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OI\VEŘEJNÉ ZAKÁZKY\VZ_malého rozsahu_2021\MŠ_Výsluní\"/>
    </mc:Choice>
  </mc:AlternateContent>
  <bookViews>
    <workbookView xWindow="0" yWindow="0" windowWidth="23820" windowHeight="11145" tabRatio="840" activeTab="4"/>
  </bookViews>
  <sheets>
    <sheet name="Rekapitulace stavby k" sheetId="19" r:id="rId1"/>
    <sheet name="SO1- Architektoni..." sheetId="33" r:id="rId2"/>
    <sheet name="SO 1- Zdravotně ...k" sheetId="21" r:id="rId3"/>
    <sheet name="SO 1- Zařízení p...k" sheetId="22" r:id="rId4"/>
    <sheet name="SO 1- Vzduchotec...k" sheetId="23" r:id="rId5"/>
    <sheet name="SO 1- Silnoproud...k" sheetId="24" r:id="rId6"/>
    <sheet name="VON - Vedlejší a ostatní ...k" sheetId="30" r:id="rId7"/>
  </sheets>
  <externalReferences>
    <externalReference r:id="rId8"/>
    <externalReference r:id="rId9"/>
  </externalReferences>
  <definedNames>
    <definedName name="__CENA__" localSheetId="1">'SO1- Architektoni...'!$G$41:$G$1355</definedName>
    <definedName name="__CENA__">#REF!</definedName>
    <definedName name="__MAIN__" localSheetId="1">'SO1- Architektoni...'!$A$37:$CF$1354</definedName>
    <definedName name="__MAIN__">#REF!</definedName>
    <definedName name="__MAIN2__" localSheetId="1">#REF!</definedName>
    <definedName name="__MAIN2__">#REF!</definedName>
    <definedName name="__SAZBA__" localSheetId="1">'SO1- Architektoni...'!#REF!</definedName>
    <definedName name="__SAZBA__">#REF!</definedName>
    <definedName name="__T0__" localSheetId="1">'SO1- Architektoni...'!$A$40:$G$1354</definedName>
    <definedName name="__T0__">#REF!</definedName>
    <definedName name="__T1__" localSheetId="1">'SO1- Architektoni...'!$A$41:$G$114</definedName>
    <definedName name="__T1__">#REF!</definedName>
    <definedName name="__T2__" localSheetId="1">'SO1- Architektoni...'!$A$42:$CF$45</definedName>
    <definedName name="__T2__">#REF!</definedName>
    <definedName name="__T3__" localSheetId="1">'SO1- Architektoni...'!$C$45:$D$45</definedName>
    <definedName name="__T3__">#REF!</definedName>
    <definedName name="__TE1__" localSheetId="1">'[1]Kryci list'!#REF!</definedName>
    <definedName name="__TE1__">'[2]Kryci list'!#REF!</definedName>
    <definedName name="__TE3__">[2]Figury!#REF!</definedName>
    <definedName name="__TE4__">[1]Figury!#REF!</definedName>
    <definedName name="__TR0__" localSheetId="1">#REF!</definedName>
    <definedName name="__TR0__">#REF!</definedName>
    <definedName name="__TR1__" localSheetId="1">#REF!</definedName>
    <definedName name="__TR1__">#REF!</definedName>
    <definedName name="_xlnm._FilterDatabase" localSheetId="5" hidden="1">'SO 1- Silnoproud...k'!$A$2:$BP$2723</definedName>
    <definedName name="_xlnm._FilterDatabase" localSheetId="3" hidden="1">'SO 1- Zařízení p...k'!$A$1:$BP$2738</definedName>
    <definedName name="_xlnm._FilterDatabase" localSheetId="2" hidden="1">'SO 1- Zdravotně ...k'!$A$1:$AG$742</definedName>
    <definedName name="_xlnm._FilterDatabase" localSheetId="6" hidden="1">'VON - Vedlejší a ostatní ...k'!$A$2:$BQ$323</definedName>
    <definedName name="_xlnm.Print_Titles" localSheetId="1">'SO1- Architektoni...'!$38:$39</definedName>
    <definedName name="_xlnm.Print_Area" localSheetId="0">'Rekapitulace stavby k'!$A$1:$AS$60</definedName>
    <definedName name="_xlnm.Print_Area" localSheetId="5">'SO 1- Silnoproud...k'!$B$3:$K$799</definedName>
    <definedName name="_xlnm.Print_Area" localSheetId="4">'SO 1- Vzduchotec...k'!$B$2:$K$115</definedName>
    <definedName name="_xlnm.Print_Area" localSheetId="3">'SO 1- Zařízení p...k'!$B$2:$K$379</definedName>
    <definedName name="_xlnm.Print_Area" localSheetId="2">'SO 1- Zdravotně ...k'!$B$2:$K$228</definedName>
    <definedName name="_xlnm.Print_Area" localSheetId="1">'SO1- Architektoni...'!$A$1:$G$1355</definedName>
    <definedName name="_xlnm.Print_Area" localSheetId="6">'VON - Vedlejší a ostatní ...k'!$B$3:$K$102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50" i="33" l="1"/>
  <c r="G1349" i="33"/>
  <c r="G1346" i="33"/>
  <c r="B1344" i="33"/>
  <c r="G1341" i="33"/>
  <c r="G1340" i="33"/>
  <c r="B1337" i="33"/>
  <c r="B1338" i="33" s="1"/>
  <c r="G1334" i="33"/>
  <c r="B1333" i="33"/>
  <c r="B1332" i="33"/>
  <c r="G1329" i="33"/>
  <c r="G1326" i="33"/>
  <c r="B1320" i="33"/>
  <c r="B1321" i="33" s="1"/>
  <c r="B1322" i="33" s="1"/>
  <c r="B1324" i="33" s="1"/>
  <c r="B1325" i="33" s="1"/>
  <c r="B1319" i="33"/>
  <c r="G1316" i="33"/>
  <c r="G1315" i="33" s="1"/>
  <c r="D27" i="33" s="1"/>
  <c r="B1311" i="33"/>
  <c r="B1312" i="33" s="1"/>
  <c r="B1313" i="33" s="1"/>
  <c r="B1310" i="33"/>
  <c r="G1307" i="33"/>
  <c r="G1302" i="33" s="1"/>
  <c r="D26" i="33" s="1"/>
  <c r="B1306" i="33"/>
  <c r="G1303" i="33"/>
  <c r="G1298" i="33"/>
  <c r="G1295" i="33"/>
  <c r="B1292" i="33"/>
  <c r="B1293" i="33" s="1"/>
  <c r="B1294" i="33" s="1"/>
  <c r="B1291" i="33"/>
  <c r="G1288" i="33"/>
  <c r="B1286" i="33"/>
  <c r="B1287" i="33" s="1"/>
  <c r="G1283" i="33"/>
  <c r="B1277" i="33"/>
  <c r="B1278" i="33" s="1"/>
  <c r="B1279" i="33" s="1"/>
  <c r="B1280" i="33" s="1"/>
  <c r="B1281" i="33" s="1"/>
  <c r="B1282" i="33" s="1"/>
  <c r="G1274" i="33"/>
  <c r="B1270" i="33"/>
  <c r="B1271" i="33" s="1"/>
  <c r="B1272" i="33" s="1"/>
  <c r="B1273" i="33" s="1"/>
  <c r="B1269" i="33"/>
  <c r="B1268" i="33"/>
  <c r="G1265" i="33"/>
  <c r="G1262" i="33"/>
  <c r="B1260" i="33"/>
  <c r="B1261" i="33" s="1"/>
  <c r="B1259" i="33"/>
  <c r="G1256" i="33"/>
  <c r="G1255" i="33" s="1"/>
  <c r="D25" i="33" s="1"/>
  <c r="G1251" i="33"/>
  <c r="G1248" i="33"/>
  <c r="B1247" i="33"/>
  <c r="G1244" i="33"/>
  <c r="B1241" i="33"/>
  <c r="B1242" i="33" s="1"/>
  <c r="B1243" i="33" s="1"/>
  <c r="B1240" i="33"/>
  <c r="G1237" i="33"/>
  <c r="B1233" i="33"/>
  <c r="B1234" i="33" s="1"/>
  <c r="B1235" i="33" s="1"/>
  <c r="B1236" i="33" s="1"/>
  <c r="G1230" i="33"/>
  <c r="G1227" i="33"/>
  <c r="G1224" i="33"/>
  <c r="G1221" i="33"/>
  <c r="B1217" i="33"/>
  <c r="B1218" i="33" s="1"/>
  <c r="B1219" i="33" s="1"/>
  <c r="B1220" i="33" s="1"/>
  <c r="G1214" i="33"/>
  <c r="B1202" i="33"/>
  <c r="B1203" i="33" s="1"/>
  <c r="B1204" i="33" s="1"/>
  <c r="B1205" i="33" s="1"/>
  <c r="B1206" i="33" s="1"/>
  <c r="B1207" i="33" s="1"/>
  <c r="B1208" i="33" s="1"/>
  <c r="B1209" i="33" s="1"/>
  <c r="B1210" i="33" s="1"/>
  <c r="B1211" i="33" s="1"/>
  <c r="B1212" i="33" s="1"/>
  <c r="B1213" i="33" s="1"/>
  <c r="G1199" i="33"/>
  <c r="B1198" i="33"/>
  <c r="G1195" i="33"/>
  <c r="G1194" i="33" s="1"/>
  <c r="D24" i="33" s="1"/>
  <c r="G1190" i="33"/>
  <c r="B1189" i="33"/>
  <c r="B1188" i="33"/>
  <c r="G1185" i="33"/>
  <c r="G1182" i="33"/>
  <c r="B1180" i="33"/>
  <c r="B1181" i="33" s="1"/>
  <c r="G1177" i="33"/>
  <c r="B1176" i="33"/>
  <c r="B1175" i="33"/>
  <c r="B1174" i="33"/>
  <c r="G1171" i="33"/>
  <c r="B1169" i="33"/>
  <c r="B1170" i="33" s="1"/>
  <c r="G1166" i="33"/>
  <c r="G1159" i="33" s="1"/>
  <c r="D23" i="33" s="1"/>
  <c r="B1164" i="33"/>
  <c r="B1165" i="33" s="1"/>
  <c r="B1163" i="33"/>
  <c r="G1160" i="33"/>
  <c r="G1155" i="33"/>
  <c r="B1153" i="33"/>
  <c r="B1154" i="33" s="1"/>
  <c r="G1150" i="33"/>
  <c r="B1146" i="33"/>
  <c r="B1147" i="33" s="1"/>
  <c r="B1148" i="33" s="1"/>
  <c r="B1149" i="33" s="1"/>
  <c r="G1143" i="33"/>
  <c r="B1141" i="33"/>
  <c r="B1142" i="33" s="1"/>
  <c r="B1140" i="33"/>
  <c r="G1137" i="33"/>
  <c r="B1129" i="33"/>
  <c r="B1130" i="33" s="1"/>
  <c r="B1131" i="33" s="1"/>
  <c r="B1132" i="33" s="1"/>
  <c r="B1133" i="33" s="1"/>
  <c r="B1134" i="33" s="1"/>
  <c r="B1135" i="33" s="1"/>
  <c r="B1136" i="33" s="1"/>
  <c r="B1128" i="33"/>
  <c r="B1127" i="33"/>
  <c r="G1124" i="33"/>
  <c r="B1116" i="33"/>
  <c r="B1117" i="33" s="1"/>
  <c r="B1118" i="33" s="1"/>
  <c r="B1119" i="33" s="1"/>
  <c r="B1120" i="33" s="1"/>
  <c r="B1121" i="33" s="1"/>
  <c r="B1122" i="33" s="1"/>
  <c r="B1123" i="33" s="1"/>
  <c r="G1113" i="33"/>
  <c r="B1109" i="33"/>
  <c r="B1110" i="33" s="1"/>
  <c r="B1111" i="33" s="1"/>
  <c r="B1112" i="33" s="1"/>
  <c r="G1106" i="33"/>
  <c r="B1096" i="33"/>
  <c r="B1097" i="33" s="1"/>
  <c r="B1098" i="33" s="1"/>
  <c r="B1099" i="33" s="1"/>
  <c r="B1100" i="33" s="1"/>
  <c r="B1101" i="33" s="1"/>
  <c r="B1102" i="33" s="1"/>
  <c r="B1103" i="33" s="1"/>
  <c r="B1104" i="33" s="1"/>
  <c r="B1105" i="33" s="1"/>
  <c r="G1093" i="33"/>
  <c r="B1089" i="33"/>
  <c r="B1090" i="33" s="1"/>
  <c r="B1091" i="33" s="1"/>
  <c r="B1092" i="33" s="1"/>
  <c r="B1088" i="33"/>
  <c r="B1087" i="33"/>
  <c r="G1084" i="33"/>
  <c r="G1081" i="33"/>
  <c r="G1078" i="33"/>
  <c r="G1075" i="33"/>
  <c r="B1073" i="33"/>
  <c r="B1074" i="33" s="1"/>
  <c r="B1072" i="33"/>
  <c r="G1069" i="33"/>
  <c r="B1068" i="33"/>
  <c r="G1065" i="33"/>
  <c r="B1063" i="33"/>
  <c r="B1064" i="33" s="1"/>
  <c r="G1060" i="33"/>
  <c r="B1059" i="33"/>
  <c r="G1056" i="33"/>
  <c r="G1055" i="33" s="1"/>
  <c r="D22" i="33" s="1"/>
  <c r="G1051" i="33"/>
  <c r="G1048" i="33"/>
  <c r="G1045" i="33"/>
  <c r="B1044" i="33"/>
  <c r="G1041" i="33"/>
  <c r="G1038" i="33"/>
  <c r="B1037" i="33"/>
  <c r="G1034" i="33"/>
  <c r="G1031" i="33"/>
  <c r="B1030" i="33"/>
  <c r="G1027" i="33"/>
  <c r="B1026" i="33"/>
  <c r="G1023" i="33"/>
  <c r="B1022" i="33"/>
  <c r="G1019" i="33"/>
  <c r="B1016" i="33"/>
  <c r="B1017" i="33" s="1"/>
  <c r="B1018" i="33" s="1"/>
  <c r="G1013" i="33"/>
  <c r="B1012" i="33"/>
  <c r="B1011" i="33"/>
  <c r="G1008" i="33"/>
  <c r="B1007" i="33"/>
  <c r="B1006" i="33"/>
  <c r="G1003" i="33"/>
  <c r="G1000" i="33"/>
  <c r="B999" i="33"/>
  <c r="G996" i="33"/>
  <c r="G993" i="33"/>
  <c r="B992" i="33"/>
  <c r="G989" i="33"/>
  <c r="B988" i="33"/>
  <c r="G985" i="33"/>
  <c r="B984" i="33"/>
  <c r="G981" i="33"/>
  <c r="G980" i="33"/>
  <c r="G976" i="33"/>
  <c r="B975" i="33"/>
  <c r="G972" i="33"/>
  <c r="G969" i="33"/>
  <c r="B968" i="33"/>
  <c r="G965" i="33"/>
  <c r="G962" i="33"/>
  <c r="B961" i="33"/>
  <c r="G958" i="33"/>
  <c r="B957" i="33"/>
  <c r="G954" i="33"/>
  <c r="G951" i="33"/>
  <c r="B949" i="33"/>
  <c r="B950" i="33" s="1"/>
  <c r="G946" i="33"/>
  <c r="B945" i="33"/>
  <c r="B944" i="33"/>
  <c r="G941" i="33"/>
  <c r="G938" i="33"/>
  <c r="B936" i="33"/>
  <c r="B937" i="33" s="1"/>
  <c r="G933" i="33"/>
  <c r="G930" i="33"/>
  <c r="B923" i="33"/>
  <c r="B924" i="33" s="1"/>
  <c r="B925" i="33" s="1"/>
  <c r="B926" i="33" s="1"/>
  <c r="B927" i="33" s="1"/>
  <c r="B928" i="33" s="1"/>
  <c r="B929" i="33" s="1"/>
  <c r="G920" i="33"/>
  <c r="G917" i="33"/>
  <c r="B916" i="33"/>
  <c r="G913" i="33"/>
  <c r="G910" i="33"/>
  <c r="B909" i="33"/>
  <c r="G906" i="33"/>
  <c r="B901" i="33"/>
  <c r="B902" i="33" s="1"/>
  <c r="B903" i="33" s="1"/>
  <c r="B904" i="33" s="1"/>
  <c r="B905" i="33" s="1"/>
  <c r="G898" i="33"/>
  <c r="B897" i="33"/>
  <c r="G894" i="33"/>
  <c r="B891" i="33"/>
  <c r="B892" i="33" s="1"/>
  <c r="B893" i="33" s="1"/>
  <c r="B890" i="33"/>
  <c r="G887" i="33"/>
  <c r="B886" i="33"/>
  <c r="G883" i="33"/>
  <c r="G880" i="33"/>
  <c r="B879" i="33"/>
  <c r="G876" i="33"/>
  <c r="G873" i="33"/>
  <c r="B872" i="33"/>
  <c r="G869" i="33"/>
  <c r="B868" i="33"/>
  <c r="G865" i="33"/>
  <c r="B864" i="33"/>
  <c r="G861" i="33"/>
  <c r="B859" i="33"/>
  <c r="B860" i="33" s="1"/>
  <c r="G856" i="33"/>
  <c r="B855" i="33"/>
  <c r="G852" i="33"/>
  <c r="G847" i="33"/>
  <c r="G844" i="33"/>
  <c r="G841" i="33"/>
  <c r="G838" i="33"/>
  <c r="G808" i="33" s="1"/>
  <c r="D19" i="33" s="1"/>
  <c r="G835" i="33"/>
  <c r="B834" i="33"/>
  <c r="B833" i="33"/>
  <c r="G830" i="33"/>
  <c r="B828" i="33"/>
  <c r="B829" i="33" s="1"/>
  <c r="G825" i="33"/>
  <c r="B824" i="33"/>
  <c r="B823" i="33"/>
  <c r="G820" i="33"/>
  <c r="B819" i="33"/>
  <c r="B818" i="33"/>
  <c r="B817" i="33"/>
  <c r="G814" i="33"/>
  <c r="B812" i="33"/>
  <c r="B813" i="33" s="1"/>
  <c r="G809" i="33"/>
  <c r="G804" i="33"/>
  <c r="G802" i="33"/>
  <c r="G800" i="33"/>
  <c r="B799" i="33"/>
  <c r="B798" i="33"/>
  <c r="G795" i="33"/>
  <c r="B793" i="33"/>
  <c r="B794" i="33" s="1"/>
  <c r="G790" i="33"/>
  <c r="B789" i="33"/>
  <c r="B788" i="33"/>
  <c r="G785" i="33"/>
  <c r="G782" i="33"/>
  <c r="B781" i="33"/>
  <c r="B780" i="33"/>
  <c r="G777" i="33"/>
  <c r="G774" i="33"/>
  <c r="B761" i="33"/>
  <c r="B762" i="33" s="1"/>
  <c r="B763" i="33" s="1"/>
  <c r="B764" i="33" s="1"/>
  <c r="B765" i="33" s="1"/>
  <c r="B766" i="33" s="1"/>
  <c r="B767" i="33" s="1"/>
  <c r="B768" i="33" s="1"/>
  <c r="B769" i="33" s="1"/>
  <c r="B770" i="33" s="1"/>
  <c r="B771" i="33" s="1"/>
  <c r="B772" i="33" s="1"/>
  <c r="B773" i="33" s="1"/>
  <c r="G758" i="33"/>
  <c r="B753" i="33"/>
  <c r="B754" i="33" s="1"/>
  <c r="B755" i="33" s="1"/>
  <c r="B756" i="33" s="1"/>
  <c r="B757" i="33" s="1"/>
  <c r="B752" i="33"/>
  <c r="G749" i="33"/>
  <c r="B743" i="33"/>
  <c r="B744" i="33" s="1"/>
  <c r="B745" i="33" s="1"/>
  <c r="B746" i="33" s="1"/>
  <c r="B747" i="33" s="1"/>
  <c r="B748" i="33" s="1"/>
  <c r="G740" i="33"/>
  <c r="B737" i="33"/>
  <c r="B738" i="33" s="1"/>
  <c r="B739" i="33" s="1"/>
  <c r="G734" i="33"/>
  <c r="B733" i="33"/>
  <c r="G730" i="33"/>
  <c r="G727" i="33"/>
  <c r="B726" i="33"/>
  <c r="G723" i="33"/>
  <c r="G722" i="33" s="1"/>
  <c r="D18" i="33" s="1"/>
  <c r="G718" i="33"/>
  <c r="B717" i="33"/>
  <c r="G714" i="33"/>
  <c r="B713" i="33"/>
  <c r="G710" i="33"/>
  <c r="G707" i="33"/>
  <c r="G704" i="33"/>
  <c r="G701" i="33"/>
  <c r="G698" i="33"/>
  <c r="G695" i="33"/>
  <c r="G694" i="33" s="1"/>
  <c r="D17" i="33" s="1"/>
  <c r="G690" i="33"/>
  <c r="B689" i="33"/>
  <c r="B688" i="33"/>
  <c r="G685" i="33"/>
  <c r="G682" i="33"/>
  <c r="G679" i="33"/>
  <c r="B678" i="33"/>
  <c r="G675" i="33"/>
  <c r="G674" i="33" s="1"/>
  <c r="D16" i="33" s="1"/>
  <c r="G670" i="33"/>
  <c r="G667" i="33"/>
  <c r="G664" i="33"/>
  <c r="B663" i="33"/>
  <c r="G660" i="33"/>
  <c r="G650" i="33" s="1"/>
  <c r="D15" i="33" s="1"/>
  <c r="G657" i="33"/>
  <c r="G654" i="33"/>
  <c r="G651" i="33"/>
  <c r="G646" i="33"/>
  <c r="G643" i="33"/>
  <c r="G640" i="33"/>
  <c r="G637" i="33"/>
  <c r="B636" i="33"/>
  <c r="G633" i="33"/>
  <c r="B632" i="33"/>
  <c r="G629" i="33"/>
  <c r="G626" i="33"/>
  <c r="B625" i="33"/>
  <c r="G622" i="33"/>
  <c r="G619" i="33"/>
  <c r="B618" i="33"/>
  <c r="G615" i="33"/>
  <c r="B614" i="33"/>
  <c r="G611" i="33"/>
  <c r="B609" i="33"/>
  <c r="B610" i="33" s="1"/>
  <c r="G606" i="33"/>
  <c r="B605" i="33"/>
  <c r="G602" i="33"/>
  <c r="B601" i="33"/>
  <c r="B600" i="33"/>
  <c r="G597" i="33"/>
  <c r="B596" i="33"/>
  <c r="G593" i="33"/>
  <c r="B592" i="33"/>
  <c r="G589" i="33"/>
  <c r="B588" i="33"/>
  <c r="G585" i="33"/>
  <c r="B584" i="33"/>
  <c r="G581" i="33"/>
  <c r="B580" i="33"/>
  <c r="G577" i="33"/>
  <c r="B576" i="33"/>
  <c r="G573" i="33"/>
  <c r="B572" i="33"/>
  <c r="G569" i="33"/>
  <c r="B568" i="33"/>
  <c r="G565" i="33"/>
  <c r="B564" i="33"/>
  <c r="G561" i="33"/>
  <c r="B560" i="33"/>
  <c r="G557" i="33"/>
  <c r="B556" i="33"/>
  <c r="G553" i="33"/>
  <c r="G550" i="33"/>
  <c r="B549" i="33"/>
  <c r="G546" i="33"/>
  <c r="B545" i="33"/>
  <c r="G542" i="33"/>
  <c r="B541" i="33"/>
  <c r="G538" i="33"/>
  <c r="B537" i="33"/>
  <c r="G534" i="33"/>
  <c r="B533" i="33"/>
  <c r="G530" i="33"/>
  <c r="G529" i="33"/>
  <c r="D14" i="33" s="1"/>
  <c r="G525" i="33"/>
  <c r="G522" i="33"/>
  <c r="G521" i="33" s="1"/>
  <c r="D13" i="33" s="1"/>
  <c r="G517" i="33"/>
  <c r="B515" i="33"/>
  <c r="B516" i="33" s="1"/>
  <c r="G512" i="33"/>
  <c r="B511" i="33"/>
  <c r="B510" i="33"/>
  <c r="G507" i="33"/>
  <c r="B505" i="33"/>
  <c r="B506" i="33" s="1"/>
  <c r="B504" i="33"/>
  <c r="G501" i="33"/>
  <c r="B499" i="33"/>
  <c r="B500" i="33" s="1"/>
  <c r="G496" i="33"/>
  <c r="B493" i="33"/>
  <c r="B494" i="33" s="1"/>
  <c r="B495" i="33" s="1"/>
  <c r="G490" i="33"/>
  <c r="B489" i="33"/>
  <c r="G486" i="33"/>
  <c r="B485" i="33"/>
  <c r="B484" i="33"/>
  <c r="G481" i="33"/>
  <c r="B480" i="33"/>
  <c r="G477" i="33"/>
  <c r="B476" i="33"/>
  <c r="G473" i="33"/>
  <c r="G470" i="33"/>
  <c r="B469" i="33"/>
  <c r="B468" i="33"/>
  <c r="G465" i="33"/>
  <c r="B464" i="33"/>
  <c r="G461" i="33"/>
  <c r="B455" i="33"/>
  <c r="B456" i="33" s="1"/>
  <c r="B457" i="33" s="1"/>
  <c r="B458" i="33" s="1"/>
  <c r="B459" i="33" s="1"/>
  <c r="B460" i="33" s="1"/>
  <c r="B454" i="33"/>
  <c r="G451" i="33"/>
  <c r="G448" i="33"/>
  <c r="B445" i="33"/>
  <c r="B446" i="33" s="1"/>
  <c r="B447" i="33" s="1"/>
  <c r="G442" i="33"/>
  <c r="B439" i="33"/>
  <c r="B440" i="33" s="1"/>
  <c r="B441" i="33" s="1"/>
  <c r="B438" i="33"/>
  <c r="G435" i="33"/>
  <c r="B434" i="33"/>
  <c r="G431" i="33"/>
  <c r="B403" i="33"/>
  <c r="B404" i="33" s="1"/>
  <c r="B405" i="33" s="1"/>
  <c r="B406" i="33" s="1"/>
  <c r="B407" i="33" s="1"/>
  <c r="B408" i="33" s="1"/>
  <c r="B409" i="33" s="1"/>
  <c r="B410" i="33" s="1"/>
  <c r="B411" i="33" s="1"/>
  <c r="B412" i="33" s="1"/>
  <c r="B413" i="33" s="1"/>
  <c r="B414" i="33" s="1"/>
  <c r="B415" i="33" s="1"/>
  <c r="B416" i="33" s="1"/>
  <c r="B417" i="33" s="1"/>
  <c r="B418" i="33" s="1"/>
  <c r="B419" i="33" s="1"/>
  <c r="B420" i="33" s="1"/>
  <c r="B421" i="33" s="1"/>
  <c r="B422" i="33" s="1"/>
  <c r="B423" i="33" s="1"/>
  <c r="B424" i="33" s="1"/>
  <c r="B425" i="33" s="1"/>
  <c r="B426" i="33" s="1"/>
  <c r="B427" i="33" s="1"/>
  <c r="B428" i="33" s="1"/>
  <c r="B429" i="33" s="1"/>
  <c r="B430" i="33" s="1"/>
  <c r="B402" i="33"/>
  <c r="G399" i="33"/>
  <c r="G396" i="33"/>
  <c r="B387" i="33"/>
  <c r="B388" i="33" s="1"/>
  <c r="B389" i="33" s="1"/>
  <c r="B390" i="33" s="1"/>
  <c r="B391" i="33" s="1"/>
  <c r="B392" i="33" s="1"/>
  <c r="B393" i="33" s="1"/>
  <c r="B394" i="33" s="1"/>
  <c r="B395" i="33" s="1"/>
  <c r="B386" i="33"/>
  <c r="G383" i="33"/>
  <c r="B382" i="33"/>
  <c r="G379" i="33"/>
  <c r="B377" i="33"/>
  <c r="B378" i="33" s="1"/>
  <c r="B376" i="33"/>
  <c r="G373" i="33"/>
  <c r="G372" i="33"/>
  <c r="B371" i="33"/>
  <c r="G368" i="33"/>
  <c r="G366" i="33"/>
  <c r="G363" i="33"/>
  <c r="G360" i="33"/>
  <c r="G357" i="33"/>
  <c r="G354" i="33"/>
  <c r="G312" i="33" s="1"/>
  <c r="D12" i="33" s="1"/>
  <c r="B352" i="33"/>
  <c r="B353" i="33" s="1"/>
  <c r="G349" i="33"/>
  <c r="B336" i="33"/>
  <c r="B337" i="33" s="1"/>
  <c r="B338" i="33" s="1"/>
  <c r="B339" i="33" s="1"/>
  <c r="B340" i="33" s="1"/>
  <c r="B341" i="33" s="1"/>
  <c r="B342" i="33" s="1"/>
  <c r="B343" i="33" s="1"/>
  <c r="B344" i="33" s="1"/>
  <c r="B345" i="33" s="1"/>
  <c r="B346" i="33" s="1"/>
  <c r="B347" i="33" s="1"/>
  <c r="B348" i="33" s="1"/>
  <c r="G333" i="33"/>
  <c r="G330" i="33"/>
  <c r="B316" i="33"/>
  <c r="B317" i="33" s="1"/>
  <c r="B318" i="33" s="1"/>
  <c r="B319" i="33" s="1"/>
  <c r="B320" i="33" s="1"/>
  <c r="B321" i="33" s="1"/>
  <c r="B322" i="33" s="1"/>
  <c r="B323" i="33" s="1"/>
  <c r="B324" i="33" s="1"/>
  <c r="B325" i="33" s="1"/>
  <c r="B326" i="33" s="1"/>
  <c r="B327" i="33" s="1"/>
  <c r="B328" i="33" s="1"/>
  <c r="B329" i="33" s="1"/>
  <c r="G313" i="33"/>
  <c r="B309" i="33"/>
  <c r="B310" i="33" s="1"/>
  <c r="G306" i="33"/>
  <c r="B305" i="33"/>
  <c r="G302" i="33"/>
  <c r="B301" i="33"/>
  <c r="G298" i="33"/>
  <c r="G295" i="33"/>
  <c r="B293" i="33"/>
  <c r="B294" i="33" s="1"/>
  <c r="B292" i="33"/>
  <c r="G289" i="33"/>
  <c r="B288" i="33"/>
  <c r="G285" i="33"/>
  <c r="B283" i="33"/>
  <c r="B284" i="33" s="1"/>
  <c r="B282" i="33"/>
  <c r="G279" i="33"/>
  <c r="G278" i="33" s="1"/>
  <c r="D11" i="33" s="1"/>
  <c r="G274" i="33"/>
  <c r="B273" i="33"/>
  <c r="G270" i="33"/>
  <c r="B267" i="33"/>
  <c r="B269" i="33" s="1"/>
  <c r="B266" i="33"/>
  <c r="G263" i="33"/>
  <c r="G260" i="33"/>
  <c r="B255" i="33"/>
  <c r="B256" i="33" s="1"/>
  <c r="B257" i="33" s="1"/>
  <c r="B258" i="33" s="1"/>
  <c r="B259" i="33" s="1"/>
  <c r="B254" i="33"/>
  <c r="G251" i="33"/>
  <c r="B247" i="33"/>
  <c r="B248" i="33" s="1"/>
  <c r="B249" i="33" s="1"/>
  <c r="B250" i="33" s="1"/>
  <c r="G244" i="33"/>
  <c r="B235" i="33"/>
  <c r="B236" i="33" s="1"/>
  <c r="B237" i="33" s="1"/>
  <c r="B238" i="33" s="1"/>
  <c r="B239" i="33" s="1"/>
  <c r="B240" i="33" s="1"/>
  <c r="B241" i="33" s="1"/>
  <c r="B242" i="33" s="1"/>
  <c r="B243" i="33" s="1"/>
  <c r="G232" i="33"/>
  <c r="B227" i="33"/>
  <c r="B228" i="33" s="1"/>
  <c r="B229" i="33" s="1"/>
  <c r="B230" i="33" s="1"/>
  <c r="B231" i="33" s="1"/>
  <c r="B226" i="33"/>
  <c r="G223" i="33"/>
  <c r="B213" i="33"/>
  <c r="B214" i="33" s="1"/>
  <c r="B215" i="33" s="1"/>
  <c r="B216" i="33" s="1"/>
  <c r="B217" i="33" s="1"/>
  <c r="B218" i="33" s="1"/>
  <c r="B219" i="33" s="1"/>
  <c r="B220" i="33" s="1"/>
  <c r="B221" i="33" s="1"/>
  <c r="B222" i="33" s="1"/>
  <c r="G210" i="33"/>
  <c r="B209" i="33"/>
  <c r="G206" i="33"/>
  <c r="G205" i="33"/>
  <c r="D10" i="33" s="1"/>
  <c r="B200" i="33"/>
  <c r="B201" i="33" s="1"/>
  <c r="B202" i="33" s="1"/>
  <c r="B203" i="33" s="1"/>
  <c r="G197" i="33"/>
  <c r="B194" i="33"/>
  <c r="B195" i="33" s="1"/>
  <c r="B196" i="33" s="1"/>
  <c r="B193" i="33"/>
  <c r="G190" i="33"/>
  <c r="G187" i="33"/>
  <c r="B186" i="33"/>
  <c r="B185" i="33"/>
  <c r="G182" i="33"/>
  <c r="B176" i="33"/>
  <c r="B177" i="33" s="1"/>
  <c r="B178" i="33" s="1"/>
  <c r="B179" i="33" s="1"/>
  <c r="B180" i="33" s="1"/>
  <c r="B181" i="33" s="1"/>
  <c r="G173" i="33"/>
  <c r="B172" i="33"/>
  <c r="B171" i="33"/>
  <c r="G168" i="33"/>
  <c r="G115" i="33" s="1"/>
  <c r="D9" i="33" s="1"/>
  <c r="B164" i="33"/>
  <c r="B165" i="33" s="1"/>
  <c r="B166" i="33" s="1"/>
  <c r="B167" i="33" s="1"/>
  <c r="G161" i="33"/>
  <c r="B148" i="33"/>
  <c r="B149" i="33" s="1"/>
  <c r="B150" i="33" s="1"/>
  <c r="B151" i="33" s="1"/>
  <c r="B152" i="33" s="1"/>
  <c r="B153" i="33" s="1"/>
  <c r="B154" i="33" s="1"/>
  <c r="B155" i="33" s="1"/>
  <c r="B156" i="33" s="1"/>
  <c r="B157" i="33" s="1"/>
  <c r="B158" i="33" s="1"/>
  <c r="B159" i="33" s="1"/>
  <c r="B160" i="33" s="1"/>
  <c r="G145" i="33"/>
  <c r="B134" i="33"/>
  <c r="B135" i="33" s="1"/>
  <c r="B136" i="33" s="1"/>
  <c r="B137" i="33" s="1"/>
  <c r="B138" i="33" s="1"/>
  <c r="B139" i="33" s="1"/>
  <c r="B140" i="33" s="1"/>
  <c r="B141" i="33" s="1"/>
  <c r="B142" i="33" s="1"/>
  <c r="B143" i="33" s="1"/>
  <c r="B144" i="33" s="1"/>
  <c r="G131" i="33"/>
  <c r="B119" i="33"/>
  <c r="B120" i="33" s="1"/>
  <c r="B121" i="33" s="1"/>
  <c r="B122" i="33" s="1"/>
  <c r="B123" i="33" s="1"/>
  <c r="B124" i="33" s="1"/>
  <c r="B125" i="33" s="1"/>
  <c r="B126" i="33" s="1"/>
  <c r="B127" i="33" s="1"/>
  <c r="B128" i="33" s="1"/>
  <c r="B129" i="33" s="1"/>
  <c r="G116" i="33"/>
  <c r="B113" i="33"/>
  <c r="G110" i="33"/>
  <c r="B108" i="33"/>
  <c r="B109" i="33" s="1"/>
  <c r="G105" i="33"/>
  <c r="B102" i="33"/>
  <c r="B103" i="33" s="1"/>
  <c r="B104" i="33" s="1"/>
  <c r="B101" i="33"/>
  <c r="G98" i="33"/>
  <c r="B97" i="33"/>
  <c r="G94" i="33"/>
  <c r="G91" i="33"/>
  <c r="B90" i="33"/>
  <c r="G87" i="33"/>
  <c r="G84" i="33"/>
  <c r="B83" i="33"/>
  <c r="G80" i="33"/>
  <c r="G77" i="33"/>
  <c r="B76" i="33"/>
  <c r="G73" i="33"/>
  <c r="B62" i="33"/>
  <c r="B63" i="33" s="1"/>
  <c r="B64" i="33" s="1"/>
  <c r="B65" i="33" s="1"/>
  <c r="B66" i="33" s="1"/>
  <c r="B67" i="33" s="1"/>
  <c r="B68" i="33" s="1"/>
  <c r="B69" i="33" s="1"/>
  <c r="B70" i="33" s="1"/>
  <c r="B71" i="33" s="1"/>
  <c r="B72" i="33" s="1"/>
  <c r="G59" i="33"/>
  <c r="B56" i="33"/>
  <c r="B57" i="33" s="1"/>
  <c r="B58" i="33" s="1"/>
  <c r="B55" i="33"/>
  <c r="G52" i="33"/>
  <c r="G49" i="33"/>
  <c r="B46" i="33"/>
  <c r="B47" i="33" s="1"/>
  <c r="B48" i="33" s="1"/>
  <c r="B45" i="33"/>
  <c r="G42" i="33"/>
  <c r="G41" i="33" s="1"/>
  <c r="D34" i="33"/>
  <c r="C34" i="33"/>
  <c r="D29" i="33"/>
  <c r="C29" i="33"/>
  <c r="D28" i="33"/>
  <c r="C28" i="33"/>
  <c r="C27" i="33"/>
  <c r="C26" i="33"/>
  <c r="C25" i="33"/>
  <c r="C24" i="33"/>
  <c r="C23" i="33"/>
  <c r="C22" i="33"/>
  <c r="D21" i="33"/>
  <c r="C21" i="33"/>
  <c r="C20" i="33"/>
  <c r="C19" i="33"/>
  <c r="C18" i="33"/>
  <c r="C17" i="33"/>
  <c r="C16" i="33"/>
  <c r="C15" i="33"/>
  <c r="C14" i="33"/>
  <c r="C13" i="33"/>
  <c r="C12" i="33"/>
  <c r="C11" i="33"/>
  <c r="C10" i="33"/>
  <c r="C9" i="33"/>
  <c r="C8" i="33"/>
  <c r="C7" i="33"/>
  <c r="C4" i="33"/>
  <c r="G851" i="33" l="1"/>
  <c r="D20" i="33" s="1"/>
  <c r="D8" i="33"/>
  <c r="G40" i="33" l="1"/>
  <c r="D7" i="33" s="1"/>
  <c r="D31" i="33" s="1"/>
  <c r="AG52" i="19" s="1"/>
  <c r="D33" i="33" l="1"/>
  <c r="D35" i="33" s="1"/>
  <c r="J256" i="22"/>
  <c r="J255" i="22"/>
  <c r="J254" i="22"/>
  <c r="J253" i="22"/>
  <c r="C102" i="23"/>
  <c r="C103" i="23" s="1"/>
  <c r="C104" i="23" s="1"/>
  <c r="C105" i="23" s="1"/>
  <c r="C106" i="23" s="1"/>
  <c r="C107" i="23" s="1"/>
  <c r="J100" i="23"/>
  <c r="J112" i="23"/>
  <c r="J98" i="23" l="1"/>
  <c r="J106" i="23"/>
  <c r="J105" i="23"/>
  <c r="J99" i="23"/>
  <c r="J87" i="30" l="1"/>
  <c r="J95" i="23" l="1"/>
  <c r="C747" i="24" l="1"/>
  <c r="C748" i="24" s="1"/>
  <c r="C749" i="24" s="1"/>
  <c r="C750" i="24" s="1"/>
  <c r="C751" i="24" s="1"/>
  <c r="C752" i="24" s="1"/>
  <c r="C753" i="24" s="1"/>
  <c r="C754" i="24" s="1"/>
  <c r="C755" i="24" s="1"/>
  <c r="C756" i="24" s="1"/>
  <c r="C757" i="24" s="1"/>
  <c r="C758" i="24" s="1"/>
  <c r="C759" i="24" s="1"/>
  <c r="C760" i="24" s="1"/>
  <c r="C761" i="24" s="1"/>
  <c r="C762" i="24" s="1"/>
  <c r="C763" i="24" s="1"/>
  <c r="C764" i="24" s="1"/>
  <c r="C765" i="24" s="1"/>
  <c r="C766" i="24" s="1"/>
  <c r="C767" i="24" s="1"/>
  <c r="C768" i="24" s="1"/>
  <c r="C769" i="24" s="1"/>
  <c r="C770" i="24" s="1"/>
  <c r="C771" i="24" s="1"/>
  <c r="C772" i="24" s="1"/>
  <c r="C773" i="24" s="1"/>
  <c r="C774" i="24" s="1"/>
  <c r="C775" i="24" s="1"/>
  <c r="C776" i="24" s="1"/>
  <c r="C777" i="24" s="1"/>
  <c r="C778" i="24" s="1"/>
  <c r="C779" i="24" s="1"/>
  <c r="C780" i="24" s="1"/>
  <c r="C725" i="24"/>
  <c r="C726" i="24" s="1"/>
  <c r="C727" i="24" s="1"/>
  <c r="C728" i="24" s="1"/>
  <c r="C729" i="24" s="1"/>
  <c r="C730" i="24" s="1"/>
  <c r="C731" i="24" s="1"/>
  <c r="C732" i="24" s="1"/>
  <c r="C733" i="24" s="1"/>
  <c r="C734" i="24" s="1"/>
  <c r="C735" i="24" s="1"/>
  <c r="C736" i="24" s="1"/>
  <c r="C737" i="24" s="1"/>
  <c r="C738" i="24" s="1"/>
  <c r="C739" i="24" s="1"/>
  <c r="C740" i="24" s="1"/>
  <c r="C741" i="24" s="1"/>
  <c r="C742" i="24" s="1"/>
  <c r="C743" i="24" s="1"/>
  <c r="C744" i="24" s="1"/>
  <c r="J787" i="24"/>
  <c r="J757" i="24"/>
  <c r="J756" i="24"/>
  <c r="H754" i="24"/>
  <c r="H747" i="24"/>
  <c r="H746" i="24"/>
  <c r="J742" i="24"/>
  <c r="J741" i="24"/>
  <c r="J730" i="24"/>
  <c r="H727" i="24"/>
  <c r="H728" i="24"/>
  <c r="J724" i="24"/>
  <c r="J725" i="24"/>
  <c r="J726" i="24"/>
  <c r="H732" i="24" l="1"/>
  <c r="H759" i="24" s="1"/>
  <c r="J145" i="21"/>
  <c r="J119" i="21"/>
  <c r="J118" i="21" s="1"/>
  <c r="J123" i="21"/>
  <c r="J61" i="21" l="1"/>
  <c r="C782" i="24" l="1"/>
  <c r="C783" i="24" s="1"/>
  <c r="C784" i="24" s="1"/>
  <c r="C785" i="24" s="1"/>
  <c r="C786" i="24" s="1"/>
  <c r="C788" i="24" l="1"/>
  <c r="C789" i="24" s="1"/>
  <c r="C790" i="24" s="1"/>
  <c r="C791" i="24" s="1"/>
  <c r="C792" i="24" s="1"/>
  <c r="C793" i="24" s="1"/>
  <c r="C794" i="24" s="1"/>
  <c r="C795" i="24" s="1"/>
  <c r="C796" i="24" s="1"/>
  <c r="C797" i="24" s="1"/>
  <c r="C798" i="24" s="1"/>
  <c r="C787" i="24"/>
  <c r="L46" i="19"/>
  <c r="J329" i="22" l="1"/>
  <c r="E48" i="24" l="1"/>
  <c r="E80" i="24" s="1"/>
  <c r="E698" i="24" s="1"/>
  <c r="J783" i="24" l="1"/>
  <c r="J784" i="24"/>
  <c r="J785" i="24"/>
  <c r="J786" i="24"/>
  <c r="J788" i="24"/>
  <c r="J789" i="24"/>
  <c r="J790" i="24"/>
  <c r="J791" i="24"/>
  <c r="J792" i="24"/>
  <c r="J793" i="24"/>
  <c r="J794" i="24"/>
  <c r="J795" i="24"/>
  <c r="J796" i="24"/>
  <c r="J797" i="24"/>
  <c r="J798" i="24"/>
  <c r="J782" i="24"/>
  <c r="J751" i="24"/>
  <c r="J752" i="24"/>
  <c r="J753" i="24"/>
  <c r="J754" i="24"/>
  <c r="J755" i="24"/>
  <c r="J758" i="24"/>
  <c r="J759" i="24"/>
  <c r="J760" i="24"/>
  <c r="J761" i="24"/>
  <c r="J762" i="24"/>
  <c r="J763" i="24"/>
  <c r="J764" i="24"/>
  <c r="J765" i="24"/>
  <c r="J766" i="24"/>
  <c r="J767" i="24"/>
  <c r="J768" i="24"/>
  <c r="J769" i="24"/>
  <c r="J770" i="24"/>
  <c r="J771" i="24"/>
  <c r="J772" i="24"/>
  <c r="J773" i="24"/>
  <c r="J774" i="24"/>
  <c r="J775" i="24"/>
  <c r="J776" i="24"/>
  <c r="J777" i="24"/>
  <c r="J778" i="24"/>
  <c r="J779" i="24"/>
  <c r="J780" i="24"/>
  <c r="J719" i="24"/>
  <c r="J720" i="24"/>
  <c r="J721" i="24"/>
  <c r="J722" i="24"/>
  <c r="J723" i="24"/>
  <c r="J727" i="24"/>
  <c r="J728" i="24"/>
  <c r="J729" i="24"/>
  <c r="J731" i="24"/>
  <c r="J733" i="24"/>
  <c r="J734" i="24"/>
  <c r="J735" i="24"/>
  <c r="J736" i="24"/>
  <c r="J737" i="24"/>
  <c r="J738" i="24"/>
  <c r="J739" i="24"/>
  <c r="J740" i="24"/>
  <c r="J743" i="24"/>
  <c r="J744" i="24"/>
  <c r="H749" i="24"/>
  <c r="J749" i="24" s="1"/>
  <c r="H750" i="24"/>
  <c r="J750" i="24" s="1"/>
  <c r="H748" i="24"/>
  <c r="J748" i="24" s="1"/>
  <c r="J746" i="24"/>
  <c r="J747" i="24"/>
  <c r="J732" i="24"/>
  <c r="J713" i="24"/>
  <c r="J714" i="24"/>
  <c r="J715" i="24"/>
  <c r="J716" i="24"/>
  <c r="J717" i="24"/>
  <c r="J718" i="24"/>
  <c r="J781" i="24" l="1"/>
  <c r="J525" i="24" s="1"/>
  <c r="J745" i="24"/>
  <c r="J289" i="24" s="1"/>
  <c r="J712" i="24"/>
  <c r="J94" i="24" s="1"/>
  <c r="J711" i="24" l="1"/>
  <c r="J93" i="24" s="1"/>
  <c r="J710" i="24" l="1"/>
  <c r="J92" i="24" s="1"/>
  <c r="J91" i="24" s="1"/>
  <c r="J709" i="24" l="1"/>
  <c r="J708" i="24" s="1"/>
  <c r="E49" i="23"/>
  <c r="E77" i="23" s="1"/>
  <c r="H218" i="22"/>
  <c r="H215" i="22"/>
  <c r="H212" i="22"/>
  <c r="H209" i="22"/>
  <c r="E47" i="22"/>
  <c r="E77" i="22" s="1"/>
  <c r="J198" i="21"/>
  <c r="O198" i="21"/>
  <c r="Q198" i="21"/>
  <c r="S198" i="21"/>
  <c r="T198" i="21"/>
  <c r="U198" i="21" s="1"/>
  <c r="W198" i="21"/>
  <c r="AA198" i="21"/>
  <c r="AE198" i="21"/>
  <c r="J201" i="21"/>
  <c r="O201" i="21"/>
  <c r="Q201" i="21"/>
  <c r="S201" i="21"/>
  <c r="T201" i="21"/>
  <c r="U201" i="21" s="1"/>
  <c r="W201" i="21"/>
  <c r="AA201" i="21"/>
  <c r="AE201" i="21"/>
  <c r="J204" i="21"/>
  <c r="O204" i="21"/>
  <c r="Q204" i="21"/>
  <c r="S204" i="21"/>
  <c r="T204" i="21"/>
  <c r="U204" i="21" s="1"/>
  <c r="W204" i="21"/>
  <c r="AA204" i="21"/>
  <c r="AE204" i="21"/>
  <c r="H169" i="21"/>
  <c r="H192" i="21" s="1"/>
  <c r="J153" i="21"/>
  <c r="J151" i="21"/>
  <c r="H143" i="21"/>
  <c r="J133" i="21"/>
  <c r="J129" i="21"/>
  <c r="H116" i="21"/>
  <c r="H108" i="21"/>
  <c r="H96" i="21"/>
  <c r="H98" i="21" s="1"/>
  <c r="H100" i="21" s="1"/>
  <c r="H102" i="21"/>
  <c r="E46" i="21"/>
  <c r="E78" i="21" s="1"/>
  <c r="E44" i="21"/>
  <c r="X201" i="21" l="1"/>
  <c r="Y201" i="21" s="1"/>
  <c r="AE197" i="21"/>
  <c r="W197" i="21"/>
  <c r="S197" i="21"/>
  <c r="O197" i="21"/>
  <c r="AA197" i="21"/>
  <c r="Q197" i="21"/>
  <c r="J197" i="21"/>
  <c r="U197" i="21"/>
  <c r="X204" i="21"/>
  <c r="X198" i="21"/>
  <c r="H111" i="21"/>
  <c r="H113" i="21" s="1"/>
  <c r="H104" i="21"/>
  <c r="H106" i="21"/>
  <c r="H110" i="21" s="1"/>
  <c r="AB201" i="21" l="1"/>
  <c r="AF201" i="21" s="1"/>
  <c r="AG201" i="21" s="1"/>
  <c r="AB198" i="21"/>
  <c r="Y198" i="21"/>
  <c r="Y204" i="21"/>
  <c r="AB204" i="21"/>
  <c r="AC201" i="21" l="1"/>
  <c r="AC198" i="21"/>
  <c r="AF198" i="21"/>
  <c r="AG198" i="21" s="1"/>
  <c r="AC204" i="21"/>
  <c r="AF204" i="21"/>
  <c r="AG204" i="21" s="1"/>
  <c r="Y197" i="21"/>
  <c r="AC197" i="21" l="1"/>
  <c r="AG197" i="21"/>
  <c r="W146" i="21"/>
  <c r="AE226" i="21"/>
  <c r="AA226" i="21"/>
  <c r="W226" i="21"/>
  <c r="AE224" i="21"/>
  <c r="AA224" i="21"/>
  <c r="W224" i="21"/>
  <c r="AE222" i="21"/>
  <c r="AA222" i="21"/>
  <c r="W222" i="21"/>
  <c r="AE220" i="21"/>
  <c r="AA220" i="21"/>
  <c r="W220" i="21"/>
  <c r="AE218" i="21"/>
  <c r="AA218" i="21"/>
  <c r="W218" i="21"/>
  <c r="AE215" i="21"/>
  <c r="AA215" i="21"/>
  <c r="W215" i="21"/>
  <c r="AE213" i="21"/>
  <c r="AA213" i="21"/>
  <c r="W213" i="21"/>
  <c r="AE210" i="21"/>
  <c r="AA210" i="21"/>
  <c r="W210" i="21"/>
  <c r="AE207" i="21"/>
  <c r="AA207" i="21"/>
  <c r="W207" i="21"/>
  <c r="AE195" i="21"/>
  <c r="AA195" i="21"/>
  <c r="W195" i="21"/>
  <c r="AE192" i="21"/>
  <c r="AA192" i="21"/>
  <c r="W192" i="21"/>
  <c r="AE190" i="21"/>
  <c r="AA190" i="21"/>
  <c r="W190" i="21"/>
  <c r="AE188" i="21"/>
  <c r="AA188" i="21"/>
  <c r="W188" i="21"/>
  <c r="AE186" i="21"/>
  <c r="AA186" i="21"/>
  <c r="W186" i="21"/>
  <c r="AE184" i="21"/>
  <c r="AA184" i="21"/>
  <c r="W184" i="21"/>
  <c r="AE182" i="21"/>
  <c r="AA182" i="21"/>
  <c r="W182" i="21"/>
  <c r="AE180" i="21"/>
  <c r="AA180" i="21"/>
  <c r="W180" i="21"/>
  <c r="AE178" i="21"/>
  <c r="AA178" i="21"/>
  <c r="W178" i="21"/>
  <c r="AE176" i="21"/>
  <c r="AA176" i="21"/>
  <c r="W176" i="21"/>
  <c r="AE173" i="21"/>
  <c r="AA173" i="21"/>
  <c r="W173" i="21"/>
  <c r="AE171" i="21"/>
  <c r="AA171" i="21"/>
  <c r="W171" i="21"/>
  <c r="AE169" i="21"/>
  <c r="AA169" i="21"/>
  <c r="W169" i="21"/>
  <c r="AE167" i="21"/>
  <c r="AA167" i="21"/>
  <c r="W167" i="21"/>
  <c r="AE165" i="21"/>
  <c r="AA165" i="21"/>
  <c r="W165" i="21"/>
  <c r="AE163" i="21"/>
  <c r="AA163" i="21"/>
  <c r="W163" i="21"/>
  <c r="AE161" i="21"/>
  <c r="AA161" i="21"/>
  <c r="W161" i="21"/>
  <c r="AE159" i="21"/>
  <c r="AA159" i="21"/>
  <c r="W159" i="21"/>
  <c r="AE157" i="21"/>
  <c r="AA157" i="21"/>
  <c r="W157" i="21"/>
  <c r="AE155" i="21"/>
  <c r="AA155" i="21"/>
  <c r="W155" i="21"/>
  <c r="AE149" i="21"/>
  <c r="AA149" i="21"/>
  <c r="W149" i="21"/>
  <c r="AE146" i="21"/>
  <c r="AA146" i="21"/>
  <c r="AE143" i="21"/>
  <c r="AA143" i="21"/>
  <c r="W143" i="21"/>
  <c r="AE141" i="21"/>
  <c r="AA141" i="21"/>
  <c r="W141" i="21"/>
  <c r="AE139" i="21"/>
  <c r="AA139" i="21"/>
  <c r="W139" i="21"/>
  <c r="AE137" i="21"/>
  <c r="AA137" i="21"/>
  <c r="W137" i="21"/>
  <c r="AE135" i="21"/>
  <c r="AA135" i="21"/>
  <c r="W135" i="21"/>
  <c r="AE131" i="21"/>
  <c r="AA131" i="21"/>
  <c r="W131" i="21"/>
  <c r="AE127" i="21"/>
  <c r="AA127" i="21"/>
  <c r="AE125" i="21"/>
  <c r="AA125" i="21"/>
  <c r="AE123" i="21"/>
  <c r="AA123" i="21"/>
  <c r="AE116" i="21"/>
  <c r="AA116" i="21"/>
  <c r="AE113" i="21"/>
  <c r="AA113" i="21"/>
  <c r="AE111" i="21"/>
  <c r="AA111" i="21"/>
  <c r="AE110" i="21"/>
  <c r="AA110" i="21"/>
  <c r="AE108" i="21"/>
  <c r="AA108" i="21"/>
  <c r="AE106" i="21"/>
  <c r="AA106" i="21"/>
  <c r="AE104" i="21"/>
  <c r="AA104" i="21"/>
  <c r="AE102" i="21"/>
  <c r="AA102" i="21"/>
  <c r="AE100" i="21"/>
  <c r="AA100" i="21"/>
  <c r="AE98" i="21"/>
  <c r="AA98" i="21"/>
  <c r="AE96" i="21"/>
  <c r="AA96" i="21"/>
  <c r="AE95" i="21"/>
  <c r="AA95" i="21"/>
  <c r="AE93" i="21"/>
  <c r="AA93" i="21"/>
  <c r="V93" i="21"/>
  <c r="V95" i="21"/>
  <c r="W95" i="21" s="1"/>
  <c r="V96" i="21"/>
  <c r="W96" i="21" s="1"/>
  <c r="AE91" i="21"/>
  <c r="AA91" i="21"/>
  <c r="J91" i="21"/>
  <c r="W93" i="21" l="1"/>
  <c r="U671" i="24"/>
  <c r="U623" i="24"/>
  <c r="U621" i="24"/>
  <c r="U547" i="24"/>
  <c r="U545" i="24"/>
  <c r="V125" i="21"/>
  <c r="V127" i="21"/>
  <c r="V123" i="21"/>
  <c r="V116" i="21"/>
  <c r="V113" i="21"/>
  <c r="V111" i="21"/>
  <c r="V110" i="21"/>
  <c r="V108" i="21"/>
  <c r="V106" i="21"/>
  <c r="V91" i="21"/>
  <c r="W91" i="21" s="1"/>
  <c r="V104" i="21"/>
  <c r="V102" i="21"/>
  <c r="V100" i="21"/>
  <c r="V98" i="21"/>
  <c r="W98" i="21" l="1"/>
  <c r="W111" i="21"/>
  <c r="W106" i="21"/>
  <c r="W123" i="21"/>
  <c r="W100" i="21"/>
  <c r="W113" i="21"/>
  <c r="W102" i="21"/>
  <c r="W108" i="21"/>
  <c r="W116" i="21"/>
  <c r="W127" i="21"/>
  <c r="W104" i="21"/>
  <c r="W110" i="21"/>
  <c r="W125" i="21"/>
  <c r="R82" i="30" l="1"/>
  <c r="S94" i="30" l="1"/>
  <c r="S92" i="30"/>
  <c r="S90" i="30"/>
  <c r="S88" i="30"/>
  <c r="S82" i="30"/>
  <c r="BO94" i="30" l="1"/>
  <c r="BK94" i="30"/>
  <c r="BG94" i="30"/>
  <c r="BC94" i="30"/>
  <c r="AY94" i="30"/>
  <c r="AU94" i="30"/>
  <c r="AQ94" i="30"/>
  <c r="AM94" i="30"/>
  <c r="AI94" i="30"/>
  <c r="AE94" i="30"/>
  <c r="AA94" i="30"/>
  <c r="W94" i="30"/>
  <c r="T94" i="30"/>
  <c r="U94" i="30" s="1"/>
  <c r="Q94" i="30"/>
  <c r="O94" i="30"/>
  <c r="BO92" i="30"/>
  <c r="BK92" i="30"/>
  <c r="BG92" i="30"/>
  <c r="BC92" i="30"/>
  <c r="AY92" i="30"/>
  <c r="AU92" i="30"/>
  <c r="AQ92" i="30"/>
  <c r="AM92" i="30"/>
  <c r="AI92" i="30"/>
  <c r="AE92" i="30"/>
  <c r="AA92" i="30"/>
  <c r="W92" i="30"/>
  <c r="T92" i="30"/>
  <c r="U92" i="30" s="1"/>
  <c r="Q92" i="30"/>
  <c r="O92" i="30"/>
  <c r="BO90" i="30"/>
  <c r="BK90" i="30"/>
  <c r="BG90" i="30"/>
  <c r="BC90" i="30"/>
  <c r="AY90" i="30"/>
  <c r="AU90" i="30"/>
  <c r="AQ90" i="30"/>
  <c r="AM90" i="30"/>
  <c r="AI90" i="30"/>
  <c r="AE90" i="30"/>
  <c r="AA90" i="30"/>
  <c r="W90" i="30"/>
  <c r="T90" i="30"/>
  <c r="X90" i="30" s="1"/>
  <c r="AB90" i="30" s="1"/>
  <c r="Q90" i="30"/>
  <c r="O90" i="30"/>
  <c r="BO88" i="30"/>
  <c r="BK88" i="30"/>
  <c r="BG88" i="30"/>
  <c r="BC88" i="30"/>
  <c r="AY88" i="30"/>
  <c r="AU88" i="30"/>
  <c r="AQ88" i="30"/>
  <c r="AM88" i="30"/>
  <c r="AI88" i="30"/>
  <c r="AE88" i="30"/>
  <c r="AA88" i="30"/>
  <c r="W88" i="30"/>
  <c r="T88" i="30"/>
  <c r="U88" i="30" s="1"/>
  <c r="Q88" i="30"/>
  <c r="O88" i="30"/>
  <c r="BO82" i="30"/>
  <c r="BK82" i="30"/>
  <c r="BG82" i="30"/>
  <c r="BC82" i="30"/>
  <c r="AY82" i="30"/>
  <c r="AU82" i="30"/>
  <c r="AQ82" i="30"/>
  <c r="AM82" i="30"/>
  <c r="AI82" i="30"/>
  <c r="AE82" i="30"/>
  <c r="AA82" i="30"/>
  <c r="W82" i="30"/>
  <c r="T82" i="30"/>
  <c r="U82" i="30" s="1"/>
  <c r="Q82" i="30"/>
  <c r="O82" i="30"/>
  <c r="X92" i="30" l="1"/>
  <c r="AB92" i="30" s="1"/>
  <c r="AF92" i="30" s="1"/>
  <c r="X82" i="30"/>
  <c r="AB82" i="30" s="1"/>
  <c r="AF82" i="30" s="1"/>
  <c r="X88" i="30"/>
  <c r="AB88" i="30" s="1"/>
  <c r="AF88" i="30" s="1"/>
  <c r="X94" i="30"/>
  <c r="AB94" i="30" s="1"/>
  <c r="AF94" i="30" s="1"/>
  <c r="U90" i="30"/>
  <c r="AF90" i="30"/>
  <c r="AC90" i="30"/>
  <c r="Y90" i="30"/>
  <c r="BN686" i="24"/>
  <c r="BJ686" i="24"/>
  <c r="BF686" i="24"/>
  <c r="BB686" i="24"/>
  <c r="AX686" i="24"/>
  <c r="AT686" i="24"/>
  <c r="AP686" i="24"/>
  <c r="AL686" i="24"/>
  <c r="AH686" i="24"/>
  <c r="AD686" i="24"/>
  <c r="Z686" i="24"/>
  <c r="V686" i="24"/>
  <c r="S686" i="24"/>
  <c r="T686" i="24" s="1"/>
  <c r="R686" i="24"/>
  <c r="P686" i="24"/>
  <c r="N686" i="24"/>
  <c r="BN682" i="24"/>
  <c r="BJ682" i="24"/>
  <c r="BF682" i="24"/>
  <c r="BB682" i="24"/>
  <c r="AX682" i="24"/>
  <c r="AT682" i="24"/>
  <c r="AP682" i="24"/>
  <c r="AL682" i="24"/>
  <c r="AH682" i="24"/>
  <c r="AD682" i="24"/>
  <c r="Z682" i="24"/>
  <c r="V682" i="24"/>
  <c r="S682" i="24"/>
  <c r="W682" i="24" s="1"/>
  <c r="R682" i="24"/>
  <c r="P682" i="24"/>
  <c r="N682" i="24"/>
  <c r="BN679" i="24"/>
  <c r="BJ679" i="24"/>
  <c r="BF679" i="24"/>
  <c r="BB679" i="24"/>
  <c r="AX679" i="24"/>
  <c r="AT679" i="24"/>
  <c r="AP679" i="24"/>
  <c r="AL679" i="24"/>
  <c r="AH679" i="24"/>
  <c r="AD679" i="24"/>
  <c r="Z679" i="24"/>
  <c r="V679" i="24"/>
  <c r="S679" i="24"/>
  <c r="W679" i="24" s="1"/>
  <c r="R679" i="24"/>
  <c r="P679" i="24"/>
  <c r="N679" i="24"/>
  <c r="BN676" i="24"/>
  <c r="BJ676" i="24"/>
  <c r="BF676" i="24"/>
  <c r="BB676" i="24"/>
  <c r="AX676" i="24"/>
  <c r="AT676" i="24"/>
  <c r="AP676" i="24"/>
  <c r="AL676" i="24"/>
  <c r="AH676" i="24"/>
  <c r="AD676" i="24"/>
  <c r="Z676" i="24"/>
  <c r="V676" i="24"/>
  <c r="S676" i="24"/>
  <c r="W676" i="24" s="1"/>
  <c r="R676" i="24"/>
  <c r="P676" i="24"/>
  <c r="N676" i="24"/>
  <c r="BN674" i="24"/>
  <c r="BJ674" i="24"/>
  <c r="BF674" i="24"/>
  <c r="BB674" i="24"/>
  <c r="AX674" i="24"/>
  <c r="AT674" i="24"/>
  <c r="AP674" i="24"/>
  <c r="AL674" i="24"/>
  <c r="AH674" i="24"/>
  <c r="AD674" i="24"/>
  <c r="Z674" i="24"/>
  <c r="V674" i="24"/>
  <c r="S674" i="24"/>
  <c r="T674" i="24" s="1"/>
  <c r="R674" i="24"/>
  <c r="P674" i="24"/>
  <c r="N674" i="24"/>
  <c r="BN671" i="24"/>
  <c r="BJ671" i="24"/>
  <c r="BF671" i="24"/>
  <c r="BB671" i="24"/>
  <c r="AX671" i="24"/>
  <c r="AT671" i="24"/>
  <c r="AP671" i="24"/>
  <c r="AL671" i="24"/>
  <c r="AH671" i="24"/>
  <c r="AD671" i="24"/>
  <c r="Z671" i="24"/>
  <c r="V671" i="24"/>
  <c r="S671" i="24"/>
  <c r="W671" i="24" s="1"/>
  <c r="R671" i="24"/>
  <c r="P671" i="24"/>
  <c r="N671" i="24"/>
  <c r="BN668" i="24"/>
  <c r="BJ668" i="24"/>
  <c r="BF668" i="24"/>
  <c r="BB668" i="24"/>
  <c r="AX668" i="24"/>
  <c r="AT668" i="24"/>
  <c r="AP668" i="24"/>
  <c r="AL668" i="24"/>
  <c r="AH668" i="24"/>
  <c r="AD668" i="24"/>
  <c r="Z668" i="24"/>
  <c r="V668" i="24"/>
  <c r="S668" i="24"/>
  <c r="T668" i="24" s="1"/>
  <c r="R668" i="24"/>
  <c r="P668" i="24"/>
  <c r="N668" i="24"/>
  <c r="BN665" i="24"/>
  <c r="BJ665" i="24"/>
  <c r="BF665" i="24"/>
  <c r="BB665" i="24"/>
  <c r="AX665" i="24"/>
  <c r="AT665" i="24"/>
  <c r="AP665" i="24"/>
  <c r="AL665" i="24"/>
  <c r="AH665" i="24"/>
  <c r="AD665" i="24"/>
  <c r="Z665" i="24"/>
  <c r="V665" i="24"/>
  <c r="S665" i="24"/>
  <c r="W665" i="24" s="1"/>
  <c r="R665" i="24"/>
  <c r="P665" i="24"/>
  <c r="N665" i="24"/>
  <c r="BN662" i="24"/>
  <c r="BJ662" i="24"/>
  <c r="BF662" i="24"/>
  <c r="BB662" i="24"/>
  <c r="AX662" i="24"/>
  <c r="AT662" i="24"/>
  <c r="AP662" i="24"/>
  <c r="AL662" i="24"/>
  <c r="AH662" i="24"/>
  <c r="AD662" i="24"/>
  <c r="Z662" i="24"/>
  <c r="V662" i="24"/>
  <c r="S662" i="24"/>
  <c r="W662" i="24" s="1"/>
  <c r="R662" i="24"/>
  <c r="P662" i="24"/>
  <c r="N662" i="24"/>
  <c r="BN659" i="24"/>
  <c r="BJ659" i="24"/>
  <c r="BF659" i="24"/>
  <c r="BB659" i="24"/>
  <c r="AX659" i="24"/>
  <c r="AT659" i="24"/>
  <c r="AP659" i="24"/>
  <c r="AL659" i="24"/>
  <c r="AH659" i="24"/>
  <c r="AD659" i="24"/>
  <c r="Z659" i="24"/>
  <c r="V659" i="24"/>
  <c r="S659" i="24"/>
  <c r="W659" i="24" s="1"/>
  <c r="R659" i="24"/>
  <c r="P659" i="24"/>
  <c r="N659" i="24"/>
  <c r="BN656" i="24"/>
  <c r="BJ656" i="24"/>
  <c r="BF656" i="24"/>
  <c r="BB656" i="24"/>
  <c r="AX656" i="24"/>
  <c r="AT656" i="24"/>
  <c r="AP656" i="24"/>
  <c r="AL656" i="24"/>
  <c r="AH656" i="24"/>
  <c r="AD656" i="24"/>
  <c r="Z656" i="24"/>
  <c r="V656" i="24"/>
  <c r="S656" i="24"/>
  <c r="W656" i="24" s="1"/>
  <c r="R656" i="24"/>
  <c r="P656" i="24"/>
  <c r="N656" i="24"/>
  <c r="BN653" i="24"/>
  <c r="BJ653" i="24"/>
  <c r="BF653" i="24"/>
  <c r="BB653" i="24"/>
  <c r="AX653" i="24"/>
  <c r="AT653" i="24"/>
  <c r="AP653" i="24"/>
  <c r="AL653" i="24"/>
  <c r="AH653" i="24"/>
  <c r="AD653" i="24"/>
  <c r="Z653" i="24"/>
  <c r="V653" i="24"/>
  <c r="S653" i="24"/>
  <c r="W653" i="24" s="1"/>
  <c r="R653" i="24"/>
  <c r="P653" i="24"/>
  <c r="N653" i="24"/>
  <c r="BN650" i="24"/>
  <c r="BJ650" i="24"/>
  <c r="BF650" i="24"/>
  <c r="BB650" i="24"/>
  <c r="AX650" i="24"/>
  <c r="AT650" i="24"/>
  <c r="AP650" i="24"/>
  <c r="AL650" i="24"/>
  <c r="AH650" i="24"/>
  <c r="AD650" i="24"/>
  <c r="Z650" i="24"/>
  <c r="V650" i="24"/>
  <c r="S650" i="24"/>
  <c r="W650" i="24" s="1"/>
  <c r="R650" i="24"/>
  <c r="P650" i="24"/>
  <c r="N650" i="24"/>
  <c r="BN647" i="24"/>
  <c r="BJ647" i="24"/>
  <c r="BF647" i="24"/>
  <c r="BB647" i="24"/>
  <c r="AX647" i="24"/>
  <c r="AT647" i="24"/>
  <c r="AP647" i="24"/>
  <c r="AL647" i="24"/>
  <c r="AH647" i="24"/>
  <c r="AD647" i="24"/>
  <c r="Z647" i="24"/>
  <c r="V647" i="24"/>
  <c r="S647" i="24"/>
  <c r="W647" i="24" s="1"/>
  <c r="R647" i="24"/>
  <c r="P647" i="24"/>
  <c r="N647" i="24"/>
  <c r="BN644" i="24"/>
  <c r="BJ644" i="24"/>
  <c r="BF644" i="24"/>
  <c r="BB644" i="24"/>
  <c r="AX644" i="24"/>
  <c r="AT644" i="24"/>
  <c r="AP644" i="24"/>
  <c r="AL644" i="24"/>
  <c r="AH644" i="24"/>
  <c r="AD644" i="24"/>
  <c r="Z644" i="24"/>
  <c r="V644" i="24"/>
  <c r="S644" i="24"/>
  <c r="W644" i="24" s="1"/>
  <c r="R644" i="24"/>
  <c r="P644" i="24"/>
  <c r="N644" i="24"/>
  <c r="BN640" i="24"/>
  <c r="BJ640" i="24"/>
  <c r="BF640" i="24"/>
  <c r="BB640" i="24"/>
  <c r="AX640" i="24"/>
  <c r="AT640" i="24"/>
  <c r="AP640" i="24"/>
  <c r="AL640" i="24"/>
  <c r="AH640" i="24"/>
  <c r="AD640" i="24"/>
  <c r="Z640" i="24"/>
  <c r="V640" i="24"/>
  <c r="S640" i="24"/>
  <c r="T640" i="24" s="1"/>
  <c r="R640" i="24"/>
  <c r="P640" i="24"/>
  <c r="N640" i="24"/>
  <c r="BN636" i="24"/>
  <c r="BJ636" i="24"/>
  <c r="BF636" i="24"/>
  <c r="BB636" i="24"/>
  <c r="AX636" i="24"/>
  <c r="AT636" i="24"/>
  <c r="AP636" i="24"/>
  <c r="AL636" i="24"/>
  <c r="AH636" i="24"/>
  <c r="AD636" i="24"/>
  <c r="Z636" i="24"/>
  <c r="V636" i="24"/>
  <c r="S636" i="24"/>
  <c r="W636" i="24" s="1"/>
  <c r="R636" i="24"/>
  <c r="P636" i="24"/>
  <c r="N636" i="24"/>
  <c r="BN634" i="24"/>
  <c r="BJ634" i="24"/>
  <c r="BF634" i="24"/>
  <c r="BB634" i="24"/>
  <c r="AX634" i="24"/>
  <c r="AT634" i="24"/>
  <c r="AP634" i="24"/>
  <c r="AL634" i="24"/>
  <c r="AH634" i="24"/>
  <c r="AD634" i="24"/>
  <c r="Z634" i="24"/>
  <c r="V634" i="24"/>
  <c r="S634" i="24"/>
  <c r="W634" i="24" s="1"/>
  <c r="R634" i="24"/>
  <c r="P634" i="24"/>
  <c r="N634" i="24"/>
  <c r="BN632" i="24"/>
  <c r="BJ632" i="24"/>
  <c r="BF632" i="24"/>
  <c r="BB632" i="24"/>
  <c r="AX632" i="24"/>
  <c r="AT632" i="24"/>
  <c r="AP632" i="24"/>
  <c r="AL632" i="24"/>
  <c r="AH632" i="24"/>
  <c r="AD632" i="24"/>
  <c r="Z632" i="24"/>
  <c r="V632" i="24"/>
  <c r="S632" i="24"/>
  <c r="W632" i="24" s="1"/>
  <c r="R632" i="24"/>
  <c r="P632" i="24"/>
  <c r="N632" i="24"/>
  <c r="BN628" i="24"/>
  <c r="BJ628" i="24"/>
  <c r="BF628" i="24"/>
  <c r="BB628" i="24"/>
  <c r="AX628" i="24"/>
  <c r="AT628" i="24"/>
  <c r="AP628" i="24"/>
  <c r="AL628" i="24"/>
  <c r="AH628" i="24"/>
  <c r="AD628" i="24"/>
  <c r="Z628" i="24"/>
  <c r="V628" i="24"/>
  <c r="S628" i="24"/>
  <c r="W628" i="24" s="1"/>
  <c r="R628" i="24"/>
  <c r="P628" i="24"/>
  <c r="N628" i="24"/>
  <c r="BN625" i="24"/>
  <c r="BJ625" i="24"/>
  <c r="BF625" i="24"/>
  <c r="BB625" i="24"/>
  <c r="AX625" i="24"/>
  <c r="AT625" i="24"/>
  <c r="AP625" i="24"/>
  <c r="AL625" i="24"/>
  <c r="AH625" i="24"/>
  <c r="AD625" i="24"/>
  <c r="Z625" i="24"/>
  <c r="V625" i="24"/>
  <c r="S625" i="24"/>
  <c r="W625" i="24" s="1"/>
  <c r="R625" i="24"/>
  <c r="P625" i="24"/>
  <c r="N625" i="24"/>
  <c r="BN623" i="24"/>
  <c r="BJ623" i="24"/>
  <c r="BF623" i="24"/>
  <c r="BB623" i="24"/>
  <c r="AX623" i="24"/>
  <c r="AT623" i="24"/>
  <c r="AP623" i="24"/>
  <c r="AL623" i="24"/>
  <c r="AH623" i="24"/>
  <c r="AD623" i="24"/>
  <c r="Z623" i="24"/>
  <c r="V623" i="24"/>
  <c r="S623" i="24"/>
  <c r="W623" i="24" s="1"/>
  <c r="R623" i="24"/>
  <c r="P623" i="24"/>
  <c r="N623" i="24"/>
  <c r="BN621" i="24"/>
  <c r="BJ621" i="24"/>
  <c r="BF621" i="24"/>
  <c r="BB621" i="24"/>
  <c r="AX621" i="24"/>
  <c r="AT621" i="24"/>
  <c r="AP621" i="24"/>
  <c r="AL621" i="24"/>
  <c r="AH621" i="24"/>
  <c r="AD621" i="24"/>
  <c r="Z621" i="24"/>
  <c r="V621" i="24"/>
  <c r="S621" i="24"/>
  <c r="W621" i="24" s="1"/>
  <c r="R621" i="24"/>
  <c r="P621" i="24"/>
  <c r="N621" i="24"/>
  <c r="BN617" i="24"/>
  <c r="BJ617" i="24"/>
  <c r="BF617" i="24"/>
  <c r="BB617" i="24"/>
  <c r="AX617" i="24"/>
  <c r="AT617" i="24"/>
  <c r="AP617" i="24"/>
  <c r="AL617" i="24"/>
  <c r="AH617" i="24"/>
  <c r="AD617" i="24"/>
  <c r="Z617" i="24"/>
  <c r="V617" i="24"/>
  <c r="S617" i="24"/>
  <c r="T617" i="24" s="1"/>
  <c r="R617" i="24"/>
  <c r="P617" i="24"/>
  <c r="N617" i="24"/>
  <c r="BN615" i="24"/>
  <c r="BJ615" i="24"/>
  <c r="BF615" i="24"/>
  <c r="BB615" i="24"/>
  <c r="AX615" i="24"/>
  <c r="AT615" i="24"/>
  <c r="AP615" i="24"/>
  <c r="AL615" i="24"/>
  <c r="AH615" i="24"/>
  <c r="AD615" i="24"/>
  <c r="Z615" i="24"/>
  <c r="V615" i="24"/>
  <c r="S615" i="24"/>
  <c r="W615" i="24" s="1"/>
  <c r="R615" i="24"/>
  <c r="P615" i="24"/>
  <c r="N615" i="24"/>
  <c r="BN613" i="24"/>
  <c r="BJ613" i="24"/>
  <c r="BF613" i="24"/>
  <c r="BB613" i="24"/>
  <c r="AX613" i="24"/>
  <c r="AT613" i="24"/>
  <c r="AP613" i="24"/>
  <c r="AL613" i="24"/>
  <c r="AH613" i="24"/>
  <c r="AD613" i="24"/>
  <c r="Z613" i="24"/>
  <c r="V613" i="24"/>
  <c r="S613" i="24"/>
  <c r="W613" i="24" s="1"/>
  <c r="R613" i="24"/>
  <c r="P613" i="24"/>
  <c r="N613" i="24"/>
  <c r="BN611" i="24"/>
  <c r="BJ611" i="24"/>
  <c r="BF611" i="24"/>
  <c r="BB611" i="24"/>
  <c r="AX611" i="24"/>
  <c r="AT611" i="24"/>
  <c r="AP611" i="24"/>
  <c r="AL611" i="24"/>
  <c r="AH611" i="24"/>
  <c r="AD611" i="24"/>
  <c r="Z611" i="24"/>
  <c r="V611" i="24"/>
  <c r="S611" i="24"/>
  <c r="W611" i="24" s="1"/>
  <c r="R611" i="24"/>
  <c r="P611" i="24"/>
  <c r="N611" i="24"/>
  <c r="BN609" i="24"/>
  <c r="BJ609" i="24"/>
  <c r="BF609" i="24"/>
  <c r="BB609" i="24"/>
  <c r="AX609" i="24"/>
  <c r="AT609" i="24"/>
  <c r="AP609" i="24"/>
  <c r="AL609" i="24"/>
  <c r="AH609" i="24"/>
  <c r="AD609" i="24"/>
  <c r="Z609" i="24"/>
  <c r="V609" i="24"/>
  <c r="S609" i="24"/>
  <c r="W609" i="24" s="1"/>
  <c r="R609" i="24"/>
  <c r="P609" i="24"/>
  <c r="N609" i="24"/>
  <c r="BN607" i="24"/>
  <c r="BJ607" i="24"/>
  <c r="BF607" i="24"/>
  <c r="BB607" i="24"/>
  <c r="AX607" i="24"/>
  <c r="AT607" i="24"/>
  <c r="AP607" i="24"/>
  <c r="AL607" i="24"/>
  <c r="AH607" i="24"/>
  <c r="AD607" i="24"/>
  <c r="Z607" i="24"/>
  <c r="V607" i="24"/>
  <c r="S607" i="24"/>
  <c r="W607" i="24" s="1"/>
  <c r="R607" i="24"/>
  <c r="P607" i="24"/>
  <c r="N607" i="24"/>
  <c r="BN605" i="24"/>
  <c r="BJ605" i="24"/>
  <c r="BF605" i="24"/>
  <c r="BB605" i="24"/>
  <c r="AX605" i="24"/>
  <c r="AT605" i="24"/>
  <c r="AP605" i="24"/>
  <c r="AL605" i="24"/>
  <c r="AH605" i="24"/>
  <c r="AD605" i="24"/>
  <c r="Z605" i="24"/>
  <c r="V605" i="24"/>
  <c r="S605" i="24"/>
  <c r="W605" i="24" s="1"/>
  <c r="R605" i="24"/>
  <c r="P605" i="24"/>
  <c r="N605" i="24"/>
  <c r="BN603" i="24"/>
  <c r="BJ603" i="24"/>
  <c r="BF603" i="24"/>
  <c r="BB603" i="24"/>
  <c r="AX603" i="24"/>
  <c r="AT603" i="24"/>
  <c r="AP603" i="24"/>
  <c r="AL603" i="24"/>
  <c r="AH603" i="24"/>
  <c r="AD603" i="24"/>
  <c r="Z603" i="24"/>
  <c r="V603" i="24"/>
  <c r="S603" i="24"/>
  <c r="W603" i="24" s="1"/>
  <c r="R603" i="24"/>
  <c r="P603" i="24"/>
  <c r="N603" i="24"/>
  <c r="BN601" i="24"/>
  <c r="BJ601" i="24"/>
  <c r="BF601" i="24"/>
  <c r="BB601" i="24"/>
  <c r="AX601" i="24"/>
  <c r="AT601" i="24"/>
  <c r="AP601" i="24"/>
  <c r="AL601" i="24"/>
  <c r="AH601" i="24"/>
  <c r="AD601" i="24"/>
  <c r="Z601" i="24"/>
  <c r="V601" i="24"/>
  <c r="S601" i="24"/>
  <c r="W601" i="24" s="1"/>
  <c r="R601" i="24"/>
  <c r="P601" i="24"/>
  <c r="N601" i="24"/>
  <c r="BN599" i="24"/>
  <c r="BJ599" i="24"/>
  <c r="BF599" i="24"/>
  <c r="BB599" i="24"/>
  <c r="AX599" i="24"/>
  <c r="AT599" i="24"/>
  <c r="AP599" i="24"/>
  <c r="AL599" i="24"/>
  <c r="AH599" i="24"/>
  <c r="AD599" i="24"/>
  <c r="Z599" i="24"/>
  <c r="V599" i="24"/>
  <c r="S599" i="24"/>
  <c r="W599" i="24" s="1"/>
  <c r="R599" i="24"/>
  <c r="P599" i="24"/>
  <c r="N599" i="24"/>
  <c r="BN597" i="24"/>
  <c r="BJ597" i="24"/>
  <c r="BF597" i="24"/>
  <c r="BB597" i="24"/>
  <c r="AX597" i="24"/>
  <c r="AT597" i="24"/>
  <c r="AP597" i="24"/>
  <c r="AL597" i="24"/>
  <c r="AH597" i="24"/>
  <c r="AD597" i="24"/>
  <c r="Z597" i="24"/>
  <c r="V597" i="24"/>
  <c r="S597" i="24"/>
  <c r="W597" i="24" s="1"/>
  <c r="R597" i="24"/>
  <c r="P597" i="24"/>
  <c r="N597" i="24"/>
  <c r="BN595" i="24"/>
  <c r="BJ595" i="24"/>
  <c r="BF595" i="24"/>
  <c r="BB595" i="24"/>
  <c r="AX595" i="24"/>
  <c r="AT595" i="24"/>
  <c r="AP595" i="24"/>
  <c r="AL595" i="24"/>
  <c r="AH595" i="24"/>
  <c r="AD595" i="24"/>
  <c r="Z595" i="24"/>
  <c r="V595" i="24"/>
  <c r="S595" i="24"/>
  <c r="W595" i="24" s="1"/>
  <c r="R595" i="24"/>
  <c r="P595" i="24"/>
  <c r="N595" i="24"/>
  <c r="BN593" i="24"/>
  <c r="BJ593" i="24"/>
  <c r="BF593" i="24"/>
  <c r="BB593" i="24"/>
  <c r="AX593" i="24"/>
  <c r="AT593" i="24"/>
  <c r="AP593" i="24"/>
  <c r="AL593" i="24"/>
  <c r="AH593" i="24"/>
  <c r="AD593" i="24"/>
  <c r="Z593" i="24"/>
  <c r="V593" i="24"/>
  <c r="S593" i="24"/>
  <c r="W593" i="24" s="1"/>
  <c r="R593" i="24"/>
  <c r="P593" i="24"/>
  <c r="N593" i="24"/>
  <c r="BN589" i="24"/>
  <c r="BJ589" i="24"/>
  <c r="BF589" i="24"/>
  <c r="BB589" i="24"/>
  <c r="AX589" i="24"/>
  <c r="AT589" i="24"/>
  <c r="AP589" i="24"/>
  <c r="AL589" i="24"/>
  <c r="AH589" i="24"/>
  <c r="AD589" i="24"/>
  <c r="Z589" i="24"/>
  <c r="V589" i="24"/>
  <c r="S589" i="24"/>
  <c r="T589" i="24" s="1"/>
  <c r="R589" i="24"/>
  <c r="P589" i="24"/>
  <c r="N589" i="24"/>
  <c r="BN585" i="24"/>
  <c r="BJ585" i="24"/>
  <c r="BF585" i="24"/>
  <c r="BB585" i="24"/>
  <c r="AX585" i="24"/>
  <c r="AT585" i="24"/>
  <c r="AP585" i="24"/>
  <c r="AL585" i="24"/>
  <c r="AH585" i="24"/>
  <c r="AD585" i="24"/>
  <c r="Z585" i="24"/>
  <c r="V585" i="24"/>
  <c r="S585" i="24"/>
  <c r="W585" i="24" s="1"/>
  <c r="R585" i="24"/>
  <c r="P585" i="24"/>
  <c r="N585" i="24"/>
  <c r="BN581" i="24"/>
  <c r="BJ581" i="24"/>
  <c r="BF581" i="24"/>
  <c r="BB581" i="24"/>
  <c r="AX581" i="24"/>
  <c r="AT581" i="24"/>
  <c r="AP581" i="24"/>
  <c r="AL581" i="24"/>
  <c r="AH581" i="24"/>
  <c r="AD581" i="24"/>
  <c r="Z581" i="24"/>
  <c r="V581" i="24"/>
  <c r="S581" i="24"/>
  <c r="W581" i="24" s="1"/>
  <c r="R581" i="24"/>
  <c r="P581" i="24"/>
  <c r="N581" i="24"/>
  <c r="BN577" i="24"/>
  <c r="BJ577" i="24"/>
  <c r="BF577" i="24"/>
  <c r="BB577" i="24"/>
  <c r="AX577" i="24"/>
  <c r="AT577" i="24"/>
  <c r="AP577" i="24"/>
  <c r="AL577" i="24"/>
  <c r="AH577" i="24"/>
  <c r="AD577" i="24"/>
  <c r="Z577" i="24"/>
  <c r="V577" i="24"/>
  <c r="S577" i="24"/>
  <c r="W577" i="24" s="1"/>
  <c r="R577" i="24"/>
  <c r="P577" i="24"/>
  <c r="N577" i="24"/>
  <c r="BN573" i="24"/>
  <c r="BJ573" i="24"/>
  <c r="BF573" i="24"/>
  <c r="BB573" i="24"/>
  <c r="AX573" i="24"/>
  <c r="AT573" i="24"/>
  <c r="AP573" i="24"/>
  <c r="AL573" i="24"/>
  <c r="AH573" i="24"/>
  <c r="AD573" i="24"/>
  <c r="Z573" i="24"/>
  <c r="V573" i="24"/>
  <c r="S573" i="24"/>
  <c r="W573" i="24" s="1"/>
  <c r="R573" i="24"/>
  <c r="P573" i="24"/>
  <c r="N573" i="24"/>
  <c r="BN569" i="24"/>
  <c r="BJ569" i="24"/>
  <c r="BF569" i="24"/>
  <c r="BB569" i="24"/>
  <c r="AX569" i="24"/>
  <c r="AT569" i="24"/>
  <c r="AP569" i="24"/>
  <c r="AL569" i="24"/>
  <c r="AH569" i="24"/>
  <c r="AD569" i="24"/>
  <c r="Z569" i="24"/>
  <c r="V569" i="24"/>
  <c r="S569" i="24"/>
  <c r="W569" i="24" s="1"/>
  <c r="R569" i="24"/>
  <c r="P569" i="24"/>
  <c r="N569" i="24"/>
  <c r="BN565" i="24"/>
  <c r="BJ565" i="24"/>
  <c r="BF565" i="24"/>
  <c r="BB565" i="24"/>
  <c r="AX565" i="24"/>
  <c r="AT565" i="24"/>
  <c r="AP565" i="24"/>
  <c r="AL565" i="24"/>
  <c r="AH565" i="24"/>
  <c r="AD565" i="24"/>
  <c r="Z565" i="24"/>
  <c r="V565" i="24"/>
  <c r="S565" i="24"/>
  <c r="W565" i="24" s="1"/>
  <c r="R565" i="24"/>
  <c r="P565" i="24"/>
  <c r="N565" i="24"/>
  <c r="BN561" i="24"/>
  <c r="BJ561" i="24"/>
  <c r="BF561" i="24"/>
  <c r="BB561" i="24"/>
  <c r="AX561" i="24"/>
  <c r="AT561" i="24"/>
  <c r="AP561" i="24"/>
  <c r="AL561" i="24"/>
  <c r="AH561" i="24"/>
  <c r="AD561" i="24"/>
  <c r="Z561" i="24"/>
  <c r="V561" i="24"/>
  <c r="S561" i="24"/>
  <c r="W561" i="24" s="1"/>
  <c r="R561" i="24"/>
  <c r="P561" i="24"/>
  <c r="N561" i="24"/>
  <c r="BN557" i="24"/>
  <c r="BJ557" i="24"/>
  <c r="BF557" i="24"/>
  <c r="BB557" i="24"/>
  <c r="AX557" i="24"/>
  <c r="AT557" i="24"/>
  <c r="AP557" i="24"/>
  <c r="AL557" i="24"/>
  <c r="AH557" i="24"/>
  <c r="AD557" i="24"/>
  <c r="Z557" i="24"/>
  <c r="V557" i="24"/>
  <c r="S557" i="24"/>
  <c r="T557" i="24" s="1"/>
  <c r="R557" i="24"/>
  <c r="P557" i="24"/>
  <c r="N557" i="24"/>
  <c r="BN553" i="24"/>
  <c r="BJ553" i="24"/>
  <c r="BF553" i="24"/>
  <c r="BB553" i="24"/>
  <c r="AX553" i="24"/>
  <c r="AT553" i="24"/>
  <c r="AP553" i="24"/>
  <c r="AL553" i="24"/>
  <c r="AH553" i="24"/>
  <c r="AD553" i="24"/>
  <c r="Z553" i="24"/>
  <c r="V553" i="24"/>
  <c r="S553" i="24"/>
  <c r="W553" i="24" s="1"/>
  <c r="R553" i="24"/>
  <c r="P553" i="24"/>
  <c r="N553" i="24"/>
  <c r="BN549" i="24"/>
  <c r="BJ549" i="24"/>
  <c r="BF549" i="24"/>
  <c r="BB549" i="24"/>
  <c r="AX549" i="24"/>
  <c r="AT549" i="24"/>
  <c r="AP549" i="24"/>
  <c r="AL549" i="24"/>
  <c r="AH549" i="24"/>
  <c r="AD549" i="24"/>
  <c r="Z549" i="24"/>
  <c r="V549" i="24"/>
  <c r="S549" i="24"/>
  <c r="T549" i="24" s="1"/>
  <c r="R549" i="24"/>
  <c r="P549" i="24"/>
  <c r="N549" i="24"/>
  <c r="BN547" i="24"/>
  <c r="BJ547" i="24"/>
  <c r="BF547" i="24"/>
  <c r="BB547" i="24"/>
  <c r="AX547" i="24"/>
  <c r="AT547" i="24"/>
  <c r="AP547" i="24"/>
  <c r="AL547" i="24"/>
  <c r="AH547" i="24"/>
  <c r="AD547" i="24"/>
  <c r="Z547" i="24"/>
  <c r="V547" i="24"/>
  <c r="S547" i="24"/>
  <c r="W547" i="24" s="1"/>
  <c r="R547" i="24"/>
  <c r="P547" i="24"/>
  <c r="N547" i="24"/>
  <c r="BN545" i="24"/>
  <c r="BJ545" i="24"/>
  <c r="BF545" i="24"/>
  <c r="BB545" i="24"/>
  <c r="AX545" i="24"/>
  <c r="AT545" i="24"/>
  <c r="AP545" i="24"/>
  <c r="AL545" i="24"/>
  <c r="AH545" i="24"/>
  <c r="AD545" i="24"/>
  <c r="Z545" i="24"/>
  <c r="V545" i="24"/>
  <c r="S545" i="24"/>
  <c r="T545" i="24" s="1"/>
  <c r="R545" i="24"/>
  <c r="P545" i="24"/>
  <c r="N545" i="24"/>
  <c r="BN544" i="24"/>
  <c r="BJ544" i="24"/>
  <c r="BF544" i="24"/>
  <c r="BB544" i="24"/>
  <c r="AX544" i="24"/>
  <c r="AT544" i="24"/>
  <c r="AP544" i="24"/>
  <c r="AL544" i="24"/>
  <c r="AH544" i="24"/>
  <c r="AD544" i="24"/>
  <c r="Z544" i="24"/>
  <c r="V544" i="24"/>
  <c r="S544" i="24"/>
  <c r="T544" i="24" s="1"/>
  <c r="R544" i="24"/>
  <c r="P544" i="24"/>
  <c r="N544" i="24"/>
  <c r="BN543" i="24"/>
  <c r="BJ543" i="24"/>
  <c r="BF543" i="24"/>
  <c r="BB543" i="24"/>
  <c r="AX543" i="24"/>
  <c r="AT543" i="24"/>
  <c r="AP543" i="24"/>
  <c r="AL543" i="24"/>
  <c r="AH543" i="24"/>
  <c r="AD543" i="24"/>
  <c r="Z543" i="24"/>
  <c r="V543" i="24"/>
  <c r="S543" i="24"/>
  <c r="W543" i="24" s="1"/>
  <c r="R543" i="24"/>
  <c r="P543" i="24"/>
  <c r="N543" i="24"/>
  <c r="BN542" i="24"/>
  <c r="BJ542" i="24"/>
  <c r="BF542" i="24"/>
  <c r="BB542" i="24"/>
  <c r="AX542" i="24"/>
  <c r="AT542" i="24"/>
  <c r="AP542" i="24"/>
  <c r="AL542" i="24"/>
  <c r="AH542" i="24"/>
  <c r="AD542" i="24"/>
  <c r="Z542" i="24"/>
  <c r="V542" i="24"/>
  <c r="S542" i="24"/>
  <c r="W542" i="24" s="1"/>
  <c r="R542" i="24"/>
  <c r="P542" i="24"/>
  <c r="N542" i="24"/>
  <c r="BN541" i="24"/>
  <c r="BJ541" i="24"/>
  <c r="BF541" i="24"/>
  <c r="BB541" i="24"/>
  <c r="AX541" i="24"/>
  <c r="AT541" i="24"/>
  <c r="AP541" i="24"/>
  <c r="AL541" i="24"/>
  <c r="AH541" i="24"/>
  <c r="AD541" i="24"/>
  <c r="Z541" i="24"/>
  <c r="V541" i="24"/>
  <c r="S541" i="24"/>
  <c r="W541" i="24" s="1"/>
  <c r="R541" i="24"/>
  <c r="P541" i="24"/>
  <c r="N541" i="24"/>
  <c r="BN540" i="24"/>
  <c r="BJ540" i="24"/>
  <c r="BF540" i="24"/>
  <c r="BB540" i="24"/>
  <c r="AX540" i="24"/>
  <c r="AT540" i="24"/>
  <c r="AP540" i="24"/>
  <c r="AL540" i="24"/>
  <c r="AH540" i="24"/>
  <c r="AD540" i="24"/>
  <c r="Z540" i="24"/>
  <c r="V540" i="24"/>
  <c r="S540" i="24"/>
  <c r="W540" i="24" s="1"/>
  <c r="R540" i="24"/>
  <c r="P540" i="24"/>
  <c r="N540" i="24"/>
  <c r="BN539" i="24"/>
  <c r="BJ539" i="24"/>
  <c r="BF539" i="24"/>
  <c r="BB539" i="24"/>
  <c r="AX539" i="24"/>
  <c r="AT539" i="24"/>
  <c r="AP539" i="24"/>
  <c r="AL539" i="24"/>
  <c r="AH539" i="24"/>
  <c r="AD539" i="24"/>
  <c r="Z539" i="24"/>
  <c r="V539" i="24"/>
  <c r="S539" i="24"/>
  <c r="W539" i="24" s="1"/>
  <c r="R539" i="24"/>
  <c r="P539" i="24"/>
  <c r="N539" i="24"/>
  <c r="BN538" i="24"/>
  <c r="BJ538" i="24"/>
  <c r="BF538" i="24"/>
  <c r="BB538" i="24"/>
  <c r="AX538" i="24"/>
  <c r="AT538" i="24"/>
  <c r="AP538" i="24"/>
  <c r="AL538" i="24"/>
  <c r="AH538" i="24"/>
  <c r="AD538" i="24"/>
  <c r="Z538" i="24"/>
  <c r="V538" i="24"/>
  <c r="S538" i="24"/>
  <c r="W538" i="24" s="1"/>
  <c r="R538" i="24"/>
  <c r="P538" i="24"/>
  <c r="N538" i="24"/>
  <c r="BN537" i="24"/>
  <c r="BJ537" i="24"/>
  <c r="BF537" i="24"/>
  <c r="BB537" i="24"/>
  <c r="AX537" i="24"/>
  <c r="AT537" i="24"/>
  <c r="AP537" i="24"/>
  <c r="AL537" i="24"/>
  <c r="AH537" i="24"/>
  <c r="AD537" i="24"/>
  <c r="Z537" i="24"/>
  <c r="V537" i="24"/>
  <c r="S537" i="24"/>
  <c r="W537" i="24" s="1"/>
  <c r="R537" i="24"/>
  <c r="P537" i="24"/>
  <c r="N537" i="24"/>
  <c r="BN536" i="24"/>
  <c r="BJ536" i="24"/>
  <c r="BF536" i="24"/>
  <c r="BB536" i="24"/>
  <c r="AX536" i="24"/>
  <c r="AT536" i="24"/>
  <c r="AP536" i="24"/>
  <c r="AL536" i="24"/>
  <c r="AH536" i="24"/>
  <c r="AD536" i="24"/>
  <c r="Z536" i="24"/>
  <c r="V536" i="24"/>
  <c r="S536" i="24"/>
  <c r="W536" i="24" s="1"/>
  <c r="R536" i="24"/>
  <c r="P536" i="24"/>
  <c r="N536" i="24"/>
  <c r="BN535" i="24"/>
  <c r="BJ535" i="24"/>
  <c r="BF535" i="24"/>
  <c r="BB535" i="24"/>
  <c r="AX535" i="24"/>
  <c r="AT535" i="24"/>
  <c r="AP535" i="24"/>
  <c r="AL535" i="24"/>
  <c r="AH535" i="24"/>
  <c r="AD535" i="24"/>
  <c r="Z535" i="24"/>
  <c r="V535" i="24"/>
  <c r="S535" i="24"/>
  <c r="W535" i="24" s="1"/>
  <c r="R535" i="24"/>
  <c r="P535" i="24"/>
  <c r="N535" i="24"/>
  <c r="BN534" i="24"/>
  <c r="BJ534" i="24"/>
  <c r="BF534" i="24"/>
  <c r="BB534" i="24"/>
  <c r="AX534" i="24"/>
  <c r="AT534" i="24"/>
  <c r="AP534" i="24"/>
  <c r="AL534" i="24"/>
  <c r="AH534" i="24"/>
  <c r="AD534" i="24"/>
  <c r="Z534" i="24"/>
  <c r="V534" i="24"/>
  <c r="S534" i="24"/>
  <c r="W534" i="24" s="1"/>
  <c r="R534" i="24"/>
  <c r="P534" i="24"/>
  <c r="N534" i="24"/>
  <c r="BN533" i="24"/>
  <c r="BJ533" i="24"/>
  <c r="BF533" i="24"/>
  <c r="BB533" i="24"/>
  <c r="AX533" i="24"/>
  <c r="AT533" i="24"/>
  <c r="AP533" i="24"/>
  <c r="AL533" i="24"/>
  <c r="AH533" i="24"/>
  <c r="AD533" i="24"/>
  <c r="Z533" i="24"/>
  <c r="V533" i="24"/>
  <c r="S533" i="24"/>
  <c r="W533" i="24" s="1"/>
  <c r="R533" i="24"/>
  <c r="P533" i="24"/>
  <c r="N533" i="24"/>
  <c r="BN532" i="24"/>
  <c r="BJ532" i="24"/>
  <c r="BF532" i="24"/>
  <c r="BB532" i="24"/>
  <c r="AX532" i="24"/>
  <c r="AT532" i="24"/>
  <c r="AP532" i="24"/>
  <c r="AL532" i="24"/>
  <c r="AH532" i="24"/>
  <c r="AD532" i="24"/>
  <c r="Z532" i="24"/>
  <c r="V532" i="24"/>
  <c r="S532" i="24"/>
  <c r="T532" i="24" s="1"/>
  <c r="R532" i="24"/>
  <c r="P532" i="24"/>
  <c r="N532" i="24"/>
  <c r="BN531" i="24"/>
  <c r="BJ531" i="24"/>
  <c r="BF531" i="24"/>
  <c r="BB531" i="24"/>
  <c r="AX531" i="24"/>
  <c r="AT531" i="24"/>
  <c r="AP531" i="24"/>
  <c r="AL531" i="24"/>
  <c r="AH531" i="24"/>
  <c r="AD531" i="24"/>
  <c r="Z531" i="24"/>
  <c r="V531" i="24"/>
  <c r="S531" i="24"/>
  <c r="W531" i="24" s="1"/>
  <c r="R531" i="24"/>
  <c r="P531" i="24"/>
  <c r="N531" i="24"/>
  <c r="BN530" i="24"/>
  <c r="BJ530" i="24"/>
  <c r="BF530" i="24"/>
  <c r="BB530" i="24"/>
  <c r="AX530" i="24"/>
  <c r="AT530" i="24"/>
  <c r="AP530" i="24"/>
  <c r="AL530" i="24"/>
  <c r="AH530" i="24"/>
  <c r="AD530" i="24"/>
  <c r="Z530" i="24"/>
  <c r="V530" i="24"/>
  <c r="S530" i="24"/>
  <c r="T530" i="24" s="1"/>
  <c r="R530" i="24"/>
  <c r="P530" i="24"/>
  <c r="N530" i="24"/>
  <c r="BN529" i="24"/>
  <c r="BJ529" i="24"/>
  <c r="BF529" i="24"/>
  <c r="BB529" i="24"/>
  <c r="AX529" i="24"/>
  <c r="AT529" i="24"/>
  <c r="AP529" i="24"/>
  <c r="AL529" i="24"/>
  <c r="AH529" i="24"/>
  <c r="AD529" i="24"/>
  <c r="Z529" i="24"/>
  <c r="V529" i="24"/>
  <c r="S529" i="24"/>
  <c r="W529" i="24" s="1"/>
  <c r="R529" i="24"/>
  <c r="P529" i="24"/>
  <c r="N529" i="24"/>
  <c r="BN528" i="24"/>
  <c r="BJ528" i="24"/>
  <c r="BF528" i="24"/>
  <c r="BB528" i="24"/>
  <c r="AX528" i="24"/>
  <c r="AT528" i="24"/>
  <c r="AP528" i="24"/>
  <c r="AL528" i="24"/>
  <c r="AH528" i="24"/>
  <c r="AD528" i="24"/>
  <c r="Z528" i="24"/>
  <c r="V528" i="24"/>
  <c r="S528" i="24"/>
  <c r="T528" i="24" s="1"/>
  <c r="R528" i="24"/>
  <c r="P528" i="24"/>
  <c r="N528" i="24"/>
  <c r="BN526" i="24"/>
  <c r="BJ526" i="24"/>
  <c r="BF526" i="24"/>
  <c r="BB526" i="24"/>
  <c r="AX526" i="24"/>
  <c r="AT526" i="24"/>
  <c r="AP526" i="24"/>
  <c r="AL526" i="24"/>
  <c r="AH526" i="24"/>
  <c r="AD526" i="24"/>
  <c r="Z526" i="24"/>
  <c r="V526" i="24"/>
  <c r="S526" i="24"/>
  <c r="R526" i="24"/>
  <c r="P526" i="24"/>
  <c r="N526" i="24"/>
  <c r="BN523" i="24"/>
  <c r="BJ523" i="24"/>
  <c r="BF523" i="24"/>
  <c r="BB523" i="24"/>
  <c r="AX523" i="24"/>
  <c r="AT523" i="24"/>
  <c r="AP523" i="24"/>
  <c r="AL523" i="24"/>
  <c r="AH523" i="24"/>
  <c r="AD523" i="24"/>
  <c r="Z523" i="24"/>
  <c r="V523" i="24"/>
  <c r="S523" i="24"/>
  <c r="T523" i="24" s="1"/>
  <c r="R523" i="24"/>
  <c r="P523" i="24"/>
  <c r="N523" i="24"/>
  <c r="BN521" i="24"/>
  <c r="BJ521" i="24"/>
  <c r="BF521" i="24"/>
  <c r="BB521" i="24"/>
  <c r="AX521" i="24"/>
  <c r="AT521" i="24"/>
  <c r="AP521" i="24"/>
  <c r="AL521" i="24"/>
  <c r="AH521" i="24"/>
  <c r="AD521" i="24"/>
  <c r="Z521" i="24"/>
  <c r="V521" i="24"/>
  <c r="S521" i="24"/>
  <c r="T521" i="24" s="1"/>
  <c r="R521" i="24"/>
  <c r="P521" i="24"/>
  <c r="N521" i="24"/>
  <c r="BN518" i="24"/>
  <c r="BJ518" i="24"/>
  <c r="BF518" i="24"/>
  <c r="BB518" i="24"/>
  <c r="AX518" i="24"/>
  <c r="AT518" i="24"/>
  <c r="AP518" i="24"/>
  <c r="AL518" i="24"/>
  <c r="AH518" i="24"/>
  <c r="AD518" i="24"/>
  <c r="Z518" i="24"/>
  <c r="V518" i="24"/>
  <c r="S518" i="24"/>
  <c r="T518" i="24" s="1"/>
  <c r="R518" i="24"/>
  <c r="P518" i="24"/>
  <c r="N518" i="24"/>
  <c r="BN514" i="24"/>
  <c r="BJ514" i="24"/>
  <c r="BF514" i="24"/>
  <c r="BB514" i="24"/>
  <c r="AX514" i="24"/>
  <c r="AT514" i="24"/>
  <c r="AP514" i="24"/>
  <c r="AL514" i="24"/>
  <c r="AH514" i="24"/>
  <c r="AD514" i="24"/>
  <c r="Z514" i="24"/>
  <c r="V514" i="24"/>
  <c r="S514" i="24"/>
  <c r="W514" i="24" s="1"/>
  <c r="R514" i="24"/>
  <c r="P514" i="24"/>
  <c r="N514" i="24"/>
  <c r="BN510" i="24"/>
  <c r="BJ510" i="24"/>
  <c r="BF510" i="24"/>
  <c r="BB510" i="24"/>
  <c r="AX510" i="24"/>
  <c r="AT510" i="24"/>
  <c r="AP510" i="24"/>
  <c r="AL510" i="24"/>
  <c r="AH510" i="24"/>
  <c r="AD510" i="24"/>
  <c r="Z510" i="24"/>
  <c r="V510" i="24"/>
  <c r="S510" i="24"/>
  <c r="T510" i="24" s="1"/>
  <c r="R510" i="24"/>
  <c r="P510" i="24"/>
  <c r="N510" i="24"/>
  <c r="BN506" i="24"/>
  <c r="BJ506" i="24"/>
  <c r="BF506" i="24"/>
  <c r="BB506" i="24"/>
  <c r="AX506" i="24"/>
  <c r="AT506" i="24"/>
  <c r="AP506" i="24"/>
  <c r="AL506" i="24"/>
  <c r="AH506" i="24"/>
  <c r="AD506" i="24"/>
  <c r="Z506" i="24"/>
  <c r="V506" i="24"/>
  <c r="S506" i="24"/>
  <c r="T506" i="24" s="1"/>
  <c r="R506" i="24"/>
  <c r="P506" i="24"/>
  <c r="N506" i="24"/>
  <c r="BN504" i="24"/>
  <c r="BJ504" i="24"/>
  <c r="BF504" i="24"/>
  <c r="BB504" i="24"/>
  <c r="AX504" i="24"/>
  <c r="AT504" i="24"/>
  <c r="AP504" i="24"/>
  <c r="AL504" i="24"/>
  <c r="AH504" i="24"/>
  <c r="AD504" i="24"/>
  <c r="Z504" i="24"/>
  <c r="V504" i="24"/>
  <c r="S504" i="24"/>
  <c r="R504" i="24"/>
  <c r="P504" i="24"/>
  <c r="N504" i="24"/>
  <c r="BN502" i="24"/>
  <c r="BJ502" i="24"/>
  <c r="BF502" i="24"/>
  <c r="BB502" i="24"/>
  <c r="AX502" i="24"/>
  <c r="AT502" i="24"/>
  <c r="AP502" i="24"/>
  <c r="AL502" i="24"/>
  <c r="AH502" i="24"/>
  <c r="AD502" i="24"/>
  <c r="Z502" i="24"/>
  <c r="V502" i="24"/>
  <c r="S502" i="24"/>
  <c r="T502" i="24" s="1"/>
  <c r="R502" i="24"/>
  <c r="P502" i="24"/>
  <c r="N502" i="24"/>
  <c r="BN500" i="24"/>
  <c r="BJ500" i="24"/>
  <c r="BF500" i="24"/>
  <c r="BB500" i="24"/>
  <c r="AX500" i="24"/>
  <c r="AT500" i="24"/>
  <c r="AP500" i="24"/>
  <c r="AL500" i="24"/>
  <c r="AH500" i="24"/>
  <c r="AD500" i="24"/>
  <c r="Z500" i="24"/>
  <c r="V500" i="24"/>
  <c r="S500" i="24"/>
  <c r="T500" i="24" s="1"/>
  <c r="R500" i="24"/>
  <c r="P500" i="24"/>
  <c r="N500" i="24"/>
  <c r="BN496" i="24"/>
  <c r="BJ496" i="24"/>
  <c r="BF496" i="24"/>
  <c r="BB496" i="24"/>
  <c r="AX496" i="24"/>
  <c r="AT496" i="24"/>
  <c r="AP496" i="24"/>
  <c r="AL496" i="24"/>
  <c r="AH496" i="24"/>
  <c r="AD496" i="24"/>
  <c r="Z496" i="24"/>
  <c r="V496" i="24"/>
  <c r="S496" i="24"/>
  <c r="T496" i="24" s="1"/>
  <c r="R496" i="24"/>
  <c r="P496" i="24"/>
  <c r="N496" i="24"/>
  <c r="BN492" i="24"/>
  <c r="BJ492" i="24"/>
  <c r="BF492" i="24"/>
  <c r="BB492" i="24"/>
  <c r="AX492" i="24"/>
  <c r="AT492" i="24"/>
  <c r="AP492" i="24"/>
  <c r="AL492" i="24"/>
  <c r="AH492" i="24"/>
  <c r="AD492" i="24"/>
  <c r="Z492" i="24"/>
  <c r="V492" i="24"/>
  <c r="S492" i="24"/>
  <c r="T492" i="24" s="1"/>
  <c r="R492" i="24"/>
  <c r="P492" i="24"/>
  <c r="N492" i="24"/>
  <c r="BN488" i="24"/>
  <c r="BJ488" i="24"/>
  <c r="BF488" i="24"/>
  <c r="BB488" i="24"/>
  <c r="AX488" i="24"/>
  <c r="AT488" i="24"/>
  <c r="AP488" i="24"/>
  <c r="AL488" i="24"/>
  <c r="AH488" i="24"/>
  <c r="AD488" i="24"/>
  <c r="Z488" i="24"/>
  <c r="V488" i="24"/>
  <c r="S488" i="24"/>
  <c r="T488" i="24" s="1"/>
  <c r="R488" i="24"/>
  <c r="P488" i="24"/>
  <c r="N488" i="24"/>
  <c r="BN484" i="24"/>
  <c r="BJ484" i="24"/>
  <c r="BF484" i="24"/>
  <c r="BB484" i="24"/>
  <c r="AX484" i="24"/>
  <c r="AT484" i="24"/>
  <c r="AP484" i="24"/>
  <c r="AL484" i="24"/>
  <c r="AH484" i="24"/>
  <c r="AD484" i="24"/>
  <c r="Z484" i="24"/>
  <c r="V484" i="24"/>
  <c r="S484" i="24"/>
  <c r="T484" i="24" s="1"/>
  <c r="R484" i="24"/>
  <c r="P484" i="24"/>
  <c r="N484" i="24"/>
  <c r="BN480" i="24"/>
  <c r="BJ480" i="24"/>
  <c r="BF480" i="24"/>
  <c r="BB480" i="24"/>
  <c r="AX480" i="24"/>
  <c r="AT480" i="24"/>
  <c r="AP480" i="24"/>
  <c r="AL480" i="24"/>
  <c r="AH480" i="24"/>
  <c r="AD480" i="24"/>
  <c r="Z480" i="24"/>
  <c r="V480" i="24"/>
  <c r="S480" i="24"/>
  <c r="T480" i="24" s="1"/>
  <c r="R480" i="24"/>
  <c r="P480" i="24"/>
  <c r="N480" i="24"/>
  <c r="BN476" i="24"/>
  <c r="BJ476" i="24"/>
  <c r="BF476" i="24"/>
  <c r="BB476" i="24"/>
  <c r="AX476" i="24"/>
  <c r="AT476" i="24"/>
  <c r="AP476" i="24"/>
  <c r="AL476" i="24"/>
  <c r="AH476" i="24"/>
  <c r="AD476" i="24"/>
  <c r="Z476" i="24"/>
  <c r="V476" i="24"/>
  <c r="S476" i="24"/>
  <c r="T476" i="24" s="1"/>
  <c r="R476" i="24"/>
  <c r="P476" i="24"/>
  <c r="N476" i="24"/>
  <c r="BN472" i="24"/>
  <c r="BJ472" i="24"/>
  <c r="BF472" i="24"/>
  <c r="BB472" i="24"/>
  <c r="AX472" i="24"/>
  <c r="AT472" i="24"/>
  <c r="AP472" i="24"/>
  <c r="AL472" i="24"/>
  <c r="AH472" i="24"/>
  <c r="AD472" i="24"/>
  <c r="Z472" i="24"/>
  <c r="V472" i="24"/>
  <c r="S472" i="24"/>
  <c r="T472" i="24" s="1"/>
  <c r="R472" i="24"/>
  <c r="P472" i="24"/>
  <c r="N472" i="24"/>
  <c r="BN468" i="24"/>
  <c r="BJ468" i="24"/>
  <c r="BF468" i="24"/>
  <c r="BB468" i="24"/>
  <c r="AX468" i="24"/>
  <c r="AT468" i="24"/>
  <c r="AP468" i="24"/>
  <c r="AL468" i="24"/>
  <c r="AH468" i="24"/>
  <c r="AD468" i="24"/>
  <c r="Z468" i="24"/>
  <c r="V468" i="24"/>
  <c r="S468" i="24"/>
  <c r="T468" i="24" s="1"/>
  <c r="R468" i="24"/>
  <c r="P468" i="24"/>
  <c r="N468" i="24"/>
  <c r="BN464" i="24"/>
  <c r="BJ464" i="24"/>
  <c r="BF464" i="24"/>
  <c r="BB464" i="24"/>
  <c r="AX464" i="24"/>
  <c r="AT464" i="24"/>
  <c r="AP464" i="24"/>
  <c r="AL464" i="24"/>
  <c r="AH464" i="24"/>
  <c r="AD464" i="24"/>
  <c r="Z464" i="24"/>
  <c r="V464" i="24"/>
  <c r="S464" i="24"/>
  <c r="T464" i="24" s="1"/>
  <c r="R464" i="24"/>
  <c r="P464" i="24"/>
  <c r="N464" i="24"/>
  <c r="BN460" i="24"/>
  <c r="BJ460" i="24"/>
  <c r="BF460" i="24"/>
  <c r="BB460" i="24"/>
  <c r="AX460" i="24"/>
  <c r="AT460" i="24"/>
  <c r="AP460" i="24"/>
  <c r="AL460" i="24"/>
  <c r="AH460" i="24"/>
  <c r="AD460" i="24"/>
  <c r="Z460" i="24"/>
  <c r="V460" i="24"/>
  <c r="S460" i="24"/>
  <c r="W460" i="24" s="1"/>
  <c r="R460" i="24"/>
  <c r="P460" i="24"/>
  <c r="N460" i="24"/>
  <c r="BN456" i="24"/>
  <c r="BJ456" i="24"/>
  <c r="BF456" i="24"/>
  <c r="BB456" i="24"/>
  <c r="AX456" i="24"/>
  <c r="AT456" i="24"/>
  <c r="AP456" i="24"/>
  <c r="AL456" i="24"/>
  <c r="AH456" i="24"/>
  <c r="AD456" i="24"/>
  <c r="Z456" i="24"/>
  <c r="V456" i="24"/>
  <c r="S456" i="24"/>
  <c r="W456" i="24" s="1"/>
  <c r="R456" i="24"/>
  <c r="P456" i="24"/>
  <c r="N456" i="24"/>
  <c r="BN452" i="24"/>
  <c r="BJ452" i="24"/>
  <c r="BF452" i="24"/>
  <c r="BB452" i="24"/>
  <c r="AX452" i="24"/>
  <c r="AT452" i="24"/>
  <c r="AP452" i="24"/>
  <c r="AL452" i="24"/>
  <c r="AH452" i="24"/>
  <c r="AD452" i="24"/>
  <c r="Z452" i="24"/>
  <c r="V452" i="24"/>
  <c r="S452" i="24"/>
  <c r="T452" i="24" s="1"/>
  <c r="R452" i="24"/>
  <c r="P452" i="24"/>
  <c r="N452" i="24"/>
  <c r="BN448" i="24"/>
  <c r="BJ448" i="24"/>
  <c r="BF448" i="24"/>
  <c r="BB448" i="24"/>
  <c r="AX448" i="24"/>
  <c r="AT448" i="24"/>
  <c r="AP448" i="24"/>
  <c r="AL448" i="24"/>
  <c r="AH448" i="24"/>
  <c r="AD448" i="24"/>
  <c r="Z448" i="24"/>
  <c r="V448" i="24"/>
  <c r="S448" i="24"/>
  <c r="W448" i="24" s="1"/>
  <c r="R448" i="24"/>
  <c r="P448" i="24"/>
  <c r="N448" i="24"/>
  <c r="BN444" i="24"/>
  <c r="BJ444" i="24"/>
  <c r="BF444" i="24"/>
  <c r="BB444" i="24"/>
  <c r="AX444" i="24"/>
  <c r="AT444" i="24"/>
  <c r="AP444" i="24"/>
  <c r="AL444" i="24"/>
  <c r="AH444" i="24"/>
  <c r="AD444" i="24"/>
  <c r="Z444" i="24"/>
  <c r="V444" i="24"/>
  <c r="S444" i="24"/>
  <c r="T444" i="24" s="1"/>
  <c r="R444" i="24"/>
  <c r="P444" i="24"/>
  <c r="N444" i="24"/>
  <c r="BN440" i="24"/>
  <c r="BJ440" i="24"/>
  <c r="BF440" i="24"/>
  <c r="BB440" i="24"/>
  <c r="AX440" i="24"/>
  <c r="AT440" i="24"/>
  <c r="AP440" i="24"/>
  <c r="AL440" i="24"/>
  <c r="AH440" i="24"/>
  <c r="AD440" i="24"/>
  <c r="Z440" i="24"/>
  <c r="V440" i="24"/>
  <c r="S440" i="24"/>
  <c r="W440" i="24" s="1"/>
  <c r="R440" i="24"/>
  <c r="P440" i="24"/>
  <c r="N440" i="24"/>
  <c r="BN436" i="24"/>
  <c r="BJ436" i="24"/>
  <c r="BF436" i="24"/>
  <c r="BB436" i="24"/>
  <c r="AX436" i="24"/>
  <c r="AT436" i="24"/>
  <c r="AP436" i="24"/>
  <c r="AL436" i="24"/>
  <c r="AH436" i="24"/>
  <c r="AD436" i="24"/>
  <c r="Z436" i="24"/>
  <c r="V436" i="24"/>
  <c r="S436" i="24"/>
  <c r="T436" i="24" s="1"/>
  <c r="R436" i="24"/>
  <c r="P436" i="24"/>
  <c r="N436" i="24"/>
  <c r="BN432" i="24"/>
  <c r="BJ432" i="24"/>
  <c r="BF432" i="24"/>
  <c r="BB432" i="24"/>
  <c r="AX432" i="24"/>
  <c r="AT432" i="24"/>
  <c r="AP432" i="24"/>
  <c r="AL432" i="24"/>
  <c r="AH432" i="24"/>
  <c r="AD432" i="24"/>
  <c r="Z432" i="24"/>
  <c r="V432" i="24"/>
  <c r="S432" i="24"/>
  <c r="W432" i="24" s="1"/>
  <c r="R432" i="24"/>
  <c r="P432" i="24"/>
  <c r="N432" i="24"/>
  <c r="BN428" i="24"/>
  <c r="BJ428" i="24"/>
  <c r="BF428" i="24"/>
  <c r="BB428" i="24"/>
  <c r="AX428" i="24"/>
  <c r="AT428" i="24"/>
  <c r="AP428" i="24"/>
  <c r="AL428" i="24"/>
  <c r="AH428" i="24"/>
  <c r="AD428" i="24"/>
  <c r="Z428" i="24"/>
  <c r="V428" i="24"/>
  <c r="S428" i="24"/>
  <c r="T428" i="24" s="1"/>
  <c r="R428" i="24"/>
  <c r="P428" i="24"/>
  <c r="N428" i="24"/>
  <c r="BN424" i="24"/>
  <c r="BJ424" i="24"/>
  <c r="BF424" i="24"/>
  <c r="BB424" i="24"/>
  <c r="AX424" i="24"/>
  <c r="AT424" i="24"/>
  <c r="AP424" i="24"/>
  <c r="AL424" i="24"/>
  <c r="AH424" i="24"/>
  <c r="AD424" i="24"/>
  <c r="Z424" i="24"/>
  <c r="V424" i="24"/>
  <c r="S424" i="24"/>
  <c r="W424" i="24" s="1"/>
  <c r="R424" i="24"/>
  <c r="P424" i="24"/>
  <c r="N424" i="24"/>
  <c r="BN420" i="24"/>
  <c r="BJ420" i="24"/>
  <c r="BF420" i="24"/>
  <c r="BB420" i="24"/>
  <c r="AX420" i="24"/>
  <c r="AT420" i="24"/>
  <c r="AP420" i="24"/>
  <c r="AL420" i="24"/>
  <c r="AH420" i="24"/>
  <c r="AD420" i="24"/>
  <c r="Z420" i="24"/>
  <c r="V420" i="24"/>
  <c r="S420" i="24"/>
  <c r="W420" i="24" s="1"/>
  <c r="R420" i="24"/>
  <c r="P420" i="24"/>
  <c r="N420" i="24"/>
  <c r="BN416" i="24"/>
  <c r="BJ416" i="24"/>
  <c r="BF416" i="24"/>
  <c r="BB416" i="24"/>
  <c r="AX416" i="24"/>
  <c r="AT416" i="24"/>
  <c r="AP416" i="24"/>
  <c r="AL416" i="24"/>
  <c r="AH416" i="24"/>
  <c r="AD416" i="24"/>
  <c r="Z416" i="24"/>
  <c r="V416" i="24"/>
  <c r="S416" i="24"/>
  <c r="W416" i="24" s="1"/>
  <c r="R416" i="24"/>
  <c r="P416" i="24"/>
  <c r="N416" i="24"/>
  <c r="BN412" i="24"/>
  <c r="BJ412" i="24"/>
  <c r="BF412" i="24"/>
  <c r="BB412" i="24"/>
  <c r="AX412" i="24"/>
  <c r="AT412" i="24"/>
  <c r="AP412" i="24"/>
  <c r="AL412" i="24"/>
  <c r="AH412" i="24"/>
  <c r="AD412" i="24"/>
  <c r="Z412" i="24"/>
  <c r="V412" i="24"/>
  <c r="S412" i="24"/>
  <c r="T412" i="24" s="1"/>
  <c r="R412" i="24"/>
  <c r="P412" i="24"/>
  <c r="N412" i="24"/>
  <c r="BN410" i="24"/>
  <c r="BJ410" i="24"/>
  <c r="BF410" i="24"/>
  <c r="BB410" i="24"/>
  <c r="AX410" i="24"/>
  <c r="AT410" i="24"/>
  <c r="AP410" i="24"/>
  <c r="AL410" i="24"/>
  <c r="AH410" i="24"/>
  <c r="AD410" i="24"/>
  <c r="Z410" i="24"/>
  <c r="V410" i="24"/>
  <c r="S410" i="24"/>
  <c r="W410" i="24" s="1"/>
  <c r="R410" i="24"/>
  <c r="P410" i="24"/>
  <c r="N410" i="24"/>
  <c r="BN408" i="24"/>
  <c r="BJ408" i="24"/>
  <c r="BF408" i="24"/>
  <c r="BB408" i="24"/>
  <c r="AX408" i="24"/>
  <c r="AT408" i="24"/>
  <c r="AP408" i="24"/>
  <c r="AL408" i="24"/>
  <c r="AH408" i="24"/>
  <c r="AD408" i="24"/>
  <c r="Z408" i="24"/>
  <c r="V408" i="24"/>
  <c r="S408" i="24"/>
  <c r="T408" i="24" s="1"/>
  <c r="R408" i="24"/>
  <c r="P408" i="24"/>
  <c r="N408" i="24"/>
  <c r="BN404" i="24"/>
  <c r="BJ404" i="24"/>
  <c r="BF404" i="24"/>
  <c r="BB404" i="24"/>
  <c r="AX404" i="24"/>
  <c r="AT404" i="24"/>
  <c r="AP404" i="24"/>
  <c r="AL404" i="24"/>
  <c r="AH404" i="24"/>
  <c r="AD404" i="24"/>
  <c r="Z404" i="24"/>
  <c r="V404" i="24"/>
  <c r="S404" i="24"/>
  <c r="W404" i="24" s="1"/>
  <c r="R404" i="24"/>
  <c r="P404" i="24"/>
  <c r="N404" i="24"/>
  <c r="BN400" i="24"/>
  <c r="BJ400" i="24"/>
  <c r="BF400" i="24"/>
  <c r="BB400" i="24"/>
  <c r="AX400" i="24"/>
  <c r="AT400" i="24"/>
  <c r="AP400" i="24"/>
  <c r="AL400" i="24"/>
  <c r="AH400" i="24"/>
  <c r="AD400" i="24"/>
  <c r="Z400" i="24"/>
  <c r="V400" i="24"/>
  <c r="S400" i="24"/>
  <c r="T400" i="24" s="1"/>
  <c r="R400" i="24"/>
  <c r="P400" i="24"/>
  <c r="N400" i="24"/>
  <c r="BN396" i="24"/>
  <c r="BJ396" i="24"/>
  <c r="BF396" i="24"/>
  <c r="BB396" i="24"/>
  <c r="AX396" i="24"/>
  <c r="AT396" i="24"/>
  <c r="AP396" i="24"/>
  <c r="AL396" i="24"/>
  <c r="AH396" i="24"/>
  <c r="AD396" i="24"/>
  <c r="Z396" i="24"/>
  <c r="V396" i="24"/>
  <c r="S396" i="24"/>
  <c r="W396" i="24" s="1"/>
  <c r="R396" i="24"/>
  <c r="P396" i="24"/>
  <c r="N396" i="24"/>
  <c r="BN392" i="24"/>
  <c r="BJ392" i="24"/>
  <c r="BF392" i="24"/>
  <c r="BB392" i="24"/>
  <c r="AX392" i="24"/>
  <c r="AT392" i="24"/>
  <c r="AP392" i="24"/>
  <c r="AL392" i="24"/>
  <c r="AH392" i="24"/>
  <c r="AD392" i="24"/>
  <c r="Z392" i="24"/>
  <c r="V392" i="24"/>
  <c r="S392" i="24"/>
  <c r="W392" i="24" s="1"/>
  <c r="R392" i="24"/>
  <c r="P392" i="24"/>
  <c r="N392" i="24"/>
  <c r="BN390" i="24"/>
  <c r="BJ390" i="24"/>
  <c r="BF390" i="24"/>
  <c r="BB390" i="24"/>
  <c r="AX390" i="24"/>
  <c r="AT390" i="24"/>
  <c r="AP390" i="24"/>
  <c r="AL390" i="24"/>
  <c r="AH390" i="24"/>
  <c r="AD390" i="24"/>
  <c r="Z390" i="24"/>
  <c r="V390" i="24"/>
  <c r="S390" i="24"/>
  <c r="W390" i="24" s="1"/>
  <c r="R390" i="24"/>
  <c r="P390" i="24"/>
  <c r="N390" i="24"/>
  <c r="BN388" i="24"/>
  <c r="BJ388" i="24"/>
  <c r="BF388" i="24"/>
  <c r="BB388" i="24"/>
  <c r="AX388" i="24"/>
  <c r="AT388" i="24"/>
  <c r="AP388" i="24"/>
  <c r="AL388" i="24"/>
  <c r="AH388" i="24"/>
  <c r="AD388" i="24"/>
  <c r="Z388" i="24"/>
  <c r="V388" i="24"/>
  <c r="S388" i="24"/>
  <c r="T388" i="24" s="1"/>
  <c r="R388" i="24"/>
  <c r="P388" i="24"/>
  <c r="N388" i="24"/>
  <c r="BN384" i="24"/>
  <c r="BJ384" i="24"/>
  <c r="BF384" i="24"/>
  <c r="BB384" i="24"/>
  <c r="AX384" i="24"/>
  <c r="AT384" i="24"/>
  <c r="AP384" i="24"/>
  <c r="AL384" i="24"/>
  <c r="AH384" i="24"/>
  <c r="AD384" i="24"/>
  <c r="Z384" i="24"/>
  <c r="V384" i="24"/>
  <c r="S384" i="24"/>
  <c r="T384" i="24" s="1"/>
  <c r="R384" i="24"/>
  <c r="P384" i="24"/>
  <c r="N384" i="24"/>
  <c r="BN380" i="24"/>
  <c r="BJ380" i="24"/>
  <c r="BF380" i="24"/>
  <c r="BB380" i="24"/>
  <c r="AX380" i="24"/>
  <c r="AT380" i="24"/>
  <c r="AP380" i="24"/>
  <c r="AL380" i="24"/>
  <c r="AH380" i="24"/>
  <c r="AD380" i="24"/>
  <c r="Z380" i="24"/>
  <c r="V380" i="24"/>
  <c r="S380" i="24"/>
  <c r="W380" i="24" s="1"/>
  <c r="R380" i="24"/>
  <c r="P380" i="24"/>
  <c r="N380" i="24"/>
  <c r="BN376" i="24"/>
  <c r="BJ376" i="24"/>
  <c r="BF376" i="24"/>
  <c r="BB376" i="24"/>
  <c r="AX376" i="24"/>
  <c r="AT376" i="24"/>
  <c r="AP376" i="24"/>
  <c r="AL376" i="24"/>
  <c r="AH376" i="24"/>
  <c r="AD376" i="24"/>
  <c r="Z376" i="24"/>
  <c r="V376" i="24"/>
  <c r="S376" i="24"/>
  <c r="T376" i="24" s="1"/>
  <c r="R376" i="24"/>
  <c r="P376" i="24"/>
  <c r="N376" i="24"/>
  <c r="BN372" i="24"/>
  <c r="BJ372" i="24"/>
  <c r="BF372" i="24"/>
  <c r="BB372" i="24"/>
  <c r="AX372" i="24"/>
  <c r="AT372" i="24"/>
  <c r="AP372" i="24"/>
  <c r="AL372" i="24"/>
  <c r="AH372" i="24"/>
  <c r="AD372" i="24"/>
  <c r="Z372" i="24"/>
  <c r="V372" i="24"/>
  <c r="S372" i="24"/>
  <c r="W372" i="24" s="1"/>
  <c r="R372" i="24"/>
  <c r="P372" i="24"/>
  <c r="N372" i="24"/>
  <c r="BN368" i="24"/>
  <c r="BJ368" i="24"/>
  <c r="BF368" i="24"/>
  <c r="BB368" i="24"/>
  <c r="AX368" i="24"/>
  <c r="AT368" i="24"/>
  <c r="AP368" i="24"/>
  <c r="AL368" i="24"/>
  <c r="AH368" i="24"/>
  <c r="AD368" i="24"/>
  <c r="Z368" i="24"/>
  <c r="V368" i="24"/>
  <c r="S368" i="24"/>
  <c r="T368" i="24" s="1"/>
  <c r="R368" i="24"/>
  <c r="P368" i="24"/>
  <c r="N368" i="24"/>
  <c r="BN364" i="24"/>
  <c r="BJ364" i="24"/>
  <c r="BF364" i="24"/>
  <c r="BB364" i="24"/>
  <c r="AX364" i="24"/>
  <c r="AT364" i="24"/>
  <c r="AP364" i="24"/>
  <c r="AL364" i="24"/>
  <c r="AH364" i="24"/>
  <c r="AD364" i="24"/>
  <c r="Z364" i="24"/>
  <c r="V364" i="24"/>
  <c r="S364" i="24"/>
  <c r="W364" i="24" s="1"/>
  <c r="R364" i="24"/>
  <c r="P364" i="24"/>
  <c r="N364" i="24"/>
  <c r="BN360" i="24"/>
  <c r="BJ360" i="24"/>
  <c r="BF360" i="24"/>
  <c r="BB360" i="24"/>
  <c r="AX360" i="24"/>
  <c r="AT360" i="24"/>
  <c r="AP360" i="24"/>
  <c r="AL360" i="24"/>
  <c r="AH360" i="24"/>
  <c r="AD360" i="24"/>
  <c r="Z360" i="24"/>
  <c r="V360" i="24"/>
  <c r="S360" i="24"/>
  <c r="W360" i="24" s="1"/>
  <c r="R360" i="24"/>
  <c r="P360" i="24"/>
  <c r="N360" i="24"/>
  <c r="BN356" i="24"/>
  <c r="BJ356" i="24"/>
  <c r="BF356" i="24"/>
  <c r="BB356" i="24"/>
  <c r="AX356" i="24"/>
  <c r="AT356" i="24"/>
  <c r="AP356" i="24"/>
  <c r="AL356" i="24"/>
  <c r="AH356" i="24"/>
  <c r="AD356" i="24"/>
  <c r="Z356" i="24"/>
  <c r="V356" i="24"/>
  <c r="S356" i="24"/>
  <c r="W356" i="24" s="1"/>
  <c r="R356" i="24"/>
  <c r="P356" i="24"/>
  <c r="N356" i="24"/>
  <c r="BN352" i="24"/>
  <c r="BJ352" i="24"/>
  <c r="BF352" i="24"/>
  <c r="BB352" i="24"/>
  <c r="AX352" i="24"/>
  <c r="AT352" i="24"/>
  <c r="AP352" i="24"/>
  <c r="AL352" i="24"/>
  <c r="AH352" i="24"/>
  <c r="AD352" i="24"/>
  <c r="Z352" i="24"/>
  <c r="V352" i="24"/>
  <c r="S352" i="24"/>
  <c r="W352" i="24" s="1"/>
  <c r="R352" i="24"/>
  <c r="P352" i="24"/>
  <c r="N352" i="24"/>
  <c r="BN348" i="24"/>
  <c r="BJ348" i="24"/>
  <c r="BF348" i="24"/>
  <c r="BB348" i="24"/>
  <c r="AX348" i="24"/>
  <c r="AT348" i="24"/>
  <c r="AP348" i="24"/>
  <c r="AL348" i="24"/>
  <c r="AH348" i="24"/>
  <c r="AD348" i="24"/>
  <c r="Z348" i="24"/>
  <c r="V348" i="24"/>
  <c r="S348" i="24"/>
  <c r="W348" i="24" s="1"/>
  <c r="R348" i="24"/>
  <c r="P348" i="24"/>
  <c r="N348" i="24"/>
  <c r="BN344" i="24"/>
  <c r="BJ344" i="24"/>
  <c r="BF344" i="24"/>
  <c r="BB344" i="24"/>
  <c r="AX344" i="24"/>
  <c r="AT344" i="24"/>
  <c r="AP344" i="24"/>
  <c r="AL344" i="24"/>
  <c r="AH344" i="24"/>
  <c r="AD344" i="24"/>
  <c r="Z344" i="24"/>
  <c r="V344" i="24"/>
  <c r="S344" i="24"/>
  <c r="T344" i="24" s="1"/>
  <c r="R344" i="24"/>
  <c r="P344" i="24"/>
  <c r="N344" i="24"/>
  <c r="BN340" i="24"/>
  <c r="BJ340" i="24"/>
  <c r="BF340" i="24"/>
  <c r="BB340" i="24"/>
  <c r="AX340" i="24"/>
  <c r="AT340" i="24"/>
  <c r="AP340" i="24"/>
  <c r="AL340" i="24"/>
  <c r="AH340" i="24"/>
  <c r="AD340" i="24"/>
  <c r="Z340" i="24"/>
  <c r="V340" i="24"/>
  <c r="S340" i="24"/>
  <c r="W340" i="24" s="1"/>
  <c r="R340" i="24"/>
  <c r="P340" i="24"/>
  <c r="N340" i="24"/>
  <c r="BN336" i="24"/>
  <c r="BJ336" i="24"/>
  <c r="BF336" i="24"/>
  <c r="BB336" i="24"/>
  <c r="AX336" i="24"/>
  <c r="AT336" i="24"/>
  <c r="AP336" i="24"/>
  <c r="AL336" i="24"/>
  <c r="AH336" i="24"/>
  <c r="AD336" i="24"/>
  <c r="Z336" i="24"/>
  <c r="V336" i="24"/>
  <c r="S336" i="24"/>
  <c r="W336" i="24" s="1"/>
  <c r="R336" i="24"/>
  <c r="P336" i="24"/>
  <c r="N336" i="24"/>
  <c r="BN332" i="24"/>
  <c r="BJ332" i="24"/>
  <c r="BF332" i="24"/>
  <c r="BB332" i="24"/>
  <c r="AX332" i="24"/>
  <c r="AT332" i="24"/>
  <c r="AP332" i="24"/>
  <c r="AL332" i="24"/>
  <c r="AH332" i="24"/>
  <c r="AD332" i="24"/>
  <c r="Z332" i="24"/>
  <c r="V332" i="24"/>
  <c r="S332" i="24"/>
  <c r="W332" i="24" s="1"/>
  <c r="R332" i="24"/>
  <c r="P332" i="24"/>
  <c r="N332" i="24"/>
  <c r="BN330" i="24"/>
  <c r="BJ330" i="24"/>
  <c r="BF330" i="24"/>
  <c r="BB330" i="24"/>
  <c r="AX330" i="24"/>
  <c r="AT330" i="24"/>
  <c r="AP330" i="24"/>
  <c r="AL330" i="24"/>
  <c r="AH330" i="24"/>
  <c r="AD330" i="24"/>
  <c r="Z330" i="24"/>
  <c r="V330" i="24"/>
  <c r="S330" i="24"/>
  <c r="W330" i="24" s="1"/>
  <c r="R330" i="24"/>
  <c r="P330" i="24"/>
  <c r="N330" i="24"/>
  <c r="BN328" i="24"/>
  <c r="BJ328" i="24"/>
  <c r="BF328" i="24"/>
  <c r="BB328" i="24"/>
  <c r="AX328" i="24"/>
  <c r="AT328" i="24"/>
  <c r="AP328" i="24"/>
  <c r="AL328" i="24"/>
  <c r="AH328" i="24"/>
  <c r="AD328" i="24"/>
  <c r="Z328" i="24"/>
  <c r="V328" i="24"/>
  <c r="S328" i="24"/>
  <c r="W328" i="24" s="1"/>
  <c r="R328" i="24"/>
  <c r="P328" i="24"/>
  <c r="N328" i="24"/>
  <c r="BN326" i="24"/>
  <c r="BJ326" i="24"/>
  <c r="BF326" i="24"/>
  <c r="BB326" i="24"/>
  <c r="AX326" i="24"/>
  <c r="AT326" i="24"/>
  <c r="AP326" i="24"/>
  <c r="AL326" i="24"/>
  <c r="AH326" i="24"/>
  <c r="AD326" i="24"/>
  <c r="Z326" i="24"/>
  <c r="V326" i="24"/>
  <c r="S326" i="24"/>
  <c r="W326" i="24" s="1"/>
  <c r="R326" i="24"/>
  <c r="P326" i="24"/>
  <c r="N326" i="24"/>
  <c r="BN324" i="24"/>
  <c r="BJ324" i="24"/>
  <c r="BF324" i="24"/>
  <c r="BB324" i="24"/>
  <c r="AX324" i="24"/>
  <c r="AT324" i="24"/>
  <c r="AP324" i="24"/>
  <c r="AL324" i="24"/>
  <c r="AH324" i="24"/>
  <c r="AD324" i="24"/>
  <c r="Z324" i="24"/>
  <c r="V324" i="24"/>
  <c r="S324" i="24"/>
  <c r="W324" i="24" s="1"/>
  <c r="R324" i="24"/>
  <c r="P324" i="24"/>
  <c r="N324" i="24"/>
  <c r="BN322" i="24"/>
  <c r="BJ322" i="24"/>
  <c r="BF322" i="24"/>
  <c r="BB322" i="24"/>
  <c r="AX322" i="24"/>
  <c r="AT322" i="24"/>
  <c r="AP322" i="24"/>
  <c r="AL322" i="24"/>
  <c r="AH322" i="24"/>
  <c r="AD322" i="24"/>
  <c r="Z322" i="24"/>
  <c r="V322" i="24"/>
  <c r="S322" i="24"/>
  <c r="W322" i="24" s="1"/>
  <c r="R322" i="24"/>
  <c r="P322" i="24"/>
  <c r="N322" i="24"/>
  <c r="BN320" i="24"/>
  <c r="BJ320" i="24"/>
  <c r="BF320" i="24"/>
  <c r="BB320" i="24"/>
  <c r="AX320" i="24"/>
  <c r="AT320" i="24"/>
  <c r="AP320" i="24"/>
  <c r="AL320" i="24"/>
  <c r="AH320" i="24"/>
  <c r="AD320" i="24"/>
  <c r="Z320" i="24"/>
  <c r="V320" i="24"/>
  <c r="S320" i="24"/>
  <c r="W320" i="24" s="1"/>
  <c r="R320" i="24"/>
  <c r="P320" i="24"/>
  <c r="N320" i="24"/>
  <c r="BN318" i="24"/>
  <c r="BJ318" i="24"/>
  <c r="BF318" i="24"/>
  <c r="BB318" i="24"/>
  <c r="AX318" i="24"/>
  <c r="AT318" i="24"/>
  <c r="AP318" i="24"/>
  <c r="AL318" i="24"/>
  <c r="AH318" i="24"/>
  <c r="AD318" i="24"/>
  <c r="Z318" i="24"/>
  <c r="V318" i="24"/>
  <c r="S318" i="24"/>
  <c r="W318" i="24" s="1"/>
  <c r="R318" i="24"/>
  <c r="P318" i="24"/>
  <c r="N318" i="24"/>
  <c r="BN314" i="24"/>
  <c r="BJ314" i="24"/>
  <c r="BF314" i="24"/>
  <c r="BB314" i="24"/>
  <c r="AX314" i="24"/>
  <c r="AT314" i="24"/>
  <c r="AP314" i="24"/>
  <c r="AL314" i="24"/>
  <c r="AH314" i="24"/>
  <c r="AD314" i="24"/>
  <c r="Z314" i="24"/>
  <c r="V314" i="24"/>
  <c r="S314" i="24"/>
  <c r="W314" i="24" s="1"/>
  <c r="R314" i="24"/>
  <c r="P314" i="24"/>
  <c r="N314" i="24"/>
  <c r="BN312" i="24"/>
  <c r="BJ312" i="24"/>
  <c r="BF312" i="24"/>
  <c r="BB312" i="24"/>
  <c r="AX312" i="24"/>
  <c r="AT312" i="24"/>
  <c r="AP312" i="24"/>
  <c r="AL312" i="24"/>
  <c r="AH312" i="24"/>
  <c r="AD312" i="24"/>
  <c r="Z312" i="24"/>
  <c r="V312" i="24"/>
  <c r="S312" i="24"/>
  <c r="W312" i="24" s="1"/>
  <c r="R312" i="24"/>
  <c r="P312" i="24"/>
  <c r="N312" i="24"/>
  <c r="BN310" i="24"/>
  <c r="BJ310" i="24"/>
  <c r="BF310" i="24"/>
  <c r="BB310" i="24"/>
  <c r="AX310" i="24"/>
  <c r="AT310" i="24"/>
  <c r="AP310" i="24"/>
  <c r="AL310" i="24"/>
  <c r="AH310" i="24"/>
  <c r="AD310" i="24"/>
  <c r="Z310" i="24"/>
  <c r="V310" i="24"/>
  <c r="S310" i="24"/>
  <c r="W310" i="24" s="1"/>
  <c r="R310" i="24"/>
  <c r="P310" i="24"/>
  <c r="N310" i="24"/>
  <c r="BN308" i="24"/>
  <c r="BJ308" i="24"/>
  <c r="BF308" i="24"/>
  <c r="BB308" i="24"/>
  <c r="AX308" i="24"/>
  <c r="AT308" i="24"/>
  <c r="AP308" i="24"/>
  <c r="AL308" i="24"/>
  <c r="AH308" i="24"/>
  <c r="AD308" i="24"/>
  <c r="Z308" i="24"/>
  <c r="V308" i="24"/>
  <c r="S308" i="24"/>
  <c r="W308" i="24" s="1"/>
  <c r="R308" i="24"/>
  <c r="P308" i="24"/>
  <c r="N308" i="24"/>
  <c r="BN306" i="24"/>
  <c r="BJ306" i="24"/>
  <c r="BF306" i="24"/>
  <c r="BB306" i="24"/>
  <c r="AX306" i="24"/>
  <c r="AT306" i="24"/>
  <c r="AP306" i="24"/>
  <c r="AL306" i="24"/>
  <c r="AH306" i="24"/>
  <c r="AD306" i="24"/>
  <c r="Z306" i="24"/>
  <c r="V306" i="24"/>
  <c r="S306" i="24"/>
  <c r="R306" i="24"/>
  <c r="P306" i="24"/>
  <c r="N306" i="24"/>
  <c r="BN304" i="24"/>
  <c r="BJ304" i="24"/>
  <c r="BF304" i="24"/>
  <c r="BB304" i="24"/>
  <c r="AX304" i="24"/>
  <c r="AT304" i="24"/>
  <c r="AP304" i="24"/>
  <c r="AL304" i="24"/>
  <c r="AH304" i="24"/>
  <c r="AD304" i="24"/>
  <c r="Z304" i="24"/>
  <c r="V304" i="24"/>
  <c r="S304" i="24"/>
  <c r="T304" i="24" s="1"/>
  <c r="R304" i="24"/>
  <c r="P304" i="24"/>
  <c r="N304" i="24"/>
  <c r="BN302" i="24"/>
  <c r="BJ302" i="24"/>
  <c r="BF302" i="24"/>
  <c r="BB302" i="24"/>
  <c r="AX302" i="24"/>
  <c r="AT302" i="24"/>
  <c r="AP302" i="24"/>
  <c r="AL302" i="24"/>
  <c r="AH302" i="24"/>
  <c r="AD302" i="24"/>
  <c r="Z302" i="24"/>
  <c r="V302" i="24"/>
  <c r="S302" i="24"/>
  <c r="R302" i="24"/>
  <c r="P302" i="24"/>
  <c r="N302" i="24"/>
  <c r="BN300" i="24"/>
  <c r="BJ300" i="24"/>
  <c r="BF300" i="24"/>
  <c r="BB300" i="24"/>
  <c r="AX300" i="24"/>
  <c r="AT300" i="24"/>
  <c r="AP300" i="24"/>
  <c r="AL300" i="24"/>
  <c r="AH300" i="24"/>
  <c r="AD300" i="24"/>
  <c r="Z300" i="24"/>
  <c r="V300" i="24"/>
  <c r="S300" i="24"/>
  <c r="T300" i="24" s="1"/>
  <c r="R300" i="24"/>
  <c r="P300" i="24"/>
  <c r="N300" i="24"/>
  <c r="BN298" i="24"/>
  <c r="BJ298" i="24"/>
  <c r="BF298" i="24"/>
  <c r="BB298" i="24"/>
  <c r="AX298" i="24"/>
  <c r="AT298" i="24"/>
  <c r="AP298" i="24"/>
  <c r="AL298" i="24"/>
  <c r="AH298" i="24"/>
  <c r="AD298" i="24"/>
  <c r="Z298" i="24"/>
  <c r="V298" i="24"/>
  <c r="S298" i="24"/>
  <c r="W298" i="24" s="1"/>
  <c r="R298" i="24"/>
  <c r="P298" i="24"/>
  <c r="N298" i="24"/>
  <c r="BN296" i="24"/>
  <c r="BJ296" i="24"/>
  <c r="BF296" i="24"/>
  <c r="BB296" i="24"/>
  <c r="AX296" i="24"/>
  <c r="AT296" i="24"/>
  <c r="AP296" i="24"/>
  <c r="AL296" i="24"/>
  <c r="AH296" i="24"/>
  <c r="AD296" i="24"/>
  <c r="Z296" i="24"/>
  <c r="V296" i="24"/>
  <c r="S296" i="24"/>
  <c r="T296" i="24" s="1"/>
  <c r="R296" i="24"/>
  <c r="P296" i="24"/>
  <c r="N296" i="24"/>
  <c r="BN294" i="24"/>
  <c r="BJ294" i="24"/>
  <c r="BF294" i="24"/>
  <c r="BB294" i="24"/>
  <c r="AX294" i="24"/>
  <c r="AT294" i="24"/>
  <c r="AP294" i="24"/>
  <c r="AL294" i="24"/>
  <c r="AH294" i="24"/>
  <c r="AD294" i="24"/>
  <c r="Z294" i="24"/>
  <c r="V294" i="24"/>
  <c r="S294" i="24"/>
  <c r="W294" i="24" s="1"/>
  <c r="R294" i="24"/>
  <c r="P294" i="24"/>
  <c r="N294" i="24"/>
  <c r="BN292" i="24"/>
  <c r="BJ292" i="24"/>
  <c r="BF292" i="24"/>
  <c r="BB292" i="24"/>
  <c r="AX292" i="24"/>
  <c r="AT292" i="24"/>
  <c r="AP292" i="24"/>
  <c r="AL292" i="24"/>
  <c r="AH292" i="24"/>
  <c r="AD292" i="24"/>
  <c r="Z292" i="24"/>
  <c r="V292" i="24"/>
  <c r="S292" i="24"/>
  <c r="T292" i="24" s="1"/>
  <c r="R292" i="24"/>
  <c r="P292" i="24"/>
  <c r="N292" i="24"/>
  <c r="BN290" i="24"/>
  <c r="BJ290" i="24"/>
  <c r="BF290" i="24"/>
  <c r="BB290" i="24"/>
  <c r="AX290" i="24"/>
  <c r="AT290" i="24"/>
  <c r="AP290" i="24"/>
  <c r="AL290" i="24"/>
  <c r="AH290" i="24"/>
  <c r="AD290" i="24"/>
  <c r="Z290" i="24"/>
  <c r="V290" i="24"/>
  <c r="S290" i="24"/>
  <c r="W290" i="24" s="1"/>
  <c r="R290" i="24"/>
  <c r="P290" i="24"/>
  <c r="N290" i="24"/>
  <c r="BN285" i="24"/>
  <c r="BJ285" i="24"/>
  <c r="BF285" i="24"/>
  <c r="BB285" i="24"/>
  <c r="AX285" i="24"/>
  <c r="AT285" i="24"/>
  <c r="AP285" i="24"/>
  <c r="AL285" i="24"/>
  <c r="AH285" i="24"/>
  <c r="AD285" i="24"/>
  <c r="Z285" i="24"/>
  <c r="V285" i="24"/>
  <c r="S285" i="24"/>
  <c r="T285" i="24" s="1"/>
  <c r="R285" i="24"/>
  <c r="P285" i="24"/>
  <c r="N285" i="24"/>
  <c r="BN281" i="24"/>
  <c r="BJ281" i="24"/>
  <c r="BF281" i="24"/>
  <c r="BB281" i="24"/>
  <c r="AX281" i="24"/>
  <c r="AT281" i="24"/>
  <c r="AP281" i="24"/>
  <c r="AL281" i="24"/>
  <c r="AH281" i="24"/>
  <c r="AD281" i="24"/>
  <c r="Z281" i="24"/>
  <c r="V281" i="24"/>
  <c r="S281" i="24"/>
  <c r="T281" i="24" s="1"/>
  <c r="R281" i="24"/>
  <c r="P281" i="24"/>
  <c r="N281" i="24"/>
  <c r="BN277" i="24"/>
  <c r="BJ277" i="24"/>
  <c r="BF277" i="24"/>
  <c r="BB277" i="24"/>
  <c r="AX277" i="24"/>
  <c r="AT277" i="24"/>
  <c r="AP277" i="24"/>
  <c r="AL277" i="24"/>
  <c r="AH277" i="24"/>
  <c r="AD277" i="24"/>
  <c r="Z277" i="24"/>
  <c r="V277" i="24"/>
  <c r="S277" i="24"/>
  <c r="T277" i="24" s="1"/>
  <c r="R277" i="24"/>
  <c r="P277" i="24"/>
  <c r="N277" i="24"/>
  <c r="BN273" i="24"/>
  <c r="BJ273" i="24"/>
  <c r="BF273" i="24"/>
  <c r="BB273" i="24"/>
  <c r="AX273" i="24"/>
  <c r="AT273" i="24"/>
  <c r="AP273" i="24"/>
  <c r="AL273" i="24"/>
  <c r="AH273" i="24"/>
  <c r="AD273" i="24"/>
  <c r="Z273" i="24"/>
  <c r="V273" i="24"/>
  <c r="S273" i="24"/>
  <c r="W273" i="24" s="1"/>
  <c r="R273" i="24"/>
  <c r="P273" i="24"/>
  <c r="N273" i="24"/>
  <c r="BN269" i="24"/>
  <c r="BJ269" i="24"/>
  <c r="BF269" i="24"/>
  <c r="BB269" i="24"/>
  <c r="AX269" i="24"/>
  <c r="AT269" i="24"/>
  <c r="AP269" i="24"/>
  <c r="AL269" i="24"/>
  <c r="AH269" i="24"/>
  <c r="AD269" i="24"/>
  <c r="Z269" i="24"/>
  <c r="V269" i="24"/>
  <c r="S269" i="24"/>
  <c r="T269" i="24" s="1"/>
  <c r="R269" i="24"/>
  <c r="P269" i="24"/>
  <c r="N269" i="24"/>
  <c r="BN265" i="24"/>
  <c r="BJ265" i="24"/>
  <c r="BF265" i="24"/>
  <c r="BB265" i="24"/>
  <c r="AX265" i="24"/>
  <c r="AT265" i="24"/>
  <c r="AP265" i="24"/>
  <c r="AL265" i="24"/>
  <c r="AH265" i="24"/>
  <c r="AD265" i="24"/>
  <c r="Z265" i="24"/>
  <c r="V265" i="24"/>
  <c r="S265" i="24"/>
  <c r="T265" i="24" s="1"/>
  <c r="R265" i="24"/>
  <c r="P265" i="24"/>
  <c r="N265" i="24"/>
  <c r="BN261" i="24"/>
  <c r="BJ261" i="24"/>
  <c r="BF261" i="24"/>
  <c r="BB261" i="24"/>
  <c r="AX261" i="24"/>
  <c r="AT261" i="24"/>
  <c r="AP261" i="24"/>
  <c r="AL261" i="24"/>
  <c r="AH261" i="24"/>
  <c r="AD261" i="24"/>
  <c r="Z261" i="24"/>
  <c r="V261" i="24"/>
  <c r="S261" i="24"/>
  <c r="R261" i="24"/>
  <c r="P261" i="24"/>
  <c r="N261" i="24"/>
  <c r="BN257" i="24"/>
  <c r="BJ257" i="24"/>
  <c r="BF257" i="24"/>
  <c r="BB257" i="24"/>
  <c r="AX257" i="24"/>
  <c r="AT257" i="24"/>
  <c r="AP257" i="24"/>
  <c r="AL257" i="24"/>
  <c r="AH257" i="24"/>
  <c r="AD257" i="24"/>
  <c r="Z257" i="24"/>
  <c r="V257" i="24"/>
  <c r="S257" i="24"/>
  <c r="W257" i="24" s="1"/>
  <c r="R257" i="24"/>
  <c r="P257" i="24"/>
  <c r="N257" i="24"/>
  <c r="BN253" i="24"/>
  <c r="BJ253" i="24"/>
  <c r="BF253" i="24"/>
  <c r="BB253" i="24"/>
  <c r="AX253" i="24"/>
  <c r="AT253" i="24"/>
  <c r="AP253" i="24"/>
  <c r="AL253" i="24"/>
  <c r="AH253" i="24"/>
  <c r="AD253" i="24"/>
  <c r="Z253" i="24"/>
  <c r="V253" i="24"/>
  <c r="S253" i="24"/>
  <c r="T253" i="24" s="1"/>
  <c r="R253" i="24"/>
  <c r="P253" i="24"/>
  <c r="N253" i="24"/>
  <c r="BN249" i="24"/>
  <c r="BJ249" i="24"/>
  <c r="BF249" i="24"/>
  <c r="BB249" i="24"/>
  <c r="AX249" i="24"/>
  <c r="AT249" i="24"/>
  <c r="AP249" i="24"/>
  <c r="AL249" i="24"/>
  <c r="AH249" i="24"/>
  <c r="AD249" i="24"/>
  <c r="Z249" i="24"/>
  <c r="V249" i="24"/>
  <c r="S249" i="24"/>
  <c r="W249" i="24" s="1"/>
  <c r="R249" i="24"/>
  <c r="P249" i="24"/>
  <c r="N249" i="24"/>
  <c r="BN245" i="24"/>
  <c r="BJ245" i="24"/>
  <c r="BF245" i="24"/>
  <c r="BB245" i="24"/>
  <c r="AX245" i="24"/>
  <c r="AT245" i="24"/>
  <c r="AP245" i="24"/>
  <c r="AL245" i="24"/>
  <c r="AH245" i="24"/>
  <c r="AD245" i="24"/>
  <c r="Z245" i="24"/>
  <c r="V245" i="24"/>
  <c r="S245" i="24"/>
  <c r="T245" i="24" s="1"/>
  <c r="R245" i="24"/>
  <c r="P245" i="24"/>
  <c r="N245" i="24"/>
  <c r="BN241" i="24"/>
  <c r="BJ241" i="24"/>
  <c r="BF241" i="24"/>
  <c r="BB241" i="24"/>
  <c r="AX241" i="24"/>
  <c r="AT241" i="24"/>
  <c r="AP241" i="24"/>
  <c r="AL241" i="24"/>
  <c r="AH241" i="24"/>
  <c r="AD241" i="24"/>
  <c r="Z241" i="24"/>
  <c r="V241" i="24"/>
  <c r="S241" i="24"/>
  <c r="W241" i="24" s="1"/>
  <c r="R241" i="24"/>
  <c r="P241" i="24"/>
  <c r="N241" i="24"/>
  <c r="BN237" i="24"/>
  <c r="BJ237" i="24"/>
  <c r="BF237" i="24"/>
  <c r="BB237" i="24"/>
  <c r="AX237" i="24"/>
  <c r="AT237" i="24"/>
  <c r="AP237" i="24"/>
  <c r="AL237" i="24"/>
  <c r="AH237" i="24"/>
  <c r="AD237" i="24"/>
  <c r="Z237" i="24"/>
  <c r="V237" i="24"/>
  <c r="S237" i="24"/>
  <c r="T237" i="24" s="1"/>
  <c r="R237" i="24"/>
  <c r="P237" i="24"/>
  <c r="N237" i="24"/>
  <c r="BN233" i="24"/>
  <c r="BJ233" i="24"/>
  <c r="BF233" i="24"/>
  <c r="BB233" i="24"/>
  <c r="AX233" i="24"/>
  <c r="AT233" i="24"/>
  <c r="AP233" i="24"/>
  <c r="AL233" i="24"/>
  <c r="AH233" i="24"/>
  <c r="AD233" i="24"/>
  <c r="Z233" i="24"/>
  <c r="V233" i="24"/>
  <c r="S233" i="24"/>
  <c r="R233" i="24"/>
  <c r="P233" i="24"/>
  <c r="N233" i="24"/>
  <c r="BN229" i="24"/>
  <c r="BJ229" i="24"/>
  <c r="BF229" i="24"/>
  <c r="BB229" i="24"/>
  <c r="AX229" i="24"/>
  <c r="AT229" i="24"/>
  <c r="AP229" i="24"/>
  <c r="AL229" i="24"/>
  <c r="AH229" i="24"/>
  <c r="AD229" i="24"/>
  <c r="Z229" i="24"/>
  <c r="V229" i="24"/>
  <c r="S229" i="24"/>
  <c r="T229" i="24" s="1"/>
  <c r="R229" i="24"/>
  <c r="P229" i="24"/>
  <c r="N229" i="24"/>
  <c r="BN225" i="24"/>
  <c r="BJ225" i="24"/>
  <c r="BF225" i="24"/>
  <c r="BB225" i="24"/>
  <c r="AX225" i="24"/>
  <c r="AT225" i="24"/>
  <c r="AP225" i="24"/>
  <c r="AL225" i="24"/>
  <c r="AH225" i="24"/>
  <c r="AD225" i="24"/>
  <c r="Z225" i="24"/>
  <c r="V225" i="24"/>
  <c r="S225" i="24"/>
  <c r="W225" i="24" s="1"/>
  <c r="R225" i="24"/>
  <c r="P225" i="24"/>
  <c r="N225" i="24"/>
  <c r="BN221" i="24"/>
  <c r="BJ221" i="24"/>
  <c r="BF221" i="24"/>
  <c r="BB221" i="24"/>
  <c r="AX221" i="24"/>
  <c r="AT221" i="24"/>
  <c r="AP221" i="24"/>
  <c r="AL221" i="24"/>
  <c r="AH221" i="24"/>
  <c r="AD221" i="24"/>
  <c r="Z221" i="24"/>
  <c r="V221" i="24"/>
  <c r="S221" i="24"/>
  <c r="T221" i="24" s="1"/>
  <c r="R221" i="24"/>
  <c r="P221" i="24"/>
  <c r="N221" i="24"/>
  <c r="BN217" i="24"/>
  <c r="BJ217" i="24"/>
  <c r="BF217" i="24"/>
  <c r="BB217" i="24"/>
  <c r="AX217" i="24"/>
  <c r="AT217" i="24"/>
  <c r="AP217" i="24"/>
  <c r="AL217" i="24"/>
  <c r="AH217" i="24"/>
  <c r="AD217" i="24"/>
  <c r="Z217" i="24"/>
  <c r="V217" i="24"/>
  <c r="S217" i="24"/>
  <c r="W217" i="24" s="1"/>
  <c r="R217" i="24"/>
  <c r="P217" i="24"/>
  <c r="N217" i="24"/>
  <c r="BN213" i="24"/>
  <c r="BJ213" i="24"/>
  <c r="BF213" i="24"/>
  <c r="BB213" i="24"/>
  <c r="AX213" i="24"/>
  <c r="AT213" i="24"/>
  <c r="AP213" i="24"/>
  <c r="AL213" i="24"/>
  <c r="AH213" i="24"/>
  <c r="AD213" i="24"/>
  <c r="Z213" i="24"/>
  <c r="V213" i="24"/>
  <c r="S213" i="24"/>
  <c r="W213" i="24" s="1"/>
  <c r="R213" i="24"/>
  <c r="P213" i="24"/>
  <c r="N213" i="24"/>
  <c r="BN211" i="24"/>
  <c r="BJ211" i="24"/>
  <c r="BF211" i="24"/>
  <c r="BB211" i="24"/>
  <c r="AX211" i="24"/>
  <c r="AT211" i="24"/>
  <c r="AP211" i="24"/>
  <c r="AL211" i="24"/>
  <c r="AH211" i="24"/>
  <c r="AD211" i="24"/>
  <c r="Z211" i="24"/>
  <c r="V211" i="24"/>
  <c r="S211" i="24"/>
  <c r="W211" i="24" s="1"/>
  <c r="R211" i="24"/>
  <c r="P211" i="24"/>
  <c r="N211" i="24"/>
  <c r="BN207" i="24"/>
  <c r="BJ207" i="24"/>
  <c r="BF207" i="24"/>
  <c r="BB207" i="24"/>
  <c r="AX207" i="24"/>
  <c r="AT207" i="24"/>
  <c r="AP207" i="24"/>
  <c r="AL207" i="24"/>
  <c r="AH207" i="24"/>
  <c r="AD207" i="24"/>
  <c r="Z207" i="24"/>
  <c r="V207" i="24"/>
  <c r="S207" i="24"/>
  <c r="W207" i="24" s="1"/>
  <c r="R207" i="24"/>
  <c r="P207" i="24"/>
  <c r="N207" i="24"/>
  <c r="BN203" i="24"/>
  <c r="BJ203" i="24"/>
  <c r="BF203" i="24"/>
  <c r="BB203" i="24"/>
  <c r="AX203" i="24"/>
  <c r="AT203" i="24"/>
  <c r="AP203" i="24"/>
  <c r="AL203" i="24"/>
  <c r="AH203" i="24"/>
  <c r="AD203" i="24"/>
  <c r="Z203" i="24"/>
  <c r="V203" i="24"/>
  <c r="S203" i="24"/>
  <c r="W203" i="24" s="1"/>
  <c r="R203" i="24"/>
  <c r="P203" i="24"/>
  <c r="N203" i="24"/>
  <c r="BN199" i="24"/>
  <c r="BJ199" i="24"/>
  <c r="BF199" i="24"/>
  <c r="BB199" i="24"/>
  <c r="AX199" i="24"/>
  <c r="AT199" i="24"/>
  <c r="AP199" i="24"/>
  <c r="AL199" i="24"/>
  <c r="AH199" i="24"/>
  <c r="AD199" i="24"/>
  <c r="Z199" i="24"/>
  <c r="V199" i="24"/>
  <c r="S199" i="24"/>
  <c r="R199" i="24"/>
  <c r="P199" i="24"/>
  <c r="N199" i="24"/>
  <c r="BN195" i="24"/>
  <c r="BJ195" i="24"/>
  <c r="BF195" i="24"/>
  <c r="BB195" i="24"/>
  <c r="AX195" i="24"/>
  <c r="AT195" i="24"/>
  <c r="AP195" i="24"/>
  <c r="AL195" i="24"/>
  <c r="AH195" i="24"/>
  <c r="AD195" i="24"/>
  <c r="Z195" i="24"/>
  <c r="V195" i="24"/>
  <c r="S195" i="24"/>
  <c r="W195" i="24" s="1"/>
  <c r="R195" i="24"/>
  <c r="P195" i="24"/>
  <c r="N195" i="24"/>
  <c r="BN191" i="24"/>
  <c r="BJ191" i="24"/>
  <c r="BF191" i="24"/>
  <c r="BB191" i="24"/>
  <c r="AX191" i="24"/>
  <c r="AT191" i="24"/>
  <c r="AP191" i="24"/>
  <c r="AL191" i="24"/>
  <c r="AH191" i="24"/>
  <c r="AD191" i="24"/>
  <c r="Z191" i="24"/>
  <c r="V191" i="24"/>
  <c r="S191" i="24"/>
  <c r="R191" i="24"/>
  <c r="P191" i="24"/>
  <c r="N191" i="24"/>
  <c r="BN187" i="24"/>
  <c r="BJ187" i="24"/>
  <c r="BF187" i="24"/>
  <c r="BB187" i="24"/>
  <c r="AX187" i="24"/>
  <c r="AT187" i="24"/>
  <c r="AP187" i="24"/>
  <c r="AL187" i="24"/>
  <c r="AH187" i="24"/>
  <c r="AD187" i="24"/>
  <c r="Z187" i="24"/>
  <c r="V187" i="24"/>
  <c r="S187" i="24"/>
  <c r="W187" i="24" s="1"/>
  <c r="R187" i="24"/>
  <c r="P187" i="24"/>
  <c r="N187" i="24"/>
  <c r="BN183" i="24"/>
  <c r="BJ183" i="24"/>
  <c r="BF183" i="24"/>
  <c r="BB183" i="24"/>
  <c r="AX183" i="24"/>
  <c r="AT183" i="24"/>
  <c r="AP183" i="24"/>
  <c r="AL183" i="24"/>
  <c r="AH183" i="24"/>
  <c r="AD183" i="24"/>
  <c r="Z183" i="24"/>
  <c r="V183" i="24"/>
  <c r="S183" i="24"/>
  <c r="T183" i="24" s="1"/>
  <c r="R183" i="24"/>
  <c r="P183" i="24"/>
  <c r="N183" i="24"/>
  <c r="BN179" i="24"/>
  <c r="BJ179" i="24"/>
  <c r="BF179" i="24"/>
  <c r="BB179" i="24"/>
  <c r="AX179" i="24"/>
  <c r="AT179" i="24"/>
  <c r="AP179" i="24"/>
  <c r="AL179" i="24"/>
  <c r="AH179" i="24"/>
  <c r="AD179" i="24"/>
  <c r="Z179" i="24"/>
  <c r="V179" i="24"/>
  <c r="S179" i="24"/>
  <c r="W179" i="24" s="1"/>
  <c r="R179" i="24"/>
  <c r="P179" i="24"/>
  <c r="N179" i="24"/>
  <c r="BN175" i="24"/>
  <c r="BJ175" i="24"/>
  <c r="BF175" i="24"/>
  <c r="BB175" i="24"/>
  <c r="AX175" i="24"/>
  <c r="AT175" i="24"/>
  <c r="AP175" i="24"/>
  <c r="AL175" i="24"/>
  <c r="AH175" i="24"/>
  <c r="AD175" i="24"/>
  <c r="Z175" i="24"/>
  <c r="V175" i="24"/>
  <c r="S175" i="24"/>
  <c r="T175" i="24" s="1"/>
  <c r="R175" i="24"/>
  <c r="P175" i="24"/>
  <c r="N175" i="24"/>
  <c r="BN171" i="24"/>
  <c r="BJ171" i="24"/>
  <c r="BF171" i="24"/>
  <c r="BB171" i="24"/>
  <c r="AX171" i="24"/>
  <c r="AT171" i="24"/>
  <c r="AP171" i="24"/>
  <c r="AL171" i="24"/>
  <c r="AH171" i="24"/>
  <c r="AD171" i="24"/>
  <c r="Z171" i="24"/>
  <c r="V171" i="24"/>
  <c r="S171" i="24"/>
  <c r="W171" i="24" s="1"/>
  <c r="R171" i="24"/>
  <c r="P171" i="24"/>
  <c r="N171" i="24"/>
  <c r="BN167" i="24"/>
  <c r="BJ167" i="24"/>
  <c r="BF167" i="24"/>
  <c r="BB167" i="24"/>
  <c r="AX167" i="24"/>
  <c r="AT167" i="24"/>
  <c r="AP167" i="24"/>
  <c r="AL167" i="24"/>
  <c r="AH167" i="24"/>
  <c r="AD167" i="24"/>
  <c r="Z167" i="24"/>
  <c r="V167" i="24"/>
  <c r="S167" i="24"/>
  <c r="W167" i="24" s="1"/>
  <c r="R167" i="24"/>
  <c r="P167" i="24"/>
  <c r="N167" i="24"/>
  <c r="BN163" i="24"/>
  <c r="BJ163" i="24"/>
  <c r="BF163" i="24"/>
  <c r="BB163" i="24"/>
  <c r="AX163" i="24"/>
  <c r="AT163" i="24"/>
  <c r="AP163" i="24"/>
  <c r="AL163" i="24"/>
  <c r="AH163" i="24"/>
  <c r="AD163" i="24"/>
  <c r="Z163" i="24"/>
  <c r="V163" i="24"/>
  <c r="S163" i="24"/>
  <c r="W163" i="24" s="1"/>
  <c r="R163" i="24"/>
  <c r="P163" i="24"/>
  <c r="N163" i="24"/>
  <c r="BN159" i="24"/>
  <c r="BJ159" i="24"/>
  <c r="BF159" i="24"/>
  <c r="BB159" i="24"/>
  <c r="AX159" i="24"/>
  <c r="AT159" i="24"/>
  <c r="AP159" i="24"/>
  <c r="AL159" i="24"/>
  <c r="AH159" i="24"/>
  <c r="AD159" i="24"/>
  <c r="Z159" i="24"/>
  <c r="V159" i="24"/>
  <c r="S159" i="24"/>
  <c r="W159" i="24" s="1"/>
  <c r="R159" i="24"/>
  <c r="P159" i="24"/>
  <c r="N159" i="24"/>
  <c r="BN157" i="24"/>
  <c r="BJ157" i="24"/>
  <c r="BF157" i="24"/>
  <c r="BB157" i="24"/>
  <c r="AX157" i="24"/>
  <c r="AT157" i="24"/>
  <c r="AP157" i="24"/>
  <c r="AL157" i="24"/>
  <c r="AH157" i="24"/>
  <c r="AD157" i="24"/>
  <c r="Z157" i="24"/>
  <c r="V157" i="24"/>
  <c r="S157" i="24"/>
  <c r="W157" i="24" s="1"/>
  <c r="R157" i="24"/>
  <c r="P157" i="24"/>
  <c r="N157" i="24"/>
  <c r="BN155" i="24"/>
  <c r="BJ155" i="24"/>
  <c r="BF155" i="24"/>
  <c r="BB155" i="24"/>
  <c r="AX155" i="24"/>
  <c r="AT155" i="24"/>
  <c r="AP155" i="24"/>
  <c r="AL155" i="24"/>
  <c r="AH155" i="24"/>
  <c r="AD155" i="24"/>
  <c r="Z155" i="24"/>
  <c r="V155" i="24"/>
  <c r="S155" i="24"/>
  <c r="T155" i="24" s="1"/>
  <c r="R155" i="24"/>
  <c r="P155" i="24"/>
  <c r="N155" i="24"/>
  <c r="BN151" i="24"/>
  <c r="BJ151" i="24"/>
  <c r="BF151" i="24"/>
  <c r="BB151" i="24"/>
  <c r="AX151" i="24"/>
  <c r="AT151" i="24"/>
  <c r="AP151" i="24"/>
  <c r="AL151" i="24"/>
  <c r="AH151" i="24"/>
  <c r="AD151" i="24"/>
  <c r="Z151" i="24"/>
  <c r="V151" i="24"/>
  <c r="S151" i="24"/>
  <c r="T151" i="24" s="1"/>
  <c r="R151" i="24"/>
  <c r="P151" i="24"/>
  <c r="N151" i="24"/>
  <c r="BN147" i="24"/>
  <c r="BJ147" i="24"/>
  <c r="BF147" i="24"/>
  <c r="BB147" i="24"/>
  <c r="AX147" i="24"/>
  <c r="AT147" i="24"/>
  <c r="AP147" i="24"/>
  <c r="AL147" i="24"/>
  <c r="AH147" i="24"/>
  <c r="AD147" i="24"/>
  <c r="Z147" i="24"/>
  <c r="V147" i="24"/>
  <c r="S147" i="24"/>
  <c r="T147" i="24" s="1"/>
  <c r="R147" i="24"/>
  <c r="P147" i="24"/>
  <c r="N147" i="24"/>
  <c r="BN143" i="24"/>
  <c r="BJ143" i="24"/>
  <c r="BF143" i="24"/>
  <c r="BB143" i="24"/>
  <c r="AX143" i="24"/>
  <c r="AT143" i="24"/>
  <c r="AP143" i="24"/>
  <c r="AL143" i="24"/>
  <c r="AH143" i="24"/>
  <c r="AD143" i="24"/>
  <c r="Z143" i="24"/>
  <c r="V143" i="24"/>
  <c r="S143" i="24"/>
  <c r="T143" i="24" s="1"/>
  <c r="R143" i="24"/>
  <c r="P143" i="24"/>
  <c r="N143" i="24"/>
  <c r="BN139" i="24"/>
  <c r="BJ139" i="24"/>
  <c r="BF139" i="24"/>
  <c r="BB139" i="24"/>
  <c r="AX139" i="24"/>
  <c r="AT139" i="24"/>
  <c r="AP139" i="24"/>
  <c r="AL139" i="24"/>
  <c r="AH139" i="24"/>
  <c r="AD139" i="24"/>
  <c r="Z139" i="24"/>
  <c r="V139" i="24"/>
  <c r="S139" i="24"/>
  <c r="T139" i="24" s="1"/>
  <c r="R139" i="24"/>
  <c r="P139" i="24"/>
  <c r="N139" i="24"/>
  <c r="BN135" i="24"/>
  <c r="BJ135" i="24"/>
  <c r="BF135" i="24"/>
  <c r="BB135" i="24"/>
  <c r="AX135" i="24"/>
  <c r="AT135" i="24"/>
  <c r="AP135" i="24"/>
  <c r="AL135" i="24"/>
  <c r="AH135" i="24"/>
  <c r="AD135" i="24"/>
  <c r="Z135" i="24"/>
  <c r="V135" i="24"/>
  <c r="S135" i="24"/>
  <c r="W135" i="24" s="1"/>
  <c r="R135" i="24"/>
  <c r="P135" i="24"/>
  <c r="N135" i="24"/>
  <c r="BN131" i="24"/>
  <c r="BJ131" i="24"/>
  <c r="BF131" i="24"/>
  <c r="BB131" i="24"/>
  <c r="AX131" i="24"/>
  <c r="AT131" i="24"/>
  <c r="AP131" i="24"/>
  <c r="AL131" i="24"/>
  <c r="AH131" i="24"/>
  <c r="AD131" i="24"/>
  <c r="Z131" i="24"/>
  <c r="V131" i="24"/>
  <c r="S131" i="24"/>
  <c r="W131" i="24" s="1"/>
  <c r="R131" i="24"/>
  <c r="P131" i="24"/>
  <c r="N131" i="24"/>
  <c r="BN127" i="24"/>
  <c r="BJ127" i="24"/>
  <c r="BF127" i="24"/>
  <c r="BB127" i="24"/>
  <c r="AX127" i="24"/>
  <c r="AT127" i="24"/>
  <c r="AP127" i="24"/>
  <c r="AL127" i="24"/>
  <c r="AH127" i="24"/>
  <c r="AD127" i="24"/>
  <c r="Z127" i="24"/>
  <c r="V127" i="24"/>
  <c r="S127" i="24"/>
  <c r="T127" i="24" s="1"/>
  <c r="R127" i="24"/>
  <c r="P127" i="24"/>
  <c r="N127" i="24"/>
  <c r="BN123" i="24"/>
  <c r="BJ123" i="24"/>
  <c r="BF123" i="24"/>
  <c r="BB123" i="24"/>
  <c r="AX123" i="24"/>
  <c r="AT123" i="24"/>
  <c r="AP123" i="24"/>
  <c r="AL123" i="24"/>
  <c r="AH123" i="24"/>
  <c r="AD123" i="24"/>
  <c r="Z123" i="24"/>
  <c r="V123" i="24"/>
  <c r="S123" i="24"/>
  <c r="R123" i="24"/>
  <c r="P123" i="24"/>
  <c r="N123" i="24"/>
  <c r="BN119" i="24"/>
  <c r="BJ119" i="24"/>
  <c r="BF119" i="24"/>
  <c r="BB119" i="24"/>
  <c r="AX119" i="24"/>
  <c r="AT119" i="24"/>
  <c r="AP119" i="24"/>
  <c r="AL119" i="24"/>
  <c r="AH119" i="24"/>
  <c r="AD119" i="24"/>
  <c r="Z119" i="24"/>
  <c r="V119" i="24"/>
  <c r="S119" i="24"/>
  <c r="T119" i="24" s="1"/>
  <c r="R119" i="24"/>
  <c r="P119" i="24"/>
  <c r="N119" i="24"/>
  <c r="BN115" i="24"/>
  <c r="BJ115" i="24"/>
  <c r="BF115" i="24"/>
  <c r="BB115" i="24"/>
  <c r="AX115" i="24"/>
  <c r="AT115" i="24"/>
  <c r="AP115" i="24"/>
  <c r="AL115" i="24"/>
  <c r="AH115" i="24"/>
  <c r="AD115" i="24"/>
  <c r="Z115" i="24"/>
  <c r="V115" i="24"/>
  <c r="S115" i="24"/>
  <c r="T115" i="24" s="1"/>
  <c r="R115" i="24"/>
  <c r="P115" i="24"/>
  <c r="N115" i="24"/>
  <c r="BN111" i="24"/>
  <c r="BJ111" i="24"/>
  <c r="BF111" i="24"/>
  <c r="BB111" i="24"/>
  <c r="AX111" i="24"/>
  <c r="AT111" i="24"/>
  <c r="AP111" i="24"/>
  <c r="AL111" i="24"/>
  <c r="AH111" i="24"/>
  <c r="AD111" i="24"/>
  <c r="Z111" i="24"/>
  <c r="V111" i="24"/>
  <c r="S111" i="24"/>
  <c r="T111" i="24" s="1"/>
  <c r="R111" i="24"/>
  <c r="P111" i="24"/>
  <c r="N111" i="24"/>
  <c r="BN109" i="24"/>
  <c r="BJ109" i="24"/>
  <c r="BF109" i="24"/>
  <c r="BB109" i="24"/>
  <c r="AX109" i="24"/>
  <c r="AT109" i="24"/>
  <c r="AP109" i="24"/>
  <c r="AL109" i="24"/>
  <c r="AH109" i="24"/>
  <c r="AD109" i="24"/>
  <c r="Z109" i="24"/>
  <c r="V109" i="24"/>
  <c r="S109" i="24"/>
  <c r="R109" i="24"/>
  <c r="P109" i="24"/>
  <c r="N109" i="24"/>
  <c r="BN107" i="24"/>
  <c r="BJ107" i="24"/>
  <c r="BF107" i="24"/>
  <c r="BB107" i="24"/>
  <c r="AX107" i="24"/>
  <c r="AT107" i="24"/>
  <c r="AP107" i="24"/>
  <c r="AL107" i="24"/>
  <c r="AH107" i="24"/>
  <c r="AD107" i="24"/>
  <c r="Z107" i="24"/>
  <c r="V107" i="24"/>
  <c r="S107" i="24"/>
  <c r="R107" i="24"/>
  <c r="P107" i="24"/>
  <c r="N107" i="24"/>
  <c r="BN105" i="24"/>
  <c r="BJ105" i="24"/>
  <c r="BF105" i="24"/>
  <c r="BB105" i="24"/>
  <c r="AX105" i="24"/>
  <c r="AT105" i="24"/>
  <c r="AP105" i="24"/>
  <c r="AL105" i="24"/>
  <c r="AH105" i="24"/>
  <c r="AD105" i="24"/>
  <c r="Z105" i="24"/>
  <c r="V105" i="24"/>
  <c r="S105" i="24"/>
  <c r="T105" i="24" s="1"/>
  <c r="R105" i="24"/>
  <c r="P105" i="24"/>
  <c r="N105" i="24"/>
  <c r="BN103" i="24"/>
  <c r="BJ103" i="24"/>
  <c r="BF103" i="24"/>
  <c r="BB103" i="24"/>
  <c r="AX103" i="24"/>
  <c r="AT103" i="24"/>
  <c r="AP103" i="24"/>
  <c r="AL103" i="24"/>
  <c r="AH103" i="24"/>
  <c r="AD103" i="24"/>
  <c r="Z103" i="24"/>
  <c r="V103" i="24"/>
  <c r="S103" i="24"/>
  <c r="T103" i="24" s="1"/>
  <c r="R103" i="24"/>
  <c r="P103" i="24"/>
  <c r="N103" i="24"/>
  <c r="BN101" i="24"/>
  <c r="BJ101" i="24"/>
  <c r="BF101" i="24"/>
  <c r="BB101" i="24"/>
  <c r="AX101" i="24"/>
  <c r="AT101" i="24"/>
  <c r="AP101" i="24"/>
  <c r="AL101" i="24"/>
  <c r="AH101" i="24"/>
  <c r="AD101" i="24"/>
  <c r="Z101" i="24"/>
  <c r="V101" i="24"/>
  <c r="S101" i="24"/>
  <c r="T101" i="24" s="1"/>
  <c r="R101" i="24"/>
  <c r="P101" i="24"/>
  <c r="N101" i="24"/>
  <c r="BN99" i="24"/>
  <c r="BJ99" i="24"/>
  <c r="BF99" i="24"/>
  <c r="BB99" i="24"/>
  <c r="AX99" i="24"/>
  <c r="AT99" i="24"/>
  <c r="AP99" i="24"/>
  <c r="AL99" i="24"/>
  <c r="AH99" i="24"/>
  <c r="AD99" i="24"/>
  <c r="Z99" i="24"/>
  <c r="V99" i="24"/>
  <c r="S99" i="24"/>
  <c r="T99" i="24" s="1"/>
  <c r="R99" i="24"/>
  <c r="P99" i="24"/>
  <c r="N99" i="24"/>
  <c r="BN97" i="24"/>
  <c r="BJ97" i="24"/>
  <c r="BF97" i="24"/>
  <c r="BB97" i="24"/>
  <c r="AX97" i="24"/>
  <c r="AT97" i="24"/>
  <c r="AP97" i="24"/>
  <c r="AL97" i="24"/>
  <c r="AH97" i="24"/>
  <c r="AD97" i="24"/>
  <c r="Z97" i="24"/>
  <c r="V97" i="24"/>
  <c r="S97" i="24"/>
  <c r="T97" i="24" s="1"/>
  <c r="R97" i="24"/>
  <c r="P97" i="24"/>
  <c r="N97" i="24"/>
  <c r="BN95" i="24"/>
  <c r="BJ95" i="24"/>
  <c r="BF95" i="24"/>
  <c r="BB95" i="24"/>
  <c r="AX95" i="24"/>
  <c r="AT95" i="24"/>
  <c r="AP95" i="24"/>
  <c r="AL95" i="24"/>
  <c r="AH95" i="24"/>
  <c r="AD95" i="24"/>
  <c r="Z95" i="24"/>
  <c r="V95" i="24"/>
  <c r="S95" i="24"/>
  <c r="T95" i="24" s="1"/>
  <c r="R95" i="24"/>
  <c r="P95" i="24"/>
  <c r="N95" i="24"/>
  <c r="BN376" i="22"/>
  <c r="BJ376" i="22"/>
  <c r="BF376" i="22"/>
  <c r="BB376" i="22"/>
  <c r="AX376" i="22"/>
  <c r="AT376" i="22"/>
  <c r="AP376" i="22"/>
  <c r="AL376" i="22"/>
  <c r="AH376" i="22"/>
  <c r="AD376" i="22"/>
  <c r="Z376" i="22"/>
  <c r="V376" i="22"/>
  <c r="W376" i="22"/>
  <c r="S376" i="22"/>
  <c r="T376" i="22" s="1"/>
  <c r="R376" i="22"/>
  <c r="P376" i="22"/>
  <c r="N376" i="22"/>
  <c r="BN373" i="22"/>
  <c r="BJ373" i="22"/>
  <c r="BF373" i="22"/>
  <c r="BB373" i="22"/>
  <c r="AX373" i="22"/>
  <c r="AT373" i="22"/>
  <c r="AP373" i="22"/>
  <c r="AL373" i="22"/>
  <c r="AH373" i="22"/>
  <c r="AD373" i="22"/>
  <c r="Z373" i="22"/>
  <c r="V373" i="22"/>
  <c r="S373" i="22"/>
  <c r="T373" i="22" s="1"/>
  <c r="R373" i="22"/>
  <c r="P373" i="22"/>
  <c r="N373" i="22"/>
  <c r="BN369" i="22"/>
  <c r="BJ369" i="22"/>
  <c r="BF369" i="22"/>
  <c r="BB369" i="22"/>
  <c r="AX369" i="22"/>
  <c r="AT369" i="22"/>
  <c r="AP369" i="22"/>
  <c r="AL369" i="22"/>
  <c r="AH369" i="22"/>
  <c r="AD369" i="22"/>
  <c r="Z369" i="22"/>
  <c r="V369" i="22"/>
  <c r="W369" i="22"/>
  <c r="S369" i="22"/>
  <c r="T369" i="22" s="1"/>
  <c r="R369" i="22"/>
  <c r="P369" i="22"/>
  <c r="N369" i="22"/>
  <c r="BN366" i="22"/>
  <c r="BJ366" i="22"/>
  <c r="BF366" i="22"/>
  <c r="BB366" i="22"/>
  <c r="AX366" i="22"/>
  <c r="AT366" i="22"/>
  <c r="AP366" i="22"/>
  <c r="AL366" i="22"/>
  <c r="AH366" i="22"/>
  <c r="AD366" i="22"/>
  <c r="Z366" i="22"/>
  <c r="V366" i="22"/>
  <c r="S366" i="22"/>
  <c r="T366" i="22" s="1"/>
  <c r="R366" i="22"/>
  <c r="P366" i="22"/>
  <c r="N366" i="22"/>
  <c r="BN364" i="22"/>
  <c r="BJ364" i="22"/>
  <c r="BF364" i="22"/>
  <c r="BB364" i="22"/>
  <c r="AX364" i="22"/>
  <c r="AT364" i="22"/>
  <c r="AP364" i="22"/>
  <c r="AL364" i="22"/>
  <c r="AH364" i="22"/>
  <c r="AD364" i="22"/>
  <c r="Z364" i="22"/>
  <c r="V364" i="22"/>
  <c r="S364" i="22"/>
  <c r="W364" i="22" s="1"/>
  <c r="R364" i="22"/>
  <c r="P364" i="22"/>
  <c r="N364" i="22"/>
  <c r="BN363" i="22"/>
  <c r="BJ363" i="22"/>
  <c r="BF363" i="22"/>
  <c r="BB363" i="22"/>
  <c r="AX363" i="22"/>
  <c r="AT363" i="22"/>
  <c r="AP363" i="22"/>
  <c r="AL363" i="22"/>
  <c r="AH363" i="22"/>
  <c r="AD363" i="22"/>
  <c r="Z363" i="22"/>
  <c r="V363" i="22"/>
  <c r="S363" i="22"/>
  <c r="T363" i="22" s="1"/>
  <c r="R363" i="22"/>
  <c r="P363" i="22"/>
  <c r="N363" i="22"/>
  <c r="BN362" i="22"/>
  <c r="BJ362" i="22"/>
  <c r="BF362" i="22"/>
  <c r="BB362" i="22"/>
  <c r="AX362" i="22"/>
  <c r="AT362" i="22"/>
  <c r="AP362" i="22"/>
  <c r="AL362" i="22"/>
  <c r="AH362" i="22"/>
  <c r="AD362" i="22"/>
  <c r="Z362" i="22"/>
  <c r="V362" i="22"/>
  <c r="S362" i="22"/>
  <c r="W362" i="22" s="1"/>
  <c r="R362" i="22"/>
  <c r="P362" i="22"/>
  <c r="N362" i="22"/>
  <c r="BN361" i="22"/>
  <c r="BJ361" i="22"/>
  <c r="BF361" i="22"/>
  <c r="BB361" i="22"/>
  <c r="AX361" i="22"/>
  <c r="AT361" i="22"/>
  <c r="AP361" i="22"/>
  <c r="AL361" i="22"/>
  <c r="AH361" i="22"/>
  <c r="AD361" i="22"/>
  <c r="Z361" i="22"/>
  <c r="V361" i="22"/>
  <c r="S361" i="22"/>
  <c r="T361" i="22" s="1"/>
  <c r="R361" i="22"/>
  <c r="P361" i="22"/>
  <c r="N361" i="22"/>
  <c r="BN359" i="22"/>
  <c r="BJ359" i="22"/>
  <c r="BF359" i="22"/>
  <c r="BB359" i="22"/>
  <c r="AX359" i="22"/>
  <c r="AT359" i="22"/>
  <c r="AP359" i="22"/>
  <c r="AL359" i="22"/>
  <c r="AH359" i="22"/>
  <c r="AD359" i="22"/>
  <c r="Z359" i="22"/>
  <c r="V359" i="22"/>
  <c r="S359" i="22"/>
  <c r="W359" i="22" s="1"/>
  <c r="R359" i="22"/>
  <c r="P359" i="22"/>
  <c r="N359" i="22"/>
  <c r="BN357" i="22"/>
  <c r="BJ357" i="22"/>
  <c r="BF357" i="22"/>
  <c r="BB357" i="22"/>
  <c r="AX357" i="22"/>
  <c r="AT357" i="22"/>
  <c r="AP357" i="22"/>
  <c r="AL357" i="22"/>
  <c r="AH357" i="22"/>
  <c r="AD357" i="22"/>
  <c r="Z357" i="22"/>
  <c r="V357" i="22"/>
  <c r="S357" i="22"/>
  <c r="W357" i="22" s="1"/>
  <c r="R357" i="22"/>
  <c r="P357" i="22"/>
  <c r="N357" i="22"/>
  <c r="BN356" i="22"/>
  <c r="BJ356" i="22"/>
  <c r="BF356" i="22"/>
  <c r="BB356" i="22"/>
  <c r="AX356" i="22"/>
  <c r="AT356" i="22"/>
  <c r="AP356" i="22"/>
  <c r="AL356" i="22"/>
  <c r="AH356" i="22"/>
  <c r="AD356" i="22"/>
  <c r="Z356" i="22"/>
  <c r="V356" i="22"/>
  <c r="S356" i="22"/>
  <c r="R356" i="22"/>
  <c r="P356" i="22"/>
  <c r="N356" i="22"/>
  <c r="BN351" i="22"/>
  <c r="BJ351" i="22"/>
  <c r="BF351" i="22"/>
  <c r="BB351" i="22"/>
  <c r="AX351" i="22"/>
  <c r="AT351" i="22"/>
  <c r="AP351" i="22"/>
  <c r="AL351" i="22"/>
  <c r="AH351" i="22"/>
  <c r="AD351" i="22"/>
  <c r="Z351" i="22"/>
  <c r="V351" i="22"/>
  <c r="S351" i="22"/>
  <c r="W351" i="22" s="1"/>
  <c r="R351" i="22"/>
  <c r="P351" i="22"/>
  <c r="N351" i="22"/>
  <c r="BN347" i="22"/>
  <c r="BJ347" i="22"/>
  <c r="BF347" i="22"/>
  <c r="BB347" i="22"/>
  <c r="AX347" i="22"/>
  <c r="AT347" i="22"/>
  <c r="AP347" i="22"/>
  <c r="AL347" i="22"/>
  <c r="AH347" i="22"/>
  <c r="AD347" i="22"/>
  <c r="Z347" i="22"/>
  <c r="V347" i="22"/>
  <c r="S347" i="22"/>
  <c r="R347" i="22"/>
  <c r="P347" i="22"/>
  <c r="N347" i="22"/>
  <c r="BN345" i="22"/>
  <c r="BJ345" i="22"/>
  <c r="BF345" i="22"/>
  <c r="BB345" i="22"/>
  <c r="AX345" i="22"/>
  <c r="AT345" i="22"/>
  <c r="AP345" i="22"/>
  <c r="AL345" i="22"/>
  <c r="AH345" i="22"/>
  <c r="AD345" i="22"/>
  <c r="Z345" i="22"/>
  <c r="V345" i="22"/>
  <c r="S345" i="22"/>
  <c r="T345" i="22" s="1"/>
  <c r="R345" i="22"/>
  <c r="P345" i="22"/>
  <c r="N345" i="22"/>
  <c r="BN344" i="22"/>
  <c r="BJ344" i="22"/>
  <c r="BF344" i="22"/>
  <c r="BB344" i="22"/>
  <c r="AX344" i="22"/>
  <c r="AT344" i="22"/>
  <c r="AP344" i="22"/>
  <c r="AL344" i="22"/>
  <c r="AH344" i="22"/>
  <c r="AD344" i="22"/>
  <c r="Z344" i="22"/>
  <c r="V344" i="22"/>
  <c r="S344" i="22"/>
  <c r="T344" i="22" s="1"/>
  <c r="R344" i="22"/>
  <c r="P344" i="22"/>
  <c r="N344" i="22"/>
  <c r="BN343" i="22"/>
  <c r="BJ343" i="22"/>
  <c r="BF343" i="22"/>
  <c r="BB343" i="22"/>
  <c r="AX343" i="22"/>
  <c r="AT343" i="22"/>
  <c r="AP343" i="22"/>
  <c r="AL343" i="22"/>
  <c r="AH343" i="22"/>
  <c r="AD343" i="22"/>
  <c r="Z343" i="22"/>
  <c r="V343" i="22"/>
  <c r="S343" i="22"/>
  <c r="T343" i="22" s="1"/>
  <c r="R343" i="22"/>
  <c r="P343" i="22"/>
  <c r="N343" i="22"/>
  <c r="BN340" i="22"/>
  <c r="BJ340" i="22"/>
  <c r="BF340" i="22"/>
  <c r="BB340" i="22"/>
  <c r="AX340" i="22"/>
  <c r="AT340" i="22"/>
  <c r="AP340" i="22"/>
  <c r="AL340" i="22"/>
  <c r="AH340" i="22"/>
  <c r="AD340" i="22"/>
  <c r="Z340" i="22"/>
  <c r="V340" i="22"/>
  <c r="S340" i="22"/>
  <c r="T340" i="22" s="1"/>
  <c r="R340" i="22"/>
  <c r="P340" i="22"/>
  <c r="N340" i="22"/>
  <c r="BN337" i="22"/>
  <c r="BJ337" i="22"/>
  <c r="BF337" i="22"/>
  <c r="BB337" i="22"/>
  <c r="AX337" i="22"/>
  <c r="AT337" i="22"/>
  <c r="AP337" i="22"/>
  <c r="AL337" i="22"/>
  <c r="AH337" i="22"/>
  <c r="AD337" i="22"/>
  <c r="Z337" i="22"/>
  <c r="V337" i="22"/>
  <c r="S337" i="22"/>
  <c r="R337" i="22"/>
  <c r="P337" i="22"/>
  <c r="N337" i="22"/>
  <c r="BN334" i="22"/>
  <c r="BJ334" i="22"/>
  <c r="BF334" i="22"/>
  <c r="BB334" i="22"/>
  <c r="AX334" i="22"/>
  <c r="AT334" i="22"/>
  <c r="AP334" i="22"/>
  <c r="AL334" i="22"/>
  <c r="AH334" i="22"/>
  <c r="AD334" i="22"/>
  <c r="Z334" i="22"/>
  <c r="V334" i="22"/>
  <c r="S334" i="22"/>
  <c r="T334" i="22" s="1"/>
  <c r="R334" i="22"/>
  <c r="P334" i="22"/>
  <c r="N334" i="22"/>
  <c r="BN333" i="22"/>
  <c r="BJ333" i="22"/>
  <c r="BF333" i="22"/>
  <c r="BB333" i="22"/>
  <c r="AX333" i="22"/>
  <c r="AT333" i="22"/>
  <c r="AP333" i="22"/>
  <c r="AL333" i="22"/>
  <c r="AH333" i="22"/>
  <c r="AD333" i="22"/>
  <c r="Z333" i="22"/>
  <c r="V333" i="22"/>
  <c r="S333" i="22"/>
  <c r="T333" i="22" s="1"/>
  <c r="R333" i="22"/>
  <c r="P333" i="22"/>
  <c r="N333" i="22"/>
  <c r="BN330" i="22"/>
  <c r="BJ330" i="22"/>
  <c r="BF330" i="22"/>
  <c r="BB330" i="22"/>
  <c r="AX330" i="22"/>
  <c r="AT330" i="22"/>
  <c r="AP330" i="22"/>
  <c r="AL330" i="22"/>
  <c r="AH330" i="22"/>
  <c r="AD330" i="22"/>
  <c r="Z330" i="22"/>
  <c r="V330" i="22"/>
  <c r="S330" i="22"/>
  <c r="T330" i="22" s="1"/>
  <c r="R330" i="22"/>
  <c r="P330" i="22"/>
  <c r="N330" i="22"/>
  <c r="BN328" i="22"/>
  <c r="BJ328" i="22"/>
  <c r="BF328" i="22"/>
  <c r="BB328" i="22"/>
  <c r="AX328" i="22"/>
  <c r="AT328" i="22"/>
  <c r="AP328" i="22"/>
  <c r="AL328" i="22"/>
  <c r="AH328" i="22"/>
  <c r="AD328" i="22"/>
  <c r="Z328" i="22"/>
  <c r="V328" i="22"/>
  <c r="S328" i="22"/>
  <c r="R328" i="22"/>
  <c r="P328" i="22"/>
  <c r="N328" i="22"/>
  <c r="BN327" i="22"/>
  <c r="BJ327" i="22"/>
  <c r="BF327" i="22"/>
  <c r="BB327" i="22"/>
  <c r="AX327" i="22"/>
  <c r="AT327" i="22"/>
  <c r="AP327" i="22"/>
  <c r="AL327" i="22"/>
  <c r="AH327" i="22"/>
  <c r="AD327" i="22"/>
  <c r="Z327" i="22"/>
  <c r="V327" i="22"/>
  <c r="S327" i="22"/>
  <c r="T327" i="22" s="1"/>
  <c r="R327" i="22"/>
  <c r="P327" i="22"/>
  <c r="N327" i="22"/>
  <c r="BN326" i="22"/>
  <c r="BJ326" i="22"/>
  <c r="BF326" i="22"/>
  <c r="BB326" i="22"/>
  <c r="AX326" i="22"/>
  <c r="AT326" i="22"/>
  <c r="AP326" i="22"/>
  <c r="AL326" i="22"/>
  <c r="AH326" i="22"/>
  <c r="AD326" i="22"/>
  <c r="Z326" i="22"/>
  <c r="V326" i="22"/>
  <c r="S326" i="22"/>
  <c r="R326" i="22"/>
  <c r="P326" i="22"/>
  <c r="N326" i="22"/>
  <c r="BN325" i="22"/>
  <c r="BJ325" i="22"/>
  <c r="BF325" i="22"/>
  <c r="BB325" i="22"/>
  <c r="AX325" i="22"/>
  <c r="AT325" i="22"/>
  <c r="AP325" i="22"/>
  <c r="AL325" i="22"/>
  <c r="AH325" i="22"/>
  <c r="AD325" i="22"/>
  <c r="Z325" i="22"/>
  <c r="V325" i="22"/>
  <c r="S325" i="22"/>
  <c r="R325" i="22"/>
  <c r="P325" i="22"/>
  <c r="N325" i="22"/>
  <c r="BN324" i="22"/>
  <c r="BJ324" i="22"/>
  <c r="BF324" i="22"/>
  <c r="BB324" i="22"/>
  <c r="AX324" i="22"/>
  <c r="AT324" i="22"/>
  <c r="AP324" i="22"/>
  <c r="AL324" i="22"/>
  <c r="AH324" i="22"/>
  <c r="AD324" i="22"/>
  <c r="Z324" i="22"/>
  <c r="V324" i="22"/>
  <c r="S324" i="22"/>
  <c r="R324" i="22"/>
  <c r="P324" i="22"/>
  <c r="N324" i="22"/>
  <c r="BN323" i="22"/>
  <c r="BJ323" i="22"/>
  <c r="BF323" i="22"/>
  <c r="BB323" i="22"/>
  <c r="AX323" i="22"/>
  <c r="AT323" i="22"/>
  <c r="AP323" i="22"/>
  <c r="AL323" i="22"/>
  <c r="AH323" i="22"/>
  <c r="AD323" i="22"/>
  <c r="Z323" i="22"/>
  <c r="V323" i="22"/>
  <c r="W323" i="22"/>
  <c r="S323" i="22"/>
  <c r="T323" i="22" s="1"/>
  <c r="R323" i="22"/>
  <c r="P323" i="22"/>
  <c r="N323" i="22"/>
  <c r="BN318" i="22"/>
  <c r="BJ318" i="22"/>
  <c r="BF318" i="22"/>
  <c r="BB318" i="22"/>
  <c r="AX318" i="22"/>
  <c r="AT318" i="22"/>
  <c r="AP318" i="22"/>
  <c r="AL318" i="22"/>
  <c r="AH318" i="22"/>
  <c r="AD318" i="22"/>
  <c r="Z318" i="22"/>
  <c r="V318" i="22"/>
  <c r="S318" i="22"/>
  <c r="W318" i="22" s="1"/>
  <c r="R318" i="22"/>
  <c r="P318" i="22"/>
  <c r="N318" i="22"/>
  <c r="BN316" i="22"/>
  <c r="BJ316" i="22"/>
  <c r="BF316" i="22"/>
  <c r="BB316" i="22"/>
  <c r="AX316" i="22"/>
  <c r="AT316" i="22"/>
  <c r="AP316" i="22"/>
  <c r="AL316" i="22"/>
  <c r="AH316" i="22"/>
  <c r="AD316" i="22"/>
  <c r="Z316" i="22"/>
  <c r="V316" i="22"/>
  <c r="S316" i="22"/>
  <c r="W316" i="22" s="1"/>
  <c r="X316" i="22" s="1"/>
  <c r="R316" i="22"/>
  <c r="P316" i="22"/>
  <c r="N316" i="22"/>
  <c r="BN307" i="22"/>
  <c r="BJ307" i="22"/>
  <c r="BF307" i="22"/>
  <c r="BB307" i="22"/>
  <c r="AX307" i="22"/>
  <c r="AT307" i="22"/>
  <c r="AP307" i="22"/>
  <c r="AL307" i="22"/>
  <c r="AH307" i="22"/>
  <c r="AD307" i="22"/>
  <c r="Z307" i="22"/>
  <c r="V307" i="22"/>
  <c r="S307" i="22"/>
  <c r="W307" i="22" s="1"/>
  <c r="X307" i="22" s="1"/>
  <c r="R307" i="22"/>
  <c r="P307" i="22"/>
  <c r="N307" i="22"/>
  <c r="BN304" i="22"/>
  <c r="BJ304" i="22"/>
  <c r="BF304" i="22"/>
  <c r="BB304" i="22"/>
  <c r="AX304" i="22"/>
  <c r="AT304" i="22"/>
  <c r="AP304" i="22"/>
  <c r="AL304" i="22"/>
  <c r="AH304" i="22"/>
  <c r="AD304" i="22"/>
  <c r="Z304" i="22"/>
  <c r="V304" i="22"/>
  <c r="S304" i="22"/>
  <c r="T304" i="22" s="1"/>
  <c r="R304" i="22"/>
  <c r="P304" i="22"/>
  <c r="N304" i="22"/>
  <c r="BN301" i="22"/>
  <c r="BJ301" i="22"/>
  <c r="BF301" i="22"/>
  <c r="BB301" i="22"/>
  <c r="AX301" i="22"/>
  <c r="AT301" i="22"/>
  <c r="AP301" i="22"/>
  <c r="AL301" i="22"/>
  <c r="AH301" i="22"/>
  <c r="AD301" i="22"/>
  <c r="Z301" i="22"/>
  <c r="V301" i="22"/>
  <c r="S301" i="22"/>
  <c r="T301" i="22" s="1"/>
  <c r="R301" i="22"/>
  <c r="P301" i="22"/>
  <c r="N301" i="22"/>
  <c r="BN300" i="22"/>
  <c r="BJ300" i="22"/>
  <c r="BF300" i="22"/>
  <c r="BB300" i="22"/>
  <c r="AX300" i="22"/>
  <c r="AT300" i="22"/>
  <c r="AP300" i="22"/>
  <c r="AL300" i="22"/>
  <c r="AH300" i="22"/>
  <c r="AD300" i="22"/>
  <c r="Z300" i="22"/>
  <c r="V300" i="22"/>
  <c r="S300" i="22"/>
  <c r="T300" i="22" s="1"/>
  <c r="R300" i="22"/>
  <c r="P300" i="22"/>
  <c r="N300" i="22"/>
  <c r="BN299" i="22"/>
  <c r="BJ299" i="22"/>
  <c r="BF299" i="22"/>
  <c r="BB299" i="22"/>
  <c r="AX299" i="22"/>
  <c r="AT299" i="22"/>
  <c r="AP299" i="22"/>
  <c r="AL299" i="22"/>
  <c r="AH299" i="22"/>
  <c r="AD299" i="22"/>
  <c r="Z299" i="22"/>
  <c r="V299" i="22"/>
  <c r="S299" i="22"/>
  <c r="W299" i="22" s="1"/>
  <c r="X299" i="22" s="1"/>
  <c r="R299" i="22"/>
  <c r="P299" i="22"/>
  <c r="N299" i="22"/>
  <c r="BN298" i="22"/>
  <c r="BJ298" i="22"/>
  <c r="BF298" i="22"/>
  <c r="BB298" i="22"/>
  <c r="AX298" i="22"/>
  <c r="AT298" i="22"/>
  <c r="AP298" i="22"/>
  <c r="AL298" i="22"/>
  <c r="AH298" i="22"/>
  <c r="AD298" i="22"/>
  <c r="Z298" i="22"/>
  <c r="V298" i="22"/>
  <c r="S298" i="22"/>
  <c r="T298" i="22" s="1"/>
  <c r="R298" i="22"/>
  <c r="P298" i="22"/>
  <c r="N298" i="22"/>
  <c r="BN282" i="22"/>
  <c r="BJ282" i="22"/>
  <c r="BF282" i="22"/>
  <c r="BB282" i="22"/>
  <c r="AX282" i="22"/>
  <c r="AT282" i="22"/>
  <c r="AP282" i="22"/>
  <c r="AL282" i="22"/>
  <c r="AH282" i="22"/>
  <c r="AD282" i="22"/>
  <c r="Z282" i="22"/>
  <c r="V282" i="22"/>
  <c r="S282" i="22"/>
  <c r="T282" i="22" s="1"/>
  <c r="R282" i="22"/>
  <c r="P282" i="22"/>
  <c r="N282" i="22"/>
  <c r="BN257" i="22"/>
  <c r="BJ257" i="22"/>
  <c r="BF257" i="22"/>
  <c r="BB257" i="22"/>
  <c r="AX257" i="22"/>
  <c r="AT257" i="22"/>
  <c r="AP257" i="22"/>
  <c r="AL257" i="22"/>
  <c r="AH257" i="22"/>
  <c r="AD257" i="22"/>
  <c r="Z257" i="22"/>
  <c r="V257" i="22"/>
  <c r="S257" i="22"/>
  <c r="T257" i="22" s="1"/>
  <c r="R257" i="22"/>
  <c r="P257" i="22"/>
  <c r="N257" i="22"/>
  <c r="BN218" i="22"/>
  <c r="BJ218" i="22"/>
  <c r="BF218" i="22"/>
  <c r="BB218" i="22"/>
  <c r="AX218" i="22"/>
  <c r="AT218" i="22"/>
  <c r="AP218" i="22"/>
  <c r="AL218" i="22"/>
  <c r="AH218" i="22"/>
  <c r="AD218" i="22"/>
  <c r="Z218" i="22"/>
  <c r="V218" i="22"/>
  <c r="S218" i="22"/>
  <c r="W218" i="22" s="1"/>
  <c r="X218" i="22" s="1"/>
  <c r="R218" i="22"/>
  <c r="P218" i="22"/>
  <c r="N218" i="22"/>
  <c r="BN215" i="22"/>
  <c r="BJ215" i="22"/>
  <c r="BF215" i="22"/>
  <c r="BB215" i="22"/>
  <c r="AX215" i="22"/>
  <c r="AT215" i="22"/>
  <c r="AP215" i="22"/>
  <c r="AL215" i="22"/>
  <c r="AH215" i="22"/>
  <c r="AD215" i="22"/>
  <c r="Z215" i="22"/>
  <c r="V215" i="22"/>
  <c r="S215" i="22"/>
  <c r="T215" i="22" s="1"/>
  <c r="R215" i="22"/>
  <c r="P215" i="22"/>
  <c r="N215" i="22"/>
  <c r="BN212" i="22"/>
  <c r="BJ212" i="22"/>
  <c r="BF212" i="22"/>
  <c r="BB212" i="22"/>
  <c r="AX212" i="22"/>
  <c r="AT212" i="22"/>
  <c r="AP212" i="22"/>
  <c r="AL212" i="22"/>
  <c r="AH212" i="22"/>
  <c r="AD212" i="22"/>
  <c r="Z212" i="22"/>
  <c r="V212" i="22"/>
  <c r="S212" i="22"/>
  <c r="R212" i="22"/>
  <c r="P212" i="22"/>
  <c r="N212" i="22"/>
  <c r="BN209" i="22"/>
  <c r="BJ209" i="22"/>
  <c r="BF209" i="22"/>
  <c r="BB209" i="22"/>
  <c r="AX209" i="22"/>
  <c r="AT209" i="22"/>
  <c r="AP209" i="22"/>
  <c r="AL209" i="22"/>
  <c r="AH209" i="22"/>
  <c r="AD209" i="22"/>
  <c r="Z209" i="22"/>
  <c r="V209" i="22"/>
  <c r="S209" i="22"/>
  <c r="T209" i="22" s="1"/>
  <c r="R209" i="22"/>
  <c r="P209" i="22"/>
  <c r="N209" i="22"/>
  <c r="AC92" i="30" l="1"/>
  <c r="Y88" i="30"/>
  <c r="AC82" i="30"/>
  <c r="Y92" i="30"/>
  <c r="AC94" i="30"/>
  <c r="X187" i="24"/>
  <c r="X241" i="24"/>
  <c r="X249" i="24"/>
  <c r="X257" i="24"/>
  <c r="X294" i="24"/>
  <c r="X318" i="24"/>
  <c r="X322" i="24"/>
  <c r="X326" i="24"/>
  <c r="X330" i="24"/>
  <c r="X348" i="24"/>
  <c r="X535" i="24"/>
  <c r="X537" i="24"/>
  <c r="X539" i="24"/>
  <c r="X541" i="24"/>
  <c r="X599" i="24"/>
  <c r="X603" i="24"/>
  <c r="X625" i="24"/>
  <c r="T611" i="24"/>
  <c r="T340" i="24"/>
  <c r="T625" i="24"/>
  <c r="T257" i="24"/>
  <c r="W101" i="24"/>
  <c r="T241" i="24"/>
  <c r="W300" i="24"/>
  <c r="W400" i="24"/>
  <c r="X400" i="24" s="1"/>
  <c r="T537" i="24"/>
  <c r="T541" i="24"/>
  <c r="W545" i="24"/>
  <c r="T609" i="24"/>
  <c r="W119" i="24"/>
  <c r="X119" i="24" s="1"/>
  <c r="T195" i="24"/>
  <c r="W281" i="24"/>
  <c r="W428" i="24"/>
  <c r="T460" i="24"/>
  <c r="W464" i="24"/>
  <c r="T533" i="24"/>
  <c r="T540" i="24"/>
  <c r="T628" i="24"/>
  <c r="W674" i="24"/>
  <c r="X674" i="24" s="1"/>
  <c r="AA299" i="22"/>
  <c r="AB299" i="22" s="1"/>
  <c r="AA316" i="22"/>
  <c r="AB316" i="22" s="1"/>
  <c r="T357" i="22"/>
  <c r="T299" i="22"/>
  <c r="T316" i="22"/>
  <c r="T318" i="22"/>
  <c r="T359" i="22"/>
  <c r="T362" i="22"/>
  <c r="T364" i="22"/>
  <c r="Y82" i="30"/>
  <c r="Y94" i="30"/>
  <c r="AC88" i="30"/>
  <c r="T212" i="22"/>
  <c r="W212" i="22"/>
  <c r="X212" i="22" s="1"/>
  <c r="W300" i="22"/>
  <c r="AA300" i="22" s="1"/>
  <c r="AE300" i="22" s="1"/>
  <c r="AF300" i="22" s="1"/>
  <c r="W325" i="22"/>
  <c r="W209" i="22"/>
  <c r="W215" i="22"/>
  <c r="T307" i="22"/>
  <c r="T325" i="22"/>
  <c r="T351" i="22"/>
  <c r="T356" i="22"/>
  <c r="W99" i="24"/>
  <c r="X99" i="24" s="1"/>
  <c r="W115" i="24"/>
  <c r="X115" i="24" s="1"/>
  <c r="T356" i="24"/>
  <c r="T396" i="24"/>
  <c r="T424" i="24"/>
  <c r="T456" i="24"/>
  <c r="T514" i="24"/>
  <c r="T536" i="24"/>
  <c r="T581" i="24"/>
  <c r="T662" i="24"/>
  <c r="AA307" i="22"/>
  <c r="AB307" i="22" s="1"/>
  <c r="W327" i="22"/>
  <c r="AA327" i="22" s="1"/>
  <c r="T337" i="22"/>
  <c r="T347" i="22"/>
  <c r="W245" i="24"/>
  <c r="X245" i="24" s="1"/>
  <c r="W277" i="24"/>
  <c r="T352" i="24"/>
  <c r="T392" i="24"/>
  <c r="W408" i="24"/>
  <c r="X408" i="24" s="1"/>
  <c r="T420" i="24"/>
  <c r="T577" i="24"/>
  <c r="T636" i="24"/>
  <c r="W640" i="24"/>
  <c r="X640" i="24" s="1"/>
  <c r="W265" i="24"/>
  <c r="T440" i="24"/>
  <c r="W444" i="24"/>
  <c r="X444" i="24" s="1"/>
  <c r="W500" i="24"/>
  <c r="X500" i="24" s="1"/>
  <c r="W549" i="24"/>
  <c r="T671" i="24"/>
  <c r="T298" i="24"/>
  <c r="W151" i="24"/>
  <c r="T211" i="24"/>
  <c r="T249" i="24"/>
  <c r="W253" i="24"/>
  <c r="T348" i="24"/>
  <c r="T364" i="24"/>
  <c r="W368" i="24"/>
  <c r="T432" i="24"/>
  <c r="W436" i="24"/>
  <c r="T448" i="24"/>
  <c r="W452" i="24"/>
  <c r="X452" i="24" s="1"/>
  <c r="T535" i="24"/>
  <c r="T539" i="24"/>
  <c r="T543" i="24"/>
  <c r="W544" i="24"/>
  <c r="W557" i="24"/>
  <c r="T573" i="24"/>
  <c r="T615" i="24"/>
  <c r="W617" i="24"/>
  <c r="T623" i="24"/>
  <c r="T634" i="24"/>
  <c r="T203" i="24"/>
  <c r="W147" i="24"/>
  <c r="X147" i="24" s="1"/>
  <c r="T187" i="24"/>
  <c r="W304" i="24"/>
  <c r="T360" i="24"/>
  <c r="W376" i="24"/>
  <c r="X376" i="24" s="1"/>
  <c r="T534" i="24"/>
  <c r="T538" i="24"/>
  <c r="T542" i="24"/>
  <c r="T585" i="24"/>
  <c r="W589" i="24"/>
  <c r="T613" i="24"/>
  <c r="T632" i="24"/>
  <c r="T665" i="24"/>
  <c r="AA187" i="24"/>
  <c r="X211" i="24"/>
  <c r="AA211" i="24"/>
  <c r="AE211" i="24" s="1"/>
  <c r="W107" i="24"/>
  <c r="X107" i="24" s="1"/>
  <c r="T107" i="24"/>
  <c r="T109" i="24"/>
  <c r="W109" i="24"/>
  <c r="X109" i="24" s="1"/>
  <c r="X514" i="24"/>
  <c r="T123" i="24"/>
  <c r="W123" i="24"/>
  <c r="X123" i="24" s="1"/>
  <c r="X203" i="24"/>
  <c r="AA203" i="24"/>
  <c r="X273" i="24"/>
  <c r="X195" i="24"/>
  <c r="AA195" i="24"/>
  <c r="W97" i="24"/>
  <c r="W111" i="24"/>
  <c r="W143" i="24"/>
  <c r="X143" i="24" s="1"/>
  <c r="T217" i="24"/>
  <c r="W221" i="24"/>
  <c r="W237" i="24"/>
  <c r="T273" i="24"/>
  <c r="W296" i="24"/>
  <c r="X298" i="24"/>
  <c r="T308" i="24"/>
  <c r="T310" i="24"/>
  <c r="T312" i="24"/>
  <c r="T314" i="24"/>
  <c r="T318" i="24"/>
  <c r="T320" i="24"/>
  <c r="T322" i="24"/>
  <c r="T324" i="24"/>
  <c r="T326" i="24"/>
  <c r="T328" i="24"/>
  <c r="T330" i="24"/>
  <c r="T332" i="24"/>
  <c r="T336" i="24"/>
  <c r="T380" i="24"/>
  <c r="T410" i="24"/>
  <c r="W523" i="24"/>
  <c r="T565" i="24"/>
  <c r="T569" i="24"/>
  <c r="T595" i="24"/>
  <c r="T597" i="24"/>
  <c r="T599" i="24"/>
  <c r="T601" i="24"/>
  <c r="T603" i="24"/>
  <c r="T605" i="24"/>
  <c r="T607" i="24"/>
  <c r="T621" i="24"/>
  <c r="T647" i="24"/>
  <c r="T650" i="24"/>
  <c r="T653" i="24"/>
  <c r="T656" i="24"/>
  <c r="T659" i="24"/>
  <c r="W668" i="24"/>
  <c r="T679" i="24"/>
  <c r="T682" i="24"/>
  <c r="W686" i="24"/>
  <c r="X686" i="24" s="1"/>
  <c r="T225" i="24"/>
  <c r="W229" i="24"/>
  <c r="W285" i="24"/>
  <c r="W344" i="24"/>
  <c r="T372" i="24"/>
  <c r="W384" i="24"/>
  <c r="W388" i="24"/>
  <c r="T404" i="24"/>
  <c r="W412" i="24"/>
  <c r="W468" i="24"/>
  <c r="W472" i="24"/>
  <c r="W476" i="24"/>
  <c r="X476" i="24" s="1"/>
  <c r="W480" i="24"/>
  <c r="W484" i="24"/>
  <c r="W488" i="24"/>
  <c r="W492" i="24"/>
  <c r="X492" i="24" s="1"/>
  <c r="W496" i="24"/>
  <c r="W502" i="24"/>
  <c r="W506" i="24"/>
  <c r="W518" i="24"/>
  <c r="W521" i="24"/>
  <c r="T561" i="24"/>
  <c r="T593" i="24"/>
  <c r="T644" i="24"/>
  <c r="T676" i="24"/>
  <c r="T390" i="24"/>
  <c r="T416" i="24"/>
  <c r="AG94" i="30"/>
  <c r="AJ94" i="30"/>
  <c r="AG92" i="30"/>
  <c r="AJ92" i="30"/>
  <c r="AG90" i="30"/>
  <c r="AJ90" i="30"/>
  <c r="AG88" i="30"/>
  <c r="AJ88" i="30"/>
  <c r="AG82" i="30"/>
  <c r="AJ82" i="30"/>
  <c r="X621" i="24"/>
  <c r="X632" i="24"/>
  <c r="X634" i="24"/>
  <c r="X636" i="24"/>
  <c r="X623" i="24"/>
  <c r="X628" i="24"/>
  <c r="X650" i="24"/>
  <c r="X665" i="24"/>
  <c r="X644" i="24"/>
  <c r="X647" i="24"/>
  <c r="X659" i="24"/>
  <c r="X662" i="24"/>
  <c r="X682" i="24"/>
  <c r="X656" i="24"/>
  <c r="X676" i="24"/>
  <c r="X679" i="24"/>
  <c r="X653" i="24"/>
  <c r="X671" i="24"/>
  <c r="X547" i="24"/>
  <c r="X553" i="24"/>
  <c r="X597" i="24"/>
  <c r="X605" i="24"/>
  <c r="T547" i="24"/>
  <c r="T553" i="24"/>
  <c r="X585" i="24"/>
  <c r="X561" i="24"/>
  <c r="X593" i="24"/>
  <c r="X577" i="24"/>
  <c r="X581" i="24"/>
  <c r="X601" i="24"/>
  <c r="X565" i="24"/>
  <c r="X569" i="24"/>
  <c r="X573" i="24"/>
  <c r="X615" i="24"/>
  <c r="X595" i="24"/>
  <c r="X611" i="24"/>
  <c r="X613" i="24"/>
  <c r="X607" i="24"/>
  <c r="X609" i="24"/>
  <c r="W526" i="24"/>
  <c r="T526" i="24"/>
  <c r="X529" i="24"/>
  <c r="X531" i="24"/>
  <c r="X543" i="24"/>
  <c r="W528" i="24"/>
  <c r="T529" i="24"/>
  <c r="W530" i="24"/>
  <c r="T531" i="24"/>
  <c r="W532" i="24"/>
  <c r="X533" i="24"/>
  <c r="X534" i="24"/>
  <c r="X536" i="24"/>
  <c r="X538" i="24"/>
  <c r="X540" i="24"/>
  <c r="X542" i="24"/>
  <c r="AA452" i="24"/>
  <c r="X424" i="24"/>
  <c r="X428" i="24"/>
  <c r="X432" i="24"/>
  <c r="X440" i="24"/>
  <c r="X448" i="24"/>
  <c r="X456" i="24"/>
  <c r="X460" i="24"/>
  <c r="T504" i="24"/>
  <c r="W504" i="24"/>
  <c r="X523" i="24"/>
  <c r="W510" i="24"/>
  <c r="AA336" i="24"/>
  <c r="X340" i="24"/>
  <c r="AA344" i="24"/>
  <c r="X356" i="24"/>
  <c r="X392" i="24"/>
  <c r="X336" i="24"/>
  <c r="X352" i="24"/>
  <c r="X380" i="24"/>
  <c r="X420" i="24"/>
  <c r="X372" i="24"/>
  <c r="X390" i="24"/>
  <c r="X416" i="24"/>
  <c r="X360" i="24"/>
  <c r="X364" i="24"/>
  <c r="X410" i="24"/>
  <c r="X404" i="24"/>
  <c r="X396" i="24"/>
  <c r="AA290" i="24"/>
  <c r="X310" i="24"/>
  <c r="X314" i="24"/>
  <c r="X324" i="24"/>
  <c r="X290" i="24"/>
  <c r="T294" i="24"/>
  <c r="X332" i="24"/>
  <c r="W306" i="24"/>
  <c r="T306" i="24"/>
  <c r="X308" i="24"/>
  <c r="X312" i="24"/>
  <c r="X320" i="24"/>
  <c r="X328" i="24"/>
  <c r="T290" i="24"/>
  <c r="W292" i="24"/>
  <c r="AA298" i="24"/>
  <c r="W302" i="24"/>
  <c r="T302" i="24"/>
  <c r="W191" i="24"/>
  <c r="T191" i="24"/>
  <c r="W199" i="24"/>
  <c r="T199" i="24"/>
  <c r="X213" i="24"/>
  <c r="X207" i="24"/>
  <c r="T207" i="24"/>
  <c r="T213" i="24"/>
  <c r="AA217" i="24"/>
  <c r="AA225" i="24"/>
  <c r="W233" i="24"/>
  <c r="T233" i="24"/>
  <c r="AA257" i="24"/>
  <c r="X217" i="24"/>
  <c r="X225" i="24"/>
  <c r="T261" i="24"/>
  <c r="W261" i="24"/>
  <c r="X253" i="24"/>
  <c r="W269" i="24"/>
  <c r="T131" i="24"/>
  <c r="T135" i="24"/>
  <c r="T157" i="24"/>
  <c r="T159" i="24"/>
  <c r="T163" i="24"/>
  <c r="T167" i="24"/>
  <c r="T171" i="24"/>
  <c r="T179" i="24"/>
  <c r="W95" i="24"/>
  <c r="X95" i="24" s="1"/>
  <c r="W105" i="24"/>
  <c r="W139" i="24"/>
  <c r="W175" i="24"/>
  <c r="W183" i="24"/>
  <c r="W103" i="24"/>
  <c r="W127" i="24"/>
  <c r="W155" i="24"/>
  <c r="AA179" i="24"/>
  <c r="X179" i="24"/>
  <c r="AA171" i="24"/>
  <c r="X171" i="24"/>
  <c r="AA167" i="24"/>
  <c r="X167" i="24"/>
  <c r="AA163" i="24"/>
  <c r="X163" i="24"/>
  <c r="AA159" i="24"/>
  <c r="X159" i="24"/>
  <c r="AA157" i="24"/>
  <c r="X157" i="24"/>
  <c r="AA151" i="24"/>
  <c r="AA147" i="24"/>
  <c r="AA143" i="24"/>
  <c r="AA135" i="24"/>
  <c r="X135" i="24"/>
  <c r="AA131" i="24"/>
  <c r="X131" i="24"/>
  <c r="AA123" i="24"/>
  <c r="AA119" i="24"/>
  <c r="AA115" i="24"/>
  <c r="AA111" i="24"/>
  <c r="X111" i="24"/>
  <c r="AA109" i="24"/>
  <c r="AA107" i="24"/>
  <c r="AA103" i="24"/>
  <c r="AA99" i="24"/>
  <c r="W366" i="22"/>
  <c r="W373" i="22"/>
  <c r="AA376" i="22"/>
  <c r="X376" i="22"/>
  <c r="X369" i="22"/>
  <c r="AA369" i="22"/>
  <c r="AA359" i="22"/>
  <c r="X359" i="22"/>
  <c r="AA362" i="22"/>
  <c r="X362" i="22"/>
  <c r="X364" i="22"/>
  <c r="AA364" i="22"/>
  <c r="W361" i="22"/>
  <c r="W363" i="22"/>
  <c r="W347" i="22"/>
  <c r="W356" i="22"/>
  <c r="AA357" i="22"/>
  <c r="X357" i="22"/>
  <c r="AA351" i="22"/>
  <c r="X351" i="22"/>
  <c r="W324" i="22"/>
  <c r="X323" i="22"/>
  <c r="AA323" i="22"/>
  <c r="AA318" i="22"/>
  <c r="X318" i="22"/>
  <c r="T324" i="22"/>
  <c r="W334" i="22"/>
  <c r="W345" i="22"/>
  <c r="T326" i="22"/>
  <c r="T328" i="22"/>
  <c r="W333" i="22"/>
  <c r="W344" i="22"/>
  <c r="W330" i="22"/>
  <c r="W340" i="22"/>
  <c r="W343" i="22"/>
  <c r="W337" i="22"/>
  <c r="AE299" i="22"/>
  <c r="W304" i="22"/>
  <c r="W298" i="22"/>
  <c r="W301" i="22"/>
  <c r="W282" i="22"/>
  <c r="AA218" i="22"/>
  <c r="W257" i="22"/>
  <c r="T218" i="22"/>
  <c r="T226" i="21"/>
  <c r="X226" i="21" s="1"/>
  <c r="S226" i="21"/>
  <c r="Q226" i="21"/>
  <c r="O226" i="21"/>
  <c r="T224" i="21"/>
  <c r="X224" i="21" s="1"/>
  <c r="S224" i="21"/>
  <c r="Q224" i="21"/>
  <c r="O224" i="21"/>
  <c r="T222" i="21"/>
  <c r="X222" i="21" s="1"/>
  <c r="S222" i="21"/>
  <c r="Q222" i="21"/>
  <c r="O222" i="21"/>
  <c r="T220" i="21"/>
  <c r="X220" i="21" s="1"/>
  <c r="S220" i="21"/>
  <c r="Q220" i="21"/>
  <c r="O220" i="21"/>
  <c r="T218" i="21"/>
  <c r="X218" i="21" s="1"/>
  <c r="S218" i="21"/>
  <c r="Q218" i="21"/>
  <c r="O218" i="21"/>
  <c r="T215" i="21"/>
  <c r="S215" i="21"/>
  <c r="Q215" i="21"/>
  <c r="O215" i="21"/>
  <c r="T213" i="21"/>
  <c r="S213" i="21"/>
  <c r="Q213" i="21"/>
  <c r="O213" i="21"/>
  <c r="T210" i="21"/>
  <c r="S210" i="21"/>
  <c r="Q210" i="21"/>
  <c r="O210" i="21"/>
  <c r="T207" i="21"/>
  <c r="S207" i="21"/>
  <c r="Q207" i="21"/>
  <c r="O207" i="21"/>
  <c r="T195" i="21"/>
  <c r="S195" i="21"/>
  <c r="Q195" i="21"/>
  <c r="O195" i="21"/>
  <c r="T192" i="21"/>
  <c r="S192" i="21"/>
  <c r="Q192" i="21"/>
  <c r="O192" i="21"/>
  <c r="T190" i="21"/>
  <c r="S190" i="21"/>
  <c r="Q190" i="21"/>
  <c r="O190" i="21"/>
  <c r="T188" i="21"/>
  <c r="X188" i="21" s="1"/>
  <c r="S188" i="21"/>
  <c r="Q188" i="21"/>
  <c r="O188" i="21"/>
  <c r="T186" i="21"/>
  <c r="X186" i="21" s="1"/>
  <c r="S186" i="21"/>
  <c r="Q186" i="21"/>
  <c r="O186" i="21"/>
  <c r="T184" i="21"/>
  <c r="X184" i="21" s="1"/>
  <c r="S184" i="21"/>
  <c r="Q184" i="21"/>
  <c r="O184" i="21"/>
  <c r="T182" i="21"/>
  <c r="X182" i="21" s="1"/>
  <c r="S182" i="21"/>
  <c r="Q182" i="21"/>
  <c r="O182" i="21"/>
  <c r="T180" i="21"/>
  <c r="X180" i="21" s="1"/>
  <c r="S180" i="21"/>
  <c r="Q180" i="21"/>
  <c r="O180" i="21"/>
  <c r="T178" i="21"/>
  <c r="X178" i="21" s="1"/>
  <c r="S178" i="21"/>
  <c r="Q178" i="21"/>
  <c r="O178" i="21"/>
  <c r="T176" i="21"/>
  <c r="X176" i="21" s="1"/>
  <c r="S176" i="21"/>
  <c r="Q176" i="21"/>
  <c r="O176" i="21"/>
  <c r="T173" i="21"/>
  <c r="X173" i="21" s="1"/>
  <c r="S173" i="21"/>
  <c r="Q173" i="21"/>
  <c r="O173" i="21"/>
  <c r="T171" i="21"/>
  <c r="S171" i="21"/>
  <c r="Q171" i="21"/>
  <c r="O171" i="21"/>
  <c r="T169" i="21"/>
  <c r="X169" i="21" s="1"/>
  <c r="S169" i="21"/>
  <c r="Q169" i="21"/>
  <c r="O169" i="21"/>
  <c r="T167" i="21"/>
  <c r="S167" i="21"/>
  <c r="Q167" i="21"/>
  <c r="O167" i="21"/>
  <c r="T165" i="21"/>
  <c r="S165" i="21"/>
  <c r="Q165" i="21"/>
  <c r="O165" i="21"/>
  <c r="T163" i="21"/>
  <c r="S163" i="21"/>
  <c r="Q163" i="21"/>
  <c r="O163" i="21"/>
  <c r="T161" i="21"/>
  <c r="S161" i="21"/>
  <c r="Q161" i="21"/>
  <c r="O161" i="21"/>
  <c r="T159" i="21"/>
  <c r="S159" i="21"/>
  <c r="Q159" i="21"/>
  <c r="O159" i="21"/>
  <c r="T157" i="21"/>
  <c r="S157" i="21"/>
  <c r="Q157" i="21"/>
  <c r="O157" i="21"/>
  <c r="T155" i="21"/>
  <c r="S155" i="21"/>
  <c r="Q155" i="21"/>
  <c r="O155" i="21"/>
  <c r="T149" i="21"/>
  <c r="S149" i="21"/>
  <c r="Q149" i="21"/>
  <c r="O149" i="21"/>
  <c r="T146" i="21"/>
  <c r="S146" i="21"/>
  <c r="Q146" i="21"/>
  <c r="O146" i="21"/>
  <c r="T143" i="21"/>
  <c r="S143" i="21"/>
  <c r="Q143" i="21"/>
  <c r="O143" i="21"/>
  <c r="T141" i="21"/>
  <c r="S141" i="21"/>
  <c r="Q141" i="21"/>
  <c r="O141" i="21"/>
  <c r="T139" i="21"/>
  <c r="S139" i="21"/>
  <c r="Q139" i="21"/>
  <c r="O139" i="21"/>
  <c r="T137" i="21"/>
  <c r="S137" i="21"/>
  <c r="Q137" i="21"/>
  <c r="O137" i="21"/>
  <c r="T135" i="21"/>
  <c r="X135" i="21" s="1"/>
  <c r="S135" i="21"/>
  <c r="Q135" i="21"/>
  <c r="O135" i="21"/>
  <c r="T131" i="21"/>
  <c r="S131" i="21"/>
  <c r="Q131" i="21"/>
  <c r="O131" i="21"/>
  <c r="T127" i="21"/>
  <c r="X127" i="21" s="1"/>
  <c r="S127" i="21"/>
  <c r="Q127" i="21"/>
  <c r="O127" i="21"/>
  <c r="T125" i="21"/>
  <c r="S125" i="21"/>
  <c r="Q125" i="21"/>
  <c r="O125" i="21"/>
  <c r="T123" i="21"/>
  <c r="X123" i="21" s="1"/>
  <c r="S123" i="21"/>
  <c r="Q123" i="21"/>
  <c r="O123" i="21"/>
  <c r="T116" i="21"/>
  <c r="S116" i="21"/>
  <c r="Q116" i="21"/>
  <c r="O116" i="21"/>
  <c r="T113" i="21"/>
  <c r="S113" i="21"/>
  <c r="Q113" i="21"/>
  <c r="O113" i="21"/>
  <c r="T111" i="21"/>
  <c r="X111" i="21" s="1"/>
  <c r="S111" i="21"/>
  <c r="Q111" i="21"/>
  <c r="O111" i="21"/>
  <c r="T110" i="21"/>
  <c r="S110" i="21"/>
  <c r="Q110" i="21"/>
  <c r="O110" i="21"/>
  <c r="T108" i="21"/>
  <c r="X108" i="21" s="1"/>
  <c r="S108" i="21"/>
  <c r="Q108" i="21"/>
  <c r="O108" i="21"/>
  <c r="T106" i="21"/>
  <c r="X106" i="21" s="1"/>
  <c r="S106" i="21"/>
  <c r="Q106" i="21"/>
  <c r="O106" i="21"/>
  <c r="T104" i="21"/>
  <c r="X104" i="21" s="1"/>
  <c r="S104" i="21"/>
  <c r="Q104" i="21"/>
  <c r="O104" i="21"/>
  <c r="T102" i="21"/>
  <c r="X102" i="21" s="1"/>
  <c r="S102" i="21"/>
  <c r="Q102" i="21"/>
  <c r="O102" i="21"/>
  <c r="T100" i="21"/>
  <c r="X100" i="21" s="1"/>
  <c r="S100" i="21"/>
  <c r="Q100" i="21"/>
  <c r="O100" i="21"/>
  <c r="T98" i="21"/>
  <c r="S98" i="21"/>
  <c r="Q98" i="21"/>
  <c r="O98" i="21"/>
  <c r="T96" i="21"/>
  <c r="X96" i="21" s="1"/>
  <c r="S96" i="21"/>
  <c r="Q96" i="21"/>
  <c r="O96" i="21"/>
  <c r="T95" i="21"/>
  <c r="S95" i="21"/>
  <c r="Q95" i="21"/>
  <c r="O95" i="21"/>
  <c r="T93" i="21"/>
  <c r="X93" i="21" s="1"/>
  <c r="S93" i="21"/>
  <c r="Q93" i="21"/>
  <c r="O93" i="21"/>
  <c r="T91" i="21"/>
  <c r="X91" i="21" s="1"/>
  <c r="Y91" i="21" s="1"/>
  <c r="S91" i="21"/>
  <c r="Q91" i="21"/>
  <c r="O91" i="21"/>
  <c r="AE307" i="22" l="1"/>
  <c r="AI300" i="22"/>
  <c r="AJ300" i="22" s="1"/>
  <c r="AE316" i="22"/>
  <c r="AF316" i="22" s="1"/>
  <c r="AA212" i="22"/>
  <c r="AB212" i="22" s="1"/>
  <c r="AB211" i="24"/>
  <c r="X285" i="24"/>
  <c r="X412" i="24"/>
  <c r="X388" i="24"/>
  <c r="X518" i="24"/>
  <c r="X484" i="24"/>
  <c r="X468" i="24"/>
  <c r="X384" i="24"/>
  <c r="X97" i="24"/>
  <c r="X617" i="24"/>
  <c r="X544" i="24"/>
  <c r="X368" i="24"/>
  <c r="X277" i="24"/>
  <c r="X101" i="24"/>
  <c r="X103" i="24"/>
  <c r="X105" i="24"/>
  <c r="X183" i="24"/>
  <c r="X488" i="24"/>
  <c r="X480" i="24"/>
  <c r="X472" i="24"/>
  <c r="X557" i="24"/>
  <c r="X549" i="24"/>
  <c r="X265" i="24"/>
  <c r="X464" i="24"/>
  <c r="X304" i="24"/>
  <c r="X436" i="24"/>
  <c r="AA500" i="24"/>
  <c r="X281" i="24"/>
  <c r="X545" i="24"/>
  <c r="X300" i="24"/>
  <c r="X327" i="22"/>
  <c r="AB300" i="22"/>
  <c r="X300" i="22"/>
  <c r="U106" i="21"/>
  <c r="X215" i="22"/>
  <c r="AA215" i="22"/>
  <c r="X209" i="22"/>
  <c r="AA209" i="22"/>
  <c r="X325" i="22"/>
  <c r="AA325" i="22"/>
  <c r="U184" i="21"/>
  <c r="U176" i="21"/>
  <c r="AA265" i="24"/>
  <c r="AE265" i="24" s="1"/>
  <c r="X344" i="24"/>
  <c r="X589" i="24"/>
  <c r="X668" i="24"/>
  <c r="X151" i="24"/>
  <c r="X127" i="24"/>
  <c r="X139" i="24"/>
  <c r="X502" i="24"/>
  <c r="X521" i="24"/>
  <c r="X496" i="24"/>
  <c r="AA285" i="24"/>
  <c r="X237" i="24"/>
  <c r="AA273" i="24"/>
  <c r="AA281" i="24"/>
  <c r="X229" i="24"/>
  <c r="X296" i="24"/>
  <c r="X221" i="24"/>
  <c r="X506" i="24"/>
  <c r="AA523" i="24"/>
  <c r="AA514" i="24"/>
  <c r="U180" i="21"/>
  <c r="U111" i="21"/>
  <c r="U113" i="21"/>
  <c r="X113" i="21"/>
  <c r="AB127" i="21"/>
  <c r="Y127" i="21"/>
  <c r="AB135" i="21"/>
  <c r="Y135" i="21"/>
  <c r="U139" i="21"/>
  <c r="X139" i="21"/>
  <c r="U143" i="21"/>
  <c r="X143" i="21"/>
  <c r="U149" i="21"/>
  <c r="X149" i="21"/>
  <c r="U157" i="21"/>
  <c r="X157" i="21"/>
  <c r="U161" i="21"/>
  <c r="X161" i="21"/>
  <c r="U165" i="21"/>
  <c r="X165" i="21"/>
  <c r="AB169" i="21"/>
  <c r="Y169" i="21"/>
  <c r="U171" i="21"/>
  <c r="X171" i="21"/>
  <c r="U207" i="21"/>
  <c r="X207" i="21"/>
  <c r="U213" i="21"/>
  <c r="X213" i="21"/>
  <c r="U215" i="21"/>
  <c r="X215" i="21"/>
  <c r="AB93" i="21"/>
  <c r="Y93" i="21"/>
  <c r="U95" i="21"/>
  <c r="X95" i="21"/>
  <c r="AB96" i="21"/>
  <c r="Y96" i="21"/>
  <c r="U98" i="21"/>
  <c r="X98" i="21"/>
  <c r="Y100" i="21"/>
  <c r="AB100" i="21"/>
  <c r="AB102" i="21"/>
  <c r="Y102" i="21"/>
  <c r="AB104" i="21"/>
  <c r="Y104" i="21"/>
  <c r="AB106" i="21"/>
  <c r="Y106" i="21"/>
  <c r="U173" i="21"/>
  <c r="AB176" i="21"/>
  <c r="Y176" i="21"/>
  <c r="U182" i="21"/>
  <c r="AB184" i="21"/>
  <c r="Y184" i="21"/>
  <c r="U218" i="21"/>
  <c r="AB220" i="21"/>
  <c r="Y220" i="21"/>
  <c r="AB222" i="21"/>
  <c r="Y222" i="21"/>
  <c r="AB108" i="21"/>
  <c r="Y108" i="21"/>
  <c r="AB178" i="21"/>
  <c r="Y178" i="21"/>
  <c r="AB186" i="21"/>
  <c r="Y186" i="21"/>
  <c r="U116" i="21"/>
  <c r="X116" i="21"/>
  <c r="AB123" i="21"/>
  <c r="Y123" i="21"/>
  <c r="U125" i="21"/>
  <c r="X125" i="21"/>
  <c r="U131" i="21"/>
  <c r="X131" i="21"/>
  <c r="U137" i="21"/>
  <c r="X137" i="21"/>
  <c r="U141" i="21"/>
  <c r="X141" i="21"/>
  <c r="U146" i="21"/>
  <c r="X146" i="21"/>
  <c r="U155" i="21"/>
  <c r="X155" i="21"/>
  <c r="U159" i="21"/>
  <c r="X159" i="21"/>
  <c r="U163" i="21"/>
  <c r="X163" i="21"/>
  <c r="U167" i="21"/>
  <c r="X167" i="21"/>
  <c r="AB173" i="21"/>
  <c r="Y173" i="21"/>
  <c r="AB182" i="21"/>
  <c r="Y182" i="21"/>
  <c r="U210" i="21"/>
  <c r="X210" i="21"/>
  <c r="AB218" i="21"/>
  <c r="Y218" i="21"/>
  <c r="U108" i="21"/>
  <c r="U110" i="21"/>
  <c r="X110" i="21"/>
  <c r="AB111" i="21"/>
  <c r="Y111" i="21"/>
  <c r="U178" i="21"/>
  <c r="AB180" i="21"/>
  <c r="Y180" i="21"/>
  <c r="U186" i="21"/>
  <c r="AB188" i="21"/>
  <c r="Y188" i="21"/>
  <c r="U190" i="21"/>
  <c r="X190" i="21"/>
  <c r="U192" i="21"/>
  <c r="X192" i="21"/>
  <c r="U195" i="21"/>
  <c r="X195" i="21"/>
  <c r="AB224" i="21"/>
  <c r="Y224" i="21"/>
  <c r="AB226" i="21"/>
  <c r="Y226" i="21"/>
  <c r="U102" i="21"/>
  <c r="U104" i="21"/>
  <c r="U220" i="21"/>
  <c r="U222" i="21"/>
  <c r="U226" i="21"/>
  <c r="U169" i="21"/>
  <c r="U224" i="21"/>
  <c r="O90" i="21"/>
  <c r="N59" i="21" s="1"/>
  <c r="U91" i="21"/>
  <c r="U100" i="21"/>
  <c r="U96" i="21"/>
  <c r="U188" i="21"/>
  <c r="AK94" i="30"/>
  <c r="AK92" i="30"/>
  <c r="AK90" i="30"/>
  <c r="AK88" i="30"/>
  <c r="AK82" i="30"/>
  <c r="AA674" i="24"/>
  <c r="AA671" i="24"/>
  <c r="AA625" i="24"/>
  <c r="AA623" i="24"/>
  <c r="AA640" i="24"/>
  <c r="AA634" i="24"/>
  <c r="AA668" i="24"/>
  <c r="AA644" i="24"/>
  <c r="AA650" i="24"/>
  <c r="AA679" i="24"/>
  <c r="AA656" i="24"/>
  <c r="AA662" i="24"/>
  <c r="AA665" i="24"/>
  <c r="AA636" i="24"/>
  <c r="AA632" i="24"/>
  <c r="AA621" i="24"/>
  <c r="AA653" i="24"/>
  <c r="AA676" i="24"/>
  <c r="AA682" i="24"/>
  <c r="AA659" i="24"/>
  <c r="AA647" i="24"/>
  <c r="AA628" i="24"/>
  <c r="AA686" i="24"/>
  <c r="AA601" i="24"/>
  <c r="AA593" i="24"/>
  <c r="AA595" i="24"/>
  <c r="AA589" i="24"/>
  <c r="AA605" i="24"/>
  <c r="AA599" i="24"/>
  <c r="AA553" i="24"/>
  <c r="AA609" i="24"/>
  <c r="AA613" i="24"/>
  <c r="AA573" i="24"/>
  <c r="AA565" i="24"/>
  <c r="AA581" i="24"/>
  <c r="AA561" i="24"/>
  <c r="AA585" i="24"/>
  <c r="AA603" i="24"/>
  <c r="AA607" i="24"/>
  <c r="AA611" i="24"/>
  <c r="AA615" i="24"/>
  <c r="AA569" i="24"/>
  <c r="AA577" i="24"/>
  <c r="AA617" i="24"/>
  <c r="AA597" i="24"/>
  <c r="AA547" i="24"/>
  <c r="AA540" i="24"/>
  <c r="AA529" i="24"/>
  <c r="AA541" i="24"/>
  <c r="X532" i="24"/>
  <c r="X528" i="24"/>
  <c r="AA535" i="24"/>
  <c r="AA536" i="24"/>
  <c r="AA543" i="24"/>
  <c r="AA539" i="24"/>
  <c r="AA542" i="24"/>
  <c r="AA538" i="24"/>
  <c r="AA534" i="24"/>
  <c r="AA531" i="24"/>
  <c r="AA537" i="24"/>
  <c r="AA533" i="24"/>
  <c r="X530" i="24"/>
  <c r="AA544" i="24"/>
  <c r="X526" i="24"/>
  <c r="AA492" i="24"/>
  <c r="AA448" i="24"/>
  <c r="AA432" i="24"/>
  <c r="AA460" i="24"/>
  <c r="AA480" i="24"/>
  <c r="AA484" i="24"/>
  <c r="AA424" i="24"/>
  <c r="AA488" i="24"/>
  <c r="AA518" i="24"/>
  <c r="AA476" i="24"/>
  <c r="AA468" i="24"/>
  <c r="AA456" i="24"/>
  <c r="AB452" i="24"/>
  <c r="AE452" i="24"/>
  <c r="AA440" i="24"/>
  <c r="X510" i="24"/>
  <c r="AA472" i="24"/>
  <c r="X504" i="24"/>
  <c r="AA444" i="24"/>
  <c r="AA436" i="24"/>
  <c r="AA428" i="24"/>
  <c r="AA408" i="24"/>
  <c r="AA380" i="24"/>
  <c r="AA356" i="24"/>
  <c r="AA396" i="24"/>
  <c r="AA404" i="24"/>
  <c r="AA368" i="24"/>
  <c r="AA360" i="24"/>
  <c r="AA400" i="24"/>
  <c r="AA390" i="24"/>
  <c r="AA372" i="24"/>
  <c r="AA340" i="24"/>
  <c r="AA412" i="24"/>
  <c r="AA388" i="24"/>
  <c r="AA364" i="24"/>
  <c r="AA416" i="24"/>
  <c r="AA384" i="24"/>
  <c r="AA410" i="24"/>
  <c r="AA348" i="24"/>
  <c r="AA376" i="24"/>
  <c r="AA420" i="24"/>
  <c r="AA352" i="24"/>
  <c r="AA392" i="24"/>
  <c r="AB344" i="24"/>
  <c r="AE344" i="24"/>
  <c r="AB336" i="24"/>
  <c r="AE336" i="24"/>
  <c r="AA326" i="24"/>
  <c r="AA332" i="24"/>
  <c r="AA322" i="24"/>
  <c r="AB298" i="24"/>
  <c r="AE298" i="24"/>
  <c r="AA312" i="24"/>
  <c r="AA294" i="24"/>
  <c r="AA324" i="24"/>
  <c r="AA310" i="24"/>
  <c r="X302" i="24"/>
  <c r="AA320" i="24"/>
  <c r="AA318" i="24"/>
  <c r="AA328" i="24"/>
  <c r="X306" i="24"/>
  <c r="AB290" i="24"/>
  <c r="AE290" i="24"/>
  <c r="AA330" i="24"/>
  <c r="X292" i="24"/>
  <c r="AA308" i="24"/>
  <c r="AA314" i="24"/>
  <c r="AA241" i="24"/>
  <c r="AE257" i="24"/>
  <c r="AB257" i="24"/>
  <c r="AB217" i="24"/>
  <c r="AE217" i="24"/>
  <c r="X261" i="24"/>
  <c r="X233" i="24"/>
  <c r="AF211" i="24"/>
  <c r="AI211" i="24"/>
  <c r="AE195" i="24"/>
  <c r="AB195" i="24"/>
  <c r="AA207" i="24"/>
  <c r="X199" i="24"/>
  <c r="AA249" i="24"/>
  <c r="AB225" i="24"/>
  <c r="AE225" i="24"/>
  <c r="X269" i="24"/>
  <c r="AA277" i="24"/>
  <c r="AE203" i="24"/>
  <c r="AB203" i="24"/>
  <c r="AE187" i="24"/>
  <c r="AB187" i="24"/>
  <c r="AA213" i="24"/>
  <c r="X191" i="24"/>
  <c r="X155" i="24"/>
  <c r="AA139" i="24"/>
  <c r="AE139" i="24" s="1"/>
  <c r="AA155" i="24"/>
  <c r="AB155" i="24" s="1"/>
  <c r="X175" i="24"/>
  <c r="AB179" i="24"/>
  <c r="AE179" i="24"/>
  <c r="AB171" i="24"/>
  <c r="AE171" i="24"/>
  <c r="AB167" i="24"/>
  <c r="AE167" i="24"/>
  <c r="AB163" i="24"/>
  <c r="AE163" i="24"/>
  <c r="AB159" i="24"/>
  <c r="AE159" i="24"/>
  <c r="AB157" i="24"/>
  <c r="AE157" i="24"/>
  <c r="AB151" i="24"/>
  <c r="AE151" i="24"/>
  <c r="AB147" i="24"/>
  <c r="AE147" i="24"/>
  <c r="AB143" i="24"/>
  <c r="AE143" i="24"/>
  <c r="AB135" i="24"/>
  <c r="AE135" i="24"/>
  <c r="AB131" i="24"/>
  <c r="AE131" i="24"/>
  <c r="AB123" i="24"/>
  <c r="AE123" i="24"/>
  <c r="AB119" i="24"/>
  <c r="AE119" i="24"/>
  <c r="AB115" i="24"/>
  <c r="AE115" i="24"/>
  <c r="AB111" i="24"/>
  <c r="AE111" i="24"/>
  <c r="AB109" i="24"/>
  <c r="AE109" i="24"/>
  <c r="AB107" i="24"/>
  <c r="AE107" i="24"/>
  <c r="AB103" i="24"/>
  <c r="AE103" i="24"/>
  <c r="AB99" i="24"/>
  <c r="AE99" i="24"/>
  <c r="X373" i="22"/>
  <c r="AA373" i="22"/>
  <c r="AB369" i="22"/>
  <c r="AE369" i="22"/>
  <c r="X366" i="22"/>
  <c r="AA366" i="22"/>
  <c r="AB376" i="22"/>
  <c r="AE376" i="22"/>
  <c r="X361" i="22"/>
  <c r="AA361" i="22"/>
  <c r="AB362" i="22"/>
  <c r="AE362" i="22"/>
  <c r="AA363" i="22"/>
  <c r="X363" i="22"/>
  <c r="AB364" i="22"/>
  <c r="AE364" i="22"/>
  <c r="AB359" i="22"/>
  <c r="AE359" i="22"/>
  <c r="X347" i="22"/>
  <c r="AA347" i="22"/>
  <c r="X356" i="22"/>
  <c r="AA356" i="22"/>
  <c r="AB351" i="22"/>
  <c r="AE351" i="22"/>
  <c r="AB357" i="22"/>
  <c r="AE357" i="22"/>
  <c r="X324" i="22"/>
  <c r="AA324" i="22"/>
  <c r="AA343" i="22"/>
  <c r="X343" i="22"/>
  <c r="AA330" i="22"/>
  <c r="X330" i="22"/>
  <c r="W328" i="22"/>
  <c r="AB323" i="22"/>
  <c r="AE323" i="22"/>
  <c r="W326" i="22"/>
  <c r="X333" i="22"/>
  <c r="AA333" i="22"/>
  <c r="AA334" i="22"/>
  <c r="X334" i="22"/>
  <c r="AB318" i="22"/>
  <c r="AE318" i="22"/>
  <c r="X337" i="22"/>
  <c r="AA337" i="22"/>
  <c r="X340" i="22"/>
  <c r="AA340" i="22"/>
  <c r="X344" i="22"/>
  <c r="AA344" i="22"/>
  <c r="AA345" i="22"/>
  <c r="X345" i="22"/>
  <c r="AE327" i="22"/>
  <c r="AB327" i="22"/>
  <c r="X298" i="22"/>
  <c r="AA298" i="22"/>
  <c r="AF307" i="22"/>
  <c r="AI307" i="22"/>
  <c r="AF299" i="22"/>
  <c r="AI299" i="22"/>
  <c r="AI316" i="22"/>
  <c r="AA301" i="22"/>
  <c r="X301" i="22"/>
  <c r="X304" i="22"/>
  <c r="AA304" i="22"/>
  <c r="AA282" i="22"/>
  <c r="X282" i="22"/>
  <c r="AA257" i="22"/>
  <c r="X257" i="22"/>
  <c r="AB218" i="22"/>
  <c r="AE218" i="22"/>
  <c r="AE212" i="22"/>
  <c r="U127" i="21"/>
  <c r="U123" i="21"/>
  <c r="U135" i="21"/>
  <c r="AB91" i="21"/>
  <c r="AC91" i="21" s="1"/>
  <c r="U93" i="21"/>
  <c r="O85" i="30"/>
  <c r="N59" i="30" s="1"/>
  <c r="O81" i="30"/>
  <c r="N58" i="30" s="1"/>
  <c r="M67" i="24"/>
  <c r="N358" i="22"/>
  <c r="M64" i="22" s="1"/>
  <c r="N208" i="22"/>
  <c r="M60" i="22" s="1"/>
  <c r="S115" i="21"/>
  <c r="R60" i="21" s="1"/>
  <c r="AM300" i="22" l="1"/>
  <c r="AQ300" i="22" s="1"/>
  <c r="AB265" i="24"/>
  <c r="AA97" i="24"/>
  <c r="AA101" i="24"/>
  <c r="AA557" i="24"/>
  <c r="AE557" i="24" s="1"/>
  <c r="AA464" i="24"/>
  <c r="AE464" i="24" s="1"/>
  <c r="AA300" i="24"/>
  <c r="AA545" i="24"/>
  <c r="AA304" i="24"/>
  <c r="AA175" i="24"/>
  <c r="AA245" i="24"/>
  <c r="AA253" i="24"/>
  <c r="AA95" i="24"/>
  <c r="AA127" i="24"/>
  <c r="AA105" i="24"/>
  <c r="AB500" i="24"/>
  <c r="AE500" i="24"/>
  <c r="AA549" i="24"/>
  <c r="AA183" i="24"/>
  <c r="AB139" i="24"/>
  <c r="AE325" i="22"/>
  <c r="AB325" i="22"/>
  <c r="AE209" i="22"/>
  <c r="AB209" i="22"/>
  <c r="AE155" i="24"/>
  <c r="AI155" i="24" s="1"/>
  <c r="AE215" i="22"/>
  <c r="AB215" i="22"/>
  <c r="N57" i="30"/>
  <c r="N56" i="30" s="1"/>
  <c r="AA221" i="24"/>
  <c r="AA229" i="24"/>
  <c r="AE273" i="24"/>
  <c r="AB273" i="24"/>
  <c r="AA496" i="24"/>
  <c r="AA502" i="24"/>
  <c r="AB523" i="24"/>
  <c r="AE523" i="24"/>
  <c r="AB285" i="24"/>
  <c r="AE285" i="24"/>
  <c r="AE514" i="24"/>
  <c r="AB514" i="24"/>
  <c r="AA506" i="24"/>
  <c r="AA296" i="24"/>
  <c r="AE281" i="24"/>
  <c r="AB281" i="24"/>
  <c r="AA237" i="24"/>
  <c r="AA521" i="24"/>
  <c r="AC135" i="21"/>
  <c r="AF135" i="21"/>
  <c r="AF180" i="21"/>
  <c r="AC180" i="21"/>
  <c r="AB110" i="21"/>
  <c r="Y110" i="21"/>
  <c r="AF186" i="21"/>
  <c r="AC186" i="21"/>
  <c r="AF222" i="21"/>
  <c r="AC222" i="21"/>
  <c r="AC96" i="21"/>
  <c r="AF96" i="21"/>
  <c r="AF226" i="21"/>
  <c r="AC226" i="21"/>
  <c r="AB192" i="21"/>
  <c r="Y192" i="21"/>
  <c r="AB210" i="21"/>
  <c r="Y210" i="21"/>
  <c r="AB163" i="21"/>
  <c r="Y163" i="21"/>
  <c r="AB155" i="21"/>
  <c r="Y155" i="21"/>
  <c r="AB141" i="21"/>
  <c r="Y141" i="21"/>
  <c r="AB131" i="21"/>
  <c r="Y131" i="21"/>
  <c r="AB116" i="21"/>
  <c r="Y116" i="21"/>
  <c r="AB98" i="21"/>
  <c r="Y98" i="21"/>
  <c r="AB95" i="21"/>
  <c r="Y95" i="21"/>
  <c r="AB215" i="21"/>
  <c r="Y215" i="21"/>
  <c r="AB207" i="21"/>
  <c r="Y207" i="21"/>
  <c r="AB171" i="21"/>
  <c r="Y171" i="21"/>
  <c r="AB161" i="21"/>
  <c r="Y161" i="21"/>
  <c r="AB149" i="21"/>
  <c r="Y149" i="21"/>
  <c r="AB143" i="21"/>
  <c r="Y143" i="21"/>
  <c r="AB139" i="21"/>
  <c r="Y139" i="21"/>
  <c r="AC188" i="21"/>
  <c r="AF188" i="21"/>
  <c r="AC182" i="21"/>
  <c r="AF182" i="21"/>
  <c r="AC123" i="21"/>
  <c r="AF123" i="21"/>
  <c r="AF178" i="21"/>
  <c r="AC178" i="21"/>
  <c r="AC220" i="21"/>
  <c r="AF220" i="21"/>
  <c r="AF106" i="21"/>
  <c r="AC106" i="21"/>
  <c r="AC102" i="21"/>
  <c r="AF102" i="21"/>
  <c r="AC127" i="21"/>
  <c r="AF127" i="21"/>
  <c r="AF218" i="21"/>
  <c r="AC218" i="21"/>
  <c r="AC173" i="21"/>
  <c r="AF173" i="21"/>
  <c r="AC108" i="21"/>
  <c r="AF108" i="21"/>
  <c r="AC184" i="21"/>
  <c r="AF184" i="21"/>
  <c r="AF104" i="21"/>
  <c r="AC104" i="21"/>
  <c r="AC93" i="21"/>
  <c r="AF93" i="21"/>
  <c r="AF224" i="21"/>
  <c r="AC224" i="21"/>
  <c r="AB195" i="21"/>
  <c r="Y195" i="21"/>
  <c r="AB190" i="21"/>
  <c r="Y190" i="21"/>
  <c r="AF111" i="21"/>
  <c r="AC111" i="21"/>
  <c r="AB167" i="21"/>
  <c r="Y167" i="21"/>
  <c r="AB159" i="21"/>
  <c r="Y159" i="21"/>
  <c r="AB146" i="21"/>
  <c r="Y146" i="21"/>
  <c r="AB137" i="21"/>
  <c r="Y137" i="21"/>
  <c r="AB125" i="21"/>
  <c r="Y125" i="21"/>
  <c r="AC176" i="21"/>
  <c r="AF176" i="21"/>
  <c r="AF100" i="21"/>
  <c r="AC100" i="21"/>
  <c r="AB213" i="21"/>
  <c r="Y213" i="21"/>
  <c r="AB165" i="21"/>
  <c r="Y165" i="21"/>
  <c r="AB157" i="21"/>
  <c r="Y157" i="21"/>
  <c r="AB113" i="21"/>
  <c r="Y113" i="21"/>
  <c r="AF169" i="21"/>
  <c r="AC169" i="21"/>
  <c r="AN94" i="30"/>
  <c r="AN92" i="30"/>
  <c r="AN90" i="30"/>
  <c r="AN88" i="30"/>
  <c r="AN82" i="30"/>
  <c r="AE676" i="24"/>
  <c r="AB676" i="24"/>
  <c r="AE636" i="24"/>
  <c r="AB636" i="24"/>
  <c r="AE671" i="24"/>
  <c r="AB671" i="24"/>
  <c r="AB628" i="24"/>
  <c r="AE628" i="24"/>
  <c r="AE621" i="24"/>
  <c r="AB621" i="24"/>
  <c r="AB662" i="24"/>
  <c r="AE662" i="24"/>
  <c r="AB679" i="24"/>
  <c r="AE679" i="24"/>
  <c r="AB634" i="24"/>
  <c r="AE634" i="24"/>
  <c r="AB623" i="24"/>
  <c r="AE623" i="24"/>
  <c r="AE659" i="24"/>
  <c r="AB659" i="24"/>
  <c r="AE644" i="24"/>
  <c r="AB644" i="24"/>
  <c r="AE682" i="24"/>
  <c r="AB682" i="24"/>
  <c r="AE632" i="24"/>
  <c r="AB632" i="24"/>
  <c r="AE665" i="24"/>
  <c r="AB665" i="24"/>
  <c r="AE650" i="24"/>
  <c r="AB650" i="24"/>
  <c r="AE625" i="24"/>
  <c r="AB625" i="24"/>
  <c r="AB686" i="24"/>
  <c r="AE686" i="24"/>
  <c r="AB647" i="24"/>
  <c r="AE647" i="24"/>
  <c r="AE653" i="24"/>
  <c r="AB653" i="24"/>
  <c r="AB656" i="24"/>
  <c r="AE656" i="24"/>
  <c r="AB668" i="24"/>
  <c r="AE668" i="24"/>
  <c r="AB640" i="24"/>
  <c r="AE640" i="24"/>
  <c r="AB674" i="24"/>
  <c r="AE674" i="24"/>
  <c r="AE569" i="24"/>
  <c r="AB569" i="24"/>
  <c r="AE585" i="24"/>
  <c r="AB585" i="24"/>
  <c r="AB617" i="24"/>
  <c r="AE617" i="24"/>
  <c r="AB581" i="24"/>
  <c r="AE581" i="24"/>
  <c r="AB573" i="24"/>
  <c r="AE573" i="24"/>
  <c r="AB609" i="24"/>
  <c r="AE609" i="24"/>
  <c r="AB605" i="24"/>
  <c r="AE605" i="24"/>
  <c r="AE603" i="24"/>
  <c r="AB603" i="24"/>
  <c r="AE593" i="24"/>
  <c r="AB593" i="24"/>
  <c r="AE577" i="24"/>
  <c r="AB577" i="24"/>
  <c r="AE615" i="24"/>
  <c r="AB615" i="24"/>
  <c r="AE607" i="24"/>
  <c r="AB607" i="24"/>
  <c r="AE561" i="24"/>
  <c r="AB561" i="24"/>
  <c r="AB553" i="24"/>
  <c r="AE553" i="24"/>
  <c r="AE595" i="24"/>
  <c r="AB595" i="24"/>
  <c r="AE547" i="24"/>
  <c r="AB547" i="24"/>
  <c r="AE611" i="24"/>
  <c r="AB611" i="24"/>
  <c r="AE599" i="24"/>
  <c r="AB599" i="24"/>
  <c r="AB597" i="24"/>
  <c r="AE597" i="24"/>
  <c r="AB565" i="24"/>
  <c r="AE565" i="24"/>
  <c r="AB613" i="24"/>
  <c r="AE613" i="24"/>
  <c r="AB589" i="24"/>
  <c r="AE589" i="24"/>
  <c r="AB601" i="24"/>
  <c r="AE601" i="24"/>
  <c r="AA530" i="24"/>
  <c r="AE537" i="24"/>
  <c r="AB537" i="24"/>
  <c r="AB529" i="24"/>
  <c r="AE529" i="24"/>
  <c r="AA526" i="24"/>
  <c r="AB534" i="24"/>
  <c r="AE534" i="24"/>
  <c r="AB542" i="24"/>
  <c r="AE542" i="24"/>
  <c r="AA532" i="24"/>
  <c r="AE543" i="24"/>
  <c r="AB543" i="24"/>
  <c r="AE533" i="24"/>
  <c r="AB533" i="24"/>
  <c r="AB531" i="24"/>
  <c r="AE531" i="24"/>
  <c r="AE539" i="24"/>
  <c r="AB539" i="24"/>
  <c r="AA528" i="24"/>
  <c r="AE541" i="24"/>
  <c r="AB541" i="24"/>
  <c r="AE535" i="24"/>
  <c r="AB535" i="24"/>
  <c r="AB544" i="24"/>
  <c r="AE544" i="24"/>
  <c r="AB538" i="24"/>
  <c r="AE538" i="24"/>
  <c r="AB536" i="24"/>
  <c r="AE536" i="24"/>
  <c r="AB540" i="24"/>
  <c r="AE540" i="24"/>
  <c r="AE456" i="24"/>
  <c r="AB456" i="24"/>
  <c r="AE424" i="24"/>
  <c r="AB424" i="24"/>
  <c r="AB492" i="24"/>
  <c r="AE492" i="24"/>
  <c r="AB428" i="24"/>
  <c r="AE428" i="24"/>
  <c r="AB444" i="24"/>
  <c r="AE444" i="24"/>
  <c r="AA504" i="24"/>
  <c r="AB476" i="24"/>
  <c r="AE476" i="24"/>
  <c r="AE488" i="24"/>
  <c r="AB488" i="24"/>
  <c r="AE440" i="24"/>
  <c r="AB440" i="24"/>
  <c r="AE480" i="24"/>
  <c r="AB480" i="24"/>
  <c r="AE432" i="24"/>
  <c r="AB432" i="24"/>
  <c r="AF452" i="24"/>
  <c r="AI452" i="24"/>
  <c r="AE448" i="24"/>
  <c r="AB448" i="24"/>
  <c r="AB436" i="24"/>
  <c r="AE436" i="24"/>
  <c r="AE472" i="24"/>
  <c r="AB472" i="24"/>
  <c r="AA510" i="24"/>
  <c r="AB468" i="24"/>
  <c r="AE468" i="24"/>
  <c r="AB518" i="24"/>
  <c r="AE518" i="24"/>
  <c r="AB484" i="24"/>
  <c r="AE484" i="24"/>
  <c r="AB460" i="24"/>
  <c r="AE460" i="24"/>
  <c r="AE348" i="24"/>
  <c r="AB348" i="24"/>
  <c r="AE372" i="24"/>
  <c r="AB372" i="24"/>
  <c r="AE380" i="24"/>
  <c r="AB380" i="24"/>
  <c r="AB392" i="24"/>
  <c r="AE392" i="24"/>
  <c r="AB420" i="24"/>
  <c r="AE420" i="24"/>
  <c r="AE384" i="24"/>
  <c r="AB384" i="24"/>
  <c r="AB412" i="24"/>
  <c r="AE412" i="24"/>
  <c r="AB400" i="24"/>
  <c r="AE400" i="24"/>
  <c r="AB368" i="24"/>
  <c r="AE368" i="24"/>
  <c r="AI336" i="24"/>
  <c r="AF336" i="24"/>
  <c r="AE364" i="24"/>
  <c r="AB364" i="24"/>
  <c r="AE396" i="24"/>
  <c r="AB396" i="24"/>
  <c r="AF344" i="24"/>
  <c r="AI344" i="24"/>
  <c r="AE410" i="24"/>
  <c r="AB410" i="24"/>
  <c r="AE416" i="24"/>
  <c r="AB416" i="24"/>
  <c r="AE340" i="24"/>
  <c r="AB340" i="24"/>
  <c r="AE390" i="24"/>
  <c r="AB390" i="24"/>
  <c r="AE404" i="24"/>
  <c r="AB404" i="24"/>
  <c r="AE356" i="24"/>
  <c r="AB356" i="24"/>
  <c r="AB352" i="24"/>
  <c r="AE352" i="24"/>
  <c r="AB376" i="24"/>
  <c r="AE376" i="24"/>
  <c r="AB388" i="24"/>
  <c r="AE388" i="24"/>
  <c r="AB360" i="24"/>
  <c r="AE360" i="24"/>
  <c r="AB408" i="24"/>
  <c r="AE408" i="24"/>
  <c r="AE308" i="24"/>
  <c r="AB308" i="24"/>
  <c r="AB310" i="24"/>
  <c r="AE310" i="24"/>
  <c r="AA306" i="24"/>
  <c r="AB320" i="24"/>
  <c r="AE320" i="24"/>
  <c r="AB332" i="24"/>
  <c r="AE332" i="24"/>
  <c r="AI290" i="24"/>
  <c r="AF290" i="24"/>
  <c r="AI298" i="24"/>
  <c r="AF298" i="24"/>
  <c r="AA292" i="24"/>
  <c r="AE318" i="24"/>
  <c r="AB318" i="24"/>
  <c r="AE312" i="24"/>
  <c r="AB312" i="24"/>
  <c r="AE322" i="24"/>
  <c r="AB322" i="24"/>
  <c r="AE326" i="24"/>
  <c r="AB326" i="24"/>
  <c r="AE330" i="24"/>
  <c r="AB330" i="24"/>
  <c r="AB294" i="24"/>
  <c r="AE294" i="24"/>
  <c r="AB314" i="24"/>
  <c r="AE314" i="24"/>
  <c r="AB328" i="24"/>
  <c r="AE328" i="24"/>
  <c r="AA302" i="24"/>
  <c r="AB324" i="24"/>
  <c r="AE324" i="24"/>
  <c r="AA191" i="24"/>
  <c r="AF187" i="24"/>
  <c r="AI187" i="24"/>
  <c r="AB277" i="24"/>
  <c r="AE277" i="24"/>
  <c r="AA269" i="24"/>
  <c r="AA199" i="24"/>
  <c r="AF195" i="24"/>
  <c r="AI195" i="24"/>
  <c r="AA233" i="24"/>
  <c r="AI217" i="24"/>
  <c r="AF217" i="24"/>
  <c r="AB213" i="24"/>
  <c r="AE213" i="24"/>
  <c r="AI225" i="24"/>
  <c r="AF225" i="24"/>
  <c r="AE249" i="24"/>
  <c r="AB249" i="24"/>
  <c r="AB207" i="24"/>
  <c r="AE207" i="24"/>
  <c r="AJ211" i="24"/>
  <c r="AM211" i="24"/>
  <c r="AE241" i="24"/>
  <c r="AB241" i="24"/>
  <c r="AF203" i="24"/>
  <c r="AI203" i="24"/>
  <c r="AI265" i="24"/>
  <c r="AF265" i="24"/>
  <c r="AA261" i="24"/>
  <c r="AI257" i="24"/>
  <c r="AF257" i="24"/>
  <c r="N289" i="24"/>
  <c r="M64" i="24" s="1"/>
  <c r="N94" i="24"/>
  <c r="M63" i="24" s="1"/>
  <c r="M62" i="24" s="1"/>
  <c r="M61" i="24" s="1"/>
  <c r="N525" i="24"/>
  <c r="AF179" i="24"/>
  <c r="AI179" i="24"/>
  <c r="AF171" i="24"/>
  <c r="AI171" i="24"/>
  <c r="AI167" i="24"/>
  <c r="AF167" i="24"/>
  <c r="AF163" i="24"/>
  <c r="AI163" i="24"/>
  <c r="AI159" i="24"/>
  <c r="AF159" i="24"/>
  <c r="AF157" i="24"/>
  <c r="AI157" i="24"/>
  <c r="AI151" i="24"/>
  <c r="AF151" i="24"/>
  <c r="AF147" i="24"/>
  <c r="AI147" i="24"/>
  <c r="AF143" i="24"/>
  <c r="AI143" i="24"/>
  <c r="AI139" i="24"/>
  <c r="AF139" i="24"/>
  <c r="AF135" i="24"/>
  <c r="AI135" i="24"/>
  <c r="AI131" i="24"/>
  <c r="AF131" i="24"/>
  <c r="AI123" i="24"/>
  <c r="AF123" i="24"/>
  <c r="AI119" i="24"/>
  <c r="AF119" i="24"/>
  <c r="AF115" i="24"/>
  <c r="AI115" i="24"/>
  <c r="AF111" i="24"/>
  <c r="AI111" i="24"/>
  <c r="AI109" i="24"/>
  <c r="AF109" i="24"/>
  <c r="AF107" i="24"/>
  <c r="AI107" i="24"/>
  <c r="AF103" i="24"/>
  <c r="AI103" i="24"/>
  <c r="AI99" i="24"/>
  <c r="AF99" i="24"/>
  <c r="AF369" i="22"/>
  <c r="AI369" i="22"/>
  <c r="AF376" i="22"/>
  <c r="AI376" i="22"/>
  <c r="AE366" i="22"/>
  <c r="AB366" i="22"/>
  <c r="AE373" i="22"/>
  <c r="AB373" i="22"/>
  <c r="AI364" i="22"/>
  <c r="AF364" i="22"/>
  <c r="AF362" i="22"/>
  <c r="AI362" i="22"/>
  <c r="AF359" i="22"/>
  <c r="AI359" i="22"/>
  <c r="AE361" i="22"/>
  <c r="AB361" i="22"/>
  <c r="AE363" i="22"/>
  <c r="AB363" i="22"/>
  <c r="AF357" i="22"/>
  <c r="AI357" i="22"/>
  <c r="AI351" i="22"/>
  <c r="AF351" i="22"/>
  <c r="AE347" i="22"/>
  <c r="AB347" i="22"/>
  <c r="AE356" i="22"/>
  <c r="AB356" i="22"/>
  <c r="AE340" i="22"/>
  <c r="AB340" i="22"/>
  <c r="AF327" i="22"/>
  <c r="AI327" i="22"/>
  <c r="AB345" i="22"/>
  <c r="AE345" i="22"/>
  <c r="X328" i="22"/>
  <c r="AA328" i="22"/>
  <c r="AB343" i="22"/>
  <c r="AE343" i="22"/>
  <c r="AE344" i="22"/>
  <c r="AB344" i="22"/>
  <c r="AI318" i="22"/>
  <c r="AF318" i="22"/>
  <c r="AE333" i="22"/>
  <c r="AB333" i="22"/>
  <c r="AF323" i="22"/>
  <c r="AI323" i="22"/>
  <c r="AB324" i="22"/>
  <c r="AE324" i="22"/>
  <c r="AE337" i="22"/>
  <c r="AB337" i="22"/>
  <c r="AB334" i="22"/>
  <c r="AE334" i="22"/>
  <c r="X326" i="22"/>
  <c r="AA326" i="22"/>
  <c r="AB330" i="22"/>
  <c r="AE330" i="22"/>
  <c r="AE304" i="22"/>
  <c r="AB304" i="22"/>
  <c r="AM299" i="22"/>
  <c r="AJ299" i="22"/>
  <c r="AM307" i="22"/>
  <c r="AJ307" i="22"/>
  <c r="AE298" i="22"/>
  <c r="AB298" i="22"/>
  <c r="AN300" i="22"/>
  <c r="AM316" i="22"/>
  <c r="AJ316" i="22"/>
  <c r="AB301" i="22"/>
  <c r="AE301" i="22"/>
  <c r="AB282" i="22"/>
  <c r="AE282" i="22"/>
  <c r="AF212" i="22"/>
  <c r="AI212" i="22"/>
  <c r="AI218" i="22"/>
  <c r="AF218" i="22"/>
  <c r="AB257" i="22"/>
  <c r="AE257" i="22"/>
  <c r="P346" i="22"/>
  <c r="O63" i="22" s="1"/>
  <c r="N365" i="22"/>
  <c r="M65" i="22" s="1"/>
  <c r="P365" i="22"/>
  <c r="O65" i="22" s="1"/>
  <c r="N283" i="22"/>
  <c r="M61" i="22" s="1"/>
  <c r="N317" i="22"/>
  <c r="M62" i="22" s="1"/>
  <c r="N346" i="22"/>
  <c r="M63" i="22" s="1"/>
  <c r="AF91" i="21"/>
  <c r="AG91" i="21" s="1"/>
  <c r="U122" i="21"/>
  <c r="T63" i="21" s="1"/>
  <c r="O122" i="21"/>
  <c r="N63" i="21" s="1"/>
  <c r="P65" i="21"/>
  <c r="U115" i="21"/>
  <c r="T60" i="21" s="1"/>
  <c r="R65" i="21"/>
  <c r="O115" i="21"/>
  <c r="O206" i="21"/>
  <c r="N66" i="21" s="1"/>
  <c r="Q115" i="21"/>
  <c r="P60" i="21" s="1"/>
  <c r="N65" i="21"/>
  <c r="O148" i="21"/>
  <c r="N64" i="21" s="1"/>
  <c r="O80" i="30"/>
  <c r="O79" i="30" s="1"/>
  <c r="S85" i="30"/>
  <c r="R59" i="30" s="1"/>
  <c r="Q85" i="30"/>
  <c r="P59" i="30" s="1"/>
  <c r="P289" i="24"/>
  <c r="O64" i="24" s="1"/>
  <c r="P94" i="24"/>
  <c r="O63" i="24" s="1"/>
  <c r="O62" i="24" s="1"/>
  <c r="O61" i="24" s="1"/>
  <c r="O67" i="24"/>
  <c r="R289" i="24"/>
  <c r="Q64" i="24" s="1"/>
  <c r="R525" i="24"/>
  <c r="Q65" i="24" s="1"/>
  <c r="P525" i="24"/>
  <c r="O65" i="24" s="1"/>
  <c r="O68" i="24"/>
  <c r="P283" i="22"/>
  <c r="O61" i="22" s="1"/>
  <c r="P208" i="22"/>
  <c r="O60" i="22" s="1"/>
  <c r="R317" i="22"/>
  <c r="Q62" i="22" s="1"/>
  <c r="P317" i="22"/>
  <c r="O62" i="22" s="1"/>
  <c r="T346" i="22"/>
  <c r="S63" i="22" s="1"/>
  <c r="R346" i="22"/>
  <c r="Q63" i="22" s="1"/>
  <c r="P358" i="22"/>
  <c r="O64" i="22" s="1"/>
  <c r="Q90" i="21"/>
  <c r="P59" i="21" s="1"/>
  <c r="Q122" i="21"/>
  <c r="P63" i="21" s="1"/>
  <c r="S148" i="21"/>
  <c r="R64" i="21" s="1"/>
  <c r="T65" i="21"/>
  <c r="V65" i="21"/>
  <c r="S206" i="21"/>
  <c r="R66" i="21" s="1"/>
  <c r="AB464" i="24" l="1"/>
  <c r="AF155" i="24"/>
  <c r="AB557" i="24"/>
  <c r="AB101" i="24"/>
  <c r="AE101" i="24"/>
  <c r="AB97" i="24"/>
  <c r="AE97" i="24"/>
  <c r="AE549" i="24"/>
  <c r="AB549" i="24"/>
  <c r="AF500" i="24"/>
  <c r="AI500" i="24"/>
  <c r="AE105" i="24"/>
  <c r="AB105" i="24"/>
  <c r="AB95" i="24"/>
  <c r="AE95" i="24"/>
  <c r="AB245" i="24"/>
  <c r="AE245" i="24"/>
  <c r="AE304" i="24"/>
  <c r="AB304" i="24"/>
  <c r="AB545" i="24"/>
  <c r="AE545" i="24"/>
  <c r="AB300" i="24"/>
  <c r="AE300" i="24"/>
  <c r="AB183" i="24"/>
  <c r="AE183" i="24"/>
  <c r="AE127" i="24"/>
  <c r="AB127" i="24"/>
  <c r="AB253" i="24"/>
  <c r="AE253" i="24"/>
  <c r="AE175" i="24"/>
  <c r="AB175" i="24"/>
  <c r="M59" i="22"/>
  <c r="M58" i="22" s="1"/>
  <c r="AF215" i="22"/>
  <c r="AI215" i="22"/>
  <c r="O59" i="22"/>
  <c r="O58" i="22" s="1"/>
  <c r="AI325" i="22"/>
  <c r="AF325" i="22"/>
  <c r="AI209" i="22"/>
  <c r="AF209" i="22"/>
  <c r="AI464" i="24"/>
  <c r="AF464" i="24"/>
  <c r="AE237" i="24"/>
  <c r="AB237" i="24"/>
  <c r="AE296" i="24"/>
  <c r="AB296" i="24"/>
  <c r="AI514" i="24"/>
  <c r="AF514" i="24"/>
  <c r="AB496" i="24"/>
  <c r="AE496" i="24"/>
  <c r="AE229" i="24"/>
  <c r="AB229" i="24"/>
  <c r="O66" i="24"/>
  <c r="M68" i="24"/>
  <c r="M66" i="24" s="1"/>
  <c r="AE521" i="24"/>
  <c r="AB521" i="24"/>
  <c r="AE506" i="24"/>
  <c r="AB506" i="24"/>
  <c r="AF285" i="24"/>
  <c r="AI285" i="24"/>
  <c r="N93" i="24"/>
  <c r="N92" i="24" s="1"/>
  <c r="N91" i="24" s="1"/>
  <c r="N90" i="24" s="1"/>
  <c r="M65" i="24"/>
  <c r="AI281" i="24"/>
  <c r="AF281" i="24"/>
  <c r="AE502" i="24"/>
  <c r="AB502" i="24"/>
  <c r="AI273" i="24"/>
  <c r="AF273" i="24"/>
  <c r="AE221" i="24"/>
  <c r="AB221" i="24"/>
  <c r="AF523" i="24"/>
  <c r="AI523" i="24"/>
  <c r="AG93" i="21"/>
  <c r="AG184" i="21"/>
  <c r="AG102" i="21"/>
  <c r="AG220" i="21"/>
  <c r="AG123" i="21"/>
  <c r="AG188" i="21"/>
  <c r="AF113" i="21"/>
  <c r="AC113" i="21"/>
  <c r="AF157" i="21"/>
  <c r="AC157" i="21"/>
  <c r="AG100" i="21"/>
  <c r="AC125" i="21"/>
  <c r="AF125" i="21"/>
  <c r="AF146" i="21"/>
  <c r="AC146" i="21"/>
  <c r="AF190" i="21"/>
  <c r="AC190" i="21"/>
  <c r="AF195" i="21"/>
  <c r="AC195" i="21"/>
  <c r="AG224" i="21"/>
  <c r="AG218" i="21"/>
  <c r="AG178" i="21"/>
  <c r="AF139" i="21"/>
  <c r="AC139" i="21"/>
  <c r="AF143" i="21"/>
  <c r="AC143" i="21"/>
  <c r="AC161" i="21"/>
  <c r="AF161" i="21"/>
  <c r="AC207" i="21"/>
  <c r="AF207" i="21"/>
  <c r="AC95" i="21"/>
  <c r="AF95" i="21"/>
  <c r="AC116" i="21"/>
  <c r="AF116" i="21"/>
  <c r="AC141" i="21"/>
  <c r="AF141" i="21"/>
  <c r="AC163" i="21"/>
  <c r="AF163" i="21"/>
  <c r="AG226" i="21"/>
  <c r="AG222" i="21"/>
  <c r="AF110" i="21"/>
  <c r="AC110" i="21"/>
  <c r="AG176" i="21"/>
  <c r="AG108" i="21"/>
  <c r="AG173" i="21"/>
  <c r="AG127" i="21"/>
  <c r="AG182" i="21"/>
  <c r="AG96" i="21"/>
  <c r="AG135" i="21"/>
  <c r="AG169" i="21"/>
  <c r="AC165" i="21"/>
  <c r="AF165" i="21"/>
  <c r="AF213" i="21"/>
  <c r="AC213" i="21"/>
  <c r="AC137" i="21"/>
  <c r="AF137" i="21"/>
  <c r="AC159" i="21"/>
  <c r="AF159" i="21"/>
  <c r="AF167" i="21"/>
  <c r="AC167" i="21"/>
  <c r="AG111" i="21"/>
  <c r="AG104" i="21"/>
  <c r="AG106" i="21"/>
  <c r="AF149" i="21"/>
  <c r="AC149" i="21"/>
  <c r="AF171" i="21"/>
  <c r="AC171" i="21"/>
  <c r="AF215" i="21"/>
  <c r="AC215" i="21"/>
  <c r="AC98" i="21"/>
  <c r="AF98" i="21"/>
  <c r="AC131" i="21"/>
  <c r="AF131" i="21"/>
  <c r="AC155" i="21"/>
  <c r="AF155" i="21"/>
  <c r="AF210" i="21"/>
  <c r="AC210" i="21"/>
  <c r="AF192" i="21"/>
  <c r="AC192" i="21"/>
  <c r="AG186" i="21"/>
  <c r="AG180" i="21"/>
  <c r="O89" i="21"/>
  <c r="N60" i="21"/>
  <c r="N58" i="21" s="1"/>
  <c r="N62" i="21"/>
  <c r="AO94" i="30"/>
  <c r="AR94" i="30"/>
  <c r="AR92" i="30"/>
  <c r="AO92" i="30"/>
  <c r="AR90" i="30"/>
  <c r="AO90" i="30"/>
  <c r="AO88" i="30"/>
  <c r="AR88" i="30"/>
  <c r="AR82" i="30"/>
  <c r="AO82" i="30"/>
  <c r="AI625" i="24"/>
  <c r="AF625" i="24"/>
  <c r="AI665" i="24"/>
  <c r="AF665" i="24"/>
  <c r="AI682" i="24"/>
  <c r="AF682" i="24"/>
  <c r="AI659" i="24"/>
  <c r="AF659" i="24"/>
  <c r="AI636" i="24"/>
  <c r="AF636" i="24"/>
  <c r="AF628" i="24"/>
  <c r="AI628" i="24"/>
  <c r="AF674" i="24"/>
  <c r="AI674" i="24"/>
  <c r="AF668" i="24"/>
  <c r="AI668" i="24"/>
  <c r="AF686" i="24"/>
  <c r="AI686" i="24"/>
  <c r="AI623" i="24"/>
  <c r="AF623" i="24"/>
  <c r="AF679" i="24"/>
  <c r="AI679" i="24"/>
  <c r="AF640" i="24"/>
  <c r="AI640" i="24"/>
  <c r="AF656" i="24"/>
  <c r="AI656" i="24"/>
  <c r="AF647" i="24"/>
  <c r="AI647" i="24"/>
  <c r="AF634" i="24"/>
  <c r="AI634" i="24"/>
  <c r="AF662" i="24"/>
  <c r="AI662" i="24"/>
  <c r="AI653" i="24"/>
  <c r="AF653" i="24"/>
  <c r="AI650" i="24"/>
  <c r="AF650" i="24"/>
  <c r="AI632" i="24"/>
  <c r="AF632" i="24"/>
  <c r="AI644" i="24"/>
  <c r="AF644" i="24"/>
  <c r="AI621" i="24"/>
  <c r="AF621" i="24"/>
  <c r="AI671" i="24"/>
  <c r="AF671" i="24"/>
  <c r="AI676" i="24"/>
  <c r="AF676" i="24"/>
  <c r="AF613" i="24"/>
  <c r="AI613" i="24"/>
  <c r="AI599" i="24"/>
  <c r="AF599" i="24"/>
  <c r="AI547" i="24"/>
  <c r="AF547" i="24"/>
  <c r="AI561" i="24"/>
  <c r="AF561" i="24"/>
  <c r="AI607" i="24"/>
  <c r="AF607" i="24"/>
  <c r="AI577" i="24"/>
  <c r="AF577" i="24"/>
  <c r="AI603" i="24"/>
  <c r="AF603" i="24"/>
  <c r="AI585" i="24"/>
  <c r="AF585" i="24"/>
  <c r="AF601" i="24"/>
  <c r="AI601" i="24"/>
  <c r="AF609" i="24"/>
  <c r="AI609" i="24"/>
  <c r="AF589" i="24"/>
  <c r="AI589" i="24"/>
  <c r="AF565" i="24"/>
  <c r="AI565" i="24"/>
  <c r="AI553" i="24"/>
  <c r="AF553" i="24"/>
  <c r="AF605" i="24"/>
  <c r="AI605" i="24"/>
  <c r="AF573" i="24"/>
  <c r="AI573" i="24"/>
  <c r="AF617" i="24"/>
  <c r="AI617" i="24"/>
  <c r="AF597" i="24"/>
  <c r="AI597" i="24"/>
  <c r="AF581" i="24"/>
  <c r="AI581" i="24"/>
  <c r="AI557" i="24"/>
  <c r="AF557" i="24"/>
  <c r="AI611" i="24"/>
  <c r="AF611" i="24"/>
  <c r="AI595" i="24"/>
  <c r="AF595" i="24"/>
  <c r="AI615" i="24"/>
  <c r="AF615" i="24"/>
  <c r="AI593" i="24"/>
  <c r="AF593" i="24"/>
  <c r="AI569" i="24"/>
  <c r="AF569" i="24"/>
  <c r="AI535" i="24"/>
  <c r="AF535" i="24"/>
  <c r="AE528" i="24"/>
  <c r="AB528" i="24"/>
  <c r="AI543" i="24"/>
  <c r="AF543" i="24"/>
  <c r="AI537" i="24"/>
  <c r="AF537" i="24"/>
  <c r="AF540" i="24"/>
  <c r="AI540" i="24"/>
  <c r="AB526" i="24"/>
  <c r="AE526" i="24"/>
  <c r="AF536" i="24"/>
  <c r="AI536" i="24"/>
  <c r="AF544" i="24"/>
  <c r="AI544" i="24"/>
  <c r="AF534" i="24"/>
  <c r="AI534" i="24"/>
  <c r="AI529" i="24"/>
  <c r="AF529" i="24"/>
  <c r="AF538" i="24"/>
  <c r="AI538" i="24"/>
  <c r="AI531" i="24"/>
  <c r="AF531" i="24"/>
  <c r="AF542" i="24"/>
  <c r="AI542" i="24"/>
  <c r="AI541" i="24"/>
  <c r="AF541" i="24"/>
  <c r="AI539" i="24"/>
  <c r="AF539" i="24"/>
  <c r="AF533" i="24"/>
  <c r="AI533" i="24"/>
  <c r="AE532" i="24"/>
  <c r="AB532" i="24"/>
  <c r="AE530" i="24"/>
  <c r="AB530" i="24"/>
  <c r="AB510" i="24"/>
  <c r="AE510" i="24"/>
  <c r="AI480" i="24"/>
  <c r="AF480" i="24"/>
  <c r="AI440" i="24"/>
  <c r="AF440" i="24"/>
  <c r="AB504" i="24"/>
  <c r="AE504" i="24"/>
  <c r="AI424" i="24"/>
  <c r="AF424" i="24"/>
  <c r="AI468" i="24"/>
  <c r="AF468" i="24"/>
  <c r="AF460" i="24"/>
  <c r="AI460" i="24"/>
  <c r="AF518" i="24"/>
  <c r="AI518" i="24"/>
  <c r="AF436" i="24"/>
  <c r="AI436" i="24"/>
  <c r="AF444" i="24"/>
  <c r="AI444" i="24"/>
  <c r="AI492" i="24"/>
  <c r="AF492" i="24"/>
  <c r="AF484" i="24"/>
  <c r="AI484" i="24"/>
  <c r="AM452" i="24"/>
  <c r="AJ452" i="24"/>
  <c r="AI476" i="24"/>
  <c r="AF476" i="24"/>
  <c r="AF428" i="24"/>
  <c r="AI428" i="24"/>
  <c r="AI472" i="24"/>
  <c r="AF472" i="24"/>
  <c r="AI448" i="24"/>
  <c r="AF448" i="24"/>
  <c r="AI432" i="24"/>
  <c r="AF432" i="24"/>
  <c r="AI488" i="24"/>
  <c r="AF488" i="24"/>
  <c r="AF456" i="24"/>
  <c r="AI456" i="24"/>
  <c r="AF408" i="24"/>
  <c r="AI408" i="24"/>
  <c r="AI404" i="24"/>
  <c r="AF404" i="24"/>
  <c r="AI340" i="24"/>
  <c r="AF340" i="24"/>
  <c r="AI410" i="24"/>
  <c r="AF410" i="24"/>
  <c r="AI396" i="24"/>
  <c r="AF396" i="24"/>
  <c r="AM336" i="24"/>
  <c r="AJ336" i="24"/>
  <c r="AI384" i="24"/>
  <c r="AF384" i="24"/>
  <c r="AI372" i="24"/>
  <c r="AF372" i="24"/>
  <c r="AF388" i="24"/>
  <c r="AI388" i="24"/>
  <c r="AF400" i="24"/>
  <c r="AI400" i="24"/>
  <c r="AF392" i="24"/>
  <c r="AI392" i="24"/>
  <c r="AF360" i="24"/>
  <c r="AI360" i="24"/>
  <c r="AF376" i="24"/>
  <c r="AI376" i="24"/>
  <c r="AM344" i="24"/>
  <c r="AJ344" i="24"/>
  <c r="AF368" i="24"/>
  <c r="AI368" i="24"/>
  <c r="AF412" i="24"/>
  <c r="AI412" i="24"/>
  <c r="AF420" i="24"/>
  <c r="AI420" i="24"/>
  <c r="AF352" i="24"/>
  <c r="AI352" i="24"/>
  <c r="AI356" i="24"/>
  <c r="AF356" i="24"/>
  <c r="AI390" i="24"/>
  <c r="AF390" i="24"/>
  <c r="AI416" i="24"/>
  <c r="AF416" i="24"/>
  <c r="AI364" i="24"/>
  <c r="AF364" i="24"/>
  <c r="AI380" i="24"/>
  <c r="AF380" i="24"/>
  <c r="AI348" i="24"/>
  <c r="AF348" i="24"/>
  <c r="AF310" i="24"/>
  <c r="AI310" i="24"/>
  <c r="AI326" i="24"/>
  <c r="AF326" i="24"/>
  <c r="AF312" i="24"/>
  <c r="AI312" i="24"/>
  <c r="AE292" i="24"/>
  <c r="AB292" i="24"/>
  <c r="AJ290" i="24"/>
  <c r="AM290" i="24"/>
  <c r="AB302" i="24"/>
  <c r="AE302" i="24"/>
  <c r="AF314" i="24"/>
  <c r="AI314" i="24"/>
  <c r="AF320" i="24"/>
  <c r="AI320" i="24"/>
  <c r="AF324" i="24"/>
  <c r="AI324" i="24"/>
  <c r="AF328" i="24"/>
  <c r="AI328" i="24"/>
  <c r="AI294" i="24"/>
  <c r="AF294" i="24"/>
  <c r="AF332" i="24"/>
  <c r="AI332" i="24"/>
  <c r="AB306" i="24"/>
  <c r="AE306" i="24"/>
  <c r="AI330" i="24"/>
  <c r="AF330" i="24"/>
  <c r="AI322" i="24"/>
  <c r="AF322" i="24"/>
  <c r="AI318" i="24"/>
  <c r="AF318" i="24"/>
  <c r="AM298" i="24"/>
  <c r="AJ298" i="24"/>
  <c r="AF308" i="24"/>
  <c r="AI308" i="24"/>
  <c r="AJ195" i="24"/>
  <c r="AM195" i="24"/>
  <c r="AB191" i="24"/>
  <c r="AE191" i="24"/>
  <c r="AJ257" i="24"/>
  <c r="AM257" i="24"/>
  <c r="AJ265" i="24"/>
  <c r="AM265" i="24"/>
  <c r="AM225" i="24"/>
  <c r="AJ225" i="24"/>
  <c r="AJ203" i="24"/>
  <c r="AM203" i="24"/>
  <c r="AF277" i="24"/>
  <c r="AI277" i="24"/>
  <c r="AQ211" i="24"/>
  <c r="AN211" i="24"/>
  <c r="AB233" i="24"/>
  <c r="AE233" i="24"/>
  <c r="AB199" i="24"/>
  <c r="AE199" i="24"/>
  <c r="AJ187" i="24"/>
  <c r="AM187" i="24"/>
  <c r="AI207" i="24"/>
  <c r="AF207" i="24"/>
  <c r="AI213" i="24"/>
  <c r="AF213" i="24"/>
  <c r="AB261" i="24"/>
  <c r="AE261" i="24"/>
  <c r="AI241" i="24"/>
  <c r="AF241" i="24"/>
  <c r="AI249" i="24"/>
  <c r="AF249" i="24"/>
  <c r="AM217" i="24"/>
  <c r="AJ217" i="24"/>
  <c r="AB269" i="24"/>
  <c r="AE269" i="24"/>
  <c r="Q67" i="24"/>
  <c r="P93" i="24"/>
  <c r="P92" i="24" s="1"/>
  <c r="AM179" i="24"/>
  <c r="AJ179" i="24"/>
  <c r="AM171" i="24"/>
  <c r="AJ171" i="24"/>
  <c r="AM167" i="24"/>
  <c r="AJ167" i="24"/>
  <c r="AM163" i="24"/>
  <c r="AJ163" i="24"/>
  <c r="AM159" i="24"/>
  <c r="AJ159" i="24"/>
  <c r="AM157" i="24"/>
  <c r="AJ157" i="24"/>
  <c r="AM155" i="24"/>
  <c r="AJ155" i="24"/>
  <c r="AM151" i="24"/>
  <c r="AJ151" i="24"/>
  <c r="AM147" i="24"/>
  <c r="AJ147" i="24"/>
  <c r="AM143" i="24"/>
  <c r="AJ143" i="24"/>
  <c r="AM139" i="24"/>
  <c r="AJ139" i="24"/>
  <c r="AM135" i="24"/>
  <c r="AJ135" i="24"/>
  <c r="AM131" i="24"/>
  <c r="AJ131" i="24"/>
  <c r="AM123" i="24"/>
  <c r="AJ123" i="24"/>
  <c r="AM119" i="24"/>
  <c r="AJ119" i="24"/>
  <c r="AM115" i="24"/>
  <c r="AJ115" i="24"/>
  <c r="AM111" i="24"/>
  <c r="AJ111" i="24"/>
  <c r="AM109" i="24"/>
  <c r="AJ109" i="24"/>
  <c r="AM107" i="24"/>
  <c r="AJ107" i="24"/>
  <c r="AM103" i="24"/>
  <c r="AJ103" i="24"/>
  <c r="AM99" i="24"/>
  <c r="AJ99" i="24"/>
  <c r="AM376" i="22"/>
  <c r="AJ376" i="22"/>
  <c r="AF373" i="22"/>
  <c r="AI373" i="22"/>
  <c r="AM369" i="22"/>
  <c r="AJ369" i="22"/>
  <c r="AI366" i="22"/>
  <c r="AF366" i="22"/>
  <c r="AF361" i="22"/>
  <c r="AI361" i="22"/>
  <c r="AM359" i="22"/>
  <c r="AJ359" i="22"/>
  <c r="AM362" i="22"/>
  <c r="AJ362" i="22"/>
  <c r="AI363" i="22"/>
  <c r="AF363" i="22"/>
  <c r="AM364" i="22"/>
  <c r="AJ364" i="22"/>
  <c r="AI356" i="22"/>
  <c r="AF356" i="22"/>
  <c r="AM351" i="22"/>
  <c r="AJ351" i="22"/>
  <c r="AM357" i="22"/>
  <c r="AJ357" i="22"/>
  <c r="AI347" i="22"/>
  <c r="AF347" i="22"/>
  <c r="AF345" i="22"/>
  <c r="AI345" i="22"/>
  <c r="AM318" i="22"/>
  <c r="AJ318" i="22"/>
  <c r="AI344" i="22"/>
  <c r="AF344" i="22"/>
  <c r="AB326" i="22"/>
  <c r="AE326" i="22"/>
  <c r="AF324" i="22"/>
  <c r="AI324" i="22"/>
  <c r="AF343" i="22"/>
  <c r="AI343" i="22"/>
  <c r="AF330" i="22"/>
  <c r="AI330" i="22"/>
  <c r="AF334" i="22"/>
  <c r="AI334" i="22"/>
  <c r="AM323" i="22"/>
  <c r="AJ323" i="22"/>
  <c r="AB328" i="22"/>
  <c r="AE328" i="22"/>
  <c r="AJ327" i="22"/>
  <c r="AM327" i="22"/>
  <c r="AI337" i="22"/>
  <c r="AF337" i="22"/>
  <c r="AI333" i="22"/>
  <c r="AF333" i="22"/>
  <c r="AI340" i="22"/>
  <c r="AF340" i="22"/>
  <c r="AQ299" i="22"/>
  <c r="AN299" i="22"/>
  <c r="AU300" i="22"/>
  <c r="AR300" i="22"/>
  <c r="AI301" i="22"/>
  <c r="AF301" i="22"/>
  <c r="AQ316" i="22"/>
  <c r="AN316" i="22"/>
  <c r="AQ307" i="22"/>
  <c r="AN307" i="22"/>
  <c r="AI298" i="22"/>
  <c r="AF298" i="22"/>
  <c r="AI304" i="22"/>
  <c r="AF304" i="22"/>
  <c r="AF282" i="22"/>
  <c r="AI282" i="22"/>
  <c r="AF257" i="22"/>
  <c r="AI257" i="22"/>
  <c r="AM212" i="22"/>
  <c r="AJ212" i="22"/>
  <c r="AM218" i="22"/>
  <c r="AJ218" i="22"/>
  <c r="P88" i="22"/>
  <c r="P87" i="22" s="1"/>
  <c r="N88" i="22"/>
  <c r="N87" i="22" s="1"/>
  <c r="O121" i="21"/>
  <c r="Q148" i="21"/>
  <c r="P64" i="21" s="1"/>
  <c r="S122" i="21"/>
  <c r="R63" i="21" s="1"/>
  <c r="Q206" i="21"/>
  <c r="P66" i="21" s="1"/>
  <c r="Q81" i="30"/>
  <c r="U85" i="30"/>
  <c r="T59" i="30" s="1"/>
  <c r="R94" i="24"/>
  <c r="T289" i="24"/>
  <c r="S64" i="24" s="1"/>
  <c r="T525" i="24"/>
  <c r="S65" i="24" s="1"/>
  <c r="S67" i="24"/>
  <c r="R208" i="22"/>
  <c r="Q60" i="22" s="1"/>
  <c r="R358" i="22"/>
  <c r="Q64" i="22" s="1"/>
  <c r="R365" i="22"/>
  <c r="Q65" i="22" s="1"/>
  <c r="T317" i="22"/>
  <c r="S62" i="22" s="1"/>
  <c r="R283" i="22"/>
  <c r="Q61" i="22" s="1"/>
  <c r="U148" i="21"/>
  <c r="T64" i="21" s="1"/>
  <c r="W115" i="21"/>
  <c r="V60" i="21" s="1"/>
  <c r="U206" i="21"/>
  <c r="T66" i="21" s="1"/>
  <c r="W122" i="21"/>
  <c r="V63" i="21" s="1"/>
  <c r="S90" i="21"/>
  <c r="R59" i="21" s="1"/>
  <c r="X65" i="21"/>
  <c r="AI97" i="24" l="1"/>
  <c r="AF97" i="24"/>
  <c r="AI101" i="24"/>
  <c r="AF101" i="24"/>
  <c r="AI253" i="24"/>
  <c r="AF253" i="24"/>
  <c r="AI183" i="24"/>
  <c r="AF183" i="24"/>
  <c r="AI300" i="24"/>
  <c r="AF300" i="24"/>
  <c r="AF545" i="24"/>
  <c r="AI545" i="24"/>
  <c r="AI245" i="24"/>
  <c r="AF245" i="24"/>
  <c r="AF95" i="24"/>
  <c r="AI95" i="24"/>
  <c r="AM500" i="24"/>
  <c r="AJ500" i="24"/>
  <c r="AI175" i="24"/>
  <c r="AF175" i="24"/>
  <c r="AI127" i="24"/>
  <c r="AF127" i="24"/>
  <c r="AI304" i="24"/>
  <c r="AF304" i="24"/>
  <c r="AI105" i="24"/>
  <c r="AF105" i="24"/>
  <c r="AI549" i="24"/>
  <c r="AF549" i="24"/>
  <c r="Q59" i="22"/>
  <c r="Q58" i="22" s="1"/>
  <c r="AJ325" i="22"/>
  <c r="AM325" i="22"/>
  <c r="AJ209" i="22"/>
  <c r="AM209" i="22"/>
  <c r="AJ215" i="22"/>
  <c r="AM215" i="22"/>
  <c r="O88" i="21"/>
  <c r="Q80" i="30"/>
  <c r="Q79" i="30" s="1"/>
  <c r="P58" i="30"/>
  <c r="P57" i="30" s="1"/>
  <c r="P56" i="30" s="1"/>
  <c r="AJ273" i="24"/>
  <c r="AM273" i="24"/>
  <c r="AJ281" i="24"/>
  <c r="AM281" i="24"/>
  <c r="AI521" i="24"/>
  <c r="AF521" i="24"/>
  <c r="R93" i="24"/>
  <c r="R92" i="24" s="1"/>
  <c r="Q63" i="24"/>
  <c r="Q62" i="24" s="1"/>
  <c r="Q61" i="24" s="1"/>
  <c r="AI229" i="24"/>
  <c r="AF229" i="24"/>
  <c r="AM514" i="24"/>
  <c r="AJ514" i="24"/>
  <c r="AI237" i="24"/>
  <c r="AF237" i="24"/>
  <c r="AF221" i="24"/>
  <c r="AI221" i="24"/>
  <c r="AF502" i="24"/>
  <c r="AI502" i="24"/>
  <c r="AI506" i="24"/>
  <c r="AF506" i="24"/>
  <c r="AF496" i="24"/>
  <c r="AI496" i="24"/>
  <c r="Q68" i="24"/>
  <c r="Q66" i="24" s="1"/>
  <c r="AM523" i="24"/>
  <c r="AJ523" i="24"/>
  <c r="AJ285" i="24"/>
  <c r="AM285" i="24"/>
  <c r="AF296" i="24"/>
  <c r="AI296" i="24"/>
  <c r="AJ464" i="24"/>
  <c r="AM464" i="24"/>
  <c r="AG137" i="21"/>
  <c r="AG116" i="21"/>
  <c r="AG95" i="21"/>
  <c r="AG155" i="21"/>
  <c r="AG159" i="21"/>
  <c r="AG192" i="21"/>
  <c r="AG210" i="21"/>
  <c r="AG171" i="21"/>
  <c r="AG149" i="21"/>
  <c r="AG213" i="21"/>
  <c r="AG143" i="21"/>
  <c r="AG190" i="21"/>
  <c r="AG131" i="21"/>
  <c r="AG98" i="21"/>
  <c r="P62" i="21"/>
  <c r="AG165" i="21"/>
  <c r="AG163" i="21"/>
  <c r="AG141" i="21"/>
  <c r="AG207" i="21"/>
  <c r="AG161" i="21"/>
  <c r="AG125" i="21"/>
  <c r="AG215" i="21"/>
  <c r="AG167" i="21"/>
  <c r="AG110" i="21"/>
  <c r="AG139" i="21"/>
  <c r="AG195" i="21"/>
  <c r="AG146" i="21"/>
  <c r="AG157" i="21"/>
  <c r="AG113" i="21"/>
  <c r="N57" i="21"/>
  <c r="Q89" i="21"/>
  <c r="P58" i="21"/>
  <c r="AS94" i="30"/>
  <c r="AV94" i="30"/>
  <c r="AS92" i="30"/>
  <c r="AV92" i="30"/>
  <c r="AS90" i="30"/>
  <c r="AV90" i="30"/>
  <c r="AS88" i="30"/>
  <c r="AV88" i="30"/>
  <c r="AS82" i="30"/>
  <c r="AV82" i="30"/>
  <c r="P91" i="24"/>
  <c r="AJ671" i="24"/>
  <c r="AM671" i="24"/>
  <c r="AJ650" i="24"/>
  <c r="AM650" i="24"/>
  <c r="AJ665" i="24"/>
  <c r="AM665" i="24"/>
  <c r="AM634" i="24"/>
  <c r="AJ634" i="24"/>
  <c r="AM656" i="24"/>
  <c r="AJ656" i="24"/>
  <c r="AM679" i="24"/>
  <c r="AJ679" i="24"/>
  <c r="AM686" i="24"/>
  <c r="AJ686" i="24"/>
  <c r="AM674" i="24"/>
  <c r="AJ674" i="24"/>
  <c r="AM662" i="24"/>
  <c r="AJ662" i="24"/>
  <c r="AM647" i="24"/>
  <c r="AJ647" i="24"/>
  <c r="AM640" i="24"/>
  <c r="AJ640" i="24"/>
  <c r="AM668" i="24"/>
  <c r="AJ668" i="24"/>
  <c r="AM628" i="24"/>
  <c r="AJ628" i="24"/>
  <c r="AJ644" i="24"/>
  <c r="AM644" i="24"/>
  <c r="AM623" i="24"/>
  <c r="AJ623" i="24"/>
  <c r="AJ659" i="24"/>
  <c r="AM659" i="24"/>
  <c r="AJ676" i="24"/>
  <c r="AM676" i="24"/>
  <c r="AJ621" i="24"/>
  <c r="AM621" i="24"/>
  <c r="AJ632" i="24"/>
  <c r="AM632" i="24"/>
  <c r="AJ653" i="24"/>
  <c r="AM653" i="24"/>
  <c r="AJ636" i="24"/>
  <c r="AM636" i="24"/>
  <c r="AJ682" i="24"/>
  <c r="AM682" i="24"/>
  <c r="AJ625" i="24"/>
  <c r="AM625" i="24"/>
  <c r="AM581" i="24"/>
  <c r="AJ581" i="24"/>
  <c r="AM605" i="24"/>
  <c r="AJ605" i="24"/>
  <c r="AM589" i="24"/>
  <c r="AJ589" i="24"/>
  <c r="AJ569" i="24"/>
  <c r="AM569" i="24"/>
  <c r="AJ615" i="24"/>
  <c r="AM615" i="24"/>
  <c r="AJ611" i="24"/>
  <c r="AM611" i="24"/>
  <c r="AM553" i="24"/>
  <c r="AJ553" i="24"/>
  <c r="AJ585" i="24"/>
  <c r="AM585" i="24"/>
  <c r="AJ577" i="24"/>
  <c r="AM577" i="24"/>
  <c r="AJ561" i="24"/>
  <c r="AM561" i="24"/>
  <c r="AJ599" i="24"/>
  <c r="AM599" i="24"/>
  <c r="AM617" i="24"/>
  <c r="AJ617" i="24"/>
  <c r="AM597" i="24"/>
  <c r="AJ597" i="24"/>
  <c r="AM573" i="24"/>
  <c r="AJ573" i="24"/>
  <c r="AM565" i="24"/>
  <c r="AJ565" i="24"/>
  <c r="AM609" i="24"/>
  <c r="AJ609" i="24"/>
  <c r="AM601" i="24"/>
  <c r="AJ601" i="24"/>
  <c r="AM613" i="24"/>
  <c r="AJ613" i="24"/>
  <c r="AJ593" i="24"/>
  <c r="AM593" i="24"/>
  <c r="AJ595" i="24"/>
  <c r="AM595" i="24"/>
  <c r="AJ557" i="24"/>
  <c r="AM557" i="24"/>
  <c r="AJ603" i="24"/>
  <c r="AM603" i="24"/>
  <c r="AJ607" i="24"/>
  <c r="AM607" i="24"/>
  <c r="AM547" i="24"/>
  <c r="AJ547" i="24"/>
  <c r="AF530" i="24"/>
  <c r="AI530" i="24"/>
  <c r="AJ541" i="24"/>
  <c r="AM541" i="24"/>
  <c r="AJ531" i="24"/>
  <c r="AM531" i="24"/>
  <c r="AM529" i="24"/>
  <c r="AJ529" i="24"/>
  <c r="AJ537" i="24"/>
  <c r="AM537" i="24"/>
  <c r="AF528" i="24"/>
  <c r="AI528" i="24"/>
  <c r="AJ533" i="24"/>
  <c r="AM533" i="24"/>
  <c r="AM544" i="24"/>
  <c r="AJ544" i="24"/>
  <c r="AM542" i="24"/>
  <c r="AJ542" i="24"/>
  <c r="AM538" i="24"/>
  <c r="AJ538" i="24"/>
  <c r="AM534" i="24"/>
  <c r="AJ534" i="24"/>
  <c r="AM536" i="24"/>
  <c r="AJ536" i="24"/>
  <c r="AM540" i="24"/>
  <c r="AJ540" i="24"/>
  <c r="AI526" i="24"/>
  <c r="AF526" i="24"/>
  <c r="AF532" i="24"/>
  <c r="AI532" i="24"/>
  <c r="AJ539" i="24"/>
  <c r="AM539" i="24"/>
  <c r="AJ543" i="24"/>
  <c r="AM543" i="24"/>
  <c r="AJ535" i="24"/>
  <c r="AM535" i="24"/>
  <c r="AM460" i="24"/>
  <c r="AJ460" i="24"/>
  <c r="AF510" i="24"/>
  <c r="AI510" i="24"/>
  <c r="AJ488" i="24"/>
  <c r="AM488" i="24"/>
  <c r="AJ472" i="24"/>
  <c r="AM472" i="24"/>
  <c r="AM476" i="24"/>
  <c r="AJ476" i="24"/>
  <c r="AM492" i="24"/>
  <c r="AJ492" i="24"/>
  <c r="AJ424" i="24"/>
  <c r="AM424" i="24"/>
  <c r="AJ440" i="24"/>
  <c r="AM440" i="24"/>
  <c r="AM428" i="24"/>
  <c r="AJ428" i="24"/>
  <c r="AM484" i="24"/>
  <c r="AJ484" i="24"/>
  <c r="AM444" i="24"/>
  <c r="AJ444" i="24"/>
  <c r="AM436" i="24"/>
  <c r="AJ436" i="24"/>
  <c r="AM518" i="24"/>
  <c r="AJ518" i="24"/>
  <c r="AF504" i="24"/>
  <c r="AI504" i="24"/>
  <c r="AJ456" i="24"/>
  <c r="AM456" i="24"/>
  <c r="AJ432" i="24"/>
  <c r="AM432" i="24"/>
  <c r="AJ448" i="24"/>
  <c r="AM448" i="24"/>
  <c r="AN452" i="24"/>
  <c r="AQ452" i="24"/>
  <c r="AM468" i="24"/>
  <c r="AJ468" i="24"/>
  <c r="AJ480" i="24"/>
  <c r="AM480" i="24"/>
  <c r="AM400" i="24"/>
  <c r="AJ400" i="24"/>
  <c r="AJ348" i="24"/>
  <c r="AM348" i="24"/>
  <c r="AJ364" i="24"/>
  <c r="AM364" i="24"/>
  <c r="AJ390" i="24"/>
  <c r="AM390" i="24"/>
  <c r="AQ344" i="24"/>
  <c r="AN344" i="24"/>
  <c r="AJ372" i="24"/>
  <c r="AM372" i="24"/>
  <c r="AQ336" i="24"/>
  <c r="AN336" i="24"/>
  <c r="AJ410" i="24"/>
  <c r="AM410" i="24"/>
  <c r="AJ404" i="24"/>
  <c r="AM404" i="24"/>
  <c r="AM352" i="24"/>
  <c r="AJ352" i="24"/>
  <c r="AM420" i="24"/>
  <c r="AJ420" i="24"/>
  <c r="AM368" i="24"/>
  <c r="AJ368" i="24"/>
  <c r="AM376" i="24"/>
  <c r="AJ376" i="24"/>
  <c r="AM392" i="24"/>
  <c r="AJ392" i="24"/>
  <c r="AM388" i="24"/>
  <c r="AJ388" i="24"/>
  <c r="AM408" i="24"/>
  <c r="AJ408" i="24"/>
  <c r="AM412" i="24"/>
  <c r="AJ412" i="24"/>
  <c r="AM360" i="24"/>
  <c r="AJ360" i="24"/>
  <c r="AJ380" i="24"/>
  <c r="AM380" i="24"/>
  <c r="AJ416" i="24"/>
  <c r="AM416" i="24"/>
  <c r="AJ356" i="24"/>
  <c r="AM356" i="24"/>
  <c r="AJ384" i="24"/>
  <c r="AM384" i="24"/>
  <c r="AJ396" i="24"/>
  <c r="AM396" i="24"/>
  <c r="AJ340" i="24"/>
  <c r="AM340" i="24"/>
  <c r="AI306" i="24"/>
  <c r="AF306" i="24"/>
  <c r="AM328" i="24"/>
  <c r="AJ328" i="24"/>
  <c r="AI302" i="24"/>
  <c r="AF302" i="24"/>
  <c r="AN298" i="24"/>
  <c r="AQ298" i="24"/>
  <c r="AJ322" i="24"/>
  <c r="AM322" i="24"/>
  <c r="AM294" i="24"/>
  <c r="AJ294" i="24"/>
  <c r="AF292" i="24"/>
  <c r="AI292" i="24"/>
  <c r="AJ326" i="24"/>
  <c r="AM326" i="24"/>
  <c r="AM310" i="24"/>
  <c r="AJ310" i="24"/>
  <c r="AJ308" i="24"/>
  <c r="AM308" i="24"/>
  <c r="AM332" i="24"/>
  <c r="AJ332" i="24"/>
  <c r="AM324" i="24"/>
  <c r="AJ324" i="24"/>
  <c r="AM314" i="24"/>
  <c r="AJ314" i="24"/>
  <c r="AN290" i="24"/>
  <c r="AQ290" i="24"/>
  <c r="AJ312" i="24"/>
  <c r="AM312" i="24"/>
  <c r="AM320" i="24"/>
  <c r="AJ320" i="24"/>
  <c r="AJ318" i="24"/>
  <c r="AM318" i="24"/>
  <c r="AJ330" i="24"/>
  <c r="AM330" i="24"/>
  <c r="AQ187" i="24"/>
  <c r="AN187" i="24"/>
  <c r="AI233" i="24"/>
  <c r="AF233" i="24"/>
  <c r="AQ203" i="24"/>
  <c r="AN203" i="24"/>
  <c r="AI191" i="24"/>
  <c r="AF191" i="24"/>
  <c r="AJ249" i="24"/>
  <c r="AM249" i="24"/>
  <c r="AF269" i="24"/>
  <c r="AI269" i="24"/>
  <c r="AF261" i="24"/>
  <c r="AI261" i="24"/>
  <c r="AI199" i="24"/>
  <c r="AF199" i="24"/>
  <c r="AM277" i="24"/>
  <c r="AJ277" i="24"/>
  <c r="AN257" i="24"/>
  <c r="AQ257" i="24"/>
  <c r="AQ195" i="24"/>
  <c r="AN195" i="24"/>
  <c r="AN265" i="24"/>
  <c r="AQ265" i="24"/>
  <c r="AN217" i="24"/>
  <c r="AQ217" i="24"/>
  <c r="AM213" i="24"/>
  <c r="AJ213" i="24"/>
  <c r="AJ241" i="24"/>
  <c r="AM241" i="24"/>
  <c r="AJ207" i="24"/>
  <c r="AM207" i="24"/>
  <c r="AU211" i="24"/>
  <c r="AR211" i="24"/>
  <c r="AN225" i="24"/>
  <c r="AQ225" i="24"/>
  <c r="AN179" i="24"/>
  <c r="AQ179" i="24"/>
  <c r="AQ171" i="24"/>
  <c r="AN171" i="24"/>
  <c r="AQ167" i="24"/>
  <c r="AN167" i="24"/>
  <c r="AN163" i="24"/>
  <c r="AQ163" i="24"/>
  <c r="AQ159" i="24"/>
  <c r="AN159" i="24"/>
  <c r="AQ157" i="24"/>
  <c r="AN157" i="24"/>
  <c r="AN155" i="24"/>
  <c r="AQ155" i="24"/>
  <c r="AQ151" i="24"/>
  <c r="AN151" i="24"/>
  <c r="AQ147" i="24"/>
  <c r="AN147" i="24"/>
  <c r="AQ143" i="24"/>
  <c r="AN143" i="24"/>
  <c r="AN139" i="24"/>
  <c r="AQ139" i="24"/>
  <c r="AN135" i="24"/>
  <c r="AQ135" i="24"/>
  <c r="AQ131" i="24"/>
  <c r="AN131" i="24"/>
  <c r="AQ123" i="24"/>
  <c r="AN123" i="24"/>
  <c r="AQ119" i="24"/>
  <c r="AN119" i="24"/>
  <c r="AQ115" i="24"/>
  <c r="AN115" i="24"/>
  <c r="AQ111" i="24"/>
  <c r="AN111" i="24"/>
  <c r="AQ109" i="24"/>
  <c r="AN109" i="24"/>
  <c r="AN107" i="24"/>
  <c r="AQ107" i="24"/>
  <c r="AQ103" i="24"/>
  <c r="AN103" i="24"/>
  <c r="AQ99" i="24"/>
  <c r="AN99" i="24"/>
  <c r="AJ373" i="22"/>
  <c r="AM373" i="22"/>
  <c r="AJ366" i="22"/>
  <c r="AM366" i="22"/>
  <c r="AQ369" i="22"/>
  <c r="AN369" i="22"/>
  <c r="AQ376" i="22"/>
  <c r="AN376" i="22"/>
  <c r="AJ363" i="22"/>
  <c r="AM363" i="22"/>
  <c r="AQ359" i="22"/>
  <c r="AN359" i="22"/>
  <c r="AJ361" i="22"/>
  <c r="AM361" i="22"/>
  <c r="AQ364" i="22"/>
  <c r="AN364" i="22"/>
  <c r="AQ362" i="22"/>
  <c r="AN362" i="22"/>
  <c r="AQ357" i="22"/>
  <c r="AN357" i="22"/>
  <c r="AJ347" i="22"/>
  <c r="AM347" i="22"/>
  <c r="AQ351" i="22"/>
  <c r="AN351" i="22"/>
  <c r="AJ356" i="22"/>
  <c r="AM356" i="22"/>
  <c r="AM334" i="22"/>
  <c r="AJ334" i="22"/>
  <c r="AJ340" i="22"/>
  <c r="AM340" i="22"/>
  <c r="AJ337" i="22"/>
  <c r="AM337" i="22"/>
  <c r="AQ318" i="22"/>
  <c r="AN318" i="22"/>
  <c r="AQ327" i="22"/>
  <c r="AN327" i="22"/>
  <c r="AI328" i="22"/>
  <c r="AF328" i="22"/>
  <c r="AM330" i="22"/>
  <c r="AJ330" i="22"/>
  <c r="AM343" i="22"/>
  <c r="AJ343" i="22"/>
  <c r="AM324" i="22"/>
  <c r="AJ324" i="22"/>
  <c r="AI326" i="22"/>
  <c r="AF326" i="22"/>
  <c r="AM345" i="22"/>
  <c r="AJ345" i="22"/>
  <c r="AJ333" i="22"/>
  <c r="AM333" i="22"/>
  <c r="AQ323" i="22"/>
  <c r="AN323" i="22"/>
  <c r="AJ344" i="22"/>
  <c r="AM344" i="22"/>
  <c r="AM301" i="22"/>
  <c r="AJ301" i="22"/>
  <c r="AY300" i="22"/>
  <c r="AV300" i="22"/>
  <c r="AR299" i="22"/>
  <c r="AU299" i="22"/>
  <c r="AJ304" i="22"/>
  <c r="AM304" i="22"/>
  <c r="AJ298" i="22"/>
  <c r="AM298" i="22"/>
  <c r="AR307" i="22"/>
  <c r="AU307" i="22"/>
  <c r="AR316" i="22"/>
  <c r="AU316" i="22"/>
  <c r="AM282" i="22"/>
  <c r="AJ282" i="22"/>
  <c r="AN218" i="22"/>
  <c r="AQ218" i="22"/>
  <c r="AM257" i="22"/>
  <c r="AJ257" i="22"/>
  <c r="AN212" i="22"/>
  <c r="AQ212" i="22"/>
  <c r="R88" i="22"/>
  <c r="R87" i="22" s="1"/>
  <c r="Q121" i="21"/>
  <c r="S81" i="30"/>
  <c r="W85" i="30"/>
  <c r="V59" i="30" s="1"/>
  <c r="U67" i="24"/>
  <c r="V289" i="24"/>
  <c r="U64" i="24" s="1"/>
  <c r="V525" i="24"/>
  <c r="U65" i="24" s="1"/>
  <c r="T94" i="24"/>
  <c r="T283" i="22"/>
  <c r="S61" i="22" s="1"/>
  <c r="T365" i="22"/>
  <c r="S65" i="22" s="1"/>
  <c r="T358" i="22"/>
  <c r="S64" i="22" s="1"/>
  <c r="T208" i="22"/>
  <c r="S60" i="22" s="1"/>
  <c r="Y122" i="21"/>
  <c r="X63" i="21" s="1"/>
  <c r="W148" i="21"/>
  <c r="V64" i="21" s="1"/>
  <c r="Z65" i="21"/>
  <c r="U90" i="21"/>
  <c r="T59" i="21" s="1"/>
  <c r="W206" i="21"/>
  <c r="V66" i="21" s="1"/>
  <c r="Y115" i="21"/>
  <c r="X60" i="21" s="1"/>
  <c r="M60" i="24"/>
  <c r="R91" i="24" l="1"/>
  <c r="R90" i="24" s="1"/>
  <c r="Q59" i="24" s="1"/>
  <c r="Q30" i="24" s="1"/>
  <c r="AM101" i="24"/>
  <c r="AJ101" i="24"/>
  <c r="AM97" i="24"/>
  <c r="AJ97" i="24"/>
  <c r="AM549" i="24"/>
  <c r="AJ549" i="24"/>
  <c r="AJ105" i="24"/>
  <c r="AM105" i="24"/>
  <c r="AM304" i="24"/>
  <c r="AJ304" i="24"/>
  <c r="AJ95" i="24"/>
  <c r="AM95" i="24"/>
  <c r="AM545" i="24"/>
  <c r="AJ545" i="24"/>
  <c r="AJ127" i="24"/>
  <c r="AM127" i="24"/>
  <c r="AJ175" i="24"/>
  <c r="AM175" i="24"/>
  <c r="AN500" i="24"/>
  <c r="AQ500" i="24"/>
  <c r="AM245" i="24"/>
  <c r="AJ245" i="24"/>
  <c r="AM300" i="24"/>
  <c r="AJ300" i="24"/>
  <c r="AJ183" i="24"/>
  <c r="AM183" i="24"/>
  <c r="AM253" i="24"/>
  <c r="AJ253" i="24"/>
  <c r="Q88" i="21"/>
  <c r="P57" i="21"/>
  <c r="P29" i="21" s="1"/>
  <c r="AN209" i="22"/>
  <c r="AQ209" i="22"/>
  <c r="AQ325" i="22"/>
  <c r="AN325" i="22"/>
  <c r="AQ215" i="22"/>
  <c r="AN215" i="22"/>
  <c r="S59" i="22"/>
  <c r="S58" i="22" s="1"/>
  <c r="T93" i="24"/>
  <c r="T92" i="24" s="1"/>
  <c r="S63" i="24"/>
  <c r="S62" i="24" s="1"/>
  <c r="S61" i="24" s="1"/>
  <c r="S68" i="24"/>
  <c r="S66" i="24" s="1"/>
  <c r="AJ296" i="24"/>
  <c r="AM296" i="24"/>
  <c r="AJ506" i="24"/>
  <c r="AM506" i="24"/>
  <c r="AQ514" i="24"/>
  <c r="AN514" i="24"/>
  <c r="AN281" i="24"/>
  <c r="AQ281" i="24"/>
  <c r="AN523" i="24"/>
  <c r="AQ523" i="24"/>
  <c r="AM496" i="24"/>
  <c r="AJ496" i="24"/>
  <c r="AJ502" i="24"/>
  <c r="AM502" i="24"/>
  <c r="P90" i="24"/>
  <c r="O59" i="24" s="1"/>
  <c r="O30" i="24" s="1"/>
  <c r="O60" i="24"/>
  <c r="AN464" i="24"/>
  <c r="AQ464" i="24"/>
  <c r="AQ285" i="24"/>
  <c r="AN285" i="24"/>
  <c r="AJ237" i="24"/>
  <c r="AM237" i="24"/>
  <c r="AM229" i="24"/>
  <c r="AJ229" i="24"/>
  <c r="AN273" i="24"/>
  <c r="AQ273" i="24"/>
  <c r="AJ221" i="24"/>
  <c r="AM221" i="24"/>
  <c r="AJ521" i="24"/>
  <c r="AM521" i="24"/>
  <c r="S121" i="21"/>
  <c r="R62" i="21"/>
  <c r="S89" i="21"/>
  <c r="R58" i="21"/>
  <c r="S80" i="30"/>
  <c r="S79" i="30" s="1"/>
  <c r="R58" i="30"/>
  <c r="R57" i="30" s="1"/>
  <c r="R56" i="30" s="1"/>
  <c r="R29" i="30" s="1"/>
  <c r="AZ94" i="30"/>
  <c r="AW94" i="30"/>
  <c r="AW92" i="30"/>
  <c r="AZ92" i="30"/>
  <c r="AW90" i="30"/>
  <c r="AZ90" i="30"/>
  <c r="AZ88" i="30"/>
  <c r="AW88" i="30"/>
  <c r="AW82" i="30"/>
  <c r="AZ82" i="30"/>
  <c r="AQ640" i="24"/>
  <c r="AN640" i="24"/>
  <c r="AQ662" i="24"/>
  <c r="AN662" i="24"/>
  <c r="AQ686" i="24"/>
  <c r="AN686" i="24"/>
  <c r="AQ656" i="24"/>
  <c r="AN656" i="24"/>
  <c r="AQ668" i="24"/>
  <c r="AN668" i="24"/>
  <c r="AQ647" i="24"/>
  <c r="AN647" i="24"/>
  <c r="AQ674" i="24"/>
  <c r="AN674" i="24"/>
  <c r="AQ679" i="24"/>
  <c r="AN679" i="24"/>
  <c r="AQ634" i="24"/>
  <c r="AN634" i="24"/>
  <c r="AN625" i="24"/>
  <c r="AQ625" i="24"/>
  <c r="AN636" i="24"/>
  <c r="AQ636" i="24"/>
  <c r="AN632" i="24"/>
  <c r="AQ632" i="24"/>
  <c r="AN676" i="24"/>
  <c r="AQ676" i="24"/>
  <c r="AN665" i="24"/>
  <c r="AQ665" i="24"/>
  <c r="AN671" i="24"/>
  <c r="AQ671" i="24"/>
  <c r="AN623" i="24"/>
  <c r="AQ623" i="24"/>
  <c r="AQ628" i="24"/>
  <c r="AN628" i="24"/>
  <c r="AN682" i="24"/>
  <c r="AQ682" i="24"/>
  <c r="AN653" i="24"/>
  <c r="AQ653" i="24"/>
  <c r="AQ621" i="24"/>
  <c r="AN621" i="24"/>
  <c r="AN659" i="24"/>
  <c r="AQ659" i="24"/>
  <c r="AN644" i="24"/>
  <c r="AQ644" i="24"/>
  <c r="AN650" i="24"/>
  <c r="AQ650" i="24"/>
  <c r="AQ557" i="24"/>
  <c r="AN557" i="24"/>
  <c r="AN577" i="24"/>
  <c r="AQ577" i="24"/>
  <c r="AN547" i="24"/>
  <c r="AQ547" i="24"/>
  <c r="AQ601" i="24"/>
  <c r="AN601" i="24"/>
  <c r="AQ565" i="24"/>
  <c r="AN565" i="24"/>
  <c r="AQ597" i="24"/>
  <c r="AN597" i="24"/>
  <c r="AQ605" i="24"/>
  <c r="AN605" i="24"/>
  <c r="AN611" i="24"/>
  <c r="AQ611" i="24"/>
  <c r="AN607" i="24"/>
  <c r="AQ607" i="24"/>
  <c r="AN595" i="24"/>
  <c r="AQ595" i="24"/>
  <c r="AN561" i="24"/>
  <c r="AQ561" i="24"/>
  <c r="AN585" i="24"/>
  <c r="AQ585" i="24"/>
  <c r="AN615" i="24"/>
  <c r="AQ615" i="24"/>
  <c r="AN603" i="24"/>
  <c r="AQ603" i="24"/>
  <c r="AN593" i="24"/>
  <c r="AQ593" i="24"/>
  <c r="AN599" i="24"/>
  <c r="AQ599" i="24"/>
  <c r="AN569" i="24"/>
  <c r="AQ569" i="24"/>
  <c r="AQ613" i="24"/>
  <c r="AN613" i="24"/>
  <c r="AQ609" i="24"/>
  <c r="AN609" i="24"/>
  <c r="AQ573" i="24"/>
  <c r="AN573" i="24"/>
  <c r="AQ617" i="24"/>
  <c r="AN617" i="24"/>
  <c r="AN553" i="24"/>
  <c r="AQ553" i="24"/>
  <c r="AQ589" i="24"/>
  <c r="AN589" i="24"/>
  <c r="AQ581" i="24"/>
  <c r="AN581" i="24"/>
  <c r="AN535" i="24"/>
  <c r="AQ535" i="24"/>
  <c r="AN541" i="24"/>
  <c r="AQ541" i="24"/>
  <c r="AJ526" i="24"/>
  <c r="AM526" i="24"/>
  <c r="AQ536" i="24"/>
  <c r="AN536" i="24"/>
  <c r="AQ538" i="24"/>
  <c r="AN538" i="24"/>
  <c r="AQ544" i="24"/>
  <c r="AN544" i="24"/>
  <c r="AN529" i="24"/>
  <c r="AQ529" i="24"/>
  <c r="AJ528" i="24"/>
  <c r="AM528" i="24"/>
  <c r="AN543" i="24"/>
  <c r="AQ543" i="24"/>
  <c r="AM532" i="24"/>
  <c r="AJ532" i="24"/>
  <c r="AN533" i="24"/>
  <c r="AQ533" i="24"/>
  <c r="AN537" i="24"/>
  <c r="AQ537" i="24"/>
  <c r="AN531" i="24"/>
  <c r="AQ531" i="24"/>
  <c r="AJ530" i="24"/>
  <c r="AM530" i="24"/>
  <c r="AN539" i="24"/>
  <c r="AQ539" i="24"/>
  <c r="AQ540" i="24"/>
  <c r="AN540" i="24"/>
  <c r="AQ534" i="24"/>
  <c r="AN534" i="24"/>
  <c r="AQ542" i="24"/>
  <c r="AN542" i="24"/>
  <c r="AN448" i="24"/>
  <c r="AQ448" i="24"/>
  <c r="AM510" i="24"/>
  <c r="AJ510" i="24"/>
  <c r="AQ468" i="24"/>
  <c r="AN468" i="24"/>
  <c r="AQ518" i="24"/>
  <c r="AN518" i="24"/>
  <c r="AQ444" i="24"/>
  <c r="AN444" i="24"/>
  <c r="AQ428" i="24"/>
  <c r="AN428" i="24"/>
  <c r="AQ492" i="24"/>
  <c r="AN492" i="24"/>
  <c r="AQ476" i="24"/>
  <c r="AN476" i="24"/>
  <c r="AN480" i="24"/>
  <c r="AQ480" i="24"/>
  <c r="AR452" i="24"/>
  <c r="AU452" i="24"/>
  <c r="AN432" i="24"/>
  <c r="AQ432" i="24"/>
  <c r="AN456" i="24"/>
  <c r="AQ456" i="24"/>
  <c r="AM504" i="24"/>
  <c r="AJ504" i="24"/>
  <c r="AN440" i="24"/>
  <c r="AQ440" i="24"/>
  <c r="AQ472" i="24"/>
  <c r="AN472" i="24"/>
  <c r="AN488" i="24"/>
  <c r="AQ488" i="24"/>
  <c r="AN424" i="24"/>
  <c r="AQ424" i="24"/>
  <c r="AQ436" i="24"/>
  <c r="AN436" i="24"/>
  <c r="AQ484" i="24"/>
  <c r="AN484" i="24"/>
  <c r="AN460" i="24"/>
  <c r="AQ460" i="24"/>
  <c r="AN384" i="24"/>
  <c r="AQ384" i="24"/>
  <c r="AN410" i="24"/>
  <c r="AQ410" i="24"/>
  <c r="AN348" i="24"/>
  <c r="AQ348" i="24"/>
  <c r="AQ360" i="24"/>
  <c r="AN360" i="24"/>
  <c r="AQ408" i="24"/>
  <c r="AN408" i="24"/>
  <c r="AQ392" i="24"/>
  <c r="AN392" i="24"/>
  <c r="AQ368" i="24"/>
  <c r="AN368" i="24"/>
  <c r="AQ352" i="24"/>
  <c r="AN352" i="24"/>
  <c r="AN372" i="24"/>
  <c r="AQ372" i="24"/>
  <c r="AN396" i="24"/>
  <c r="AQ396" i="24"/>
  <c r="AN356" i="24"/>
  <c r="AQ356" i="24"/>
  <c r="AN380" i="24"/>
  <c r="AQ380" i="24"/>
  <c r="AN404" i="24"/>
  <c r="AQ404" i="24"/>
  <c r="AN364" i="24"/>
  <c r="AQ364" i="24"/>
  <c r="AN340" i="24"/>
  <c r="AQ340" i="24"/>
  <c r="AN416" i="24"/>
  <c r="AQ416" i="24"/>
  <c r="AN390" i="24"/>
  <c r="AQ390" i="24"/>
  <c r="AQ412" i="24"/>
  <c r="AN412" i="24"/>
  <c r="AQ388" i="24"/>
  <c r="AN388" i="24"/>
  <c r="AQ376" i="24"/>
  <c r="AN376" i="24"/>
  <c r="AQ420" i="24"/>
  <c r="AN420" i="24"/>
  <c r="AR336" i="24"/>
  <c r="AU336" i="24"/>
  <c r="AU344" i="24"/>
  <c r="AR344" i="24"/>
  <c r="AQ400" i="24"/>
  <c r="AN400" i="24"/>
  <c r="AN330" i="24"/>
  <c r="AQ330" i="24"/>
  <c r="AN312" i="24"/>
  <c r="AQ312" i="24"/>
  <c r="AN308" i="24"/>
  <c r="AQ308" i="24"/>
  <c r="AN326" i="24"/>
  <c r="AQ326" i="24"/>
  <c r="AQ320" i="24"/>
  <c r="AN320" i="24"/>
  <c r="AQ314" i="24"/>
  <c r="AN314" i="24"/>
  <c r="AN294" i="24"/>
  <c r="AQ294" i="24"/>
  <c r="AQ328" i="24"/>
  <c r="AN328" i="24"/>
  <c r="AN318" i="24"/>
  <c r="AQ318" i="24"/>
  <c r="AU290" i="24"/>
  <c r="AR290" i="24"/>
  <c r="AM292" i="24"/>
  <c r="AJ292" i="24"/>
  <c r="AN322" i="24"/>
  <c r="AQ322" i="24"/>
  <c r="AR298" i="24"/>
  <c r="AU298" i="24"/>
  <c r="AQ324" i="24"/>
  <c r="AN324" i="24"/>
  <c r="AQ332" i="24"/>
  <c r="AN332" i="24"/>
  <c r="AN310" i="24"/>
  <c r="AQ310" i="24"/>
  <c r="AM302" i="24"/>
  <c r="AJ302" i="24"/>
  <c r="AM306" i="24"/>
  <c r="AJ306" i="24"/>
  <c r="AV211" i="24"/>
  <c r="AY211" i="24"/>
  <c r="AQ213" i="24"/>
  <c r="AN213" i="24"/>
  <c r="AU195" i="24"/>
  <c r="AR195" i="24"/>
  <c r="AQ277" i="24"/>
  <c r="AN277" i="24"/>
  <c r="AM191" i="24"/>
  <c r="AJ191" i="24"/>
  <c r="AU187" i="24"/>
  <c r="AR187" i="24"/>
  <c r="AR217" i="24"/>
  <c r="AU217" i="24"/>
  <c r="AM269" i="24"/>
  <c r="AJ269" i="24"/>
  <c r="AN249" i="24"/>
  <c r="AQ249" i="24"/>
  <c r="AR225" i="24"/>
  <c r="AU225" i="24"/>
  <c r="AN207" i="24"/>
  <c r="AQ207" i="24"/>
  <c r="AU265" i="24"/>
  <c r="AR265" i="24"/>
  <c r="AU257" i="24"/>
  <c r="AR257" i="24"/>
  <c r="AM261" i="24"/>
  <c r="AJ261" i="24"/>
  <c r="AN241" i="24"/>
  <c r="AQ241" i="24"/>
  <c r="AM199" i="24"/>
  <c r="AJ199" i="24"/>
  <c r="AU203" i="24"/>
  <c r="AR203" i="24"/>
  <c r="AM233" i="24"/>
  <c r="AJ233" i="24"/>
  <c r="AR179" i="24"/>
  <c r="AU179" i="24"/>
  <c r="AR171" i="24"/>
  <c r="AU171" i="24"/>
  <c r="AR167" i="24"/>
  <c r="AU167" i="24"/>
  <c r="AR163" i="24"/>
  <c r="AU163" i="24"/>
  <c r="AR159" i="24"/>
  <c r="AU159" i="24"/>
  <c r="AR157" i="24"/>
  <c r="AU157" i="24"/>
  <c r="AR155" i="24"/>
  <c r="AU155" i="24"/>
  <c r="AR151" i="24"/>
  <c r="AU151" i="24"/>
  <c r="AR147" i="24"/>
  <c r="AU147" i="24"/>
  <c r="AR143" i="24"/>
  <c r="AU143" i="24"/>
  <c r="AR139" i="24"/>
  <c r="AU139" i="24"/>
  <c r="AR135" i="24"/>
  <c r="AU135" i="24"/>
  <c r="AR131" i="24"/>
  <c r="AU131" i="24"/>
  <c r="AR123" i="24"/>
  <c r="AU123" i="24"/>
  <c r="AR119" i="24"/>
  <c r="AU119" i="24"/>
  <c r="AR115" i="24"/>
  <c r="AU115" i="24"/>
  <c r="AR111" i="24"/>
  <c r="AU111" i="24"/>
  <c r="AR109" i="24"/>
  <c r="AU109" i="24"/>
  <c r="AR107" i="24"/>
  <c r="AU107" i="24"/>
  <c r="AR103" i="24"/>
  <c r="AU103" i="24"/>
  <c r="AR99" i="24"/>
  <c r="AU99" i="24"/>
  <c r="AN366" i="22"/>
  <c r="AQ366" i="22"/>
  <c r="AR376" i="22"/>
  <c r="AU376" i="22"/>
  <c r="AN373" i="22"/>
  <c r="AQ373" i="22"/>
  <c r="AR369" i="22"/>
  <c r="AU369" i="22"/>
  <c r="AR364" i="22"/>
  <c r="AU364" i="22"/>
  <c r="AR359" i="22"/>
  <c r="AU359" i="22"/>
  <c r="AQ361" i="22"/>
  <c r="AN361" i="22"/>
  <c r="AN363" i="22"/>
  <c r="AQ363" i="22"/>
  <c r="AR362" i="22"/>
  <c r="AU362" i="22"/>
  <c r="AN356" i="22"/>
  <c r="AQ356" i="22"/>
  <c r="AN347" i="22"/>
  <c r="AQ347" i="22"/>
  <c r="AR351" i="22"/>
  <c r="AU351" i="22"/>
  <c r="AR357" i="22"/>
  <c r="AU357" i="22"/>
  <c r="AN344" i="22"/>
  <c r="AQ344" i="22"/>
  <c r="AN337" i="22"/>
  <c r="AQ337" i="22"/>
  <c r="AN340" i="22"/>
  <c r="AQ340" i="22"/>
  <c r="AR323" i="22"/>
  <c r="AU323" i="22"/>
  <c r="AQ345" i="22"/>
  <c r="AN345" i="22"/>
  <c r="AQ324" i="22"/>
  <c r="AN324" i="22"/>
  <c r="AQ330" i="22"/>
  <c r="AN330" i="22"/>
  <c r="AU327" i="22"/>
  <c r="AR327" i="22"/>
  <c r="AR318" i="22"/>
  <c r="AU318" i="22"/>
  <c r="AN333" i="22"/>
  <c r="AQ333" i="22"/>
  <c r="AM326" i="22"/>
  <c r="AJ326" i="22"/>
  <c r="AQ343" i="22"/>
  <c r="AN343" i="22"/>
  <c r="AM328" i="22"/>
  <c r="AJ328" i="22"/>
  <c r="AQ334" i="22"/>
  <c r="AN334" i="22"/>
  <c r="AQ298" i="22"/>
  <c r="AN298" i="22"/>
  <c r="AZ300" i="22"/>
  <c r="BC300" i="22"/>
  <c r="AY316" i="22"/>
  <c r="AV316" i="22"/>
  <c r="AY307" i="22"/>
  <c r="AV307" i="22"/>
  <c r="AQ304" i="22"/>
  <c r="AN304" i="22"/>
  <c r="AY299" i="22"/>
  <c r="AV299" i="22"/>
  <c r="AN301" i="22"/>
  <c r="AQ301" i="22"/>
  <c r="AQ282" i="22"/>
  <c r="AN282" i="22"/>
  <c r="AR212" i="22"/>
  <c r="AU212" i="22"/>
  <c r="AR218" i="22"/>
  <c r="AU218" i="22"/>
  <c r="AQ257" i="22"/>
  <c r="AN257" i="22"/>
  <c r="T88" i="22"/>
  <c r="T87" i="22" s="1"/>
  <c r="U81" i="30"/>
  <c r="T58" i="30" s="1"/>
  <c r="T57" i="30" s="1"/>
  <c r="T56" i="30" s="1"/>
  <c r="Y85" i="30"/>
  <c r="X59" i="30" s="1"/>
  <c r="X525" i="24"/>
  <c r="W65" i="24" s="1"/>
  <c r="W67" i="24"/>
  <c r="X289" i="24"/>
  <c r="W64" i="24" s="1"/>
  <c r="V94" i="24"/>
  <c r="V346" i="22"/>
  <c r="U63" i="22" s="1"/>
  <c r="AA115" i="21"/>
  <c r="Z60" i="21" s="1"/>
  <c r="W90" i="21"/>
  <c r="V59" i="21" s="1"/>
  <c r="Y148" i="21"/>
  <c r="X64" i="21" s="1"/>
  <c r="Y206" i="21"/>
  <c r="X66" i="21" s="1"/>
  <c r="AB65" i="21"/>
  <c r="AA122" i="21"/>
  <c r="Z63" i="21" s="1"/>
  <c r="P29" i="30"/>
  <c r="N29" i="30"/>
  <c r="M59" i="24"/>
  <c r="M30" i="24" s="1"/>
  <c r="Q29" i="22"/>
  <c r="M29" i="22"/>
  <c r="O29" i="22"/>
  <c r="N29" i="21"/>
  <c r="S88" i="21" l="1"/>
  <c r="R57" i="21"/>
  <c r="Q60" i="24"/>
  <c r="AN97" i="24"/>
  <c r="AQ97" i="24"/>
  <c r="AQ101" i="24"/>
  <c r="AN101" i="24"/>
  <c r="AQ183" i="24"/>
  <c r="AN183" i="24"/>
  <c r="AR500" i="24"/>
  <c r="AU500" i="24"/>
  <c r="AQ175" i="24"/>
  <c r="AN175" i="24"/>
  <c r="AN127" i="24"/>
  <c r="AQ127" i="24"/>
  <c r="AQ95" i="24"/>
  <c r="AN95" i="24"/>
  <c r="AQ105" i="24"/>
  <c r="AN105" i="24"/>
  <c r="AN253" i="24"/>
  <c r="AQ253" i="24"/>
  <c r="AQ300" i="24"/>
  <c r="AN300" i="24"/>
  <c r="AN245" i="24"/>
  <c r="AQ245" i="24"/>
  <c r="AN545" i="24"/>
  <c r="AQ545" i="24"/>
  <c r="AQ304" i="24"/>
  <c r="AN304" i="24"/>
  <c r="AN549" i="24"/>
  <c r="AQ549" i="24"/>
  <c r="T91" i="24"/>
  <c r="S60" i="24" s="1"/>
  <c r="AU325" i="22"/>
  <c r="AR325" i="22"/>
  <c r="AR215" i="22"/>
  <c r="AU215" i="22"/>
  <c r="AR209" i="22"/>
  <c r="AU209" i="22"/>
  <c r="V93" i="24"/>
  <c r="V92" i="24" s="1"/>
  <c r="V91" i="24" s="1"/>
  <c r="U60" i="24" s="1"/>
  <c r="U63" i="24"/>
  <c r="U62" i="24" s="1"/>
  <c r="U61" i="24" s="1"/>
  <c r="AN521" i="24"/>
  <c r="AQ521" i="24"/>
  <c r="AU273" i="24"/>
  <c r="AR273" i="24"/>
  <c r="AQ237" i="24"/>
  <c r="AN237" i="24"/>
  <c r="AU464" i="24"/>
  <c r="AR464" i="24"/>
  <c r="AU281" i="24"/>
  <c r="AR281" i="24"/>
  <c r="AN506" i="24"/>
  <c r="AQ506" i="24"/>
  <c r="AN496" i="24"/>
  <c r="AQ496" i="24"/>
  <c r="AN221" i="24"/>
  <c r="AQ221" i="24"/>
  <c r="AN502" i="24"/>
  <c r="AQ502" i="24"/>
  <c r="AR523" i="24"/>
  <c r="AU523" i="24"/>
  <c r="AQ296" i="24"/>
  <c r="AN296" i="24"/>
  <c r="AQ229" i="24"/>
  <c r="AN229" i="24"/>
  <c r="AR285" i="24"/>
  <c r="AU285" i="24"/>
  <c r="AU514" i="24"/>
  <c r="AR514" i="24"/>
  <c r="R29" i="21"/>
  <c r="U68" i="24"/>
  <c r="U66" i="24" s="1"/>
  <c r="U121" i="21"/>
  <c r="T62" i="21"/>
  <c r="U89" i="21"/>
  <c r="T58" i="21"/>
  <c r="BD94" i="30"/>
  <c r="BA94" i="30"/>
  <c r="BD92" i="30"/>
  <c r="BA92" i="30"/>
  <c r="BD90" i="30"/>
  <c r="BA90" i="30"/>
  <c r="BD88" i="30"/>
  <c r="BA88" i="30"/>
  <c r="BD82" i="30"/>
  <c r="BA82" i="30"/>
  <c r="AU632" i="24"/>
  <c r="AR632" i="24"/>
  <c r="AU621" i="24"/>
  <c r="AR621" i="24"/>
  <c r="AR679" i="24"/>
  <c r="AU679" i="24"/>
  <c r="AR647" i="24"/>
  <c r="AU647" i="24"/>
  <c r="AR656" i="24"/>
  <c r="AU656" i="24"/>
  <c r="AR662" i="24"/>
  <c r="AU662" i="24"/>
  <c r="AU682" i="24"/>
  <c r="AR682" i="24"/>
  <c r="AU665" i="24"/>
  <c r="AR665" i="24"/>
  <c r="AU625" i="24"/>
  <c r="AR625" i="24"/>
  <c r="AU650" i="24"/>
  <c r="AR650" i="24"/>
  <c r="AU659" i="24"/>
  <c r="AR659" i="24"/>
  <c r="AU653" i="24"/>
  <c r="AR653" i="24"/>
  <c r="AU671" i="24"/>
  <c r="AR671" i="24"/>
  <c r="AU676" i="24"/>
  <c r="AR676" i="24"/>
  <c r="AU636" i="24"/>
  <c r="AR636" i="24"/>
  <c r="AU644" i="24"/>
  <c r="AR644" i="24"/>
  <c r="AR623" i="24"/>
  <c r="AU623" i="24"/>
  <c r="AR628" i="24"/>
  <c r="AU628" i="24"/>
  <c r="AR634" i="24"/>
  <c r="AU634" i="24"/>
  <c r="AR674" i="24"/>
  <c r="AU674" i="24"/>
  <c r="AR668" i="24"/>
  <c r="AU668" i="24"/>
  <c r="AR686" i="24"/>
  <c r="AU686" i="24"/>
  <c r="AR640" i="24"/>
  <c r="AU640" i="24"/>
  <c r="AR553" i="24"/>
  <c r="AU553" i="24"/>
  <c r="AU599" i="24"/>
  <c r="AR599" i="24"/>
  <c r="AU603" i="24"/>
  <c r="AR603" i="24"/>
  <c r="AU585" i="24"/>
  <c r="AR585" i="24"/>
  <c r="AU595" i="24"/>
  <c r="AR595" i="24"/>
  <c r="AU607" i="24"/>
  <c r="AR607" i="24"/>
  <c r="AU577" i="24"/>
  <c r="AR577" i="24"/>
  <c r="AR581" i="24"/>
  <c r="AU581" i="24"/>
  <c r="AR573" i="24"/>
  <c r="AU573" i="24"/>
  <c r="AR613" i="24"/>
  <c r="AU613" i="24"/>
  <c r="AR605" i="24"/>
  <c r="AU605" i="24"/>
  <c r="AR597" i="24"/>
  <c r="AU597" i="24"/>
  <c r="AR601" i="24"/>
  <c r="AU601" i="24"/>
  <c r="AU569" i="24"/>
  <c r="AR569" i="24"/>
  <c r="AU593" i="24"/>
  <c r="AR593" i="24"/>
  <c r="AU615" i="24"/>
  <c r="AR615" i="24"/>
  <c r="AU561" i="24"/>
  <c r="AR561" i="24"/>
  <c r="AU611" i="24"/>
  <c r="AR611" i="24"/>
  <c r="AR547" i="24"/>
  <c r="AU547" i="24"/>
  <c r="AR589" i="24"/>
  <c r="AU589" i="24"/>
  <c r="AR617" i="24"/>
  <c r="AU617" i="24"/>
  <c r="AR609" i="24"/>
  <c r="AU609" i="24"/>
  <c r="AR565" i="24"/>
  <c r="AU565" i="24"/>
  <c r="AU557" i="24"/>
  <c r="AR557" i="24"/>
  <c r="AR542" i="24"/>
  <c r="AU542" i="24"/>
  <c r="AR540" i="24"/>
  <c r="AU540" i="24"/>
  <c r="AQ532" i="24"/>
  <c r="AN532" i="24"/>
  <c r="AR544" i="24"/>
  <c r="AU544" i="24"/>
  <c r="AR536" i="24"/>
  <c r="AU536" i="24"/>
  <c r="AQ530" i="24"/>
  <c r="AN530" i="24"/>
  <c r="AU537" i="24"/>
  <c r="AR537" i="24"/>
  <c r="AQ528" i="24"/>
  <c r="AN528" i="24"/>
  <c r="AU541" i="24"/>
  <c r="AR541" i="24"/>
  <c r="AU539" i="24"/>
  <c r="AR539" i="24"/>
  <c r="AR531" i="24"/>
  <c r="AU531" i="24"/>
  <c r="AU533" i="24"/>
  <c r="AR533" i="24"/>
  <c r="AU543" i="24"/>
  <c r="AR543" i="24"/>
  <c r="AU529" i="24"/>
  <c r="AR529" i="24"/>
  <c r="AN526" i="24"/>
  <c r="AQ526" i="24"/>
  <c r="AU535" i="24"/>
  <c r="AR535" i="24"/>
  <c r="AR534" i="24"/>
  <c r="AU534" i="24"/>
  <c r="AR538" i="24"/>
  <c r="AU538" i="24"/>
  <c r="AU424" i="24"/>
  <c r="AR424" i="24"/>
  <c r="AV452" i="24"/>
  <c r="AY452" i="24"/>
  <c r="AU448" i="24"/>
  <c r="AR448" i="24"/>
  <c r="AR436" i="24"/>
  <c r="AU436" i="24"/>
  <c r="AU472" i="24"/>
  <c r="AR472" i="24"/>
  <c r="AR476" i="24"/>
  <c r="AU476" i="24"/>
  <c r="AR428" i="24"/>
  <c r="AU428" i="24"/>
  <c r="AR518" i="24"/>
  <c r="AU518" i="24"/>
  <c r="AR468" i="24"/>
  <c r="AU468" i="24"/>
  <c r="AU488" i="24"/>
  <c r="AR488" i="24"/>
  <c r="AU440" i="24"/>
  <c r="AR440" i="24"/>
  <c r="AU432" i="24"/>
  <c r="AR432" i="24"/>
  <c r="AU480" i="24"/>
  <c r="AR480" i="24"/>
  <c r="AR460" i="24"/>
  <c r="AU460" i="24"/>
  <c r="AU456" i="24"/>
  <c r="AR456" i="24"/>
  <c r="AR484" i="24"/>
  <c r="AU484" i="24"/>
  <c r="AQ504" i="24"/>
  <c r="AN504" i="24"/>
  <c r="AR492" i="24"/>
  <c r="AU492" i="24"/>
  <c r="AR444" i="24"/>
  <c r="AU444" i="24"/>
  <c r="AQ510" i="24"/>
  <c r="AN510" i="24"/>
  <c r="AU364" i="24"/>
  <c r="AR364" i="24"/>
  <c r="AU396" i="24"/>
  <c r="AR396" i="24"/>
  <c r="AR400" i="24"/>
  <c r="AU400" i="24"/>
  <c r="AR376" i="24"/>
  <c r="AU376" i="24"/>
  <c r="AR412" i="24"/>
  <c r="AU412" i="24"/>
  <c r="AR352" i="24"/>
  <c r="AU352" i="24"/>
  <c r="AR392" i="24"/>
  <c r="AU392" i="24"/>
  <c r="AR360" i="24"/>
  <c r="AU360" i="24"/>
  <c r="AU416" i="24"/>
  <c r="AR416" i="24"/>
  <c r="AU410" i="24"/>
  <c r="AR410" i="24"/>
  <c r="AU390" i="24"/>
  <c r="AR390" i="24"/>
  <c r="AU340" i="24"/>
  <c r="AR340" i="24"/>
  <c r="AU404" i="24"/>
  <c r="AR404" i="24"/>
  <c r="AU356" i="24"/>
  <c r="AR356" i="24"/>
  <c r="AU372" i="24"/>
  <c r="AR372" i="24"/>
  <c r="AU348" i="24"/>
  <c r="AR348" i="24"/>
  <c r="AU384" i="24"/>
  <c r="AR384" i="24"/>
  <c r="AV336" i="24"/>
  <c r="AY336" i="24"/>
  <c r="AU380" i="24"/>
  <c r="AR380" i="24"/>
  <c r="AY344" i="24"/>
  <c r="AV344" i="24"/>
  <c r="AR420" i="24"/>
  <c r="AU420" i="24"/>
  <c r="AR388" i="24"/>
  <c r="AU388" i="24"/>
  <c r="AR368" i="24"/>
  <c r="AU368" i="24"/>
  <c r="AR408" i="24"/>
  <c r="AU408" i="24"/>
  <c r="AU312" i="24"/>
  <c r="AR312" i="24"/>
  <c r="AN302" i="24"/>
  <c r="AQ302" i="24"/>
  <c r="AR332" i="24"/>
  <c r="AU332" i="24"/>
  <c r="AY290" i="24"/>
  <c r="AV290" i="24"/>
  <c r="AR314" i="24"/>
  <c r="AU314" i="24"/>
  <c r="AR310" i="24"/>
  <c r="AU310" i="24"/>
  <c r="AY298" i="24"/>
  <c r="AV298" i="24"/>
  <c r="AU318" i="24"/>
  <c r="AR318" i="24"/>
  <c r="AU308" i="24"/>
  <c r="AR308" i="24"/>
  <c r="AU330" i="24"/>
  <c r="AR330" i="24"/>
  <c r="AU322" i="24"/>
  <c r="AR322" i="24"/>
  <c r="AR294" i="24"/>
  <c r="AU294" i="24"/>
  <c r="AU326" i="24"/>
  <c r="AR326" i="24"/>
  <c r="AN306" i="24"/>
  <c r="AQ306" i="24"/>
  <c r="AR324" i="24"/>
  <c r="AU324" i="24"/>
  <c r="AQ292" i="24"/>
  <c r="AN292" i="24"/>
  <c r="AR328" i="24"/>
  <c r="AU328" i="24"/>
  <c r="AR320" i="24"/>
  <c r="AU320" i="24"/>
  <c r="AV203" i="24"/>
  <c r="AY203" i="24"/>
  <c r="AY257" i="24"/>
  <c r="AV257" i="24"/>
  <c r="AV187" i="24"/>
  <c r="AY187" i="24"/>
  <c r="AN191" i="24"/>
  <c r="AQ191" i="24"/>
  <c r="AR277" i="24"/>
  <c r="AU277" i="24"/>
  <c r="AU213" i="24"/>
  <c r="AR213" i="24"/>
  <c r="AU241" i="24"/>
  <c r="AR241" i="24"/>
  <c r="AR207" i="24"/>
  <c r="AU207" i="24"/>
  <c r="AY225" i="24"/>
  <c r="AV225" i="24"/>
  <c r="AZ211" i="24"/>
  <c r="BC211" i="24"/>
  <c r="AU249" i="24"/>
  <c r="AR249" i="24"/>
  <c r="AY217" i="24"/>
  <c r="AV217" i="24"/>
  <c r="AN233" i="24"/>
  <c r="AQ233" i="24"/>
  <c r="AN199" i="24"/>
  <c r="AQ199" i="24"/>
  <c r="AQ261" i="24"/>
  <c r="AN261" i="24"/>
  <c r="AY265" i="24"/>
  <c r="AV265" i="24"/>
  <c r="AQ269" i="24"/>
  <c r="AN269" i="24"/>
  <c r="AV195" i="24"/>
  <c r="AY195" i="24"/>
  <c r="AY179" i="24"/>
  <c r="AV179" i="24"/>
  <c r="AV171" i="24"/>
  <c r="AY171" i="24"/>
  <c r="AV167" i="24"/>
  <c r="AY167" i="24"/>
  <c r="AV163" i="24"/>
  <c r="AY163" i="24"/>
  <c r="AV159" i="24"/>
  <c r="AY159" i="24"/>
  <c r="AV157" i="24"/>
  <c r="AY157" i="24"/>
  <c r="AY155" i="24"/>
  <c r="AV155" i="24"/>
  <c r="AV151" i="24"/>
  <c r="AY151" i="24"/>
  <c r="AV147" i="24"/>
  <c r="AY147" i="24"/>
  <c r="AV143" i="24"/>
  <c r="AY143" i="24"/>
  <c r="AY139" i="24"/>
  <c r="AV139" i="24"/>
  <c r="AY135" i="24"/>
  <c r="AV135" i="24"/>
  <c r="AV131" i="24"/>
  <c r="AY131" i="24"/>
  <c r="AV123" i="24"/>
  <c r="AY123" i="24"/>
  <c r="AV119" i="24"/>
  <c r="AY119" i="24"/>
  <c r="AV115" i="24"/>
  <c r="AY115" i="24"/>
  <c r="AV111" i="24"/>
  <c r="AY111" i="24"/>
  <c r="AV109" i="24"/>
  <c r="AY109" i="24"/>
  <c r="AV107" i="24"/>
  <c r="AY107" i="24"/>
  <c r="AV103" i="24"/>
  <c r="AY103" i="24"/>
  <c r="AY99" i="24"/>
  <c r="AV99" i="24"/>
  <c r="AY369" i="22"/>
  <c r="AV369" i="22"/>
  <c r="AV376" i="22"/>
  <c r="AY376" i="22"/>
  <c r="AU373" i="22"/>
  <c r="AR373" i="22"/>
  <c r="AU366" i="22"/>
  <c r="AR366" i="22"/>
  <c r="AV359" i="22"/>
  <c r="AY359" i="22"/>
  <c r="AU363" i="22"/>
  <c r="AR363" i="22"/>
  <c r="AV362" i="22"/>
  <c r="AY362" i="22"/>
  <c r="AV364" i="22"/>
  <c r="AY364" i="22"/>
  <c r="AU361" i="22"/>
  <c r="AR361" i="22"/>
  <c r="AU347" i="22"/>
  <c r="AR347" i="22"/>
  <c r="AY351" i="22"/>
  <c r="AV351" i="22"/>
  <c r="AU356" i="22"/>
  <c r="AR356" i="22"/>
  <c r="AV357" i="22"/>
  <c r="AY357" i="22"/>
  <c r="AU333" i="22"/>
  <c r="AR333" i="22"/>
  <c r="AV323" i="22"/>
  <c r="AY323" i="22"/>
  <c r="AU337" i="22"/>
  <c r="AR337" i="22"/>
  <c r="AN328" i="22"/>
  <c r="AQ328" i="22"/>
  <c r="AN326" i="22"/>
  <c r="AQ326" i="22"/>
  <c r="AV327" i="22"/>
  <c r="AY327" i="22"/>
  <c r="AR324" i="22"/>
  <c r="AU324" i="22"/>
  <c r="AY318" i="22"/>
  <c r="AV318" i="22"/>
  <c r="AU340" i="22"/>
  <c r="AR340" i="22"/>
  <c r="AU344" i="22"/>
  <c r="AR344" i="22"/>
  <c r="AR334" i="22"/>
  <c r="AU334" i="22"/>
  <c r="AR343" i="22"/>
  <c r="AU343" i="22"/>
  <c r="AR330" i="22"/>
  <c r="AU330" i="22"/>
  <c r="AR345" i="22"/>
  <c r="AU345" i="22"/>
  <c r="BC316" i="22"/>
  <c r="AZ316" i="22"/>
  <c r="AU298" i="22"/>
  <c r="AR298" i="22"/>
  <c r="AR301" i="22"/>
  <c r="AU301" i="22"/>
  <c r="BG300" i="22"/>
  <c r="BD300" i="22"/>
  <c r="BC299" i="22"/>
  <c r="AZ299" i="22"/>
  <c r="AU304" i="22"/>
  <c r="AR304" i="22"/>
  <c r="BC307" i="22"/>
  <c r="AZ307" i="22"/>
  <c r="AR282" i="22"/>
  <c r="AU282" i="22"/>
  <c r="AY212" i="22"/>
  <c r="AV212" i="22"/>
  <c r="AY218" i="22"/>
  <c r="AV218" i="22"/>
  <c r="AR257" i="22"/>
  <c r="AU257" i="22"/>
  <c r="V58" i="21"/>
  <c r="W81" i="30"/>
  <c r="V58" i="30" s="1"/>
  <c r="V57" i="30" s="1"/>
  <c r="V56" i="30" s="1"/>
  <c r="U80" i="30"/>
  <c r="U79" i="30" s="1"/>
  <c r="T29" i="30" s="1"/>
  <c r="AA85" i="30"/>
  <c r="Z59" i="30" s="1"/>
  <c r="X94" i="24"/>
  <c r="V317" i="22"/>
  <c r="U62" i="22" s="1"/>
  <c r="X346" i="22"/>
  <c r="W63" i="22" s="1"/>
  <c r="AC115" i="21"/>
  <c r="AB60" i="21" s="1"/>
  <c r="AA148" i="21"/>
  <c r="Z64" i="21" s="1"/>
  <c r="AD65" i="21"/>
  <c r="AC122" i="21"/>
  <c r="AB63" i="21" s="1"/>
  <c r="AA206" i="21"/>
  <c r="Z66" i="21" s="1"/>
  <c r="Y90" i="21"/>
  <c r="X59" i="21" s="1"/>
  <c r="S29" i="22"/>
  <c r="U88" i="21" l="1"/>
  <c r="T57" i="21"/>
  <c r="T29" i="21" s="1"/>
  <c r="T90" i="24"/>
  <c r="S59" i="24" s="1"/>
  <c r="S30" i="24" s="1"/>
  <c r="AU97" i="24"/>
  <c r="AR97" i="24"/>
  <c r="AU101" i="24"/>
  <c r="AR101" i="24"/>
  <c r="AU549" i="24"/>
  <c r="AR549" i="24"/>
  <c r="AR545" i="24"/>
  <c r="AU545" i="24"/>
  <c r="AR245" i="24"/>
  <c r="AU245" i="24"/>
  <c r="AR253" i="24"/>
  <c r="AU253" i="24"/>
  <c r="AU127" i="24"/>
  <c r="AR127" i="24"/>
  <c r="AY500" i="24"/>
  <c r="AV500" i="24"/>
  <c r="AR304" i="24"/>
  <c r="AU304" i="24"/>
  <c r="AR300" i="24"/>
  <c r="AU300" i="24"/>
  <c r="AU105" i="24"/>
  <c r="AR105" i="24"/>
  <c r="AU95" i="24"/>
  <c r="AR95" i="24"/>
  <c r="AU175" i="24"/>
  <c r="AR175" i="24"/>
  <c r="AU183" i="24"/>
  <c r="AR183" i="24"/>
  <c r="AV215" i="22"/>
  <c r="AY215" i="22"/>
  <c r="AY325" i="22"/>
  <c r="AV325" i="22"/>
  <c r="AV209" i="22"/>
  <c r="AY209" i="22"/>
  <c r="AY514" i="24"/>
  <c r="AV514" i="24"/>
  <c r="AR229" i="24"/>
  <c r="AU229" i="24"/>
  <c r="AY281" i="24"/>
  <c r="AV281" i="24"/>
  <c r="AU237" i="24"/>
  <c r="AR237" i="24"/>
  <c r="X93" i="24"/>
  <c r="X92" i="24" s="1"/>
  <c r="W63" i="24"/>
  <c r="W62" i="24" s="1"/>
  <c r="W61" i="24" s="1"/>
  <c r="AV285" i="24"/>
  <c r="AY285" i="24"/>
  <c r="AR502" i="24"/>
  <c r="AU502" i="24"/>
  <c r="AU506" i="24"/>
  <c r="AR506" i="24"/>
  <c r="W68" i="24"/>
  <c r="W66" i="24" s="1"/>
  <c r="AU296" i="24"/>
  <c r="AR296" i="24"/>
  <c r="AY464" i="24"/>
  <c r="AV464" i="24"/>
  <c r="AV273" i="24"/>
  <c r="AY273" i="24"/>
  <c r="AY523" i="24"/>
  <c r="AV523" i="24"/>
  <c r="AR221" i="24"/>
  <c r="AU221" i="24"/>
  <c r="AU496" i="24"/>
  <c r="AR496" i="24"/>
  <c r="AR521" i="24"/>
  <c r="AU521" i="24"/>
  <c r="W89" i="21"/>
  <c r="W121" i="21"/>
  <c r="V62" i="21"/>
  <c r="V57" i="21" s="1"/>
  <c r="BE94" i="30"/>
  <c r="BH94" i="30"/>
  <c r="BH92" i="30"/>
  <c r="BE92" i="30"/>
  <c r="BH90" i="30"/>
  <c r="BE90" i="30"/>
  <c r="BE88" i="30"/>
  <c r="BH88" i="30"/>
  <c r="BH82" i="30"/>
  <c r="BE82" i="30"/>
  <c r="AV628" i="24"/>
  <c r="AY628" i="24"/>
  <c r="AV662" i="24"/>
  <c r="AY662" i="24"/>
  <c r="AY644" i="24"/>
  <c r="AV644" i="24"/>
  <c r="AY676" i="24"/>
  <c r="AV676" i="24"/>
  <c r="AY653" i="24"/>
  <c r="AV653" i="24"/>
  <c r="AY650" i="24"/>
  <c r="AV650" i="24"/>
  <c r="AY665" i="24"/>
  <c r="AV665" i="24"/>
  <c r="AY621" i="24"/>
  <c r="AV621" i="24"/>
  <c r="AV674" i="24"/>
  <c r="AY674" i="24"/>
  <c r="AV647" i="24"/>
  <c r="AY647" i="24"/>
  <c r="AV640" i="24"/>
  <c r="AY640" i="24"/>
  <c r="AV668" i="24"/>
  <c r="AY668" i="24"/>
  <c r="AV634" i="24"/>
  <c r="AY634" i="24"/>
  <c r="AY623" i="24"/>
  <c r="AV623" i="24"/>
  <c r="AV656" i="24"/>
  <c r="AY656" i="24"/>
  <c r="AV679" i="24"/>
  <c r="AY679" i="24"/>
  <c r="AV686" i="24"/>
  <c r="AY686" i="24"/>
  <c r="AY636" i="24"/>
  <c r="AV636" i="24"/>
  <c r="AY671" i="24"/>
  <c r="AV671" i="24"/>
  <c r="AY659" i="24"/>
  <c r="AV659" i="24"/>
  <c r="AY625" i="24"/>
  <c r="AV625" i="24"/>
  <c r="AY682" i="24"/>
  <c r="AV682" i="24"/>
  <c r="AY632" i="24"/>
  <c r="AV632" i="24"/>
  <c r="AV609" i="24"/>
  <c r="AY609" i="24"/>
  <c r="AV589" i="24"/>
  <c r="AY589" i="24"/>
  <c r="AV597" i="24"/>
  <c r="AY597" i="24"/>
  <c r="AV613" i="24"/>
  <c r="AY613" i="24"/>
  <c r="AV581" i="24"/>
  <c r="AY581" i="24"/>
  <c r="AV557" i="24"/>
  <c r="AY557" i="24"/>
  <c r="AY615" i="24"/>
  <c r="AV615" i="24"/>
  <c r="AY569" i="24"/>
  <c r="AV569" i="24"/>
  <c r="AY607" i="24"/>
  <c r="AV607" i="24"/>
  <c r="AY585" i="24"/>
  <c r="AV585" i="24"/>
  <c r="AY599" i="24"/>
  <c r="AV599" i="24"/>
  <c r="AV565" i="24"/>
  <c r="AY565" i="24"/>
  <c r="AV617" i="24"/>
  <c r="AY617" i="24"/>
  <c r="AY547" i="24"/>
  <c r="AV547" i="24"/>
  <c r="AV601" i="24"/>
  <c r="AY601" i="24"/>
  <c r="AV605" i="24"/>
  <c r="AY605" i="24"/>
  <c r="AV573" i="24"/>
  <c r="AY573" i="24"/>
  <c r="AY553" i="24"/>
  <c r="AV553" i="24"/>
  <c r="AY611" i="24"/>
  <c r="AV611" i="24"/>
  <c r="AY561" i="24"/>
  <c r="AV561" i="24"/>
  <c r="AY593" i="24"/>
  <c r="AV593" i="24"/>
  <c r="AY577" i="24"/>
  <c r="AV577" i="24"/>
  <c r="AY595" i="24"/>
  <c r="AV595" i="24"/>
  <c r="AY603" i="24"/>
  <c r="AV603" i="24"/>
  <c r="AV544" i="24"/>
  <c r="AY544" i="24"/>
  <c r="AY535" i="24"/>
  <c r="AV535" i="24"/>
  <c r="AY529" i="24"/>
  <c r="AV529" i="24"/>
  <c r="AV533" i="24"/>
  <c r="AY533" i="24"/>
  <c r="AY539" i="24"/>
  <c r="AV539" i="24"/>
  <c r="AR528" i="24"/>
  <c r="AU528" i="24"/>
  <c r="AU530" i="24"/>
  <c r="AR530" i="24"/>
  <c r="AV540" i="24"/>
  <c r="AY540" i="24"/>
  <c r="AV534" i="24"/>
  <c r="AY534" i="24"/>
  <c r="AR526" i="24"/>
  <c r="AU526" i="24"/>
  <c r="AY531" i="24"/>
  <c r="AV531" i="24"/>
  <c r="AV536" i="24"/>
  <c r="AY536" i="24"/>
  <c r="AV542" i="24"/>
  <c r="AY542" i="24"/>
  <c r="AV538" i="24"/>
  <c r="AY538" i="24"/>
  <c r="AY543" i="24"/>
  <c r="AV543" i="24"/>
  <c r="AY541" i="24"/>
  <c r="AV541" i="24"/>
  <c r="AY537" i="24"/>
  <c r="AV537" i="24"/>
  <c r="AU532" i="24"/>
  <c r="AR532" i="24"/>
  <c r="AV484" i="24"/>
  <c r="AY484" i="24"/>
  <c r="AV476" i="24"/>
  <c r="AY476" i="24"/>
  <c r="BC452" i="24"/>
  <c r="AZ452" i="24"/>
  <c r="AY480" i="24"/>
  <c r="AV480" i="24"/>
  <c r="AY440" i="24"/>
  <c r="AV440" i="24"/>
  <c r="AY472" i="24"/>
  <c r="AV472" i="24"/>
  <c r="AV444" i="24"/>
  <c r="AY444" i="24"/>
  <c r="AY468" i="24"/>
  <c r="AV468" i="24"/>
  <c r="AV428" i="24"/>
  <c r="AY428" i="24"/>
  <c r="AV436" i="24"/>
  <c r="AY436" i="24"/>
  <c r="AV492" i="24"/>
  <c r="AY492" i="24"/>
  <c r="AY460" i="24"/>
  <c r="AV460" i="24"/>
  <c r="AV518" i="24"/>
  <c r="AY518" i="24"/>
  <c r="AR510" i="24"/>
  <c r="AU510" i="24"/>
  <c r="AR504" i="24"/>
  <c r="AU504" i="24"/>
  <c r="AY456" i="24"/>
  <c r="AV456" i="24"/>
  <c r="AY432" i="24"/>
  <c r="AV432" i="24"/>
  <c r="AV488" i="24"/>
  <c r="AY488" i="24"/>
  <c r="AY448" i="24"/>
  <c r="AV448" i="24"/>
  <c r="AY424" i="24"/>
  <c r="AV424" i="24"/>
  <c r="AV376" i="24"/>
  <c r="AY376" i="24"/>
  <c r="BC344" i="24"/>
  <c r="AZ344" i="24"/>
  <c r="AY348" i="24"/>
  <c r="AV348" i="24"/>
  <c r="AY356" i="24"/>
  <c r="AV356" i="24"/>
  <c r="AY340" i="24"/>
  <c r="AV340" i="24"/>
  <c r="AY410" i="24"/>
  <c r="AV410" i="24"/>
  <c r="AY396" i="24"/>
  <c r="AV396" i="24"/>
  <c r="AV408" i="24"/>
  <c r="AY408" i="24"/>
  <c r="BC336" i="24"/>
  <c r="AZ336" i="24"/>
  <c r="AV360" i="24"/>
  <c r="AY360" i="24"/>
  <c r="AV368" i="24"/>
  <c r="AY368" i="24"/>
  <c r="AV420" i="24"/>
  <c r="AY420" i="24"/>
  <c r="AV392" i="24"/>
  <c r="AY392" i="24"/>
  <c r="AV412" i="24"/>
  <c r="AY412" i="24"/>
  <c r="AV400" i="24"/>
  <c r="AY400" i="24"/>
  <c r="AV388" i="24"/>
  <c r="AY388" i="24"/>
  <c r="AV352" i="24"/>
  <c r="AY352" i="24"/>
  <c r="AY380" i="24"/>
  <c r="AV380" i="24"/>
  <c r="AY384" i="24"/>
  <c r="AV384" i="24"/>
  <c r="AY372" i="24"/>
  <c r="AV372" i="24"/>
  <c r="AY404" i="24"/>
  <c r="AV404" i="24"/>
  <c r="AY390" i="24"/>
  <c r="AV390" i="24"/>
  <c r="AY416" i="24"/>
  <c r="AV416" i="24"/>
  <c r="AY364" i="24"/>
  <c r="AV364" i="24"/>
  <c r="AR306" i="24"/>
  <c r="AU306" i="24"/>
  <c r="AR292" i="24"/>
  <c r="AU292" i="24"/>
  <c r="AY330" i="24"/>
  <c r="AV330" i="24"/>
  <c r="AY318" i="24"/>
  <c r="AV318" i="24"/>
  <c r="BC290" i="24"/>
  <c r="AZ290" i="24"/>
  <c r="AV312" i="24"/>
  <c r="AY312" i="24"/>
  <c r="AY294" i="24"/>
  <c r="AV294" i="24"/>
  <c r="AV310" i="24"/>
  <c r="AY310" i="24"/>
  <c r="AV320" i="24"/>
  <c r="AY320" i="24"/>
  <c r="AV328" i="24"/>
  <c r="AY328" i="24"/>
  <c r="AV324" i="24"/>
  <c r="AY324" i="24"/>
  <c r="AV314" i="24"/>
  <c r="AY314" i="24"/>
  <c r="AR302" i="24"/>
  <c r="AU302" i="24"/>
  <c r="AV332" i="24"/>
  <c r="AY332" i="24"/>
  <c r="AY326" i="24"/>
  <c r="AV326" i="24"/>
  <c r="AY322" i="24"/>
  <c r="AV322" i="24"/>
  <c r="AV308" i="24"/>
  <c r="AY308" i="24"/>
  <c r="BC298" i="24"/>
  <c r="AZ298" i="24"/>
  <c r="AZ195" i="24"/>
  <c r="BC195" i="24"/>
  <c r="AZ187" i="24"/>
  <c r="BC187" i="24"/>
  <c r="AZ265" i="24"/>
  <c r="BC265" i="24"/>
  <c r="BC217" i="24"/>
  <c r="AZ217" i="24"/>
  <c r="BC225" i="24"/>
  <c r="AZ225" i="24"/>
  <c r="AY241" i="24"/>
  <c r="AV241" i="24"/>
  <c r="BG211" i="24"/>
  <c r="BD211" i="24"/>
  <c r="AZ203" i="24"/>
  <c r="BC203" i="24"/>
  <c r="AR233" i="24"/>
  <c r="AU233" i="24"/>
  <c r="AY207" i="24"/>
  <c r="AV207" i="24"/>
  <c r="AR191" i="24"/>
  <c r="AU191" i="24"/>
  <c r="AR199" i="24"/>
  <c r="AU199" i="24"/>
  <c r="AV277" i="24"/>
  <c r="AY277" i="24"/>
  <c r="AR269" i="24"/>
  <c r="AU269" i="24"/>
  <c r="AR261" i="24"/>
  <c r="AU261" i="24"/>
  <c r="AY249" i="24"/>
  <c r="AV249" i="24"/>
  <c r="AV213" i="24"/>
  <c r="AY213" i="24"/>
  <c r="AZ257" i="24"/>
  <c r="BC257" i="24"/>
  <c r="BC179" i="24"/>
  <c r="AZ179" i="24"/>
  <c r="BC171" i="24"/>
  <c r="AZ171" i="24"/>
  <c r="BC167" i="24"/>
  <c r="AZ167" i="24"/>
  <c r="BC163" i="24"/>
  <c r="AZ163" i="24"/>
  <c r="BC159" i="24"/>
  <c r="AZ159" i="24"/>
  <c r="BC157" i="24"/>
  <c r="AZ157" i="24"/>
  <c r="BC155" i="24"/>
  <c r="AZ155" i="24"/>
  <c r="BC151" i="24"/>
  <c r="AZ151" i="24"/>
  <c r="BC147" i="24"/>
  <c r="AZ147" i="24"/>
  <c r="BC143" i="24"/>
  <c r="AZ143" i="24"/>
  <c r="BC139" i="24"/>
  <c r="AZ139" i="24"/>
  <c r="BC135" i="24"/>
  <c r="AZ135" i="24"/>
  <c r="BC131" i="24"/>
  <c r="AZ131" i="24"/>
  <c r="BC123" i="24"/>
  <c r="AZ123" i="24"/>
  <c r="BC119" i="24"/>
  <c r="AZ119" i="24"/>
  <c r="BC115" i="24"/>
  <c r="AZ115" i="24"/>
  <c r="BC111" i="24"/>
  <c r="AZ111" i="24"/>
  <c r="BC109" i="24"/>
  <c r="AZ109" i="24"/>
  <c r="BC107" i="24"/>
  <c r="AZ107" i="24"/>
  <c r="BC103" i="24"/>
  <c r="AZ103" i="24"/>
  <c r="BC99" i="24"/>
  <c r="AZ99" i="24"/>
  <c r="BC376" i="22"/>
  <c r="AZ376" i="22"/>
  <c r="AY366" i="22"/>
  <c r="AV366" i="22"/>
  <c r="AY373" i="22"/>
  <c r="AV373" i="22"/>
  <c r="BC369" i="22"/>
  <c r="AZ369" i="22"/>
  <c r="AY363" i="22"/>
  <c r="AV363" i="22"/>
  <c r="BC364" i="22"/>
  <c r="AZ364" i="22"/>
  <c r="BC362" i="22"/>
  <c r="AZ362" i="22"/>
  <c r="BC359" i="22"/>
  <c r="AZ359" i="22"/>
  <c r="AY361" i="22"/>
  <c r="AV361" i="22"/>
  <c r="BC351" i="22"/>
  <c r="AZ351" i="22"/>
  <c r="BC357" i="22"/>
  <c r="AZ357" i="22"/>
  <c r="AV356" i="22"/>
  <c r="AY356" i="22"/>
  <c r="AY347" i="22"/>
  <c r="AV347" i="22"/>
  <c r="AV345" i="22"/>
  <c r="AY345" i="22"/>
  <c r="AY324" i="22"/>
  <c r="AV324" i="22"/>
  <c r="AR326" i="22"/>
  <c r="AU326" i="22"/>
  <c r="AY344" i="22"/>
  <c r="AV344" i="22"/>
  <c r="BC318" i="22"/>
  <c r="AZ318" i="22"/>
  <c r="AY337" i="22"/>
  <c r="AV337" i="22"/>
  <c r="AY333" i="22"/>
  <c r="AV333" i="22"/>
  <c r="AV330" i="22"/>
  <c r="AY330" i="22"/>
  <c r="AV343" i="22"/>
  <c r="AY343" i="22"/>
  <c r="AV334" i="22"/>
  <c r="AY334" i="22"/>
  <c r="AZ327" i="22"/>
  <c r="BC327" i="22"/>
  <c r="AR328" i="22"/>
  <c r="AU328" i="22"/>
  <c r="AZ323" i="22"/>
  <c r="BC323" i="22"/>
  <c r="AY340" i="22"/>
  <c r="AV340" i="22"/>
  <c r="BD307" i="22"/>
  <c r="BG307" i="22"/>
  <c r="BD299" i="22"/>
  <c r="BG299" i="22"/>
  <c r="AV298" i="22"/>
  <c r="AY298" i="22"/>
  <c r="AV301" i="22"/>
  <c r="AY301" i="22"/>
  <c r="AV304" i="22"/>
  <c r="AY304" i="22"/>
  <c r="BK300" i="22"/>
  <c r="BH300" i="22"/>
  <c r="BD316" i="22"/>
  <c r="BG316" i="22"/>
  <c r="AV282" i="22"/>
  <c r="AY282" i="22"/>
  <c r="AV257" i="22"/>
  <c r="AY257" i="22"/>
  <c r="BC218" i="22"/>
  <c r="AZ218" i="22"/>
  <c r="BC212" i="22"/>
  <c r="AZ212" i="22"/>
  <c r="X58" i="21"/>
  <c r="W80" i="30"/>
  <c r="Y81" i="30"/>
  <c r="X58" i="30" s="1"/>
  <c r="X57" i="30" s="1"/>
  <c r="X56" i="30" s="1"/>
  <c r="AC85" i="30"/>
  <c r="AB59" i="30" s="1"/>
  <c r="V90" i="24"/>
  <c r="X91" i="24"/>
  <c r="Z346" i="22"/>
  <c r="Y63" i="22" s="1"/>
  <c r="X317" i="22"/>
  <c r="W62" i="22" s="1"/>
  <c r="V358" i="22"/>
  <c r="U64" i="22" s="1"/>
  <c r="V208" i="22"/>
  <c r="U60" i="22" s="1"/>
  <c r="V365" i="22"/>
  <c r="U65" i="22" s="1"/>
  <c r="V283" i="22"/>
  <c r="U61" i="22" s="1"/>
  <c r="AA90" i="21"/>
  <c r="Z59" i="21" s="1"/>
  <c r="AE115" i="21"/>
  <c r="AD60" i="21" s="1"/>
  <c r="AF65" i="21"/>
  <c r="AE122" i="21"/>
  <c r="AD63" i="21" s="1"/>
  <c r="AC148" i="21"/>
  <c r="AB64" i="21" s="1"/>
  <c r="AC206" i="21"/>
  <c r="AB66" i="21" s="1"/>
  <c r="AV101" i="24" l="1"/>
  <c r="AY101" i="24"/>
  <c r="AY97" i="24"/>
  <c r="AV97" i="24"/>
  <c r="AY300" i="24"/>
  <c r="AV300" i="24"/>
  <c r="AY304" i="24"/>
  <c r="AV304" i="24"/>
  <c r="AY253" i="24"/>
  <c r="AV253" i="24"/>
  <c r="AY245" i="24"/>
  <c r="AV245" i="24"/>
  <c r="AY545" i="24"/>
  <c r="AV545" i="24"/>
  <c r="AY183" i="24"/>
  <c r="AV183" i="24"/>
  <c r="AY175" i="24"/>
  <c r="AV175" i="24"/>
  <c r="AY95" i="24"/>
  <c r="AV95" i="24"/>
  <c r="AV105" i="24"/>
  <c r="AY105" i="24"/>
  <c r="AZ500" i="24"/>
  <c r="BC500" i="24"/>
  <c r="AY127" i="24"/>
  <c r="AV127" i="24"/>
  <c r="AY549" i="24"/>
  <c r="AV549" i="24"/>
  <c r="BC215" i="22"/>
  <c r="AZ215" i="22"/>
  <c r="AZ209" i="22"/>
  <c r="BC209" i="22"/>
  <c r="U59" i="22"/>
  <c r="U58" i="22" s="1"/>
  <c r="AZ325" i="22"/>
  <c r="BC325" i="22"/>
  <c r="AY496" i="24"/>
  <c r="AV496" i="24"/>
  <c r="BC523" i="24"/>
  <c r="AZ523" i="24"/>
  <c r="AZ285" i="24"/>
  <c r="BC285" i="24"/>
  <c r="AV229" i="24"/>
  <c r="AY229" i="24"/>
  <c r="AV521" i="24"/>
  <c r="AY521" i="24"/>
  <c r="AV221" i="24"/>
  <c r="AY221" i="24"/>
  <c r="AZ464" i="24"/>
  <c r="BC464" i="24"/>
  <c r="AV296" i="24"/>
  <c r="AY296" i="24"/>
  <c r="AV506" i="24"/>
  <c r="AY506" i="24"/>
  <c r="AV237" i="24"/>
  <c r="AY237" i="24"/>
  <c r="X90" i="24"/>
  <c r="W60" i="24"/>
  <c r="AZ273" i="24"/>
  <c r="BC273" i="24"/>
  <c r="AY502" i="24"/>
  <c r="AV502" i="24"/>
  <c r="AZ281" i="24"/>
  <c r="BC281" i="24"/>
  <c r="AZ514" i="24"/>
  <c r="BC514" i="24"/>
  <c r="U59" i="24"/>
  <c r="U30" i="24" s="1"/>
  <c r="W88" i="21"/>
  <c r="Y89" i="21"/>
  <c r="V29" i="21"/>
  <c r="Y121" i="21"/>
  <c r="X62" i="21"/>
  <c r="X57" i="21" s="1"/>
  <c r="BI94" i="30"/>
  <c r="BL94" i="30"/>
  <c r="BI92" i="30"/>
  <c r="BL92" i="30"/>
  <c r="BI90" i="30"/>
  <c r="BL90" i="30"/>
  <c r="BI88" i="30"/>
  <c r="BL88" i="30"/>
  <c r="BI82" i="30"/>
  <c r="BL82" i="30"/>
  <c r="BC679" i="24"/>
  <c r="AZ679" i="24"/>
  <c r="BC647" i="24"/>
  <c r="AZ647" i="24"/>
  <c r="BC662" i="24"/>
  <c r="AZ662" i="24"/>
  <c r="AZ682" i="24"/>
  <c r="BC682" i="24"/>
  <c r="AZ659" i="24"/>
  <c r="BC659" i="24"/>
  <c r="AZ636" i="24"/>
  <c r="BC636" i="24"/>
  <c r="BC623" i="24"/>
  <c r="AZ623" i="24"/>
  <c r="AZ621" i="24"/>
  <c r="BC621" i="24"/>
  <c r="AZ650" i="24"/>
  <c r="BC650" i="24"/>
  <c r="AZ676" i="24"/>
  <c r="BC676" i="24"/>
  <c r="BC686" i="24"/>
  <c r="AZ686" i="24"/>
  <c r="BC656" i="24"/>
  <c r="AZ656" i="24"/>
  <c r="BC634" i="24"/>
  <c r="AZ634" i="24"/>
  <c r="BC640" i="24"/>
  <c r="AZ640" i="24"/>
  <c r="BC674" i="24"/>
  <c r="AZ674" i="24"/>
  <c r="BC628" i="24"/>
  <c r="AZ628" i="24"/>
  <c r="BC668" i="24"/>
  <c r="AZ668" i="24"/>
  <c r="AZ632" i="24"/>
  <c r="BC632" i="24"/>
  <c r="AZ625" i="24"/>
  <c r="BC625" i="24"/>
  <c r="AZ671" i="24"/>
  <c r="BC671" i="24"/>
  <c r="AZ665" i="24"/>
  <c r="BC665" i="24"/>
  <c r="AZ653" i="24"/>
  <c r="BC653" i="24"/>
  <c r="AZ644" i="24"/>
  <c r="BC644" i="24"/>
  <c r="BC605" i="24"/>
  <c r="AZ605" i="24"/>
  <c r="BC565" i="24"/>
  <c r="AZ565" i="24"/>
  <c r="BC589" i="24"/>
  <c r="AZ589" i="24"/>
  <c r="AZ603" i="24"/>
  <c r="BC603" i="24"/>
  <c r="AZ577" i="24"/>
  <c r="BC577" i="24"/>
  <c r="AZ561" i="24"/>
  <c r="BC561" i="24"/>
  <c r="BC553" i="24"/>
  <c r="AZ553" i="24"/>
  <c r="AZ547" i="24"/>
  <c r="BC547" i="24"/>
  <c r="AZ585" i="24"/>
  <c r="BC585" i="24"/>
  <c r="AZ569" i="24"/>
  <c r="BC569" i="24"/>
  <c r="BC581" i="24"/>
  <c r="AZ581" i="24"/>
  <c r="BC573" i="24"/>
  <c r="AZ573" i="24"/>
  <c r="BC601" i="24"/>
  <c r="AZ601" i="24"/>
  <c r="BC617" i="24"/>
  <c r="AZ617" i="24"/>
  <c r="BC557" i="24"/>
  <c r="AZ557" i="24"/>
  <c r="BC613" i="24"/>
  <c r="AZ613" i="24"/>
  <c r="BC609" i="24"/>
  <c r="AZ609" i="24"/>
  <c r="BC597" i="24"/>
  <c r="AZ597" i="24"/>
  <c r="AZ595" i="24"/>
  <c r="BC595" i="24"/>
  <c r="AZ593" i="24"/>
  <c r="BC593" i="24"/>
  <c r="AZ611" i="24"/>
  <c r="BC611" i="24"/>
  <c r="AZ599" i="24"/>
  <c r="BC599" i="24"/>
  <c r="AZ607" i="24"/>
  <c r="BC607" i="24"/>
  <c r="AZ615" i="24"/>
  <c r="BC615" i="24"/>
  <c r="AZ533" i="24"/>
  <c r="BC533" i="24"/>
  <c r="AV532" i="24"/>
  <c r="AY532" i="24"/>
  <c r="AZ541" i="24"/>
  <c r="BC541" i="24"/>
  <c r="AZ535" i="24"/>
  <c r="BC535" i="24"/>
  <c r="BC538" i="24"/>
  <c r="AZ538" i="24"/>
  <c r="BC536" i="24"/>
  <c r="AZ536" i="24"/>
  <c r="AY526" i="24"/>
  <c r="AV526" i="24"/>
  <c r="BC540" i="24"/>
  <c r="AZ540" i="24"/>
  <c r="BC542" i="24"/>
  <c r="AZ542" i="24"/>
  <c r="BC534" i="24"/>
  <c r="AZ534" i="24"/>
  <c r="BC544" i="24"/>
  <c r="AZ544" i="24"/>
  <c r="AV528" i="24"/>
  <c r="AY528" i="24"/>
  <c r="AZ537" i="24"/>
  <c r="BC537" i="24"/>
  <c r="AZ543" i="24"/>
  <c r="BC543" i="24"/>
  <c r="AZ531" i="24"/>
  <c r="BC531" i="24"/>
  <c r="AV530" i="24"/>
  <c r="AY530" i="24"/>
  <c r="AZ539" i="24"/>
  <c r="BC539" i="24"/>
  <c r="BC529" i="24"/>
  <c r="AZ529" i="24"/>
  <c r="AV510" i="24"/>
  <c r="AY510" i="24"/>
  <c r="BC492" i="24"/>
  <c r="AZ492" i="24"/>
  <c r="BC484" i="24"/>
  <c r="AZ484" i="24"/>
  <c r="AZ424" i="24"/>
  <c r="BC424" i="24"/>
  <c r="AZ432" i="24"/>
  <c r="BC432" i="24"/>
  <c r="AZ456" i="24"/>
  <c r="BC456" i="24"/>
  <c r="AZ472" i="24"/>
  <c r="BC472" i="24"/>
  <c r="AZ440" i="24"/>
  <c r="BC440" i="24"/>
  <c r="BD452" i="24"/>
  <c r="BG452" i="24"/>
  <c r="AZ488" i="24"/>
  <c r="BC488" i="24"/>
  <c r="AV504" i="24"/>
  <c r="AY504" i="24"/>
  <c r="BC436" i="24"/>
  <c r="AZ436" i="24"/>
  <c r="BC444" i="24"/>
  <c r="AZ444" i="24"/>
  <c r="BC476" i="24"/>
  <c r="AZ476" i="24"/>
  <c r="BC518" i="24"/>
  <c r="AZ518" i="24"/>
  <c r="BC428" i="24"/>
  <c r="AZ428" i="24"/>
  <c r="AZ448" i="24"/>
  <c r="BC448" i="24"/>
  <c r="BC460" i="24"/>
  <c r="AZ460" i="24"/>
  <c r="BC468" i="24"/>
  <c r="AZ468" i="24"/>
  <c r="AZ480" i="24"/>
  <c r="BC480" i="24"/>
  <c r="BC420" i="24"/>
  <c r="AZ420" i="24"/>
  <c r="AZ364" i="24"/>
  <c r="BC364" i="24"/>
  <c r="AZ390" i="24"/>
  <c r="BC390" i="24"/>
  <c r="AZ372" i="24"/>
  <c r="BC372" i="24"/>
  <c r="AZ380" i="24"/>
  <c r="BC380" i="24"/>
  <c r="AZ410" i="24"/>
  <c r="BC410" i="24"/>
  <c r="AZ356" i="24"/>
  <c r="BC356" i="24"/>
  <c r="BG344" i="24"/>
  <c r="BD344" i="24"/>
  <c r="BC388" i="24"/>
  <c r="AZ388" i="24"/>
  <c r="BC360" i="24"/>
  <c r="AZ360" i="24"/>
  <c r="BC408" i="24"/>
  <c r="AZ408" i="24"/>
  <c r="BC352" i="24"/>
  <c r="AZ352" i="24"/>
  <c r="BC400" i="24"/>
  <c r="AZ400" i="24"/>
  <c r="BC392" i="24"/>
  <c r="AZ392" i="24"/>
  <c r="BC368" i="24"/>
  <c r="AZ368" i="24"/>
  <c r="BC376" i="24"/>
  <c r="AZ376" i="24"/>
  <c r="BC412" i="24"/>
  <c r="AZ412" i="24"/>
  <c r="AZ416" i="24"/>
  <c r="BC416" i="24"/>
  <c r="AZ404" i="24"/>
  <c r="BC404" i="24"/>
  <c r="AZ384" i="24"/>
  <c r="BC384" i="24"/>
  <c r="BG336" i="24"/>
  <c r="BD336" i="24"/>
  <c r="AZ396" i="24"/>
  <c r="BC396" i="24"/>
  <c r="AZ340" i="24"/>
  <c r="BC340" i="24"/>
  <c r="AZ348" i="24"/>
  <c r="BC348" i="24"/>
  <c r="BC320" i="24"/>
  <c r="AZ320" i="24"/>
  <c r="AV292" i="24"/>
  <c r="AY292" i="24"/>
  <c r="BD298" i="24"/>
  <c r="BG298" i="24"/>
  <c r="AZ322" i="24"/>
  <c r="BC322" i="24"/>
  <c r="BC294" i="24"/>
  <c r="AZ294" i="24"/>
  <c r="AZ318" i="24"/>
  <c r="BC318" i="24"/>
  <c r="AZ312" i="24"/>
  <c r="BC312" i="24"/>
  <c r="AZ308" i="24"/>
  <c r="BC308" i="24"/>
  <c r="AY302" i="24"/>
  <c r="AV302" i="24"/>
  <c r="BC314" i="24"/>
  <c r="AZ314" i="24"/>
  <c r="BC328" i="24"/>
  <c r="AZ328" i="24"/>
  <c r="BC310" i="24"/>
  <c r="AZ310" i="24"/>
  <c r="AY306" i="24"/>
  <c r="AV306" i="24"/>
  <c r="BC332" i="24"/>
  <c r="AZ332" i="24"/>
  <c r="BC324" i="24"/>
  <c r="AZ324" i="24"/>
  <c r="AZ326" i="24"/>
  <c r="BC326" i="24"/>
  <c r="BD290" i="24"/>
  <c r="BG290" i="24"/>
  <c r="AZ330" i="24"/>
  <c r="BC330" i="24"/>
  <c r="BD257" i="24"/>
  <c r="BG257" i="24"/>
  <c r="BC277" i="24"/>
  <c r="AZ277" i="24"/>
  <c r="BG187" i="24"/>
  <c r="BD187" i="24"/>
  <c r="AZ207" i="24"/>
  <c r="BC207" i="24"/>
  <c r="BK211" i="24"/>
  <c r="BH211" i="24"/>
  <c r="AZ241" i="24"/>
  <c r="BC241" i="24"/>
  <c r="BD225" i="24"/>
  <c r="BG225" i="24"/>
  <c r="BD217" i="24"/>
  <c r="BG217" i="24"/>
  <c r="AZ213" i="24"/>
  <c r="BC213" i="24"/>
  <c r="AV269" i="24"/>
  <c r="AY269" i="24"/>
  <c r="AY199" i="24"/>
  <c r="AV199" i="24"/>
  <c r="AY191" i="24"/>
  <c r="AV191" i="24"/>
  <c r="AY233" i="24"/>
  <c r="AV233" i="24"/>
  <c r="BG203" i="24"/>
  <c r="BD203" i="24"/>
  <c r="BD265" i="24"/>
  <c r="BG265" i="24"/>
  <c r="BG195" i="24"/>
  <c r="BD195" i="24"/>
  <c r="AV261" i="24"/>
  <c r="AY261" i="24"/>
  <c r="AZ249" i="24"/>
  <c r="BC249" i="24"/>
  <c r="BD179" i="24"/>
  <c r="BG179" i="24"/>
  <c r="BG171" i="24"/>
  <c r="BD171" i="24"/>
  <c r="BG167" i="24"/>
  <c r="BD167" i="24"/>
  <c r="BG163" i="24"/>
  <c r="BD163" i="24"/>
  <c r="BG159" i="24"/>
  <c r="BD159" i="24"/>
  <c r="BD157" i="24"/>
  <c r="BG157" i="24"/>
  <c r="BD155" i="24"/>
  <c r="BG155" i="24"/>
  <c r="BG151" i="24"/>
  <c r="BD151" i="24"/>
  <c r="BG147" i="24"/>
  <c r="BD147" i="24"/>
  <c r="BG143" i="24"/>
  <c r="BD143" i="24"/>
  <c r="BD139" i="24"/>
  <c r="BG139" i="24"/>
  <c r="BD135" i="24"/>
  <c r="BG135" i="24"/>
  <c r="BD131" i="24"/>
  <c r="BG131" i="24"/>
  <c r="BG123" i="24"/>
  <c r="BD123" i="24"/>
  <c r="BG119" i="24"/>
  <c r="BD119" i="24"/>
  <c r="BD115" i="24"/>
  <c r="BG115" i="24"/>
  <c r="BD111" i="24"/>
  <c r="BG111" i="24"/>
  <c r="BD109" i="24"/>
  <c r="BG109" i="24"/>
  <c r="BD107" i="24"/>
  <c r="BG107" i="24"/>
  <c r="BD103" i="24"/>
  <c r="BG103" i="24"/>
  <c r="BD99" i="24"/>
  <c r="BG99" i="24"/>
  <c r="BG369" i="22"/>
  <c r="BD369" i="22"/>
  <c r="AZ366" i="22"/>
  <c r="BC366" i="22"/>
  <c r="AZ373" i="22"/>
  <c r="BC373" i="22"/>
  <c r="BD376" i="22"/>
  <c r="BG376" i="22"/>
  <c r="BG359" i="22"/>
  <c r="BD359" i="22"/>
  <c r="BG364" i="22"/>
  <c r="BD364" i="22"/>
  <c r="AZ361" i="22"/>
  <c r="BC361" i="22"/>
  <c r="BG362" i="22"/>
  <c r="BD362" i="22"/>
  <c r="AZ363" i="22"/>
  <c r="BC363" i="22"/>
  <c r="AZ347" i="22"/>
  <c r="BC347" i="22"/>
  <c r="BD357" i="22"/>
  <c r="BG357" i="22"/>
  <c r="AZ356" i="22"/>
  <c r="BC356" i="22"/>
  <c r="BG351" i="22"/>
  <c r="BD351" i="22"/>
  <c r="BD323" i="22"/>
  <c r="BG323" i="22"/>
  <c r="AY328" i="22"/>
  <c r="AV328" i="22"/>
  <c r="BG327" i="22"/>
  <c r="BD327" i="22"/>
  <c r="BC343" i="22"/>
  <c r="AZ343" i="22"/>
  <c r="AY326" i="22"/>
  <c r="AV326" i="22"/>
  <c r="AZ340" i="22"/>
  <c r="BC340" i="22"/>
  <c r="AZ333" i="22"/>
  <c r="BC333" i="22"/>
  <c r="BG318" i="22"/>
  <c r="BD318" i="22"/>
  <c r="BC324" i="22"/>
  <c r="AZ324" i="22"/>
  <c r="BC334" i="22"/>
  <c r="AZ334" i="22"/>
  <c r="BC330" i="22"/>
  <c r="AZ330" i="22"/>
  <c r="BC345" i="22"/>
  <c r="AZ345" i="22"/>
  <c r="AZ337" i="22"/>
  <c r="BC337" i="22"/>
  <c r="AZ344" i="22"/>
  <c r="BC344" i="22"/>
  <c r="AZ298" i="22"/>
  <c r="BC298" i="22"/>
  <c r="AZ304" i="22"/>
  <c r="BC304" i="22"/>
  <c r="BC301" i="22"/>
  <c r="AZ301" i="22"/>
  <c r="BH307" i="22"/>
  <c r="BK307" i="22"/>
  <c r="BH299" i="22"/>
  <c r="BK299" i="22"/>
  <c r="BH316" i="22"/>
  <c r="BK316" i="22"/>
  <c r="BL300" i="22"/>
  <c r="BO300" i="22"/>
  <c r="BP300" i="22" s="1"/>
  <c r="BC282" i="22"/>
  <c r="AZ282" i="22"/>
  <c r="BC257" i="22"/>
  <c r="AZ257" i="22"/>
  <c r="BG212" i="22"/>
  <c r="BD212" i="22"/>
  <c r="BD218" i="22"/>
  <c r="BG218" i="22"/>
  <c r="Z58" i="21"/>
  <c r="Y80" i="30"/>
  <c r="AA81" i="30"/>
  <c r="Z58" i="30" s="1"/>
  <c r="Z57" i="30" s="1"/>
  <c r="Z56" i="30" s="1"/>
  <c r="W79" i="30"/>
  <c r="V29" i="30" s="1"/>
  <c r="AE85" i="30"/>
  <c r="AD59" i="30" s="1"/>
  <c r="Z289" i="24"/>
  <c r="Y64" i="24" s="1"/>
  <c r="Z525" i="24"/>
  <c r="Y65" i="24" s="1"/>
  <c r="Y67" i="24"/>
  <c r="Z317" i="22"/>
  <c r="Y62" i="22" s="1"/>
  <c r="X283" i="22"/>
  <c r="W61" i="22" s="1"/>
  <c r="X208" i="22"/>
  <c r="W60" i="22" s="1"/>
  <c r="X358" i="22"/>
  <c r="W64" i="22" s="1"/>
  <c r="AB346" i="22"/>
  <c r="AA63" i="22" s="1"/>
  <c r="V88" i="22"/>
  <c r="X365" i="22"/>
  <c r="W65" i="22" s="1"/>
  <c r="AE206" i="21"/>
  <c r="AD66" i="21" s="1"/>
  <c r="AG115" i="21"/>
  <c r="AF60" i="21" s="1"/>
  <c r="AG122" i="21"/>
  <c r="AF63" i="21" s="1"/>
  <c r="AE148" i="21"/>
  <c r="AD64" i="21" s="1"/>
  <c r="AC90" i="21"/>
  <c r="AB59" i="21" s="1"/>
  <c r="Y88" i="21" l="1"/>
  <c r="AZ101" i="24"/>
  <c r="BC101" i="24"/>
  <c r="BC97" i="24"/>
  <c r="AZ97" i="24"/>
  <c r="BG500" i="24"/>
  <c r="BD500" i="24"/>
  <c r="AZ105" i="24"/>
  <c r="BC105" i="24"/>
  <c r="AZ549" i="24"/>
  <c r="BC549" i="24"/>
  <c r="AZ127" i="24"/>
  <c r="BC127" i="24"/>
  <c r="AZ95" i="24"/>
  <c r="BC95" i="24"/>
  <c r="BC175" i="24"/>
  <c r="AZ175" i="24"/>
  <c r="BC183" i="24"/>
  <c r="AZ183" i="24"/>
  <c r="BC545" i="24"/>
  <c r="AZ545" i="24"/>
  <c r="AZ245" i="24"/>
  <c r="BC245" i="24"/>
  <c r="AZ253" i="24"/>
  <c r="BC253" i="24"/>
  <c r="AZ304" i="24"/>
  <c r="BC304" i="24"/>
  <c r="AZ300" i="24"/>
  <c r="BC300" i="24"/>
  <c r="BG209" i="22"/>
  <c r="BD209" i="22"/>
  <c r="BD215" i="22"/>
  <c r="BG215" i="22"/>
  <c r="W59" i="22"/>
  <c r="W58" i="22" s="1"/>
  <c r="BG325" i="22"/>
  <c r="BD325" i="22"/>
  <c r="AZ521" i="24"/>
  <c r="BC521" i="24"/>
  <c r="BC502" i="24"/>
  <c r="AZ502" i="24"/>
  <c r="W59" i="24"/>
  <c r="W30" i="24" s="1"/>
  <c r="BD523" i="24"/>
  <c r="BG523" i="24"/>
  <c r="BG281" i="24"/>
  <c r="BD281" i="24"/>
  <c r="AZ506" i="24"/>
  <c r="BC506" i="24"/>
  <c r="BD514" i="24"/>
  <c r="BG514" i="24"/>
  <c r="BD273" i="24"/>
  <c r="BG273" i="24"/>
  <c r="AZ237" i="24"/>
  <c r="BC237" i="24"/>
  <c r="AZ296" i="24"/>
  <c r="BC296" i="24"/>
  <c r="BC221" i="24"/>
  <c r="AZ221" i="24"/>
  <c r="BG285" i="24"/>
  <c r="BD285" i="24"/>
  <c r="BG464" i="24"/>
  <c r="BD464" i="24"/>
  <c r="AZ229" i="24"/>
  <c r="BC229" i="24"/>
  <c r="BC496" i="24"/>
  <c r="AZ496" i="24"/>
  <c r="AA89" i="21"/>
  <c r="AA121" i="21"/>
  <c r="Z62" i="21"/>
  <c r="Z57" i="21" s="1"/>
  <c r="X29" i="21"/>
  <c r="BM94" i="30"/>
  <c r="BP94" i="30"/>
  <c r="BQ94" i="30" s="1"/>
  <c r="BM92" i="30"/>
  <c r="BP92" i="30"/>
  <c r="BQ92" i="30" s="1"/>
  <c r="BM90" i="30"/>
  <c r="BP90" i="30"/>
  <c r="BQ90" i="30" s="1"/>
  <c r="BM88" i="30"/>
  <c r="BP88" i="30"/>
  <c r="BQ88" i="30" s="1"/>
  <c r="BM82" i="30"/>
  <c r="BP82" i="30"/>
  <c r="BQ82" i="30" s="1"/>
  <c r="BD671" i="24"/>
  <c r="BG671" i="24"/>
  <c r="BD676" i="24"/>
  <c r="BG676" i="24"/>
  <c r="BG628" i="24"/>
  <c r="BD628" i="24"/>
  <c r="BG640" i="24"/>
  <c r="BD640" i="24"/>
  <c r="BG656" i="24"/>
  <c r="BD656" i="24"/>
  <c r="BG647" i="24"/>
  <c r="BD647" i="24"/>
  <c r="BD653" i="24"/>
  <c r="BG653" i="24"/>
  <c r="BD621" i="24"/>
  <c r="BG621" i="24"/>
  <c r="BD682" i="24"/>
  <c r="BG682" i="24"/>
  <c r="BD644" i="24"/>
  <c r="BG644" i="24"/>
  <c r="BD665" i="24"/>
  <c r="BG665" i="24"/>
  <c r="BD625" i="24"/>
  <c r="BG625" i="24"/>
  <c r="BD650" i="24"/>
  <c r="BG650" i="24"/>
  <c r="BD659" i="24"/>
  <c r="BG659" i="24"/>
  <c r="BD632" i="24"/>
  <c r="BG632" i="24"/>
  <c r="BD636" i="24"/>
  <c r="BG636" i="24"/>
  <c r="BG668" i="24"/>
  <c r="BD668" i="24"/>
  <c r="BG674" i="24"/>
  <c r="BD674" i="24"/>
  <c r="BG634" i="24"/>
  <c r="BD634" i="24"/>
  <c r="BG686" i="24"/>
  <c r="BD686" i="24"/>
  <c r="BG623" i="24"/>
  <c r="BD623" i="24"/>
  <c r="BG662" i="24"/>
  <c r="BD662" i="24"/>
  <c r="BG679" i="24"/>
  <c r="BD679" i="24"/>
  <c r="BD607" i="24"/>
  <c r="BG607" i="24"/>
  <c r="BD611" i="24"/>
  <c r="BG611" i="24"/>
  <c r="BD595" i="24"/>
  <c r="BG595" i="24"/>
  <c r="BD569" i="24"/>
  <c r="BG569" i="24"/>
  <c r="BD547" i="24"/>
  <c r="BG547" i="24"/>
  <c r="BG609" i="24"/>
  <c r="BD609" i="24"/>
  <c r="BD557" i="24"/>
  <c r="BG557" i="24"/>
  <c r="BG601" i="24"/>
  <c r="BD601" i="24"/>
  <c r="BG581" i="24"/>
  <c r="BD581" i="24"/>
  <c r="BG565" i="24"/>
  <c r="BD565" i="24"/>
  <c r="BD561" i="24"/>
  <c r="BG561" i="24"/>
  <c r="BD615" i="24"/>
  <c r="BG615" i="24"/>
  <c r="BD599" i="24"/>
  <c r="BG599" i="24"/>
  <c r="BD593" i="24"/>
  <c r="BG593" i="24"/>
  <c r="BD585" i="24"/>
  <c r="BG585" i="24"/>
  <c r="BD577" i="24"/>
  <c r="BG577" i="24"/>
  <c r="BD603" i="24"/>
  <c r="BG603" i="24"/>
  <c r="BG597" i="24"/>
  <c r="BD597" i="24"/>
  <c r="BG613" i="24"/>
  <c r="BD613" i="24"/>
  <c r="BG617" i="24"/>
  <c r="BD617" i="24"/>
  <c r="BG573" i="24"/>
  <c r="BD573" i="24"/>
  <c r="BD553" i="24"/>
  <c r="BG553" i="24"/>
  <c r="BG589" i="24"/>
  <c r="BD589" i="24"/>
  <c r="BG605" i="24"/>
  <c r="BD605" i="24"/>
  <c r="BD535" i="24"/>
  <c r="BG535" i="24"/>
  <c r="BD529" i="24"/>
  <c r="BG529" i="24"/>
  <c r="BG534" i="24"/>
  <c r="BD534" i="24"/>
  <c r="BG540" i="24"/>
  <c r="BD540" i="24"/>
  <c r="BG536" i="24"/>
  <c r="BD536" i="24"/>
  <c r="AZ530" i="24"/>
  <c r="BC530" i="24"/>
  <c r="BD543" i="24"/>
  <c r="BG543" i="24"/>
  <c r="AZ528" i="24"/>
  <c r="BC528" i="24"/>
  <c r="BC532" i="24"/>
  <c r="AZ532" i="24"/>
  <c r="BD539" i="24"/>
  <c r="BG539" i="24"/>
  <c r="BD531" i="24"/>
  <c r="BG531" i="24"/>
  <c r="BD537" i="24"/>
  <c r="BG537" i="24"/>
  <c r="BD541" i="24"/>
  <c r="BG541" i="24"/>
  <c r="BD533" i="24"/>
  <c r="BG533" i="24"/>
  <c r="BG544" i="24"/>
  <c r="BD544" i="24"/>
  <c r="BG542" i="24"/>
  <c r="BD542" i="24"/>
  <c r="BC526" i="24"/>
  <c r="AZ526" i="24"/>
  <c r="BG538" i="24"/>
  <c r="BD538" i="24"/>
  <c r="BG488" i="24"/>
  <c r="BD488" i="24"/>
  <c r="BG472" i="24"/>
  <c r="BD472" i="24"/>
  <c r="BG468" i="24"/>
  <c r="BD468" i="24"/>
  <c r="BG428" i="24"/>
  <c r="BD428" i="24"/>
  <c r="BG476" i="24"/>
  <c r="BD476" i="24"/>
  <c r="BG444" i="24"/>
  <c r="BD444" i="24"/>
  <c r="BD492" i="24"/>
  <c r="BG492" i="24"/>
  <c r="BD456" i="24"/>
  <c r="BG456" i="24"/>
  <c r="BD480" i="24"/>
  <c r="BG480" i="24"/>
  <c r="BD448" i="24"/>
  <c r="BG448" i="24"/>
  <c r="BC504" i="24"/>
  <c r="AZ504" i="24"/>
  <c r="BH452" i="24"/>
  <c r="BK452" i="24"/>
  <c r="BD440" i="24"/>
  <c r="BG440" i="24"/>
  <c r="BD432" i="24"/>
  <c r="BG432" i="24"/>
  <c r="BC510" i="24"/>
  <c r="AZ510" i="24"/>
  <c r="BD424" i="24"/>
  <c r="BG424" i="24"/>
  <c r="BG460" i="24"/>
  <c r="BD460" i="24"/>
  <c r="BG518" i="24"/>
  <c r="BD518" i="24"/>
  <c r="BG436" i="24"/>
  <c r="BD436" i="24"/>
  <c r="BG484" i="24"/>
  <c r="BD484" i="24"/>
  <c r="BD396" i="24"/>
  <c r="BG396" i="24"/>
  <c r="BD372" i="24"/>
  <c r="BG372" i="24"/>
  <c r="BG376" i="24"/>
  <c r="BD376" i="24"/>
  <c r="BG392" i="24"/>
  <c r="BD392" i="24"/>
  <c r="BG352" i="24"/>
  <c r="BD352" i="24"/>
  <c r="BG360" i="24"/>
  <c r="BD360" i="24"/>
  <c r="BH344" i="24"/>
  <c r="BK344" i="24"/>
  <c r="BD348" i="24"/>
  <c r="BG348" i="24"/>
  <c r="BD416" i="24"/>
  <c r="BG416" i="24"/>
  <c r="BD364" i="24"/>
  <c r="BG364" i="24"/>
  <c r="BD340" i="24"/>
  <c r="BG340" i="24"/>
  <c r="BD404" i="24"/>
  <c r="BG404" i="24"/>
  <c r="BD356" i="24"/>
  <c r="BG356" i="24"/>
  <c r="BD380" i="24"/>
  <c r="BG380" i="24"/>
  <c r="BD390" i="24"/>
  <c r="BG390" i="24"/>
  <c r="BD384" i="24"/>
  <c r="BG384" i="24"/>
  <c r="BD410" i="24"/>
  <c r="BG410" i="24"/>
  <c r="BH336" i="24"/>
  <c r="BK336" i="24"/>
  <c r="BG412" i="24"/>
  <c r="BD412" i="24"/>
  <c r="BG368" i="24"/>
  <c r="BD368" i="24"/>
  <c r="BG400" i="24"/>
  <c r="BD400" i="24"/>
  <c r="BG408" i="24"/>
  <c r="BD408" i="24"/>
  <c r="BG388" i="24"/>
  <c r="BD388" i="24"/>
  <c r="BG420" i="24"/>
  <c r="BD420" i="24"/>
  <c r="BG332" i="24"/>
  <c r="BD332" i="24"/>
  <c r="BG328" i="24"/>
  <c r="BD328" i="24"/>
  <c r="BC302" i="24"/>
  <c r="AZ302" i="24"/>
  <c r="BD294" i="24"/>
  <c r="BG294" i="24"/>
  <c r="BG320" i="24"/>
  <c r="BD320" i="24"/>
  <c r="BD330" i="24"/>
  <c r="BG330" i="24"/>
  <c r="BD326" i="24"/>
  <c r="BG326" i="24"/>
  <c r="BD308" i="24"/>
  <c r="BG308" i="24"/>
  <c r="BD318" i="24"/>
  <c r="BG318" i="24"/>
  <c r="BD322" i="24"/>
  <c r="BG322" i="24"/>
  <c r="BC292" i="24"/>
  <c r="AZ292" i="24"/>
  <c r="BK290" i="24"/>
  <c r="BH290" i="24"/>
  <c r="BD312" i="24"/>
  <c r="BG312" i="24"/>
  <c r="BH298" i="24"/>
  <c r="BK298" i="24"/>
  <c r="BG324" i="24"/>
  <c r="BD324" i="24"/>
  <c r="BC306" i="24"/>
  <c r="AZ306" i="24"/>
  <c r="BD310" i="24"/>
  <c r="BG310" i="24"/>
  <c r="BG314" i="24"/>
  <c r="BD314" i="24"/>
  <c r="BD249" i="24"/>
  <c r="BG249" i="24"/>
  <c r="BK265" i="24"/>
  <c r="BH265" i="24"/>
  <c r="BH217" i="24"/>
  <c r="BK217" i="24"/>
  <c r="BD241" i="24"/>
  <c r="BG241" i="24"/>
  <c r="BK203" i="24"/>
  <c r="BH203" i="24"/>
  <c r="BC191" i="24"/>
  <c r="AZ191" i="24"/>
  <c r="BG277" i="24"/>
  <c r="BD277" i="24"/>
  <c r="BD207" i="24"/>
  <c r="BG207" i="24"/>
  <c r="BG213" i="24"/>
  <c r="BD213" i="24"/>
  <c r="BH225" i="24"/>
  <c r="BK225" i="24"/>
  <c r="BK257" i="24"/>
  <c r="BH257" i="24"/>
  <c r="BC261" i="24"/>
  <c r="AZ261" i="24"/>
  <c r="BC269" i="24"/>
  <c r="AZ269" i="24"/>
  <c r="BK195" i="24"/>
  <c r="BH195" i="24"/>
  <c r="BC233" i="24"/>
  <c r="AZ233" i="24"/>
  <c r="BC199" i="24"/>
  <c r="AZ199" i="24"/>
  <c r="BL211" i="24"/>
  <c r="BO211" i="24"/>
  <c r="BP211" i="24" s="1"/>
  <c r="BK187" i="24"/>
  <c r="BH187" i="24"/>
  <c r="BH179" i="24"/>
  <c r="BK179" i="24"/>
  <c r="BH171" i="24"/>
  <c r="BK171" i="24"/>
  <c r="BH167" i="24"/>
  <c r="BK167" i="24"/>
  <c r="BH163" i="24"/>
  <c r="BK163" i="24"/>
  <c r="BH159" i="24"/>
  <c r="BK159" i="24"/>
  <c r="BH157" i="24"/>
  <c r="BK157" i="24"/>
  <c r="BH155" i="24"/>
  <c r="BK155" i="24"/>
  <c r="BH151" i="24"/>
  <c r="BK151" i="24"/>
  <c r="BH147" i="24"/>
  <c r="BK147" i="24"/>
  <c r="BH143" i="24"/>
  <c r="BK143" i="24"/>
  <c r="BH139" i="24"/>
  <c r="BK139" i="24"/>
  <c r="BH135" i="24"/>
  <c r="BK135" i="24"/>
  <c r="BH131" i="24"/>
  <c r="BK131" i="24"/>
  <c r="BH123" i="24"/>
  <c r="BK123" i="24"/>
  <c r="BH119" i="24"/>
  <c r="BK119" i="24"/>
  <c r="BH115" i="24"/>
  <c r="BK115" i="24"/>
  <c r="BH111" i="24"/>
  <c r="BK111" i="24"/>
  <c r="BH109" i="24"/>
  <c r="BK109" i="24"/>
  <c r="BH107" i="24"/>
  <c r="BK107" i="24"/>
  <c r="BH103" i="24"/>
  <c r="BK103" i="24"/>
  <c r="BH99" i="24"/>
  <c r="BK99" i="24"/>
  <c r="BD366" i="22"/>
  <c r="BG366" i="22"/>
  <c r="BD373" i="22"/>
  <c r="BG373" i="22"/>
  <c r="BH376" i="22"/>
  <c r="BK376" i="22"/>
  <c r="BH369" i="22"/>
  <c r="BK369" i="22"/>
  <c r="BH362" i="22"/>
  <c r="BK362" i="22"/>
  <c r="BH364" i="22"/>
  <c r="BK364" i="22"/>
  <c r="BD363" i="22"/>
  <c r="BG363" i="22"/>
  <c r="BD361" i="22"/>
  <c r="BG361" i="22"/>
  <c r="BH359" i="22"/>
  <c r="BK359" i="22"/>
  <c r="BH357" i="22"/>
  <c r="BK357" i="22"/>
  <c r="BH351" i="22"/>
  <c r="BK351" i="22"/>
  <c r="BG356" i="22"/>
  <c r="BD356" i="22"/>
  <c r="BD347" i="22"/>
  <c r="BG347" i="22"/>
  <c r="BD337" i="22"/>
  <c r="BG337" i="22"/>
  <c r="BD340" i="22"/>
  <c r="BG340" i="22"/>
  <c r="BG345" i="22"/>
  <c r="BD345" i="22"/>
  <c r="BG330" i="22"/>
  <c r="BD330" i="22"/>
  <c r="BH318" i="22"/>
  <c r="BK318" i="22"/>
  <c r="BG343" i="22"/>
  <c r="BD343" i="22"/>
  <c r="BC328" i="22"/>
  <c r="AZ328" i="22"/>
  <c r="BD344" i="22"/>
  <c r="BG344" i="22"/>
  <c r="BD333" i="22"/>
  <c r="BG333" i="22"/>
  <c r="BK323" i="22"/>
  <c r="BH323" i="22"/>
  <c r="BG334" i="22"/>
  <c r="BD334" i="22"/>
  <c r="BG324" i="22"/>
  <c r="BD324" i="22"/>
  <c r="BC326" i="22"/>
  <c r="AZ326" i="22"/>
  <c r="BK327" i="22"/>
  <c r="BH327" i="22"/>
  <c r="BL299" i="22"/>
  <c r="BO299" i="22"/>
  <c r="BP299" i="22" s="1"/>
  <c r="BL316" i="22"/>
  <c r="BO316" i="22"/>
  <c r="BP316" i="22" s="1"/>
  <c r="BL307" i="22"/>
  <c r="BO307" i="22"/>
  <c r="BP307" i="22" s="1"/>
  <c r="BD298" i="22"/>
  <c r="BG298" i="22"/>
  <c r="BD304" i="22"/>
  <c r="BG304" i="22"/>
  <c r="BG301" i="22"/>
  <c r="BD301" i="22"/>
  <c r="BG282" i="22"/>
  <c r="BD282" i="22"/>
  <c r="BH218" i="22"/>
  <c r="BK218" i="22"/>
  <c r="BH212" i="22"/>
  <c r="BK212" i="22"/>
  <c r="BG257" i="22"/>
  <c r="BD257" i="22"/>
  <c r="AC81" i="30"/>
  <c r="AB58" i="30" s="1"/>
  <c r="AB57" i="30" s="1"/>
  <c r="AB56" i="30" s="1"/>
  <c r="AA80" i="30"/>
  <c r="Y79" i="30"/>
  <c r="X29" i="30" s="1"/>
  <c r="AG85" i="30"/>
  <c r="AF59" i="30" s="1"/>
  <c r="AA67" i="24"/>
  <c r="AB525" i="24"/>
  <c r="AA65" i="24" s="1"/>
  <c r="AB289" i="24"/>
  <c r="AA64" i="24" s="1"/>
  <c r="Z94" i="24"/>
  <c r="AD346" i="22"/>
  <c r="AC63" i="22" s="1"/>
  <c r="AB317" i="22"/>
  <c r="AA62" i="22" s="1"/>
  <c r="Z365" i="22"/>
  <c r="Y65" i="22" s="1"/>
  <c r="V87" i="22"/>
  <c r="U29" i="22" s="1"/>
  <c r="Z358" i="22"/>
  <c r="Y64" i="22" s="1"/>
  <c r="Z208" i="22"/>
  <c r="Y60" i="22" s="1"/>
  <c r="X88" i="22"/>
  <c r="Z283" i="22"/>
  <c r="Y61" i="22" s="1"/>
  <c r="AE90" i="21"/>
  <c r="AD59" i="21" s="1"/>
  <c r="AG148" i="21"/>
  <c r="AF64" i="21" s="1"/>
  <c r="AG206" i="21"/>
  <c r="AF66" i="21" s="1"/>
  <c r="BG101" i="24" l="1"/>
  <c r="BD101" i="24"/>
  <c r="BD97" i="24"/>
  <c r="BG97" i="24"/>
  <c r="BD300" i="24"/>
  <c r="BG300" i="24"/>
  <c r="BD304" i="24"/>
  <c r="BG304" i="24"/>
  <c r="BG253" i="24"/>
  <c r="BD253" i="24"/>
  <c r="BG245" i="24"/>
  <c r="BD245" i="24"/>
  <c r="BD95" i="24"/>
  <c r="BG95" i="24"/>
  <c r="BG127" i="24"/>
  <c r="BD127" i="24"/>
  <c r="BG549" i="24"/>
  <c r="BD549" i="24"/>
  <c r="BG105" i="24"/>
  <c r="BD105" i="24"/>
  <c r="BG545" i="24"/>
  <c r="BD545" i="24"/>
  <c r="BG183" i="24"/>
  <c r="BD183" i="24"/>
  <c r="BD175" i="24"/>
  <c r="BG175" i="24"/>
  <c r="BK500" i="24"/>
  <c r="BH500" i="24"/>
  <c r="BK209" i="22"/>
  <c r="BH209" i="22"/>
  <c r="BK325" i="22"/>
  <c r="BH325" i="22"/>
  <c r="BH215" i="22"/>
  <c r="BK215" i="22"/>
  <c r="Y59" i="22"/>
  <c r="Y58" i="22" s="1"/>
  <c r="BK464" i="24"/>
  <c r="BH464" i="24"/>
  <c r="BD229" i="24"/>
  <c r="BG229" i="24"/>
  <c r="BG237" i="24"/>
  <c r="BD237" i="24"/>
  <c r="BK514" i="24"/>
  <c r="BH514" i="24"/>
  <c r="BG502" i="24"/>
  <c r="BD502" i="24"/>
  <c r="BD496" i="24"/>
  <c r="BG496" i="24"/>
  <c r="BH285" i="24"/>
  <c r="BK285" i="24"/>
  <c r="BK523" i="24"/>
  <c r="BH523" i="24"/>
  <c r="Z93" i="24"/>
  <c r="Z92" i="24" s="1"/>
  <c r="Y63" i="24"/>
  <c r="Y62" i="24" s="1"/>
  <c r="Y61" i="24" s="1"/>
  <c r="Y68" i="24"/>
  <c r="Y66" i="24" s="1"/>
  <c r="BG221" i="24"/>
  <c r="BD221" i="24"/>
  <c r="BD521" i="24"/>
  <c r="BG521" i="24"/>
  <c r="BD506" i="24"/>
  <c r="BG506" i="24"/>
  <c r="BG296" i="24"/>
  <c r="BD296" i="24"/>
  <c r="BK273" i="24"/>
  <c r="BH273" i="24"/>
  <c r="BK281" i="24"/>
  <c r="BH281" i="24"/>
  <c r="AB58" i="21"/>
  <c r="AA88" i="21"/>
  <c r="AC89" i="21"/>
  <c r="Z29" i="21"/>
  <c r="AC121" i="21"/>
  <c r="AB62" i="21"/>
  <c r="BK636" i="24"/>
  <c r="BH636" i="24"/>
  <c r="BK644" i="24"/>
  <c r="BH644" i="24"/>
  <c r="BK676" i="24"/>
  <c r="BH676" i="24"/>
  <c r="BH662" i="24"/>
  <c r="BK662" i="24"/>
  <c r="BH686" i="24"/>
  <c r="BK686" i="24"/>
  <c r="BH674" i="24"/>
  <c r="BK674" i="24"/>
  <c r="BH647" i="24"/>
  <c r="BK647" i="24"/>
  <c r="BH640" i="24"/>
  <c r="BK640" i="24"/>
  <c r="BK625" i="24"/>
  <c r="BH625" i="24"/>
  <c r="BK632" i="24"/>
  <c r="BH632" i="24"/>
  <c r="BK650" i="24"/>
  <c r="BH650" i="24"/>
  <c r="BK665" i="24"/>
  <c r="BH665" i="24"/>
  <c r="BK682" i="24"/>
  <c r="BH682" i="24"/>
  <c r="BK653" i="24"/>
  <c r="BH653" i="24"/>
  <c r="BK671" i="24"/>
  <c r="BH671" i="24"/>
  <c r="BK659" i="24"/>
  <c r="BH659" i="24"/>
  <c r="BH621" i="24"/>
  <c r="BK621" i="24"/>
  <c r="BH679" i="24"/>
  <c r="BK679" i="24"/>
  <c r="BH623" i="24"/>
  <c r="BK623" i="24"/>
  <c r="BH634" i="24"/>
  <c r="BK634" i="24"/>
  <c r="BH668" i="24"/>
  <c r="BK668" i="24"/>
  <c r="BH656" i="24"/>
  <c r="BK656" i="24"/>
  <c r="BH628" i="24"/>
  <c r="BK628" i="24"/>
  <c r="BK603" i="24"/>
  <c r="BH603" i="24"/>
  <c r="BK585" i="24"/>
  <c r="BH585" i="24"/>
  <c r="BK599" i="24"/>
  <c r="BH599" i="24"/>
  <c r="BK561" i="24"/>
  <c r="BH561" i="24"/>
  <c r="BH557" i="24"/>
  <c r="BK557" i="24"/>
  <c r="BK607" i="24"/>
  <c r="BH607" i="24"/>
  <c r="BH605" i="24"/>
  <c r="BK605" i="24"/>
  <c r="BH573" i="24"/>
  <c r="BK573" i="24"/>
  <c r="BH613" i="24"/>
  <c r="BK613" i="24"/>
  <c r="BH581" i="24"/>
  <c r="BK581" i="24"/>
  <c r="BH547" i="24"/>
  <c r="BK547" i="24"/>
  <c r="BK577" i="24"/>
  <c r="BH577" i="24"/>
  <c r="BK593" i="24"/>
  <c r="BH593" i="24"/>
  <c r="BK615" i="24"/>
  <c r="BH615" i="24"/>
  <c r="BK569" i="24"/>
  <c r="BH569" i="24"/>
  <c r="BK611" i="24"/>
  <c r="BH611" i="24"/>
  <c r="BH553" i="24"/>
  <c r="BK553" i="24"/>
  <c r="BK595" i="24"/>
  <c r="BH595" i="24"/>
  <c r="BH589" i="24"/>
  <c r="BK589" i="24"/>
  <c r="BH617" i="24"/>
  <c r="BK617" i="24"/>
  <c r="BH597" i="24"/>
  <c r="BK597" i="24"/>
  <c r="BH565" i="24"/>
  <c r="BK565" i="24"/>
  <c r="BH601" i="24"/>
  <c r="BK601" i="24"/>
  <c r="BH609" i="24"/>
  <c r="BK609" i="24"/>
  <c r="BH538" i="24"/>
  <c r="BK538" i="24"/>
  <c r="BH542" i="24"/>
  <c r="BK542" i="24"/>
  <c r="BH540" i="24"/>
  <c r="BK540" i="24"/>
  <c r="BK533" i="24"/>
  <c r="BH533" i="24"/>
  <c r="BK539" i="24"/>
  <c r="BH539" i="24"/>
  <c r="BG528" i="24"/>
  <c r="BD528" i="24"/>
  <c r="BH529" i="24"/>
  <c r="BK529" i="24"/>
  <c r="BK541" i="24"/>
  <c r="BH541" i="24"/>
  <c r="BH531" i="24"/>
  <c r="BK531" i="24"/>
  <c r="BK543" i="24"/>
  <c r="BH543" i="24"/>
  <c r="BK535" i="24"/>
  <c r="BH535" i="24"/>
  <c r="BK537" i="24"/>
  <c r="BH537" i="24"/>
  <c r="BG530" i="24"/>
  <c r="BD530" i="24"/>
  <c r="BD526" i="24"/>
  <c r="BG526" i="24"/>
  <c r="BH544" i="24"/>
  <c r="BK544" i="24"/>
  <c r="BG532" i="24"/>
  <c r="BD532" i="24"/>
  <c r="BH536" i="24"/>
  <c r="BK536" i="24"/>
  <c r="BH534" i="24"/>
  <c r="BK534" i="24"/>
  <c r="BK440" i="24"/>
  <c r="BH440" i="24"/>
  <c r="BK456" i="24"/>
  <c r="BH456" i="24"/>
  <c r="BH460" i="24"/>
  <c r="BK460" i="24"/>
  <c r="BG510" i="24"/>
  <c r="BD510" i="24"/>
  <c r="BG504" i="24"/>
  <c r="BD504" i="24"/>
  <c r="BH476" i="24"/>
  <c r="BK476" i="24"/>
  <c r="BH468" i="24"/>
  <c r="BK468" i="24"/>
  <c r="BK424" i="24"/>
  <c r="BH424" i="24"/>
  <c r="BK432" i="24"/>
  <c r="BH432" i="24"/>
  <c r="BO452" i="24"/>
  <c r="BP452" i="24" s="1"/>
  <c r="BL452" i="24"/>
  <c r="BK480" i="24"/>
  <c r="BH480" i="24"/>
  <c r="BH492" i="24"/>
  <c r="BK492" i="24"/>
  <c r="BK448" i="24"/>
  <c r="BH448" i="24"/>
  <c r="BH484" i="24"/>
  <c r="BK484" i="24"/>
  <c r="BH436" i="24"/>
  <c r="BK436" i="24"/>
  <c r="BH518" i="24"/>
  <c r="BK518" i="24"/>
  <c r="BH444" i="24"/>
  <c r="BK444" i="24"/>
  <c r="BH428" i="24"/>
  <c r="BK428" i="24"/>
  <c r="BK472" i="24"/>
  <c r="BH472" i="24"/>
  <c r="BK488" i="24"/>
  <c r="BH488" i="24"/>
  <c r="BL336" i="24"/>
  <c r="BO336" i="24"/>
  <c r="BP336" i="24" s="1"/>
  <c r="BK380" i="24"/>
  <c r="BH380" i="24"/>
  <c r="BK364" i="24"/>
  <c r="BH364" i="24"/>
  <c r="BK372" i="24"/>
  <c r="BH372" i="24"/>
  <c r="BH420" i="24"/>
  <c r="BK420" i="24"/>
  <c r="BH408" i="24"/>
  <c r="BK408" i="24"/>
  <c r="BH368" i="24"/>
  <c r="BK368" i="24"/>
  <c r="BH360" i="24"/>
  <c r="BK360" i="24"/>
  <c r="BH392" i="24"/>
  <c r="BK392" i="24"/>
  <c r="BK410" i="24"/>
  <c r="BH410" i="24"/>
  <c r="BK390" i="24"/>
  <c r="BH390" i="24"/>
  <c r="BK356" i="24"/>
  <c r="BH356" i="24"/>
  <c r="BK340" i="24"/>
  <c r="BH340" i="24"/>
  <c r="BK416" i="24"/>
  <c r="BH416" i="24"/>
  <c r="BO344" i="24"/>
  <c r="BP344" i="24" s="1"/>
  <c r="BL344" i="24"/>
  <c r="BK396" i="24"/>
  <c r="BH396" i="24"/>
  <c r="BK384" i="24"/>
  <c r="BH384" i="24"/>
  <c r="BK404" i="24"/>
  <c r="BH404" i="24"/>
  <c r="BK348" i="24"/>
  <c r="BH348" i="24"/>
  <c r="BH388" i="24"/>
  <c r="BK388" i="24"/>
  <c r="BH400" i="24"/>
  <c r="BK400" i="24"/>
  <c r="BH412" i="24"/>
  <c r="BK412" i="24"/>
  <c r="BH352" i="24"/>
  <c r="BK352" i="24"/>
  <c r="BH376" i="24"/>
  <c r="BK376" i="24"/>
  <c r="BH310" i="24"/>
  <c r="BK310" i="24"/>
  <c r="BK312" i="24"/>
  <c r="BH312" i="24"/>
  <c r="BK318" i="24"/>
  <c r="BH318" i="24"/>
  <c r="BK326" i="24"/>
  <c r="BH326" i="24"/>
  <c r="BH324" i="24"/>
  <c r="BK324" i="24"/>
  <c r="BG292" i="24"/>
  <c r="BD292" i="24"/>
  <c r="BH320" i="24"/>
  <c r="BK320" i="24"/>
  <c r="BD302" i="24"/>
  <c r="BG302" i="24"/>
  <c r="BO298" i="24"/>
  <c r="BP298" i="24" s="1"/>
  <c r="BL298" i="24"/>
  <c r="BK322" i="24"/>
  <c r="BH322" i="24"/>
  <c r="BK308" i="24"/>
  <c r="BH308" i="24"/>
  <c r="BK330" i="24"/>
  <c r="BH330" i="24"/>
  <c r="BH294" i="24"/>
  <c r="BK294" i="24"/>
  <c r="BH314" i="24"/>
  <c r="BK314" i="24"/>
  <c r="BD306" i="24"/>
  <c r="BG306" i="24"/>
  <c r="BO290" i="24"/>
  <c r="BP290" i="24" s="1"/>
  <c r="BL290" i="24"/>
  <c r="BH328" i="24"/>
  <c r="BK328" i="24"/>
  <c r="BH332" i="24"/>
  <c r="BK332" i="24"/>
  <c r="BO225" i="24"/>
  <c r="BP225" i="24" s="1"/>
  <c r="BL225" i="24"/>
  <c r="BL187" i="24"/>
  <c r="BO187" i="24"/>
  <c r="BP187" i="24" s="1"/>
  <c r="BD199" i="24"/>
  <c r="BG199" i="24"/>
  <c r="BG269" i="24"/>
  <c r="BD269" i="24"/>
  <c r="BO257" i="24"/>
  <c r="BP257" i="24" s="1"/>
  <c r="BL257" i="24"/>
  <c r="BH277" i="24"/>
  <c r="BK277" i="24"/>
  <c r="BL203" i="24"/>
  <c r="BO203" i="24"/>
  <c r="BP203" i="24" s="1"/>
  <c r="BO265" i="24"/>
  <c r="BP265" i="24" s="1"/>
  <c r="BL265" i="24"/>
  <c r="BH207" i="24"/>
  <c r="BK207" i="24"/>
  <c r="BO217" i="24"/>
  <c r="BP217" i="24" s="1"/>
  <c r="BL217" i="24"/>
  <c r="BK249" i="24"/>
  <c r="BH249" i="24"/>
  <c r="BK241" i="24"/>
  <c r="BH241" i="24"/>
  <c r="BD233" i="24"/>
  <c r="BG233" i="24"/>
  <c r="BL195" i="24"/>
  <c r="BO195" i="24"/>
  <c r="BP195" i="24" s="1"/>
  <c r="BG261" i="24"/>
  <c r="BD261" i="24"/>
  <c r="BK213" i="24"/>
  <c r="BH213" i="24"/>
  <c r="BD191" i="24"/>
  <c r="BG191" i="24"/>
  <c r="BO179" i="24"/>
  <c r="BP179" i="24" s="1"/>
  <c r="BL179" i="24"/>
  <c r="BL171" i="24"/>
  <c r="BO171" i="24"/>
  <c r="BP171" i="24" s="1"/>
  <c r="BL167" i="24"/>
  <c r="BO167" i="24"/>
  <c r="BP167" i="24" s="1"/>
  <c r="BL163" i="24"/>
  <c r="BO163" i="24"/>
  <c r="BP163" i="24" s="1"/>
  <c r="BL159" i="24"/>
  <c r="BO159" i="24"/>
  <c r="BP159" i="24" s="1"/>
  <c r="BL157" i="24"/>
  <c r="BO157" i="24"/>
  <c r="BP157" i="24" s="1"/>
  <c r="BO155" i="24"/>
  <c r="BP155" i="24" s="1"/>
  <c r="BL155" i="24"/>
  <c r="BL151" i="24"/>
  <c r="BO151" i="24"/>
  <c r="BP151" i="24" s="1"/>
  <c r="BL147" i="24"/>
  <c r="BO147" i="24"/>
  <c r="BP147" i="24" s="1"/>
  <c r="BL143" i="24"/>
  <c r="BO143" i="24"/>
  <c r="BP143" i="24" s="1"/>
  <c r="BL139" i="24"/>
  <c r="BO139" i="24"/>
  <c r="BP139" i="24" s="1"/>
  <c r="BL135" i="24"/>
  <c r="BO135" i="24"/>
  <c r="BP135" i="24" s="1"/>
  <c r="BL131" i="24"/>
  <c r="BO131" i="24"/>
  <c r="BP131" i="24" s="1"/>
  <c r="BL123" i="24"/>
  <c r="BO123" i="24"/>
  <c r="BP123" i="24" s="1"/>
  <c r="BL119" i="24"/>
  <c r="BO119" i="24"/>
  <c r="BP119" i="24" s="1"/>
  <c r="BL115" i="24"/>
  <c r="BO115" i="24"/>
  <c r="BP115" i="24" s="1"/>
  <c r="BL111" i="24"/>
  <c r="BO111" i="24"/>
  <c r="BP111" i="24" s="1"/>
  <c r="BL109" i="24"/>
  <c r="BO109" i="24"/>
  <c r="BP109" i="24" s="1"/>
  <c r="BL107" i="24"/>
  <c r="BO107" i="24"/>
  <c r="BP107" i="24" s="1"/>
  <c r="BL103" i="24"/>
  <c r="BO103" i="24"/>
  <c r="BP103" i="24" s="1"/>
  <c r="BL99" i="24"/>
  <c r="BO99" i="24"/>
  <c r="BP99" i="24" s="1"/>
  <c r="BK373" i="22"/>
  <c r="BH373" i="22"/>
  <c r="BL376" i="22"/>
  <c r="BO376" i="22"/>
  <c r="BP376" i="22" s="1"/>
  <c r="BK366" i="22"/>
  <c r="BH366" i="22"/>
  <c r="BL369" i="22"/>
  <c r="BO369" i="22"/>
  <c r="BP369" i="22" s="1"/>
  <c r="BK361" i="22"/>
  <c r="BH361" i="22"/>
  <c r="BL364" i="22"/>
  <c r="BO364" i="22"/>
  <c r="BP364" i="22" s="1"/>
  <c r="BO359" i="22"/>
  <c r="BP359" i="22" s="1"/>
  <c r="BL359" i="22"/>
  <c r="BK363" i="22"/>
  <c r="BH363" i="22"/>
  <c r="BL362" i="22"/>
  <c r="BO362" i="22"/>
  <c r="BP362" i="22" s="1"/>
  <c r="BL351" i="22"/>
  <c r="BO351" i="22"/>
  <c r="BP351" i="22" s="1"/>
  <c r="BK347" i="22"/>
  <c r="BH347" i="22"/>
  <c r="BL357" i="22"/>
  <c r="BO357" i="22"/>
  <c r="BP357" i="22" s="1"/>
  <c r="BK356" i="22"/>
  <c r="BH356" i="22"/>
  <c r="BK333" i="22"/>
  <c r="BH333" i="22"/>
  <c r="BK344" i="22"/>
  <c r="BH344" i="22"/>
  <c r="BL318" i="22"/>
  <c r="BO318" i="22"/>
  <c r="BP318" i="22" s="1"/>
  <c r="BD326" i="22"/>
  <c r="BG326" i="22"/>
  <c r="BL323" i="22"/>
  <c r="BO323" i="22"/>
  <c r="BP323" i="22" s="1"/>
  <c r="BH343" i="22"/>
  <c r="BK343" i="22"/>
  <c r="BH330" i="22"/>
  <c r="BK330" i="22"/>
  <c r="BH345" i="22"/>
  <c r="BK345" i="22"/>
  <c r="BK340" i="22"/>
  <c r="BH340" i="22"/>
  <c r="BK337" i="22"/>
  <c r="BH337" i="22"/>
  <c r="BL327" i="22"/>
  <c r="BO327" i="22"/>
  <c r="BP327" i="22" s="1"/>
  <c r="BH324" i="22"/>
  <c r="BK324" i="22"/>
  <c r="BH334" i="22"/>
  <c r="BK334" i="22"/>
  <c r="BD328" i="22"/>
  <c r="BG328" i="22"/>
  <c r="BK304" i="22"/>
  <c r="BH304" i="22"/>
  <c r="BK298" i="22"/>
  <c r="BH298" i="22"/>
  <c r="BH301" i="22"/>
  <c r="BK301" i="22"/>
  <c r="BH282" i="22"/>
  <c r="BK282" i="22"/>
  <c r="BH257" i="22"/>
  <c r="BK257" i="22"/>
  <c r="BL212" i="22"/>
  <c r="BO212" i="22"/>
  <c r="BP212" i="22" s="1"/>
  <c r="BO218" i="22"/>
  <c r="BP218" i="22" s="1"/>
  <c r="BL218" i="22"/>
  <c r="Z88" i="22"/>
  <c r="Z87" i="22" s="1"/>
  <c r="Y29" i="22" s="1"/>
  <c r="AA79" i="30"/>
  <c r="Z29" i="30" s="1"/>
  <c r="AE81" i="30"/>
  <c r="AD58" i="30" s="1"/>
  <c r="AD57" i="30" s="1"/>
  <c r="AD56" i="30" s="1"/>
  <c r="AC80" i="30"/>
  <c r="AI85" i="30"/>
  <c r="AH59" i="30" s="1"/>
  <c r="AB94" i="24"/>
  <c r="AD289" i="24"/>
  <c r="AC64" i="24" s="1"/>
  <c r="AC67" i="24"/>
  <c r="AD525" i="24"/>
  <c r="AC65" i="24" s="1"/>
  <c r="AB283" i="22"/>
  <c r="AA61" i="22" s="1"/>
  <c r="AB358" i="22"/>
  <c r="AA64" i="22" s="1"/>
  <c r="AB365" i="22"/>
  <c r="AA65" i="22" s="1"/>
  <c r="X87" i="22"/>
  <c r="W29" i="22" s="1"/>
  <c r="AB208" i="22"/>
  <c r="AA60" i="22" s="1"/>
  <c r="AD317" i="22"/>
  <c r="AC62" i="22" s="1"/>
  <c r="AF346" i="22"/>
  <c r="AE63" i="22" s="1"/>
  <c r="AG90" i="21"/>
  <c r="AF59" i="21" s="1"/>
  <c r="BH97" i="24" l="1"/>
  <c r="BK97" i="24"/>
  <c r="BH101" i="24"/>
  <c r="BK101" i="24"/>
  <c r="BH175" i="24"/>
  <c r="BK175" i="24"/>
  <c r="BH95" i="24"/>
  <c r="BK95" i="24"/>
  <c r="BK304" i="24"/>
  <c r="BH304" i="24"/>
  <c r="BK300" i="24"/>
  <c r="BH300" i="24"/>
  <c r="BL500" i="24"/>
  <c r="BO500" i="24"/>
  <c r="BP500" i="24" s="1"/>
  <c r="BH183" i="24"/>
  <c r="BK183" i="24"/>
  <c r="BK545" i="24"/>
  <c r="BH545" i="24"/>
  <c r="BH105" i="24"/>
  <c r="BK105" i="24"/>
  <c r="BH549" i="24"/>
  <c r="BK549" i="24"/>
  <c r="BH127" i="24"/>
  <c r="BK127" i="24"/>
  <c r="BK245" i="24"/>
  <c r="BH245" i="24"/>
  <c r="BK253" i="24"/>
  <c r="BH253" i="24"/>
  <c r="AB57" i="21"/>
  <c r="AB29" i="21" s="1"/>
  <c r="BO325" i="22"/>
  <c r="BP325" i="22" s="1"/>
  <c r="BL325" i="22"/>
  <c r="BL215" i="22"/>
  <c r="BO215" i="22"/>
  <c r="BP215" i="22" s="1"/>
  <c r="BO209" i="22"/>
  <c r="BP209" i="22" s="1"/>
  <c r="BL209" i="22"/>
  <c r="AA59" i="22"/>
  <c r="AA58" i="22" s="1"/>
  <c r="Z91" i="24"/>
  <c r="Y60" i="24" s="1"/>
  <c r="BL281" i="24"/>
  <c r="BO281" i="24"/>
  <c r="BP281" i="24" s="1"/>
  <c r="BH506" i="24"/>
  <c r="BK506" i="24"/>
  <c r="BL285" i="24"/>
  <c r="BO285" i="24"/>
  <c r="BP285" i="24" s="1"/>
  <c r="BK229" i="24"/>
  <c r="BH229" i="24"/>
  <c r="BL273" i="24"/>
  <c r="BO273" i="24"/>
  <c r="BP273" i="24" s="1"/>
  <c r="BH221" i="24"/>
  <c r="BK221" i="24"/>
  <c r="BO514" i="24"/>
  <c r="BP514" i="24" s="1"/>
  <c r="BL514" i="24"/>
  <c r="AB93" i="24"/>
  <c r="AB92" i="24" s="1"/>
  <c r="AA63" i="24"/>
  <c r="AA62" i="24" s="1"/>
  <c r="AA61" i="24" s="1"/>
  <c r="BK521" i="24"/>
  <c r="BH521" i="24"/>
  <c r="BH496" i="24"/>
  <c r="BK496" i="24"/>
  <c r="BK296" i="24"/>
  <c r="BH296" i="24"/>
  <c r="BL523" i="24"/>
  <c r="BO523" i="24"/>
  <c r="BP523" i="24" s="1"/>
  <c r="BK502" i="24"/>
  <c r="BH502" i="24"/>
  <c r="BH237" i="24"/>
  <c r="BK237" i="24"/>
  <c r="BO464" i="24"/>
  <c r="BP464" i="24" s="1"/>
  <c r="BL464" i="24"/>
  <c r="AE89" i="21"/>
  <c r="AD58" i="21"/>
  <c r="AC88" i="21"/>
  <c r="AA68" i="24"/>
  <c r="AA66" i="24" s="1"/>
  <c r="AE121" i="21"/>
  <c r="AD62" i="21"/>
  <c r="BL656" i="24"/>
  <c r="BO656" i="24"/>
  <c r="BP656" i="24" s="1"/>
  <c r="BL640" i="24"/>
  <c r="BO640" i="24"/>
  <c r="BP640" i="24" s="1"/>
  <c r="BO659" i="24"/>
  <c r="BP659" i="24" s="1"/>
  <c r="BL659" i="24"/>
  <c r="BO653" i="24"/>
  <c r="BP653" i="24" s="1"/>
  <c r="BL653" i="24"/>
  <c r="BO665" i="24"/>
  <c r="BP665" i="24" s="1"/>
  <c r="BL665" i="24"/>
  <c r="BO632" i="24"/>
  <c r="BP632" i="24" s="1"/>
  <c r="BL632" i="24"/>
  <c r="BO644" i="24"/>
  <c r="BP644" i="24" s="1"/>
  <c r="BL644" i="24"/>
  <c r="BL679" i="24"/>
  <c r="BO679" i="24"/>
  <c r="BP679" i="24" s="1"/>
  <c r="BL662" i="24"/>
  <c r="BO662" i="24"/>
  <c r="BP662" i="24" s="1"/>
  <c r="BL628" i="24"/>
  <c r="BO628" i="24"/>
  <c r="BP628" i="24" s="1"/>
  <c r="BL668" i="24"/>
  <c r="BO668" i="24"/>
  <c r="BP668" i="24" s="1"/>
  <c r="BL623" i="24"/>
  <c r="BO623" i="24"/>
  <c r="BP623" i="24" s="1"/>
  <c r="BL621" i="24"/>
  <c r="BO621" i="24"/>
  <c r="BP621" i="24" s="1"/>
  <c r="BL647" i="24"/>
  <c r="BO647" i="24"/>
  <c r="BP647" i="24" s="1"/>
  <c r="BL686" i="24"/>
  <c r="BO686" i="24"/>
  <c r="BP686" i="24" s="1"/>
  <c r="BL634" i="24"/>
  <c r="BO634" i="24"/>
  <c r="BP634" i="24" s="1"/>
  <c r="BL674" i="24"/>
  <c r="BO674" i="24"/>
  <c r="BP674" i="24" s="1"/>
  <c r="BO671" i="24"/>
  <c r="BP671" i="24" s="1"/>
  <c r="BL671" i="24"/>
  <c r="BO682" i="24"/>
  <c r="BP682" i="24" s="1"/>
  <c r="BL682" i="24"/>
  <c r="BO650" i="24"/>
  <c r="BP650" i="24" s="1"/>
  <c r="BL650" i="24"/>
  <c r="BO625" i="24"/>
  <c r="BP625" i="24" s="1"/>
  <c r="BL625" i="24"/>
  <c r="BO676" i="24"/>
  <c r="BP676" i="24" s="1"/>
  <c r="BL676" i="24"/>
  <c r="BO636" i="24"/>
  <c r="BP636" i="24" s="1"/>
  <c r="BL636" i="24"/>
  <c r="BL565" i="24"/>
  <c r="BO565" i="24"/>
  <c r="BP565" i="24" s="1"/>
  <c r="BL581" i="24"/>
  <c r="BO581" i="24"/>
  <c r="BP581" i="24" s="1"/>
  <c r="BO595" i="24"/>
  <c r="BP595" i="24" s="1"/>
  <c r="BL595" i="24"/>
  <c r="BO611" i="24"/>
  <c r="BP611" i="24" s="1"/>
  <c r="BL611" i="24"/>
  <c r="BO615" i="24"/>
  <c r="BP615" i="24" s="1"/>
  <c r="BL615" i="24"/>
  <c r="BO577" i="24"/>
  <c r="BP577" i="24" s="1"/>
  <c r="BL577" i="24"/>
  <c r="BO607" i="24"/>
  <c r="BP607" i="24" s="1"/>
  <c r="BL607" i="24"/>
  <c r="BO561" i="24"/>
  <c r="BP561" i="24" s="1"/>
  <c r="BL561" i="24"/>
  <c r="BO585" i="24"/>
  <c r="BP585" i="24" s="1"/>
  <c r="BL585" i="24"/>
  <c r="BL601" i="24"/>
  <c r="BO601" i="24"/>
  <c r="BP601" i="24" s="1"/>
  <c r="BL597" i="24"/>
  <c r="BO597" i="24"/>
  <c r="BP597" i="24" s="1"/>
  <c r="BL589" i="24"/>
  <c r="BO589" i="24"/>
  <c r="BP589" i="24" s="1"/>
  <c r="BO553" i="24"/>
  <c r="BP553" i="24" s="1"/>
  <c r="BL553" i="24"/>
  <c r="BO547" i="24"/>
  <c r="BP547" i="24" s="1"/>
  <c r="BL547" i="24"/>
  <c r="BL613" i="24"/>
  <c r="BO613" i="24"/>
  <c r="BP613" i="24" s="1"/>
  <c r="BL605" i="24"/>
  <c r="BO605" i="24"/>
  <c r="BP605" i="24" s="1"/>
  <c r="BL557" i="24"/>
  <c r="BO557" i="24"/>
  <c r="BP557" i="24" s="1"/>
  <c r="BL609" i="24"/>
  <c r="BO609" i="24"/>
  <c r="BP609" i="24" s="1"/>
  <c r="BL617" i="24"/>
  <c r="BO617" i="24"/>
  <c r="BP617" i="24" s="1"/>
  <c r="BL573" i="24"/>
  <c r="BO573" i="24"/>
  <c r="BP573" i="24" s="1"/>
  <c r="BO569" i="24"/>
  <c r="BP569" i="24" s="1"/>
  <c r="BL569" i="24"/>
  <c r="BO593" i="24"/>
  <c r="BP593" i="24" s="1"/>
  <c r="BL593" i="24"/>
  <c r="BO599" i="24"/>
  <c r="BP599" i="24" s="1"/>
  <c r="BL599" i="24"/>
  <c r="BO603" i="24"/>
  <c r="BP603" i="24" s="1"/>
  <c r="BL603" i="24"/>
  <c r="BK532" i="24"/>
  <c r="BH532" i="24"/>
  <c r="BO537" i="24"/>
  <c r="BP537" i="24" s="1"/>
  <c r="BL537" i="24"/>
  <c r="BO543" i="24"/>
  <c r="BP543" i="24" s="1"/>
  <c r="BL543" i="24"/>
  <c r="BO541" i="24"/>
  <c r="BP541" i="24" s="1"/>
  <c r="BL541" i="24"/>
  <c r="BK528" i="24"/>
  <c r="BH528" i="24"/>
  <c r="BL533" i="24"/>
  <c r="BO533" i="24"/>
  <c r="BP533" i="24" s="1"/>
  <c r="BL534" i="24"/>
  <c r="BO534" i="24"/>
  <c r="BP534" i="24" s="1"/>
  <c r="BH526" i="24"/>
  <c r="BK526" i="24"/>
  <c r="BL542" i="24"/>
  <c r="BO542" i="24"/>
  <c r="BP542" i="24" s="1"/>
  <c r="BL536" i="24"/>
  <c r="BO536" i="24"/>
  <c r="BP536" i="24" s="1"/>
  <c r="BL544" i="24"/>
  <c r="BO544" i="24"/>
  <c r="BP544" i="24" s="1"/>
  <c r="BO531" i="24"/>
  <c r="BP531" i="24" s="1"/>
  <c r="BL531" i="24"/>
  <c r="BO529" i="24"/>
  <c r="BP529" i="24" s="1"/>
  <c r="BL529" i="24"/>
  <c r="BL540" i="24"/>
  <c r="BO540" i="24"/>
  <c r="BP540" i="24" s="1"/>
  <c r="BL538" i="24"/>
  <c r="BO538" i="24"/>
  <c r="BP538" i="24" s="1"/>
  <c r="BK530" i="24"/>
  <c r="BH530" i="24"/>
  <c r="BO535" i="24"/>
  <c r="BP535" i="24" s="1"/>
  <c r="BL535" i="24"/>
  <c r="BO539" i="24"/>
  <c r="BP539" i="24" s="1"/>
  <c r="BL539" i="24"/>
  <c r="BL428" i="24"/>
  <c r="BO428" i="24"/>
  <c r="BP428" i="24" s="1"/>
  <c r="BO488" i="24"/>
  <c r="BP488" i="24" s="1"/>
  <c r="BL488" i="24"/>
  <c r="BO448" i="24"/>
  <c r="BP448" i="24" s="1"/>
  <c r="BL448" i="24"/>
  <c r="BO480" i="24"/>
  <c r="BP480" i="24" s="1"/>
  <c r="BL480" i="24"/>
  <c r="BO432" i="24"/>
  <c r="BP432" i="24" s="1"/>
  <c r="BL432" i="24"/>
  <c r="BH510" i="24"/>
  <c r="BK510" i="24"/>
  <c r="BL456" i="24"/>
  <c r="BO456" i="24"/>
  <c r="BP456" i="24" s="1"/>
  <c r="BL476" i="24"/>
  <c r="BO476" i="24"/>
  <c r="BP476" i="24" s="1"/>
  <c r="BO444" i="24"/>
  <c r="BP444" i="24" s="1"/>
  <c r="BL444" i="24"/>
  <c r="BL518" i="24"/>
  <c r="BO518" i="24"/>
  <c r="BP518" i="24" s="1"/>
  <c r="BL484" i="24"/>
  <c r="BO484" i="24"/>
  <c r="BP484" i="24" s="1"/>
  <c r="BO492" i="24"/>
  <c r="BP492" i="24" s="1"/>
  <c r="BL492" i="24"/>
  <c r="BO468" i="24"/>
  <c r="BP468" i="24" s="1"/>
  <c r="BL468" i="24"/>
  <c r="BL460" i="24"/>
  <c r="BO460" i="24"/>
  <c r="BP460" i="24" s="1"/>
  <c r="BL436" i="24"/>
  <c r="BO436" i="24"/>
  <c r="BP436" i="24" s="1"/>
  <c r="BO472" i="24"/>
  <c r="BP472" i="24" s="1"/>
  <c r="BL472" i="24"/>
  <c r="BO424" i="24"/>
  <c r="BP424" i="24" s="1"/>
  <c r="BL424" i="24"/>
  <c r="BH504" i="24"/>
  <c r="BK504" i="24"/>
  <c r="BO440" i="24"/>
  <c r="BP440" i="24" s="1"/>
  <c r="BL440" i="24"/>
  <c r="BL376" i="24"/>
  <c r="BO376" i="24"/>
  <c r="BP376" i="24" s="1"/>
  <c r="BO404" i="24"/>
  <c r="BP404" i="24" s="1"/>
  <c r="BL404" i="24"/>
  <c r="BO396" i="24"/>
  <c r="BP396" i="24" s="1"/>
  <c r="BL396" i="24"/>
  <c r="BO416" i="24"/>
  <c r="BP416" i="24" s="1"/>
  <c r="BL416" i="24"/>
  <c r="BO356" i="24"/>
  <c r="BP356" i="24" s="1"/>
  <c r="BL356" i="24"/>
  <c r="BO410" i="24"/>
  <c r="BP410" i="24" s="1"/>
  <c r="BL410" i="24"/>
  <c r="BO372" i="24"/>
  <c r="BP372" i="24" s="1"/>
  <c r="BL372" i="24"/>
  <c r="BO380" i="24"/>
  <c r="BP380" i="24" s="1"/>
  <c r="BL380" i="24"/>
  <c r="BL388" i="24"/>
  <c r="BO388" i="24"/>
  <c r="BP388" i="24" s="1"/>
  <c r="BL360" i="24"/>
  <c r="BO360" i="24"/>
  <c r="BP360" i="24" s="1"/>
  <c r="BL352" i="24"/>
  <c r="BO352" i="24"/>
  <c r="BP352" i="24" s="1"/>
  <c r="BL400" i="24"/>
  <c r="BO400" i="24"/>
  <c r="BP400" i="24" s="1"/>
  <c r="BL392" i="24"/>
  <c r="BO392" i="24"/>
  <c r="BP392" i="24" s="1"/>
  <c r="BL368" i="24"/>
  <c r="BO368" i="24"/>
  <c r="BP368" i="24" s="1"/>
  <c r="BL420" i="24"/>
  <c r="BO420" i="24"/>
  <c r="BP420" i="24" s="1"/>
  <c r="BL412" i="24"/>
  <c r="BO412" i="24"/>
  <c r="BP412" i="24" s="1"/>
  <c r="BL408" i="24"/>
  <c r="BO408" i="24"/>
  <c r="BP408" i="24" s="1"/>
  <c r="BO348" i="24"/>
  <c r="BP348" i="24" s="1"/>
  <c r="BL348" i="24"/>
  <c r="BO384" i="24"/>
  <c r="BP384" i="24" s="1"/>
  <c r="BL384" i="24"/>
  <c r="BO340" i="24"/>
  <c r="BP340" i="24" s="1"/>
  <c r="BL340" i="24"/>
  <c r="BO390" i="24"/>
  <c r="BP390" i="24" s="1"/>
  <c r="BL390" i="24"/>
  <c r="BO364" i="24"/>
  <c r="BP364" i="24" s="1"/>
  <c r="BL364" i="24"/>
  <c r="BO330" i="24"/>
  <c r="BP330" i="24" s="1"/>
  <c r="BL330" i="24"/>
  <c r="BO322" i="24"/>
  <c r="BP322" i="24" s="1"/>
  <c r="BL322" i="24"/>
  <c r="BO326" i="24"/>
  <c r="BP326" i="24" s="1"/>
  <c r="BL326" i="24"/>
  <c r="BL312" i="24"/>
  <c r="BO312" i="24"/>
  <c r="BP312" i="24" s="1"/>
  <c r="BL324" i="24"/>
  <c r="BO324" i="24"/>
  <c r="BP324" i="24" s="1"/>
  <c r="BL328" i="24"/>
  <c r="BO328" i="24"/>
  <c r="BP328" i="24" s="1"/>
  <c r="BH306" i="24"/>
  <c r="BK306" i="24"/>
  <c r="BO294" i="24"/>
  <c r="BP294" i="24" s="1"/>
  <c r="BL294" i="24"/>
  <c r="BH302" i="24"/>
  <c r="BK302" i="24"/>
  <c r="BL310" i="24"/>
  <c r="BO310" i="24"/>
  <c r="BP310" i="24" s="1"/>
  <c r="BL332" i="24"/>
  <c r="BO332" i="24"/>
  <c r="BP332" i="24" s="1"/>
  <c r="BL314" i="24"/>
  <c r="BO314" i="24"/>
  <c r="BP314" i="24" s="1"/>
  <c r="BL320" i="24"/>
  <c r="BO320" i="24"/>
  <c r="BP320" i="24" s="1"/>
  <c r="BL308" i="24"/>
  <c r="BO308" i="24"/>
  <c r="BP308" i="24" s="1"/>
  <c r="BK292" i="24"/>
  <c r="BH292" i="24"/>
  <c r="BO318" i="24"/>
  <c r="BP318" i="24" s="1"/>
  <c r="BL318" i="24"/>
  <c r="BH191" i="24"/>
  <c r="BK191" i="24"/>
  <c r="BO207" i="24"/>
  <c r="BP207" i="24" s="1"/>
  <c r="BL207" i="24"/>
  <c r="BH261" i="24"/>
  <c r="BK261" i="24"/>
  <c r="BO249" i="24"/>
  <c r="BP249" i="24" s="1"/>
  <c r="BL249" i="24"/>
  <c r="BL277" i="24"/>
  <c r="BO277" i="24"/>
  <c r="BP277" i="24" s="1"/>
  <c r="BH199" i="24"/>
  <c r="BK199" i="24"/>
  <c r="BH233" i="24"/>
  <c r="BK233" i="24"/>
  <c r="BL213" i="24"/>
  <c r="BO213" i="24"/>
  <c r="BP213" i="24" s="1"/>
  <c r="BO241" i="24"/>
  <c r="BP241" i="24" s="1"/>
  <c r="BL241" i="24"/>
  <c r="BH269" i="24"/>
  <c r="BK269" i="24"/>
  <c r="BO366" i="22"/>
  <c r="BP366" i="22" s="1"/>
  <c r="BL366" i="22"/>
  <c r="BO373" i="22"/>
  <c r="BP373" i="22" s="1"/>
  <c r="BL373" i="22"/>
  <c r="BO363" i="22"/>
  <c r="BP363" i="22" s="1"/>
  <c r="BL363" i="22"/>
  <c r="BL361" i="22"/>
  <c r="BO361" i="22"/>
  <c r="BP361" i="22" s="1"/>
  <c r="BO347" i="22"/>
  <c r="BP347" i="22" s="1"/>
  <c r="BL347" i="22"/>
  <c r="BO356" i="22"/>
  <c r="BP356" i="22" s="1"/>
  <c r="BL356" i="22"/>
  <c r="BH328" i="22"/>
  <c r="BK328" i="22"/>
  <c r="BL324" i="22"/>
  <c r="BO324" i="22"/>
  <c r="BP324" i="22" s="1"/>
  <c r="BL345" i="22"/>
  <c r="BO345" i="22"/>
  <c r="BP345" i="22" s="1"/>
  <c r="BL343" i="22"/>
  <c r="BO343" i="22"/>
  <c r="BP343" i="22" s="1"/>
  <c r="BH326" i="22"/>
  <c r="BK326" i="22"/>
  <c r="BO337" i="22"/>
  <c r="BP337" i="22" s="1"/>
  <c r="BL337" i="22"/>
  <c r="BO344" i="22"/>
  <c r="BP344" i="22" s="1"/>
  <c r="BL344" i="22"/>
  <c r="BL334" i="22"/>
  <c r="BO334" i="22"/>
  <c r="BP334" i="22" s="1"/>
  <c r="BL330" i="22"/>
  <c r="BO330" i="22"/>
  <c r="BP330" i="22" s="1"/>
  <c r="BO340" i="22"/>
  <c r="BP340" i="22" s="1"/>
  <c r="BL340" i="22"/>
  <c r="BO333" i="22"/>
  <c r="BP333" i="22" s="1"/>
  <c r="BL333" i="22"/>
  <c r="BO298" i="22"/>
  <c r="BP298" i="22" s="1"/>
  <c r="BL298" i="22"/>
  <c r="BO304" i="22"/>
  <c r="BP304" i="22" s="1"/>
  <c r="BL304" i="22"/>
  <c r="BO301" i="22"/>
  <c r="BP301" i="22" s="1"/>
  <c r="BL301" i="22"/>
  <c r="BL282" i="22"/>
  <c r="BO282" i="22"/>
  <c r="BP282" i="22" s="1"/>
  <c r="BL257" i="22"/>
  <c r="BO257" i="22"/>
  <c r="BP257" i="22" s="1"/>
  <c r="AE80" i="30"/>
  <c r="AG81" i="30"/>
  <c r="AF58" i="30" s="1"/>
  <c r="AF57" i="30" s="1"/>
  <c r="AF56" i="30" s="1"/>
  <c r="AC79" i="30"/>
  <c r="AB29" i="30" s="1"/>
  <c r="AK85" i="30"/>
  <c r="AJ59" i="30" s="1"/>
  <c r="AE67" i="24"/>
  <c r="AD94" i="24"/>
  <c r="AF525" i="24"/>
  <c r="AE65" i="24" s="1"/>
  <c r="AF289" i="24"/>
  <c r="AE64" i="24" s="1"/>
  <c r="AF317" i="22"/>
  <c r="AE62" i="22" s="1"/>
  <c r="AD283" i="22"/>
  <c r="AC61" i="22" s="1"/>
  <c r="AH346" i="22"/>
  <c r="AG63" i="22" s="1"/>
  <c r="AD358" i="22"/>
  <c r="AC64" i="22" s="1"/>
  <c r="AD208" i="22"/>
  <c r="AC60" i="22" s="1"/>
  <c r="AD365" i="22"/>
  <c r="AC65" i="22" s="1"/>
  <c r="AB88" i="22"/>
  <c r="Z90" i="24" l="1"/>
  <c r="Y59" i="24" s="1"/>
  <c r="Y30" i="24" s="1"/>
  <c r="AB91" i="24"/>
  <c r="AA60" i="24" s="1"/>
  <c r="BL101" i="24"/>
  <c r="BO101" i="24"/>
  <c r="BP101" i="24" s="1"/>
  <c r="BL97" i="24"/>
  <c r="BO97" i="24"/>
  <c r="BP97" i="24" s="1"/>
  <c r="BL127" i="24"/>
  <c r="BO127" i="24"/>
  <c r="BP127" i="24" s="1"/>
  <c r="BL549" i="24"/>
  <c r="BO549" i="24"/>
  <c r="BP549" i="24" s="1"/>
  <c r="BL105" i="24"/>
  <c r="BO105" i="24"/>
  <c r="BP105" i="24" s="1"/>
  <c r="BL183" i="24"/>
  <c r="BO183" i="24"/>
  <c r="BP183" i="24" s="1"/>
  <c r="BO95" i="24"/>
  <c r="BP95" i="24" s="1"/>
  <c r="BL95" i="24"/>
  <c r="BL175" i="24"/>
  <c r="BO175" i="24"/>
  <c r="BP175" i="24" s="1"/>
  <c r="BL253" i="24"/>
  <c r="BO253" i="24"/>
  <c r="BP253" i="24" s="1"/>
  <c r="BL245" i="24"/>
  <c r="BO245" i="24"/>
  <c r="BP245" i="24" s="1"/>
  <c r="BL545" i="24"/>
  <c r="BO545" i="24"/>
  <c r="BP545" i="24" s="1"/>
  <c r="BL300" i="24"/>
  <c r="BO300" i="24"/>
  <c r="BP300" i="24" s="1"/>
  <c r="BL304" i="24"/>
  <c r="BO304" i="24"/>
  <c r="BP304" i="24" s="1"/>
  <c r="AE88" i="21"/>
  <c r="AC59" i="22"/>
  <c r="AC58" i="22" s="1"/>
  <c r="AG89" i="21"/>
  <c r="BO229" i="24"/>
  <c r="BP229" i="24" s="1"/>
  <c r="BL229" i="24"/>
  <c r="AD93" i="24"/>
  <c r="AD92" i="24" s="1"/>
  <c r="AC63" i="24"/>
  <c r="AC62" i="24" s="1"/>
  <c r="AC61" i="24" s="1"/>
  <c r="BO502" i="24"/>
  <c r="BP502" i="24" s="1"/>
  <c r="BL502" i="24"/>
  <c r="BL296" i="24"/>
  <c r="BO296" i="24"/>
  <c r="BP296" i="24" s="1"/>
  <c r="BO521" i="24"/>
  <c r="BP521" i="24" s="1"/>
  <c r="BL521" i="24"/>
  <c r="AC68" i="24"/>
  <c r="AC66" i="24" s="1"/>
  <c r="BL237" i="24"/>
  <c r="BO237" i="24"/>
  <c r="BP237" i="24" s="1"/>
  <c r="BL496" i="24"/>
  <c r="BO496" i="24"/>
  <c r="BP496" i="24" s="1"/>
  <c r="BL221" i="24"/>
  <c r="BO221" i="24"/>
  <c r="BP221" i="24" s="1"/>
  <c r="BO506" i="24"/>
  <c r="BP506" i="24" s="1"/>
  <c r="BL506" i="24"/>
  <c r="AD57" i="21"/>
  <c r="AF58" i="21"/>
  <c r="AD29" i="21"/>
  <c r="AG121" i="21"/>
  <c r="AF62" i="21"/>
  <c r="BO526" i="24"/>
  <c r="BP526" i="24" s="1"/>
  <c r="BL526" i="24"/>
  <c r="BL530" i="24"/>
  <c r="BO530" i="24"/>
  <c r="BP530" i="24" s="1"/>
  <c r="BL528" i="24"/>
  <c r="BO528" i="24"/>
  <c r="BP528" i="24" s="1"/>
  <c r="BL532" i="24"/>
  <c r="BO532" i="24"/>
  <c r="BP532" i="24" s="1"/>
  <c r="BL504" i="24"/>
  <c r="BO504" i="24"/>
  <c r="BP504" i="24" s="1"/>
  <c r="BL510" i="24"/>
  <c r="BO510" i="24"/>
  <c r="BP510" i="24" s="1"/>
  <c r="BO302" i="24"/>
  <c r="BP302" i="24" s="1"/>
  <c r="BL302" i="24"/>
  <c r="BO306" i="24"/>
  <c r="BP306" i="24" s="1"/>
  <c r="BL306" i="24"/>
  <c r="BL292" i="24"/>
  <c r="BO292" i="24"/>
  <c r="BP292" i="24" s="1"/>
  <c r="BL269" i="24"/>
  <c r="BO269" i="24"/>
  <c r="BP269" i="24" s="1"/>
  <c r="BO199" i="24"/>
  <c r="BP199" i="24" s="1"/>
  <c r="BL199" i="24"/>
  <c r="BO233" i="24"/>
  <c r="BP233" i="24" s="1"/>
  <c r="BL233" i="24"/>
  <c r="BL261" i="24"/>
  <c r="BO261" i="24"/>
  <c r="BP261" i="24" s="1"/>
  <c r="BO191" i="24"/>
  <c r="BP191" i="24" s="1"/>
  <c r="BL191" i="24"/>
  <c r="BO328" i="22"/>
  <c r="BP328" i="22" s="1"/>
  <c r="BL328" i="22"/>
  <c r="BO326" i="22"/>
  <c r="BP326" i="22" s="1"/>
  <c r="BL326" i="22"/>
  <c r="AI81" i="30"/>
  <c r="AH58" i="30" s="1"/>
  <c r="AH57" i="30" s="1"/>
  <c r="AH56" i="30" s="1"/>
  <c r="AG80" i="30"/>
  <c r="AE79" i="30"/>
  <c r="AD29" i="30" s="1"/>
  <c r="AG67" i="24"/>
  <c r="AH525" i="24"/>
  <c r="AG65" i="24" s="1"/>
  <c r="AH289" i="24"/>
  <c r="AG64" i="24" s="1"/>
  <c r="AF94" i="24"/>
  <c r="AB87" i="22"/>
  <c r="AA29" i="22" s="1"/>
  <c r="AF208" i="22"/>
  <c r="AE60" i="22" s="1"/>
  <c r="AF365" i="22"/>
  <c r="AE65" i="22" s="1"/>
  <c r="AD88" i="22"/>
  <c r="AJ346" i="22"/>
  <c r="AI63" i="22" s="1"/>
  <c r="AH317" i="22"/>
  <c r="AG62" i="22" s="1"/>
  <c r="AF358" i="22"/>
  <c r="AE64" i="22" s="1"/>
  <c r="AF283" i="22"/>
  <c r="AE61" i="22" s="1"/>
  <c r="AB90" i="24" l="1"/>
  <c r="AG88" i="21"/>
  <c r="AE59" i="22"/>
  <c r="AE58" i="22" s="1"/>
  <c r="AD91" i="24"/>
  <c r="AC60" i="24" s="1"/>
  <c r="AF93" i="24"/>
  <c r="AF92" i="24" s="1"/>
  <c r="AE63" i="24"/>
  <c r="AE62" i="24" s="1"/>
  <c r="AE61" i="24" s="1"/>
  <c r="AF57" i="21"/>
  <c r="AF29" i="21" s="1"/>
  <c r="AE68" i="24"/>
  <c r="AE66" i="24" s="1"/>
  <c r="AA59" i="24"/>
  <c r="AA30" i="24" s="1"/>
  <c r="AG79" i="30"/>
  <c r="AF29" i="30" s="1"/>
  <c r="AK81" i="30"/>
  <c r="AJ58" i="30" s="1"/>
  <c r="AJ57" i="30" s="1"/>
  <c r="AJ56" i="30" s="1"/>
  <c r="AI80" i="30"/>
  <c r="AH94" i="24"/>
  <c r="AJ525" i="24"/>
  <c r="AI65" i="24" s="1"/>
  <c r="AJ289" i="24"/>
  <c r="AI64" i="24" s="1"/>
  <c r="AI67" i="24"/>
  <c r="AL346" i="22"/>
  <c r="AK63" i="22" s="1"/>
  <c r="AH283" i="22"/>
  <c r="AG61" i="22" s="1"/>
  <c r="AD87" i="22"/>
  <c r="AC29" i="22" s="1"/>
  <c r="AH208" i="22"/>
  <c r="AG60" i="22" s="1"/>
  <c r="AF88" i="22"/>
  <c r="AJ317" i="22"/>
  <c r="AI62" i="22" s="1"/>
  <c r="AH358" i="22"/>
  <c r="AG64" i="22" s="1"/>
  <c r="AH365" i="22"/>
  <c r="AG65" i="22" s="1"/>
  <c r="AD90" i="24" l="1"/>
  <c r="AC59" i="24" s="1"/>
  <c r="AC30" i="24" s="1"/>
  <c r="AF91" i="24"/>
  <c r="AE60" i="24" s="1"/>
  <c r="AG59" i="22"/>
  <c r="AG58" i="22" s="1"/>
  <c r="AG68" i="24"/>
  <c r="AG66" i="24" s="1"/>
  <c r="AH93" i="24"/>
  <c r="AH92" i="24" s="1"/>
  <c r="AH91" i="24" s="1"/>
  <c r="AG60" i="24" s="1"/>
  <c r="AG63" i="24"/>
  <c r="AG62" i="24" s="1"/>
  <c r="AG61" i="24" s="1"/>
  <c r="AK80" i="30"/>
  <c r="AI79" i="30"/>
  <c r="AH29" i="30" s="1"/>
  <c r="AM85" i="30"/>
  <c r="AL59" i="30" s="1"/>
  <c r="AL525" i="24"/>
  <c r="AK65" i="24" s="1"/>
  <c r="AL289" i="24"/>
  <c r="AK64" i="24" s="1"/>
  <c r="AJ94" i="24"/>
  <c r="AK67" i="24"/>
  <c r="AJ358" i="22"/>
  <c r="AI64" i="22" s="1"/>
  <c r="AL317" i="22"/>
  <c r="AK62" i="22" s="1"/>
  <c r="AJ365" i="22"/>
  <c r="AI65" i="22" s="1"/>
  <c r="AF87" i="22"/>
  <c r="AE29" i="22" s="1"/>
  <c r="AJ208" i="22"/>
  <c r="AI60" i="22" s="1"/>
  <c r="AH88" i="22"/>
  <c r="AJ283" i="22"/>
  <c r="AI61" i="22" s="1"/>
  <c r="AN346" i="22"/>
  <c r="AM63" i="22" s="1"/>
  <c r="AF90" i="24" l="1"/>
  <c r="AI59" i="22"/>
  <c r="AI58" i="22" s="1"/>
  <c r="AJ93" i="24"/>
  <c r="AJ92" i="24" s="1"/>
  <c r="AI63" i="24"/>
  <c r="AI62" i="24" s="1"/>
  <c r="AI61" i="24" s="1"/>
  <c r="AI68" i="24"/>
  <c r="AI66" i="24" s="1"/>
  <c r="AE59" i="24"/>
  <c r="AE30" i="24" s="1"/>
  <c r="AK79" i="30"/>
  <c r="AJ29" i="30" s="1"/>
  <c r="AO85" i="30"/>
  <c r="AN59" i="30" s="1"/>
  <c r="AL94" i="24"/>
  <c r="AN525" i="24"/>
  <c r="AM65" i="24" s="1"/>
  <c r="AM67" i="24"/>
  <c r="AH90" i="24"/>
  <c r="AN289" i="24"/>
  <c r="AM64" i="24" s="1"/>
  <c r="AP346" i="22"/>
  <c r="AO63" i="22" s="1"/>
  <c r="AH87" i="22"/>
  <c r="AG29" i="22" s="1"/>
  <c r="AN317" i="22"/>
  <c r="AM62" i="22" s="1"/>
  <c r="AL365" i="22"/>
  <c r="AK65" i="22" s="1"/>
  <c r="AL358" i="22"/>
  <c r="AK64" i="22" s="1"/>
  <c r="AL283" i="22"/>
  <c r="AK61" i="22" s="1"/>
  <c r="AL208" i="22"/>
  <c r="AK60" i="22" s="1"/>
  <c r="AJ88" i="22"/>
  <c r="AK59" i="22" l="1"/>
  <c r="AK58" i="22" s="1"/>
  <c r="AK68" i="24"/>
  <c r="AK66" i="24" s="1"/>
  <c r="AG59" i="24"/>
  <c r="AG30" i="24" s="1"/>
  <c r="AL93" i="24"/>
  <c r="AL92" i="24" s="1"/>
  <c r="AK63" i="24"/>
  <c r="AK62" i="24" s="1"/>
  <c r="AK61" i="24" s="1"/>
  <c r="AJ91" i="24"/>
  <c r="AI60" i="24" s="1"/>
  <c r="AM81" i="30"/>
  <c r="AL58" i="30" s="1"/>
  <c r="AL57" i="30" s="1"/>
  <c r="AL56" i="30" s="1"/>
  <c r="AQ85" i="30"/>
  <c r="AP59" i="30" s="1"/>
  <c r="AP289" i="24"/>
  <c r="AO64" i="24" s="1"/>
  <c r="AO67" i="24"/>
  <c r="AP525" i="24"/>
  <c r="AO65" i="24" s="1"/>
  <c r="AN94" i="24"/>
  <c r="AN365" i="22"/>
  <c r="AM65" i="22" s="1"/>
  <c r="AJ87" i="22"/>
  <c r="AI29" i="22" s="1"/>
  <c r="AN283" i="22"/>
  <c r="AM61" i="22" s="1"/>
  <c r="AN358" i="22"/>
  <c r="AM64" i="22" s="1"/>
  <c r="AL88" i="22"/>
  <c r="AP317" i="22"/>
  <c r="AO62" i="22" s="1"/>
  <c r="AR346" i="22"/>
  <c r="AQ63" i="22" s="1"/>
  <c r="AN208" i="22"/>
  <c r="AM60" i="22" s="1"/>
  <c r="AL91" i="24" l="1"/>
  <c r="AK60" i="24" s="1"/>
  <c r="AM59" i="22"/>
  <c r="AM58" i="22" s="1"/>
  <c r="AJ90" i="24"/>
  <c r="AI59" i="24" s="1"/>
  <c r="AI30" i="24" s="1"/>
  <c r="AN93" i="24"/>
  <c r="AN92" i="24" s="1"/>
  <c r="AN91" i="24" s="1"/>
  <c r="AM60" i="24" s="1"/>
  <c r="AM63" i="24"/>
  <c r="AM62" i="24" s="1"/>
  <c r="AM61" i="24" s="1"/>
  <c r="AM68" i="24"/>
  <c r="AM66" i="24" s="1"/>
  <c r="AO81" i="30"/>
  <c r="AN58" i="30" s="1"/>
  <c r="AN57" i="30" s="1"/>
  <c r="AN56" i="30" s="1"/>
  <c r="AM80" i="30"/>
  <c r="AS85" i="30"/>
  <c r="AR59" i="30" s="1"/>
  <c r="AR289" i="24"/>
  <c r="AQ64" i="24" s="1"/>
  <c r="AQ67" i="24"/>
  <c r="AP94" i="24"/>
  <c r="AR525" i="24"/>
  <c r="AQ65" i="24" s="1"/>
  <c r="AT346" i="22"/>
  <c r="AS63" i="22" s="1"/>
  <c r="AP283" i="22"/>
  <c r="AO61" i="22" s="1"/>
  <c r="AP208" i="22"/>
  <c r="AO60" i="22" s="1"/>
  <c r="AR317" i="22"/>
  <c r="AQ62" i="22" s="1"/>
  <c r="AP358" i="22"/>
  <c r="AO64" i="22" s="1"/>
  <c r="AN88" i="22"/>
  <c r="AL87" i="22"/>
  <c r="AK29" i="22" s="1"/>
  <c r="AP365" i="22"/>
  <c r="AO65" i="22" s="1"/>
  <c r="AL90" i="24" l="1"/>
  <c r="AK59" i="24" s="1"/>
  <c r="AK30" i="24" s="1"/>
  <c r="AO59" i="22"/>
  <c r="AO58" i="22" s="1"/>
  <c r="AP93" i="24"/>
  <c r="AP92" i="24" s="1"/>
  <c r="AO63" i="24"/>
  <c r="AO62" i="24" s="1"/>
  <c r="AO61" i="24" s="1"/>
  <c r="AO68" i="24"/>
  <c r="AO66" i="24" s="1"/>
  <c r="AQ81" i="30"/>
  <c r="AP58" i="30" s="1"/>
  <c r="AP57" i="30" s="1"/>
  <c r="AP56" i="30" s="1"/>
  <c r="AO80" i="30"/>
  <c r="AM79" i="30"/>
  <c r="AL29" i="30" s="1"/>
  <c r="AU85" i="30"/>
  <c r="AT59" i="30" s="1"/>
  <c r="AS67" i="24"/>
  <c r="AT289" i="24"/>
  <c r="AS64" i="24" s="1"/>
  <c r="AR94" i="24"/>
  <c r="AT525" i="24"/>
  <c r="AS65" i="24" s="1"/>
  <c r="AN90" i="24"/>
  <c r="AR365" i="22"/>
  <c r="AQ65" i="22" s="1"/>
  <c r="AN87" i="22"/>
  <c r="AM29" i="22" s="1"/>
  <c r="AR208" i="22"/>
  <c r="AQ60" i="22" s="1"/>
  <c r="AV346" i="22"/>
  <c r="AU63" i="22" s="1"/>
  <c r="AR358" i="22"/>
  <c r="AQ64" i="22" s="1"/>
  <c r="AR283" i="22"/>
  <c r="AQ61" i="22" s="1"/>
  <c r="AT317" i="22"/>
  <c r="AS62" i="22" s="1"/>
  <c r="AP88" i="22"/>
  <c r="AP91" i="24" l="1"/>
  <c r="AO60" i="24" s="1"/>
  <c r="AQ59" i="22"/>
  <c r="AQ58" i="22" s="1"/>
  <c r="AR93" i="24"/>
  <c r="AR92" i="24" s="1"/>
  <c r="AR91" i="24" s="1"/>
  <c r="AQ60" i="24" s="1"/>
  <c r="AQ63" i="24"/>
  <c r="AQ62" i="24" s="1"/>
  <c r="AQ61" i="24" s="1"/>
  <c r="AQ68" i="24"/>
  <c r="AQ66" i="24" s="1"/>
  <c r="AM59" i="24"/>
  <c r="AM30" i="24" s="1"/>
  <c r="AR88" i="22"/>
  <c r="AR87" i="22" s="1"/>
  <c r="AO79" i="30"/>
  <c r="AN29" i="30" s="1"/>
  <c r="AQ80" i="30"/>
  <c r="AS81" i="30"/>
  <c r="AR58" i="30" s="1"/>
  <c r="AR57" i="30" s="1"/>
  <c r="AR56" i="30" s="1"/>
  <c r="AW85" i="30"/>
  <c r="AV59" i="30" s="1"/>
  <c r="AP90" i="24"/>
  <c r="AT94" i="24"/>
  <c r="AU67" i="24"/>
  <c r="AV525" i="24"/>
  <c r="AU65" i="24" s="1"/>
  <c r="AV289" i="24"/>
  <c r="AU64" i="24" s="1"/>
  <c r="AT283" i="22"/>
  <c r="AS61" i="22" s="1"/>
  <c r="AX346" i="22"/>
  <c r="AW63" i="22" s="1"/>
  <c r="AT365" i="22"/>
  <c r="AS65" i="22" s="1"/>
  <c r="AP87" i="22"/>
  <c r="AO29" i="22" s="1"/>
  <c r="AT208" i="22"/>
  <c r="AS60" i="22" s="1"/>
  <c r="AT358" i="22"/>
  <c r="AS64" i="22" s="1"/>
  <c r="AV317" i="22"/>
  <c r="AU62" i="22" s="1"/>
  <c r="AQ29" i="22" l="1"/>
  <c r="AS59" i="22"/>
  <c r="AS58" i="22" s="1"/>
  <c r="AT93" i="24"/>
  <c r="AT92" i="24" s="1"/>
  <c r="AT91" i="24" s="1"/>
  <c r="AS60" i="24" s="1"/>
  <c r="AS63" i="24"/>
  <c r="AS62" i="24" s="1"/>
  <c r="AS61" i="24" s="1"/>
  <c r="AS68" i="24"/>
  <c r="AS66" i="24" s="1"/>
  <c r="AO59" i="24"/>
  <c r="AO30" i="24" s="1"/>
  <c r="AQ79" i="30"/>
  <c r="AP29" i="30" s="1"/>
  <c r="AU81" i="30"/>
  <c r="AT58" i="30" s="1"/>
  <c r="AT57" i="30" s="1"/>
  <c r="AT56" i="30" s="1"/>
  <c r="AS80" i="30"/>
  <c r="AY85" i="30"/>
  <c r="AX59" i="30" s="1"/>
  <c r="AX525" i="24"/>
  <c r="AW65" i="24" s="1"/>
  <c r="AR90" i="24"/>
  <c r="AV94" i="24"/>
  <c r="AW67" i="24"/>
  <c r="AX289" i="24"/>
  <c r="AW64" i="24" s="1"/>
  <c r="AV365" i="22"/>
  <c r="AU65" i="22" s="1"/>
  <c r="AV208" i="22"/>
  <c r="AU60" i="22" s="1"/>
  <c r="AV283" i="22"/>
  <c r="AU61" i="22" s="1"/>
  <c r="AX317" i="22"/>
  <c r="AW62" i="22" s="1"/>
  <c r="AZ346" i="22"/>
  <c r="AY63" i="22" s="1"/>
  <c r="AT88" i="22"/>
  <c r="AV358" i="22"/>
  <c r="AU64" i="22" s="1"/>
  <c r="AU59" i="22" l="1"/>
  <c r="AU58" i="22" s="1"/>
  <c r="AV93" i="24"/>
  <c r="AV92" i="24" s="1"/>
  <c r="AU63" i="24"/>
  <c r="AU62" i="24" s="1"/>
  <c r="AU61" i="24" s="1"/>
  <c r="AU68" i="24"/>
  <c r="AU66" i="24" s="1"/>
  <c r="AQ59" i="24"/>
  <c r="AQ30" i="24" s="1"/>
  <c r="AV88" i="22"/>
  <c r="AV87" i="22" s="1"/>
  <c r="AW81" i="30"/>
  <c r="AV58" i="30" s="1"/>
  <c r="AV57" i="30" s="1"/>
  <c r="AV56" i="30" s="1"/>
  <c r="AU80" i="30"/>
  <c r="AS79" i="30"/>
  <c r="AR29" i="30" s="1"/>
  <c r="BA85" i="30"/>
  <c r="AZ59" i="30" s="1"/>
  <c r="AT90" i="24"/>
  <c r="AY67" i="24"/>
  <c r="AZ289" i="24"/>
  <c r="AY64" i="24" s="1"/>
  <c r="AX94" i="24"/>
  <c r="AZ525" i="24"/>
  <c r="AY65" i="24" s="1"/>
  <c r="BB346" i="22"/>
  <c r="BA63" i="22" s="1"/>
  <c r="AZ317" i="22"/>
  <c r="AY62" i="22" s="1"/>
  <c r="AX208" i="22"/>
  <c r="AW60" i="22" s="1"/>
  <c r="AX365" i="22"/>
  <c r="AW65" i="22" s="1"/>
  <c r="AX283" i="22"/>
  <c r="AW61" i="22" s="1"/>
  <c r="AX358" i="22"/>
  <c r="AW64" i="22" s="1"/>
  <c r="AT87" i="22"/>
  <c r="AS29" i="22" s="1"/>
  <c r="AU29" i="22" l="1"/>
  <c r="AW59" i="22"/>
  <c r="AW58" i="22" s="1"/>
  <c r="AV91" i="24"/>
  <c r="AU60" i="24" s="1"/>
  <c r="AW68" i="24"/>
  <c r="AW66" i="24" s="1"/>
  <c r="AX93" i="24"/>
  <c r="AX92" i="24" s="1"/>
  <c r="AX91" i="24" s="1"/>
  <c r="AW60" i="24" s="1"/>
  <c r="AW63" i="24"/>
  <c r="AW62" i="24" s="1"/>
  <c r="AW61" i="24" s="1"/>
  <c r="AS59" i="24"/>
  <c r="AS30" i="24" s="1"/>
  <c r="AU79" i="30"/>
  <c r="AT29" i="30" s="1"/>
  <c r="AY81" i="30"/>
  <c r="AX58" i="30" s="1"/>
  <c r="AX57" i="30" s="1"/>
  <c r="AX56" i="30" s="1"/>
  <c r="AW80" i="30"/>
  <c r="BC85" i="30"/>
  <c r="BB59" i="30" s="1"/>
  <c r="AZ94" i="24"/>
  <c r="BB525" i="24"/>
  <c r="BA65" i="24" s="1"/>
  <c r="BB289" i="24"/>
  <c r="BA64" i="24" s="1"/>
  <c r="BA67" i="24"/>
  <c r="AZ358" i="22"/>
  <c r="AY64" i="22" s="1"/>
  <c r="AZ208" i="22"/>
  <c r="AY60" i="22" s="1"/>
  <c r="AY59" i="22" s="1"/>
  <c r="BD346" i="22"/>
  <c r="BC63" i="22" s="1"/>
  <c r="AZ283" i="22"/>
  <c r="AY61" i="22" s="1"/>
  <c r="AZ365" i="22"/>
  <c r="AY65" i="22" s="1"/>
  <c r="AX88" i="22"/>
  <c r="BB317" i="22"/>
  <c r="BA62" i="22" s="1"/>
  <c r="AV90" i="24" l="1"/>
  <c r="AU59" i="24" s="1"/>
  <c r="AU30" i="24" s="1"/>
  <c r="AY58" i="22"/>
  <c r="AZ93" i="24"/>
  <c r="AZ92" i="24" s="1"/>
  <c r="AY63" i="24"/>
  <c r="AY62" i="24" s="1"/>
  <c r="AY61" i="24" s="1"/>
  <c r="AY68" i="24"/>
  <c r="AY66" i="24" s="1"/>
  <c r="AY80" i="30"/>
  <c r="BA81" i="30"/>
  <c r="AZ58" i="30" s="1"/>
  <c r="AZ57" i="30" s="1"/>
  <c r="AZ56" i="30" s="1"/>
  <c r="AW79" i="30"/>
  <c r="AV29" i="30" s="1"/>
  <c r="BE85" i="30"/>
  <c r="BD59" i="30" s="1"/>
  <c r="BC67" i="24"/>
  <c r="BD525" i="24"/>
  <c r="BC65" i="24" s="1"/>
  <c r="BB94" i="24"/>
  <c r="BD289" i="24"/>
  <c r="BC64" i="24" s="1"/>
  <c r="AX90" i="24"/>
  <c r="BB365" i="22"/>
  <c r="BA65" i="22" s="1"/>
  <c r="BB283" i="22"/>
  <c r="BA61" i="22" s="1"/>
  <c r="BB208" i="22"/>
  <c r="BA60" i="22" s="1"/>
  <c r="BF346" i="22"/>
  <c r="BE63" i="22" s="1"/>
  <c r="BB358" i="22"/>
  <c r="BA64" i="22" s="1"/>
  <c r="BD317" i="22"/>
  <c r="BC62" i="22" s="1"/>
  <c r="AX87" i="22"/>
  <c r="AW29" i="22" s="1"/>
  <c r="AZ88" i="22"/>
  <c r="BA59" i="22" l="1"/>
  <c r="BA58" i="22" s="1"/>
  <c r="AZ91" i="24"/>
  <c r="AY60" i="24" s="1"/>
  <c r="BB93" i="24"/>
  <c r="BB92" i="24" s="1"/>
  <c r="BA63" i="24"/>
  <c r="BA62" i="24" s="1"/>
  <c r="BA61" i="24" s="1"/>
  <c r="AW59" i="24"/>
  <c r="AW30" i="24" s="1"/>
  <c r="BA68" i="24"/>
  <c r="BA66" i="24" s="1"/>
  <c r="BA80" i="30"/>
  <c r="BC81" i="30"/>
  <c r="BB58" i="30" s="1"/>
  <c r="BB57" i="30" s="1"/>
  <c r="BB56" i="30" s="1"/>
  <c r="AY79" i="30"/>
  <c r="AX29" i="30" s="1"/>
  <c r="BG85" i="30"/>
  <c r="BF59" i="30" s="1"/>
  <c r="BC68" i="24"/>
  <c r="BC66" i="24" s="1"/>
  <c r="BD94" i="24"/>
  <c r="BE67" i="24"/>
  <c r="BF289" i="24"/>
  <c r="BE64" i="24" s="1"/>
  <c r="BF525" i="24"/>
  <c r="BE65" i="24" s="1"/>
  <c r="BH346" i="22"/>
  <c r="BG63" i="22" s="1"/>
  <c r="AZ87" i="22"/>
  <c r="AY29" i="22" s="1"/>
  <c r="BD358" i="22"/>
  <c r="BC64" i="22" s="1"/>
  <c r="BD208" i="22"/>
  <c r="BC60" i="22" s="1"/>
  <c r="BD283" i="22"/>
  <c r="BC61" i="22" s="1"/>
  <c r="BF317" i="22"/>
  <c r="BE62" i="22" s="1"/>
  <c r="BB88" i="22"/>
  <c r="BD365" i="22"/>
  <c r="BC65" i="22" s="1"/>
  <c r="AZ90" i="24" l="1"/>
  <c r="AY59" i="24" s="1"/>
  <c r="AY30" i="24" s="1"/>
  <c r="BB91" i="24"/>
  <c r="BA60" i="24" s="1"/>
  <c r="BC59" i="22"/>
  <c r="BC58" i="22" s="1"/>
  <c r="BD93" i="24"/>
  <c r="BD92" i="24" s="1"/>
  <c r="BD91" i="24" s="1"/>
  <c r="BC60" i="24" s="1"/>
  <c r="BC63" i="24"/>
  <c r="BC62" i="24" s="1"/>
  <c r="BC61" i="24" s="1"/>
  <c r="BC80" i="30"/>
  <c r="BE81" i="30"/>
  <c r="BD58" i="30" s="1"/>
  <c r="BD57" i="30" s="1"/>
  <c r="BD56" i="30" s="1"/>
  <c r="BA79" i="30"/>
  <c r="AZ29" i="30" s="1"/>
  <c r="BI85" i="30"/>
  <c r="BH59" i="30" s="1"/>
  <c r="BH289" i="24"/>
  <c r="BG64" i="24" s="1"/>
  <c r="BG67" i="24"/>
  <c r="BF94" i="24"/>
  <c r="BH525" i="24"/>
  <c r="BG65" i="24" s="1"/>
  <c r="BF365" i="22"/>
  <c r="BE65" i="22" s="1"/>
  <c r="BF208" i="22"/>
  <c r="BE60" i="22" s="1"/>
  <c r="BF283" i="22"/>
  <c r="BE61" i="22" s="1"/>
  <c r="BD88" i="22"/>
  <c r="BB87" i="22"/>
  <c r="BA29" i="22" s="1"/>
  <c r="BH317" i="22"/>
  <c r="BG62" i="22" s="1"/>
  <c r="BF358" i="22"/>
  <c r="BE64" i="22" s="1"/>
  <c r="BJ346" i="22"/>
  <c r="BI63" i="22" s="1"/>
  <c r="BB90" i="24" l="1"/>
  <c r="BA59" i="24" s="1"/>
  <c r="BA30" i="24" s="1"/>
  <c r="BE59" i="22"/>
  <c r="BE58" i="22" s="1"/>
  <c r="BF93" i="24"/>
  <c r="BF92" i="24" s="1"/>
  <c r="BE63" i="24"/>
  <c r="BE62" i="24" s="1"/>
  <c r="BE61" i="24" s="1"/>
  <c r="BE68" i="24"/>
  <c r="BE66" i="24" s="1"/>
  <c r="BG81" i="30"/>
  <c r="BF58" i="30" s="1"/>
  <c r="BF57" i="30" s="1"/>
  <c r="BF56" i="30" s="1"/>
  <c r="BE80" i="30"/>
  <c r="BC79" i="30"/>
  <c r="BB29" i="30" s="1"/>
  <c r="BK85" i="30"/>
  <c r="BJ59" i="30" s="1"/>
  <c r="BI67" i="24"/>
  <c r="BJ289" i="24"/>
  <c r="BI64" i="24" s="1"/>
  <c r="BH94" i="24"/>
  <c r="BJ525" i="24"/>
  <c r="BI65" i="24" s="1"/>
  <c r="BD90" i="24"/>
  <c r="BH358" i="22"/>
  <c r="BG64" i="22" s="1"/>
  <c r="BH283" i="22"/>
  <c r="BG61" i="22" s="1"/>
  <c r="BH365" i="22"/>
  <c r="BG65" i="22" s="1"/>
  <c r="BD87" i="22"/>
  <c r="BC29" i="22" s="1"/>
  <c r="BL346" i="22"/>
  <c r="BK63" i="22" s="1"/>
  <c r="BJ317" i="22"/>
  <c r="BI62" i="22" s="1"/>
  <c r="BH208" i="22"/>
  <c r="BG60" i="22" s="1"/>
  <c r="BF88" i="22"/>
  <c r="BG59" i="22" l="1"/>
  <c r="BG58" i="22" s="1"/>
  <c r="BF91" i="24"/>
  <c r="BE60" i="24" s="1"/>
  <c r="BH93" i="24"/>
  <c r="BH92" i="24" s="1"/>
  <c r="BH91" i="24" s="1"/>
  <c r="BG60" i="24" s="1"/>
  <c r="BG63" i="24"/>
  <c r="BG62" i="24" s="1"/>
  <c r="BG61" i="24" s="1"/>
  <c r="BG68" i="24"/>
  <c r="BG66" i="24" s="1"/>
  <c r="BC59" i="24"/>
  <c r="BC30" i="24" s="1"/>
  <c r="BE79" i="30"/>
  <c r="BD29" i="30" s="1"/>
  <c r="BI81" i="30"/>
  <c r="BH58" i="30" s="1"/>
  <c r="BH57" i="30" s="1"/>
  <c r="BH56" i="30" s="1"/>
  <c r="BG80" i="30"/>
  <c r="BM85" i="30"/>
  <c r="BL59" i="30" s="1"/>
  <c r="BL289" i="24"/>
  <c r="BK64" i="24" s="1"/>
  <c r="BK67" i="24"/>
  <c r="BL525" i="24"/>
  <c r="BK65" i="24" s="1"/>
  <c r="BJ94" i="24"/>
  <c r="BF87" i="22"/>
  <c r="BE29" i="22" s="1"/>
  <c r="BN346" i="22"/>
  <c r="BM63" i="22" s="1"/>
  <c r="BJ283" i="22"/>
  <c r="BI61" i="22" s="1"/>
  <c r="BJ365" i="22"/>
  <c r="BI65" i="22" s="1"/>
  <c r="BJ358" i="22"/>
  <c r="BI64" i="22" s="1"/>
  <c r="BJ208" i="22"/>
  <c r="BI60" i="22" s="1"/>
  <c r="BH88" i="22"/>
  <c r="BL317" i="22"/>
  <c r="BK62" i="22" s="1"/>
  <c r="BF90" i="24" l="1"/>
  <c r="BE59" i="24" s="1"/>
  <c r="BE30" i="24" s="1"/>
  <c r="BI59" i="22"/>
  <c r="BI58" i="22" s="1"/>
  <c r="BJ93" i="24"/>
  <c r="BJ92" i="24" s="1"/>
  <c r="BI63" i="24"/>
  <c r="BI62" i="24" s="1"/>
  <c r="BI61" i="24" s="1"/>
  <c r="BI68" i="24"/>
  <c r="BI66" i="24" s="1"/>
  <c r="BJ88" i="22"/>
  <c r="BJ87" i="22" s="1"/>
  <c r="BG79" i="30"/>
  <c r="BF29" i="30" s="1"/>
  <c r="BI80" i="30"/>
  <c r="BK81" i="30"/>
  <c r="BJ58" i="30" s="1"/>
  <c r="BJ57" i="30" s="1"/>
  <c r="BJ56" i="30" s="1"/>
  <c r="BO85" i="30"/>
  <c r="BN59" i="30" s="1"/>
  <c r="BN525" i="24"/>
  <c r="BM65" i="24" s="1"/>
  <c r="BH90" i="24"/>
  <c r="BM67" i="24"/>
  <c r="BL94" i="24"/>
  <c r="BN289" i="24"/>
  <c r="BM64" i="24" s="1"/>
  <c r="BH87" i="22"/>
  <c r="BG29" i="22" s="1"/>
  <c r="BL365" i="22"/>
  <c r="BK65" i="22" s="1"/>
  <c r="BP346" i="22"/>
  <c r="BO63" i="22" s="1"/>
  <c r="BN317" i="22"/>
  <c r="BM62" i="22" s="1"/>
  <c r="BL208" i="22"/>
  <c r="BK60" i="22" s="1"/>
  <c r="BL358" i="22"/>
  <c r="BK64" i="22" s="1"/>
  <c r="BL283" i="22"/>
  <c r="BK61" i="22" s="1"/>
  <c r="BI29" i="22" l="1"/>
  <c r="BJ91" i="24"/>
  <c r="BI60" i="24" s="1"/>
  <c r="BK59" i="22"/>
  <c r="BK58" i="22" s="1"/>
  <c r="BL93" i="24"/>
  <c r="BL92" i="24" s="1"/>
  <c r="BL91" i="24" s="1"/>
  <c r="BK60" i="24" s="1"/>
  <c r="BK63" i="24"/>
  <c r="BK62" i="24" s="1"/>
  <c r="BK61" i="24" s="1"/>
  <c r="BK68" i="24"/>
  <c r="BK66" i="24" s="1"/>
  <c r="BG59" i="24"/>
  <c r="BG30" i="24" s="1"/>
  <c r="BI79" i="30"/>
  <c r="BH29" i="30" s="1"/>
  <c r="BK80" i="30"/>
  <c r="BM81" i="30"/>
  <c r="BL58" i="30" s="1"/>
  <c r="BL57" i="30" s="1"/>
  <c r="BL56" i="30" s="1"/>
  <c r="BQ85" i="30"/>
  <c r="BP59" i="30" s="1"/>
  <c r="BN94" i="24"/>
  <c r="BP289" i="24"/>
  <c r="BO64" i="24" s="1"/>
  <c r="BM68" i="24"/>
  <c r="BM66" i="24" s="1"/>
  <c r="BO67" i="24"/>
  <c r="BJ90" i="24"/>
  <c r="BP525" i="24"/>
  <c r="BO65" i="24" s="1"/>
  <c r="BL88" i="22"/>
  <c r="BN283" i="22"/>
  <c r="BM61" i="22" s="1"/>
  <c r="BP317" i="22"/>
  <c r="BO62" i="22" s="1"/>
  <c r="BN208" i="22"/>
  <c r="BM60" i="22" s="1"/>
  <c r="BN365" i="22"/>
  <c r="BM65" i="22" s="1"/>
  <c r="BN358" i="22"/>
  <c r="BM64" i="22" s="1"/>
  <c r="BM59" i="22" l="1"/>
  <c r="BM58" i="22" s="1"/>
  <c r="BN93" i="24"/>
  <c r="BN92" i="24" s="1"/>
  <c r="BM63" i="24"/>
  <c r="BM62" i="24" s="1"/>
  <c r="BM61" i="24" s="1"/>
  <c r="BI59" i="24"/>
  <c r="BI30" i="24" s="1"/>
  <c r="BN88" i="22"/>
  <c r="BN87" i="22" s="1"/>
  <c r="BK79" i="30"/>
  <c r="BJ29" i="30" s="1"/>
  <c r="BM80" i="30"/>
  <c r="BO81" i="30"/>
  <c r="BN58" i="30" s="1"/>
  <c r="BN57" i="30" s="1"/>
  <c r="BN56" i="30" s="1"/>
  <c r="BO68" i="24"/>
  <c r="BO66" i="24" s="1"/>
  <c r="BL90" i="24"/>
  <c r="BP94" i="24"/>
  <c r="BP208" i="22"/>
  <c r="BO60" i="22" s="1"/>
  <c r="BP365" i="22"/>
  <c r="BO65" i="22" s="1"/>
  <c r="BP283" i="22"/>
  <c r="BO61" i="22" s="1"/>
  <c r="BP358" i="22"/>
  <c r="BO64" i="22" s="1"/>
  <c r="BO59" i="22"/>
  <c r="BL87" i="22"/>
  <c r="BK29" i="22" s="1"/>
  <c r="BM29" i="22" l="1"/>
  <c r="BN91" i="24"/>
  <c r="BM60" i="24" s="1"/>
  <c r="BO58" i="22"/>
  <c r="BP93" i="24"/>
  <c r="BP92" i="24" s="1"/>
  <c r="BP91" i="24" s="1"/>
  <c r="BO60" i="24" s="1"/>
  <c r="BO63" i="24"/>
  <c r="BO62" i="24" s="1"/>
  <c r="BO61" i="24" s="1"/>
  <c r="BK59" i="24"/>
  <c r="BK30" i="24" s="1"/>
  <c r="BM79" i="30"/>
  <c r="BL29" i="30" s="1"/>
  <c r="BO80" i="30"/>
  <c r="BQ81" i="30"/>
  <c r="BP58" i="30" s="1"/>
  <c r="BP57" i="30" s="1"/>
  <c r="BP56" i="30" s="1"/>
  <c r="BP88" i="22"/>
  <c r="BN90" i="24" l="1"/>
  <c r="BM59" i="24" s="1"/>
  <c r="BM30" i="24" s="1"/>
  <c r="BO79" i="30"/>
  <c r="BN29" i="30" s="1"/>
  <c r="BQ80" i="30"/>
  <c r="BP90" i="24"/>
  <c r="BP87" i="22"/>
  <c r="BO29" i="22" s="1"/>
  <c r="BO59" i="24" l="1"/>
  <c r="BO30" i="24" s="1"/>
  <c r="BQ79" i="30"/>
  <c r="BP29" i="30" s="1"/>
  <c r="J94" i="30" l="1"/>
  <c r="J92" i="30"/>
  <c r="J90" i="30"/>
  <c r="J88" i="30"/>
  <c r="J82" i="30"/>
  <c r="J75" i="30"/>
  <c r="F75" i="30"/>
  <c r="F73" i="30"/>
  <c r="E71" i="30"/>
  <c r="J51" i="30"/>
  <c r="F51" i="30"/>
  <c r="F49" i="30"/>
  <c r="E47" i="30"/>
  <c r="J34" i="30"/>
  <c r="F52" i="30"/>
  <c r="J73" i="30"/>
  <c r="E69" i="30"/>
  <c r="J686" i="24"/>
  <c r="J682" i="24"/>
  <c r="J679" i="24"/>
  <c r="J676" i="24"/>
  <c r="J674" i="24"/>
  <c r="J671" i="24"/>
  <c r="J668" i="24"/>
  <c r="J665" i="24"/>
  <c r="J662" i="24"/>
  <c r="J659" i="24"/>
  <c r="J656" i="24"/>
  <c r="J653" i="24"/>
  <c r="J650" i="24"/>
  <c r="J647" i="24"/>
  <c r="J644" i="24"/>
  <c r="J640" i="24"/>
  <c r="J636" i="24"/>
  <c r="J634" i="24"/>
  <c r="J632" i="24"/>
  <c r="J628" i="24"/>
  <c r="J625" i="24"/>
  <c r="J623" i="24"/>
  <c r="J621" i="24"/>
  <c r="J617" i="24"/>
  <c r="J615" i="24"/>
  <c r="J613" i="24"/>
  <c r="J611" i="24"/>
  <c r="J609" i="24"/>
  <c r="J607" i="24"/>
  <c r="J605" i="24"/>
  <c r="J603" i="24"/>
  <c r="J601" i="24"/>
  <c r="J599" i="24"/>
  <c r="J597" i="24"/>
  <c r="J595" i="24"/>
  <c r="J593" i="24"/>
  <c r="J589" i="24"/>
  <c r="J585" i="24"/>
  <c r="J581" i="24"/>
  <c r="J577" i="24"/>
  <c r="J573" i="24"/>
  <c r="J569" i="24"/>
  <c r="J565" i="24"/>
  <c r="J561" i="24"/>
  <c r="J557" i="24"/>
  <c r="J553" i="24"/>
  <c r="J549" i="24"/>
  <c r="J547" i="24"/>
  <c r="J545" i="24"/>
  <c r="J544" i="24"/>
  <c r="J543" i="24"/>
  <c r="J542" i="24"/>
  <c r="J541" i="24"/>
  <c r="J540" i="24"/>
  <c r="J539" i="24"/>
  <c r="J538" i="24"/>
  <c r="J537" i="24"/>
  <c r="J536" i="24"/>
  <c r="J535" i="24"/>
  <c r="J534" i="24"/>
  <c r="J533" i="24"/>
  <c r="J532" i="24"/>
  <c r="J531" i="24"/>
  <c r="J530" i="24"/>
  <c r="J529" i="24"/>
  <c r="J528" i="24"/>
  <c r="J526" i="24"/>
  <c r="J523" i="24"/>
  <c r="J521" i="24"/>
  <c r="J518" i="24"/>
  <c r="J514" i="24"/>
  <c r="J510" i="24"/>
  <c r="J506" i="24"/>
  <c r="J504" i="24"/>
  <c r="J502" i="24"/>
  <c r="J500" i="24"/>
  <c r="J496" i="24"/>
  <c r="J492" i="24"/>
  <c r="J488" i="24"/>
  <c r="J484" i="24"/>
  <c r="J480" i="24"/>
  <c r="J476" i="24"/>
  <c r="J472" i="24"/>
  <c r="J468" i="24"/>
  <c r="J464" i="24"/>
  <c r="J460" i="24"/>
  <c r="J456" i="24"/>
  <c r="J452" i="24"/>
  <c r="J448" i="24"/>
  <c r="J444" i="24"/>
  <c r="J440" i="24"/>
  <c r="J436" i="24"/>
  <c r="J432" i="24"/>
  <c r="J428" i="24"/>
  <c r="J424" i="24"/>
  <c r="J420" i="24"/>
  <c r="J416" i="24"/>
  <c r="J412" i="24"/>
  <c r="J410" i="24"/>
  <c r="J408" i="24"/>
  <c r="J404" i="24"/>
  <c r="J400" i="24"/>
  <c r="J396" i="24"/>
  <c r="J392" i="24"/>
  <c r="J390" i="24"/>
  <c r="J388" i="24"/>
  <c r="J384" i="24"/>
  <c r="J380" i="24"/>
  <c r="J376" i="24"/>
  <c r="J372" i="24"/>
  <c r="J368" i="24"/>
  <c r="J364" i="24"/>
  <c r="J360" i="24"/>
  <c r="J356" i="24"/>
  <c r="J352" i="24"/>
  <c r="J348" i="24"/>
  <c r="J344" i="24"/>
  <c r="J340" i="24"/>
  <c r="J336" i="24"/>
  <c r="J332" i="24"/>
  <c r="J330" i="24"/>
  <c r="J328" i="24"/>
  <c r="J326" i="24"/>
  <c r="J324" i="24"/>
  <c r="J322" i="24"/>
  <c r="J320" i="24"/>
  <c r="J318" i="24"/>
  <c r="J314" i="24"/>
  <c r="J312" i="24"/>
  <c r="J310" i="24"/>
  <c r="J308" i="24"/>
  <c r="J306" i="24"/>
  <c r="J304" i="24"/>
  <c r="J302" i="24"/>
  <c r="J300" i="24"/>
  <c r="J298" i="24"/>
  <c r="J296" i="24"/>
  <c r="J294" i="24"/>
  <c r="J292" i="24"/>
  <c r="J290" i="24"/>
  <c r="J285" i="24"/>
  <c r="J281" i="24"/>
  <c r="J277" i="24"/>
  <c r="J273" i="24"/>
  <c r="J269" i="24"/>
  <c r="J265" i="24"/>
  <c r="J261" i="24"/>
  <c r="J257" i="24"/>
  <c r="J253" i="24"/>
  <c r="J249" i="24"/>
  <c r="J245" i="24"/>
  <c r="J241" i="24"/>
  <c r="J237" i="24"/>
  <c r="J233" i="24"/>
  <c r="J229" i="24"/>
  <c r="J225" i="24"/>
  <c r="J221" i="24"/>
  <c r="J217" i="24"/>
  <c r="J213" i="24"/>
  <c r="J211" i="24"/>
  <c r="J207" i="24"/>
  <c r="J203" i="24"/>
  <c r="J199" i="24"/>
  <c r="J195" i="24"/>
  <c r="J191" i="24"/>
  <c r="J187" i="24"/>
  <c r="J183" i="24"/>
  <c r="J179" i="24"/>
  <c r="J175" i="24"/>
  <c r="J171" i="24"/>
  <c r="J167" i="24"/>
  <c r="J163" i="24"/>
  <c r="J159" i="24"/>
  <c r="J157" i="24"/>
  <c r="J155" i="24"/>
  <c r="J151" i="24"/>
  <c r="J147" i="24"/>
  <c r="J143" i="24"/>
  <c r="J139" i="24"/>
  <c r="J135" i="24"/>
  <c r="J131" i="24"/>
  <c r="J127" i="24"/>
  <c r="J123" i="24"/>
  <c r="J119" i="24"/>
  <c r="J115" i="24"/>
  <c r="J111" i="24"/>
  <c r="J109" i="24"/>
  <c r="J107" i="24"/>
  <c r="J105" i="24"/>
  <c r="J103" i="24"/>
  <c r="J101" i="24"/>
  <c r="J99" i="24"/>
  <c r="J97" i="24"/>
  <c r="J95" i="24"/>
  <c r="J86" i="24"/>
  <c r="F86" i="24"/>
  <c r="F84" i="24"/>
  <c r="E82" i="24"/>
  <c r="J54" i="24"/>
  <c r="F54" i="24"/>
  <c r="F52" i="24"/>
  <c r="E50" i="24"/>
  <c r="J35" i="24"/>
  <c r="F87" i="24"/>
  <c r="J52" i="24"/>
  <c r="E46" i="24"/>
  <c r="J114" i="23"/>
  <c r="J113" i="23"/>
  <c r="J110" i="23"/>
  <c r="F34" i="23"/>
  <c r="F36" i="23"/>
  <c r="J108" i="23"/>
  <c r="J107" i="23"/>
  <c r="J104" i="23"/>
  <c r="J103" i="23"/>
  <c r="J102" i="23"/>
  <c r="J101" i="23"/>
  <c r="J97" i="23"/>
  <c r="J96" i="23"/>
  <c r="J94" i="23"/>
  <c r="J93" i="23"/>
  <c r="F35" i="23"/>
  <c r="J92" i="23"/>
  <c r="J91" i="23"/>
  <c r="J83" i="23"/>
  <c r="F83" i="23"/>
  <c r="F81" i="23"/>
  <c r="E79" i="23"/>
  <c r="J55" i="23"/>
  <c r="F55" i="23"/>
  <c r="F53" i="23"/>
  <c r="E51" i="23"/>
  <c r="J36" i="23"/>
  <c r="J35" i="23"/>
  <c r="J34" i="23"/>
  <c r="F56" i="23"/>
  <c r="J53" i="23"/>
  <c r="E75" i="23"/>
  <c r="J376" i="22"/>
  <c r="J373" i="22"/>
  <c r="J369" i="22"/>
  <c r="J366" i="22"/>
  <c r="J364" i="22"/>
  <c r="J363" i="22"/>
  <c r="J362" i="22"/>
  <c r="J361" i="22"/>
  <c r="J359" i="22"/>
  <c r="J357" i="22"/>
  <c r="J356" i="22"/>
  <c r="J351" i="22"/>
  <c r="J347" i="22"/>
  <c r="J345" i="22"/>
  <c r="J344" i="22"/>
  <c r="J343" i="22"/>
  <c r="J340" i="22"/>
  <c r="J337" i="22"/>
  <c r="J334" i="22"/>
  <c r="J333" i="22"/>
  <c r="J330" i="22"/>
  <c r="J328" i="22"/>
  <c r="J327" i="22"/>
  <c r="J326" i="22"/>
  <c r="J325" i="22"/>
  <c r="J324" i="22"/>
  <c r="J323" i="22"/>
  <c r="J318" i="22"/>
  <c r="J316" i="22"/>
  <c r="J307" i="22"/>
  <c r="J304" i="22"/>
  <c r="J301" i="22"/>
  <c r="J300" i="22"/>
  <c r="J299" i="22"/>
  <c r="J298" i="22"/>
  <c r="J282" i="22"/>
  <c r="J257" i="22"/>
  <c r="J218" i="22"/>
  <c r="J215" i="22"/>
  <c r="J212" i="22"/>
  <c r="J209" i="22"/>
  <c r="J83" i="22"/>
  <c r="F83" i="22"/>
  <c r="F81" i="22"/>
  <c r="E79" i="22"/>
  <c r="J53" i="22"/>
  <c r="F53" i="22"/>
  <c r="F51" i="22"/>
  <c r="E49" i="22"/>
  <c r="J34" i="22"/>
  <c r="F84" i="22"/>
  <c r="J81" i="22"/>
  <c r="E75" i="22"/>
  <c r="J226" i="21"/>
  <c r="J224" i="21"/>
  <c r="J222" i="21"/>
  <c r="J220" i="21"/>
  <c r="J218" i="21"/>
  <c r="J215" i="21"/>
  <c r="J213" i="21"/>
  <c r="J210" i="21"/>
  <c r="J207" i="21"/>
  <c r="J195" i="21"/>
  <c r="J192" i="21"/>
  <c r="J190" i="21"/>
  <c r="J188" i="21"/>
  <c r="J186" i="21"/>
  <c r="J184" i="21"/>
  <c r="J182" i="21"/>
  <c r="J180" i="21"/>
  <c r="J178" i="21"/>
  <c r="J176" i="21"/>
  <c r="J173" i="21"/>
  <c r="J171" i="21"/>
  <c r="J169" i="21"/>
  <c r="J167" i="21"/>
  <c r="J165" i="21"/>
  <c r="J163" i="21"/>
  <c r="J161" i="21"/>
  <c r="J159" i="21"/>
  <c r="J157" i="21"/>
  <c r="J155" i="21"/>
  <c r="J149" i="21"/>
  <c r="J146" i="21"/>
  <c r="J143" i="21"/>
  <c r="J141" i="21"/>
  <c r="J139" i="21"/>
  <c r="J137" i="21"/>
  <c r="J135" i="21"/>
  <c r="J131" i="21"/>
  <c r="J127" i="21"/>
  <c r="J125" i="21"/>
  <c r="J116" i="21"/>
  <c r="J115" i="21" s="1"/>
  <c r="J113" i="21"/>
  <c r="J111" i="21"/>
  <c r="J110" i="21"/>
  <c r="J108" i="21"/>
  <c r="J106" i="21"/>
  <c r="J104" i="21"/>
  <c r="J102" i="21"/>
  <c r="J100" i="21"/>
  <c r="J98" i="21"/>
  <c r="J96" i="21"/>
  <c r="J95" i="21"/>
  <c r="J93" i="21"/>
  <c r="J84" i="21"/>
  <c r="F84" i="21"/>
  <c r="F82" i="21"/>
  <c r="E80" i="21"/>
  <c r="J52" i="21"/>
  <c r="F52" i="21"/>
  <c r="F50" i="21"/>
  <c r="E48" i="21"/>
  <c r="E76" i="21"/>
  <c r="AM45" i="19"/>
  <c r="L45" i="19"/>
  <c r="AM43" i="19"/>
  <c r="L43" i="19"/>
  <c r="L41" i="19"/>
  <c r="J111" i="23" l="1"/>
  <c r="J122" i="21"/>
  <c r="J81" i="30"/>
  <c r="J58" i="30" s="1"/>
  <c r="J85" i="30"/>
  <c r="J59" i="30" s="1"/>
  <c r="J65" i="24"/>
  <c r="J68" i="24"/>
  <c r="J64" i="24"/>
  <c r="J67" i="24"/>
  <c r="J63" i="24"/>
  <c r="J90" i="23"/>
  <c r="J65" i="23"/>
  <c r="F76" i="30"/>
  <c r="J66" i="24"/>
  <c r="J109" i="23"/>
  <c r="J64" i="23" s="1"/>
  <c r="J317" i="22"/>
  <c r="J62" i="22" s="1"/>
  <c r="J346" i="22"/>
  <c r="J63" i="22" s="1"/>
  <c r="J358" i="22"/>
  <c r="J64" i="22" s="1"/>
  <c r="J208" i="22"/>
  <c r="J365" i="22"/>
  <c r="J65" i="22" s="1"/>
  <c r="J283" i="22"/>
  <c r="J61" i="22" s="1"/>
  <c r="J60" i="21"/>
  <c r="J65" i="21"/>
  <c r="J206" i="21"/>
  <c r="J66" i="21" s="1"/>
  <c r="J90" i="21"/>
  <c r="J148" i="21"/>
  <c r="J64" i="21" s="1"/>
  <c r="W31" i="19"/>
  <c r="F55" i="24"/>
  <c r="E78" i="24"/>
  <c r="J49" i="30"/>
  <c r="E45" i="30"/>
  <c r="J84" i="24"/>
  <c r="E47" i="23"/>
  <c r="F84" i="23"/>
  <c r="J81" i="23"/>
  <c r="E45" i="22"/>
  <c r="F54" i="22"/>
  <c r="J51" i="22"/>
  <c r="W30" i="19"/>
  <c r="J121" i="21" l="1"/>
  <c r="J89" i="21"/>
  <c r="J62" i="21"/>
  <c r="J80" i="30"/>
  <c r="J79" i="30" s="1"/>
  <c r="J56" i="30" s="1"/>
  <c r="J63" i="23"/>
  <c r="J89" i="23"/>
  <c r="J88" i="23" s="1"/>
  <c r="J87" i="23" s="1"/>
  <c r="J88" i="22"/>
  <c r="J87" i="22" s="1"/>
  <c r="J60" i="22"/>
  <c r="J90" i="24"/>
  <c r="J63" i="21"/>
  <c r="J59" i="21"/>
  <c r="W29" i="19"/>
  <c r="J57" i="30" l="1"/>
  <c r="J29" i="30"/>
  <c r="F32" i="30" s="1"/>
  <c r="J32" i="30" s="1"/>
  <c r="J36" i="30" s="1"/>
  <c r="J62" i="24"/>
  <c r="J59" i="22"/>
  <c r="J62" i="23"/>
  <c r="J88" i="21"/>
  <c r="J61" i="24"/>
  <c r="J61" i="23"/>
  <c r="J58" i="22"/>
  <c r="J29" i="22"/>
  <c r="J58" i="21"/>
  <c r="AG57" i="19" l="1"/>
  <c r="AN57" i="19" s="1"/>
  <c r="AG54" i="19"/>
  <c r="AN54" i="19" s="1"/>
  <c r="F32" i="22"/>
  <c r="J32" i="22" s="1"/>
  <c r="J36" i="22" s="1"/>
  <c r="J60" i="24"/>
  <c r="J60" i="23"/>
  <c r="J29" i="23"/>
  <c r="J57" i="21"/>
  <c r="J29" i="21"/>
  <c r="F32" i="23" l="1"/>
  <c r="J32" i="23" s="1"/>
  <c r="J38" i="23" s="1"/>
  <c r="AG55" i="19"/>
  <c r="AN55" i="19" s="1"/>
  <c r="AG53" i="19"/>
  <c r="AN53" i="19" s="1"/>
  <c r="F32" i="21"/>
  <c r="J32" i="21" s="1"/>
  <c r="J35" i="21" s="1"/>
  <c r="J59" i="24"/>
  <c r="J30" i="24"/>
  <c r="AN52" i="19" l="1"/>
  <c r="F33" i="24"/>
  <c r="J33" i="24" s="1"/>
  <c r="J37" i="24" s="1"/>
  <c r="AG56" i="19"/>
  <c r="AN56" i="19" s="1"/>
  <c r="AG51" i="19" l="1"/>
  <c r="AN51" i="19" l="1"/>
  <c r="AG50" i="19"/>
  <c r="AN50" i="19" l="1"/>
  <c r="AK24" i="19"/>
  <c r="W27" i="19" l="1"/>
  <c r="AK27" i="19" s="1"/>
  <c r="AK33" i="19" s="1"/>
</calcChain>
</file>

<file path=xl/sharedStrings.xml><?xml version="1.0" encoding="utf-8"?>
<sst xmlns="http://schemas.openxmlformats.org/spreadsheetml/2006/main" count="6943" uniqueCount="2338">
  <si>
    <t>21</t>
  </si>
  <si>
    <t>15</t>
  </si>
  <si>
    <t>Kód:</t>
  </si>
  <si>
    <t>Stavba:</t>
  </si>
  <si>
    <t>KSO:</t>
  </si>
  <si>
    <t/>
  </si>
  <si>
    <t>CC-CZ:</t>
  </si>
  <si>
    <t>Místo:</t>
  </si>
  <si>
    <t>Datum:</t>
  </si>
  <si>
    <t>Zadavatel:</t>
  </si>
  <si>
    <t>IČ:</t>
  </si>
  <si>
    <t>DIČ:</t>
  </si>
  <si>
    <t>Uchazeč:</t>
  </si>
  <si>
    <t>Projektant:</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</si>
  <si>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</si>
  <si>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</si>
  <si>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</si>
  <si>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</si>
  <si>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</si>
  <si>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</si>
  <si>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</si>
  <si>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</si>
  <si>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</si>
  <si>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</si>
  <si>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</si>
  <si>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</si>
  <si>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</si>
  <si>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</si>
  <si>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</si>
  <si>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</si>
  <si>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Kód</t>
  </si>
  <si>
    <t>Popis</t>
  </si>
  <si>
    <t>Cena bez DPH [CZK]</t>
  </si>
  <si>
    <t>Cena s DPH [CZK]</t>
  </si>
  <si>
    <t>Typ</t>
  </si>
  <si>
    <t>Náklady stavby celkem</t>
  </si>
  <si>
    <t>D</t>
  </si>
  <si>
    <t>0</t>
  </si>
  <si>
    <t>STA</t>
  </si>
  <si>
    <t>1</t>
  </si>
  <si>
    <t>802 21 24</t>
  </si>
  <si>
    <t>2</t>
  </si>
  <si>
    <t>Architektonicko stavební řešení</t>
  </si>
  <si>
    <t>Soupis</t>
  </si>
  <si>
    <t>Zdravotně technické instalace</t>
  </si>
  <si>
    <t>Zařízení pro vytápění</t>
  </si>
  <si>
    <t>Vzduchotechnické zařízení</t>
  </si>
  <si>
    <t>Slinoproudá elektrotechnika</t>
  </si>
  <si>
    <t>VON</t>
  </si>
  <si>
    <t>Vedlejší a ostatní náklady</t>
  </si>
  <si>
    <t>3</t>
  </si>
  <si>
    <t>KRYCÍ LIST SOUPISU PRACÍ</t>
  </si>
  <si>
    <t>Objekt:</t>
  </si>
  <si>
    <t>Soupis:</t>
  </si>
  <si>
    <t>REKAPITULACE ČLENĚNÍ SOUPISU PRACÍ</t>
  </si>
  <si>
    <t>Kód dílu - Popis</t>
  </si>
  <si>
    <t>Cena celkem [CZK]</t>
  </si>
  <si>
    <t>HSV - Práce a dodávky HSV</t>
  </si>
  <si>
    <t xml:space="preserve">    1 - Zemní práce</t>
  </si>
  <si>
    <t xml:space="preserve">    4 - Vodorovné konstrukce</t>
  </si>
  <si>
    <t xml:space="preserve">    9 - Ostatní konstrukce a práce, bourání</t>
  </si>
  <si>
    <t>PSV - Práce a dodávky PSV</t>
  </si>
  <si>
    <t xml:space="preserve">    767 - Konstrukce zámečnické</t>
  </si>
  <si>
    <t xml:space="preserve">    783 - Dokončovací práce - nátěry</t>
  </si>
  <si>
    <t>SOUPIS PRACÍ</t>
  </si>
  <si>
    <t>PČ</t>
  </si>
  <si>
    <t>MJ</t>
  </si>
  <si>
    <t>Množství</t>
  </si>
  <si>
    <t>J.cena [CZK]</t>
  </si>
  <si>
    <t>Náklady soupisu celkem</t>
  </si>
  <si>
    <t>HSV</t>
  </si>
  <si>
    <t>Práce a dodávky HSV</t>
  </si>
  <si>
    <t>Zemní práce</t>
  </si>
  <si>
    <t>K</t>
  </si>
  <si>
    <t>m3</t>
  </si>
  <si>
    <t>4</t>
  </si>
  <si>
    <t>PSC</t>
  </si>
  <si>
    <t>VV</t>
  </si>
  <si>
    <t>Součet</t>
  </si>
  <si>
    <t xml:space="preserve">Poznámka k souboru cen:_x000D_
1. V cenách jsou započteny i náklady na přehození výkopku na přilehlém terénu na vzdálenost do 3 m od podélné osy rýhy nebo naložení na dopravní prostředek._x000D_
</t>
  </si>
  <si>
    <t>5</t>
  </si>
  <si>
    <t>6</t>
  </si>
  <si>
    <t>162251102</t>
  </si>
  <si>
    <t>Vodorovné přemístění výkopku nebo sypaniny po suchu na obvyklém dopravním prostředku, bez naložení výkopku, avšak se složením bez rozhrnutí z horniny třídy těžitelnosti I skupiny 1 až 3 na vzdálenost přes 20 do 50 m</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</si>
  <si>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</si>
  <si>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7</t>
  </si>
  <si>
    <t>162751117</t>
  </si>
  <si>
    <t>Vodorovné přemístění výkopku nebo sypaniny po suchu na obvyklém dopravním prostředku, bez naložení výkopku, avšak se složením bez rozhrnutí z horniny třídy těžitelnosti I skupiny 1 až 3 na vzdálenost přes 9 000 do 10 000 m</t>
  </si>
  <si>
    <t>8</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</si>
  <si>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</si>
  <si>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</si>
  <si>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9</t>
  </si>
  <si>
    <t>167151101</t>
  </si>
  <si>
    <t>Nakládání, skládání a překládání neulehlého výkopku nebo sypaniny strojně nakládání, množství do 100 m3, z horniny třídy těžitelnosti I, skupiny 1 až 3</t>
  </si>
  <si>
    <t xml:space="preserve">Poznámka k souboru cen:_x000D_
1. Ceny -1131 až -1133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2. Množství měrných jednotek se určí v rostlém stavu horniny._x000D_
</t>
  </si>
  <si>
    <t>10</t>
  </si>
  <si>
    <t>171201231</t>
  </si>
  <si>
    <t>Poplatek za uložení stavebního odpadu na recyklační skládce (skládkovné) zeminy a kamení zatříděného do Katalogu odpadů pod kódem 17 05 04</t>
  </si>
  <si>
    <t>t</t>
  </si>
  <si>
    <t>11</t>
  </si>
  <si>
    <t>171251201</t>
  </si>
  <si>
    <t>Uložení sypaniny na skládky nebo meziskládky bez hutnění s upravením uložené sypaniny do předepsaného tvaru</t>
  </si>
  <si>
    <t xml:space="preserve">Poznámka k souboru cen:_x000D_
1. Cena je určena i pro:_x000D_
a) zasypání koryt vodotečí a prohlubní v terénu bez předepsaného zhutnění sypaniny,_x000D_
b) uložení výkopku pod vodou do prohlubní ve dně vodotečí nebo nádrží._x000D_
2. Cenu nelze použít pro uložení výkopku nebo ornice na trvalé skládky s předepsaným zhutněním; toto uložení výkopku se oceňuje cenami souboru cen 171 . . Uložení sypaniny do násypů._x000D_
3. V ceně jsou započteny i náklady na rozprostření sypaniny ve vrstvách s hrubým urovnáním na skládce._x000D_
4. V ceně nejsou započteny náklady na získání skládek ani na poplatky za skládku._x000D_
5. Množství jednotek uložení výkopku (sypaniny) se určí v m3 uloženého výkopku (sypaniny), v rostlém stavu zpravidla ve výkopišti._x000D_
</t>
  </si>
  <si>
    <t>12</t>
  </si>
  <si>
    <t>174151101</t>
  </si>
  <si>
    <t>Zásyp sypaninou z jakékoliv horniny strojně s uložením výkopku ve vrstvách se zhutněním jam, šachet, rýh nebo kolem objektů v těchto vykopávkách</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</si>
  <si>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6. V cenách nejsou zahrnuty náklady na prohození sypaniny, tyto náklady se oceňují cenou 17411-1109 Příplatek za prohození sypaniny._x000D_
</t>
  </si>
  <si>
    <t>13</t>
  </si>
  <si>
    <t>M</t>
  </si>
  <si>
    <t>14</t>
  </si>
  <si>
    <t>m2</t>
  </si>
  <si>
    <t>274313611</t>
  </si>
  <si>
    <t>16</t>
  </si>
  <si>
    <t>17</t>
  </si>
  <si>
    <t>18</t>
  </si>
  <si>
    <t>19</t>
  </si>
  <si>
    <t>20</t>
  </si>
  <si>
    <t>22</t>
  </si>
  <si>
    <t>23</t>
  </si>
  <si>
    <t>24</t>
  </si>
  <si>
    <t>25</t>
  </si>
  <si>
    <t>26</t>
  </si>
  <si>
    <t>27</t>
  </si>
  <si>
    <t>28</t>
  </si>
  <si>
    <t>29</t>
  </si>
  <si>
    <t>30</t>
  </si>
  <si>
    <t>31</t>
  </si>
  <si>
    <t>32</t>
  </si>
  <si>
    <t>33</t>
  </si>
  <si>
    <t>34</t>
  </si>
  <si>
    <t>kus</t>
  </si>
  <si>
    <t>35</t>
  </si>
  <si>
    <t>36</t>
  </si>
  <si>
    <t>37</t>
  </si>
  <si>
    <t>38</t>
  </si>
  <si>
    <t>39</t>
  </si>
  <si>
    <t>40</t>
  </si>
  <si>
    <t>41</t>
  </si>
  <si>
    <t>67</t>
  </si>
  <si>
    <t>42</t>
  </si>
  <si>
    <t>43</t>
  </si>
  <si>
    <t>44</t>
  </si>
  <si>
    <t>45</t>
  </si>
  <si>
    <t>46</t>
  </si>
  <si>
    <t>47</t>
  </si>
  <si>
    <t>m</t>
  </si>
  <si>
    <t>48</t>
  </si>
  <si>
    <t>49</t>
  </si>
  <si>
    <t>50</t>
  </si>
  <si>
    <t>51</t>
  </si>
  <si>
    <t>52</t>
  </si>
  <si>
    <t>53</t>
  </si>
  <si>
    <t>54</t>
  </si>
  <si>
    <t>55</t>
  </si>
  <si>
    <t>56</t>
  </si>
  <si>
    <t>57</t>
  </si>
  <si>
    <t>58</t>
  </si>
  <si>
    <t>59</t>
  </si>
  <si>
    <t>60</t>
  </si>
  <si>
    <t>61</t>
  </si>
  <si>
    <t>62</t>
  </si>
  <si>
    <t>63</t>
  </si>
  <si>
    <t>64</t>
  </si>
  <si>
    <t>65</t>
  </si>
  <si>
    <t>Vodorovné konstrukce</t>
  </si>
  <si>
    <t>66</t>
  </si>
  <si>
    <t>68</t>
  </si>
  <si>
    <t>69</t>
  </si>
  <si>
    <t>70</t>
  </si>
  <si>
    <t>71</t>
  </si>
  <si>
    <t>72</t>
  </si>
  <si>
    <t>73</t>
  </si>
  <si>
    <t>74</t>
  </si>
  <si>
    <t>75</t>
  </si>
  <si>
    <t>76</t>
  </si>
  <si>
    <t>77</t>
  </si>
  <si>
    <t>78</t>
  </si>
  <si>
    <t>P</t>
  </si>
  <si>
    <t>79</t>
  </si>
  <si>
    <t>80</t>
  </si>
  <si>
    <t>81</t>
  </si>
  <si>
    <t>82</t>
  </si>
  <si>
    <t>83</t>
  </si>
  <si>
    <t>84</t>
  </si>
  <si>
    <t>85</t>
  </si>
  <si>
    <t>86</t>
  </si>
  <si>
    <t>87</t>
  </si>
  <si>
    <t>88</t>
  </si>
  <si>
    <t>89</t>
  </si>
  <si>
    <t>434351141</t>
  </si>
  <si>
    <t>90</t>
  </si>
  <si>
    <t>434351142</t>
  </si>
  <si>
    <t>91</t>
  </si>
  <si>
    <t>92</t>
  </si>
  <si>
    <t>93</t>
  </si>
  <si>
    <t>94</t>
  </si>
  <si>
    <t>95</t>
  </si>
  <si>
    <t>96</t>
  </si>
  <si>
    <t>97</t>
  </si>
  <si>
    <t>98</t>
  </si>
  <si>
    <t>Příplatek k omítkám vnitřním montáž a dodání lišt, podomítkových kovových profilů apod.</t>
  </si>
  <si>
    <t>99</t>
  </si>
  <si>
    <t>100</t>
  </si>
  <si>
    <t>101</t>
  </si>
  <si>
    <t>102</t>
  </si>
  <si>
    <t>622143004</t>
  </si>
  <si>
    <t>103</t>
  </si>
  <si>
    <t>104</t>
  </si>
  <si>
    <t>105</t>
  </si>
  <si>
    <t>106</t>
  </si>
  <si>
    <t>107</t>
  </si>
  <si>
    <t>108</t>
  </si>
  <si>
    <t>109</t>
  </si>
  <si>
    <t>110</t>
  </si>
  <si>
    <t>111</t>
  </si>
  <si>
    <t>112</t>
  </si>
  <si>
    <t>622532011</t>
  </si>
  <si>
    <t>113</t>
  </si>
  <si>
    <t>114</t>
  </si>
  <si>
    <t>115</t>
  </si>
  <si>
    <t>116</t>
  </si>
  <si>
    <t>629991011</t>
  </si>
  <si>
    <t>117</t>
  </si>
  <si>
    <t>631311115</t>
  </si>
  <si>
    <t>118</t>
  </si>
  <si>
    <t>119</t>
  </si>
  <si>
    <t>120</t>
  </si>
  <si>
    <t>121</t>
  </si>
  <si>
    <t>122</t>
  </si>
  <si>
    <t>123</t>
  </si>
  <si>
    <t>124</t>
  </si>
  <si>
    <t>125</t>
  </si>
  <si>
    <t>126</t>
  </si>
  <si>
    <t>642942111</t>
  </si>
  <si>
    <t>2+2</t>
  </si>
  <si>
    <t>127</t>
  </si>
  <si>
    <t>128</t>
  </si>
  <si>
    <t>129</t>
  </si>
  <si>
    <t>130</t>
  </si>
  <si>
    <t>131</t>
  </si>
  <si>
    <t>132</t>
  </si>
  <si>
    <t>133</t>
  </si>
  <si>
    <t>134</t>
  </si>
  <si>
    <t>Ostatní konstrukce a práce, bourání</t>
  </si>
  <si>
    <t>135</t>
  </si>
  <si>
    <t>136</t>
  </si>
  <si>
    <t>137</t>
  </si>
  <si>
    <t>138</t>
  </si>
  <si>
    <t>139</t>
  </si>
  <si>
    <t>140</t>
  </si>
  <si>
    <t>141</t>
  </si>
  <si>
    <t>952901111</t>
  </si>
  <si>
    <t>142</t>
  </si>
  <si>
    <t>143</t>
  </si>
  <si>
    <t>144</t>
  </si>
  <si>
    <t>145</t>
  </si>
  <si>
    <t>146</t>
  </si>
  <si>
    <t>147</t>
  </si>
  <si>
    <t>148</t>
  </si>
  <si>
    <t>149</t>
  </si>
  <si>
    <t>150</t>
  </si>
  <si>
    <t>151</t>
  </si>
  <si>
    <t>152</t>
  </si>
  <si>
    <t>153</t>
  </si>
  <si>
    <t>154</t>
  </si>
  <si>
    <t>155</t>
  </si>
  <si>
    <t>156</t>
  </si>
  <si>
    <t>157</t>
  </si>
  <si>
    <t>158</t>
  </si>
  <si>
    <t>159</t>
  </si>
  <si>
    <t>160</t>
  </si>
  <si>
    <t>161</t>
  </si>
  <si>
    <t>162</t>
  </si>
  <si>
    <t>hod</t>
  </si>
  <si>
    <t>163</t>
  </si>
  <si>
    <t>kg</t>
  </si>
  <si>
    <t>164</t>
  </si>
  <si>
    <t>997013501</t>
  </si>
  <si>
    <t>165</t>
  </si>
  <si>
    <t>997013509</t>
  </si>
  <si>
    <t>166</t>
  </si>
  <si>
    <t>167</t>
  </si>
  <si>
    <t>PSV</t>
  </si>
  <si>
    <t>Práce a dodávky PSV</t>
  </si>
  <si>
    <t>168</t>
  </si>
  <si>
    <t>169</t>
  </si>
  <si>
    <t>170</t>
  </si>
  <si>
    <t>171</t>
  </si>
  <si>
    <t>172</t>
  </si>
  <si>
    <t>173</t>
  </si>
  <si>
    <t>174</t>
  </si>
  <si>
    <t>175</t>
  </si>
  <si>
    <t>176</t>
  </si>
  <si>
    <t>177</t>
  </si>
  <si>
    <t>178</t>
  </si>
  <si>
    <t>179</t>
  </si>
  <si>
    <t>180</t>
  </si>
  <si>
    <t>181</t>
  </si>
  <si>
    <t>182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</si>
  <si>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</si>
  <si>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183</t>
  </si>
  <si>
    <t>184</t>
  </si>
  <si>
    <t>185</t>
  </si>
  <si>
    <t>186</t>
  </si>
  <si>
    <t>187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</si>
  <si>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</si>
  <si>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188</t>
  </si>
  <si>
    <t>189</t>
  </si>
  <si>
    <t>190</t>
  </si>
  <si>
    <t>191</t>
  </si>
  <si>
    <t>192</t>
  </si>
  <si>
    <t>193</t>
  </si>
  <si>
    <t>194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</si>
  <si>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</si>
  <si>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766622116</t>
  </si>
  <si>
    <t>272</t>
  </si>
  <si>
    <t>767</t>
  </si>
  <si>
    <t>Konstrukce zámečnické</t>
  </si>
  <si>
    <t>771111011</t>
  </si>
  <si>
    <t>771121011</t>
  </si>
  <si>
    <t>771151021</t>
  </si>
  <si>
    <t>771474112</t>
  </si>
  <si>
    <t>771574112</t>
  </si>
  <si>
    <t>771577111</t>
  </si>
  <si>
    <t>775413120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</si>
  <si>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</si>
  <si>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776111112</t>
  </si>
  <si>
    <t>776111311</t>
  </si>
  <si>
    <t>776121321</t>
  </si>
  <si>
    <t>776141121</t>
  </si>
  <si>
    <t>781477111</t>
  </si>
  <si>
    <t>783</t>
  </si>
  <si>
    <t>Dokončovací práce - nátěry</t>
  </si>
  <si>
    <t>784181121</t>
  </si>
  <si>
    <t>784211101</t>
  </si>
  <si>
    <t>soubor</t>
  </si>
  <si>
    <t xml:space="preserve">    721 - Zdravotechnika - vnitřní kanalizace</t>
  </si>
  <si>
    <t xml:space="preserve">    722 - Zdravotechnika - vnitřní vodovod</t>
  </si>
  <si>
    <t xml:space="preserve">    724 - Zdravotechnika - strojní vybavení</t>
  </si>
  <si>
    <t xml:space="preserve">    725 - Zdravotechnika - zařizovací předměty</t>
  </si>
  <si>
    <t>132254104</t>
  </si>
  <si>
    <t>Hloubení zapažených rýh šířky do 800 mm strojně s urovnáním dna do předepsaného profilu a spádu v hornině třídy těžitelnosti I skupiny 3 přes 100 m3</t>
  </si>
  <si>
    <t>151101101</t>
  </si>
  <si>
    <t>Zřízení pažení a rozepření stěn rýh pro podzemní vedení pro všechny šířky rýhy příložné pro jakoukoliv mezerovitost, hloubky do 2 m</t>
  </si>
  <si>
    <t xml:space="preserve">Poznámka k souboru cen:_x000D_
1. Ceny jsou určeny pro roubení a rozepření stěn i jiných výkopů se svislými stěnami, pokud jsou_x000D_
 tyto výkopy pro podzemní vedení rozměru do 1 250 mm._x000D_
2. Plocha mezer mezi pažinami příložného pažení se od plochy příložného pažení neodečítá;_x000D_
 nezapažené plochy u pažení zátažného nebo hnaného se od plochy pažení odečítají._x000D_
3. Předepisuje-li projekt:_x000D_
 a) ponechat pažení ve výkopu, oceňuje se toto pažení cenami souboru cen 151 . 0-19 Pažení stěn_x000D_
 s ponecháním a rozepření stěn cenami souboru cen 151 . 0-13 Zřízení rozepření zapažených stěn_x000D_
 výkopů,_x000D_
 b) vzepření stěn, oceňuje se toto odstranění pažení stěn výkopu cenami souboru cen 151 . 0-12_x000D_
 Pažení stěn a vzepření stěn cenami souboru cen 151 . 0-14 odstranění vzepření stěn,_x000D_
 c) kotvení stěn, oceňuje se toto Odstranění pažení stěn cenami souboru cen 151 . 0-12 Pažení_x000D_
 stěn a kotvení stěn příslušnými cenami katalogu 800-2 Zvláštní zakládání objektů._x000D_
</t>
  </si>
  <si>
    <t>151101111</t>
  </si>
  <si>
    <t>Odstranění pažení a rozepření stěn rýh pro podzemní vedení s uložením materiálu na vzdálenost do 3 m od kraje výkopu příložné, hloubky do 2 m</t>
  </si>
  <si>
    <t>58331200</t>
  </si>
  <si>
    <t>štěrkopísek netříděný zásypový</t>
  </si>
  <si>
    <t>175151101</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</si>
  <si>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4. V cenách nejsou zahrnuty náklady na prohození sypaniny, tyto náklady se oceňují položkou 17511-1109 Příplatek za prohození sypaniny._x000D_
</t>
  </si>
  <si>
    <t>58337302</t>
  </si>
  <si>
    <t>štěrkopísek frakce 0/16</t>
  </si>
  <si>
    <t>451572111</t>
  </si>
  <si>
    <t>Lože pod potrubí, stoky a drobné objekty v otevřeném výkopu z kameniva drobného těženého 0 až 4 mm</t>
  </si>
  <si>
    <t xml:space="preserve">Poznámka k souboru cen:_x000D_
1. Ceny -1111 a -1192 lze použít i pro zřízení sběrných vrstev nad drenážními trubkami._x000D_
2. V cenách -5111 a -1192 jsou započteny i náklady na prohození výkopku získaného při zemních_x000D_
 pracích._x000D_
</t>
  </si>
  <si>
    <t>721</t>
  </si>
  <si>
    <t>Zdravotechnika - vnitřní kanalizace</t>
  </si>
  <si>
    <t xml:space="preserve">Poznámka k souboru cen:_x000D_
1. Cenami -3315 až -3317 se oceňuje svislé potrubí od střešního vtoku po čisticí kus._x000D_
2. Ochrany odpadního a připojovacího potrubí z plastových trub se oceňují cenami souboru cen 722_x000D_
 18- . . Ochrana potrubí, části A 02._x000D_
3. V cenách potrubí z polyetylenových trub jsou započteny náklady na montáž kotevních prvků, jejich_x000D_
 dodání se oceňuje ve specifikaci._x000D_
</t>
  </si>
  <si>
    <t>721173401</t>
  </si>
  <si>
    <t>721173402</t>
  </si>
  <si>
    <t>721173403</t>
  </si>
  <si>
    <t>721174025</t>
  </si>
  <si>
    <t>721174041X01</t>
  </si>
  <si>
    <t>721174043</t>
  </si>
  <si>
    <t>721194105</t>
  </si>
  <si>
    <t>Vyměření přípojek na potrubí vyvedení a upevnění odpadních výpustek DN 50</t>
  </si>
  <si>
    <t xml:space="preserve">Poznámka k souboru cen:_x000D_
1. Cenami lze oceňovat i vyvedení a upevnění odpadních výpustek ke strojům a zařízením._x000D_
2. Potrubí odpadních výpustek se oceňují cenami souboru cen 721 17- . . Potrubí z plastových trub,_x000D_
 části A 01._x000D_
</t>
  </si>
  <si>
    <t>721194109</t>
  </si>
  <si>
    <t>Vyměření přípojek na potrubí vyvedení a upevnění odpadních výpustek DN 100</t>
  </si>
  <si>
    <t xml:space="preserve">Poznámka k souboru cen:_x000D_
1. V ceně -0123 není započteno dodání média; jeho dodávka se oceňuje ve specifikaci._x000D_
</t>
  </si>
  <si>
    <t>721290112</t>
  </si>
  <si>
    <t>722</t>
  </si>
  <si>
    <t>Zdravotechnika - vnitřní vodovod</t>
  </si>
  <si>
    <t>722181241</t>
  </si>
  <si>
    <t>722181272X12</t>
  </si>
  <si>
    <t>722190401</t>
  </si>
  <si>
    <t>Zřízení přípojek na potrubí vyvedení a upevnění výpustek do DN 25</t>
  </si>
  <si>
    <t xml:space="preserve">Poznámka k souboru cen:_x000D_
1. Cenami -0401 až -0403 se oceňuje vyvedení a upevnění výpustek zařizovacích předmětů a výtokových_x000D_
 armatur._x000D_
2. Potrubí vodovodních přípojek k zařizovacím předmětům, výtokovým armaturám, případně strojům a_x000D_
 zařízením se oceňuje příslušnými cenami potrubí jako rozvod._x000D_
</t>
  </si>
  <si>
    <t>722224116</t>
  </si>
  <si>
    <t>Armatury s jedním závitem kohouty plnicí a vypouštěcí PN 10 G 3/4</t>
  </si>
  <si>
    <t xml:space="preserve">Poznámka k souboru cen:_x000D_
1. Cenami -9101 až -9106 nelze oceňovat montáž nástěnek._x000D_
2. V cenách –0111 až -0122 je započteno i vyvedení a upevnění výpustek._x000D_
</t>
  </si>
  <si>
    <t>722224122X39</t>
  </si>
  <si>
    <t>Automatický odvzdušňovací ventil G 1/2"</t>
  </si>
  <si>
    <t>722231073</t>
  </si>
  <si>
    <t>Armatury se dvěma závity ventily zpětné PN 10 do 110 st.C G 3/4</t>
  </si>
  <si>
    <t>722231076</t>
  </si>
  <si>
    <t>Ventil zpětný G 1 1/2 PN 10 do 110°C se dvěma závity</t>
  </si>
  <si>
    <t>722231141X37</t>
  </si>
  <si>
    <t>Armatury se dvěma závity ventily pojistné rohové G 1/2</t>
  </si>
  <si>
    <t>722234244X45</t>
  </si>
  <si>
    <t>Termostatický směšovací ventil (SV+TV) (45 až 65°C) G 5/4" kvs=3,5</t>
  </si>
  <si>
    <t>722234264</t>
  </si>
  <si>
    <t>Armatury se dvěma závity filtry mosazný PN 16 do 120 st.C G 3/4</t>
  </si>
  <si>
    <t>72224X213</t>
  </si>
  <si>
    <t>Trojcestný regulační ventil – skupinový termoskopický ventil průtok (3 až 45) l/min., připojení ¾“ vč. zpětných ventilů a filtračních sítek, přesnost směšování +/- 1÷2 °C, uzavření ventilu při výpadku studené/teplé vody do 1 sekundy</t>
  </si>
  <si>
    <t>722290226</t>
  </si>
  <si>
    <t>Zkoušky, proplach a desinfekce vodovodního potrubí zkoušky těsnosti vodovodního potrubí závitového do DN 50</t>
  </si>
  <si>
    <t xml:space="preserve">Poznámka k souboru cen:_x000D_
1. Cenami se oceňují dílčí zkoušky těsnosti vodovodního potrubí, které bude v dalším pracovním_x000D_
 postupu zakryto nebo se stane nepřístupným._x000D_
2. Cenami nelze oceňovat celkové zkoušky těsnosti rozvodů vodovodního potrubí._x000D_
3. V cenách je započteno i dodání vody, uzavření a zabezpečení konců potrubí._x000D_
4. V cenách -0234 a -0237 je započteno i dodání desinfekčního prostředku._x000D_
</t>
  </si>
  <si>
    <t>998722102</t>
  </si>
  <si>
    <t>Přesun hmot pro vnitřní vodovod stanovený z hmotnosti přesunovaného materiálu vodorovná dopravní vzdálenost do 50 m v objektech výšky přes 6 do 12 m</t>
  </si>
  <si>
    <t>724</t>
  </si>
  <si>
    <t>Zdravotechnika - strojní vybavení</t>
  </si>
  <si>
    <t>724235X05</t>
  </si>
  <si>
    <t>724311110X06</t>
  </si>
  <si>
    <t>998724102</t>
  </si>
  <si>
    <t>Přesun hmot pro strojní vybavení stanovený z hmotnosti přesunovaného materiálu vodorovná dopravní vzdálenost do 50 m v objektech výšky přes 6 do 12 m</t>
  </si>
  <si>
    <t>725</t>
  </si>
  <si>
    <t>Zdravotechnika - zařizovací předměty</t>
  </si>
  <si>
    <t>725112X25</t>
  </si>
  <si>
    <t>725112X28</t>
  </si>
  <si>
    <t>7251217X1</t>
  </si>
  <si>
    <t>725211X67</t>
  </si>
  <si>
    <t xml:space="preserve">Umyvadlo diturvitové šířka 550 mm barva bílá kryt na sifon - polosloup zápachová uzávěrka umyvadlová DN 40 mm stojánková páková baterie umyvadlová materiál mosaz povrchová úprava chrom keramická kartuše úsporná 0,1 l/s (SV+TV) 2 x rohový ventil 1/2" včetně montáže </t>
  </si>
  <si>
    <t>Poznámka k souboru cen:_x000D_
1. V cenách -2101 a -2102 je započteno i dodání zápachové uzávěrky. 2. V cenách –4112-14, -4141-43, -4151-56, -4161-63, -4211, 21, 31, není započten napájecí zdroj 3. V cenách -1651, -1656 a -1661, -1666 není započteno dodání skříňky.</t>
  </si>
  <si>
    <t>725211X70</t>
  </si>
  <si>
    <t>725221112X68</t>
  </si>
  <si>
    <t>725241X14</t>
  </si>
  <si>
    <t xml:space="preserve">Poznámka k souboru cen:_x000D_
1. Sprchové boxy jsou dodávány jako komplet včetně sprchové vaničky, zápachové uzávěrky a sprchové_x000D_
 armatury._x000D_
2. V cenách -9101 až -9103 není započteno dodání sprchových vaniček, sprchových boxů a sprchových_x000D_
 koutů._x000D_
</t>
  </si>
  <si>
    <t>725980124X03</t>
  </si>
  <si>
    <t xml:space="preserve">    733 - Ústřední vytápění - potrubí</t>
  </si>
  <si>
    <t xml:space="preserve">    734 - Ústřední vytápění - armatury</t>
  </si>
  <si>
    <t xml:space="preserve">    735 - Ústřední vytápění - otopná tělesa</t>
  </si>
  <si>
    <t>HZS - Hodinové zúčtovací sazby</t>
  </si>
  <si>
    <t>18+16</t>
  </si>
  <si>
    <t>viz. výkresy D.1.1.4.2-03,05,09,12</t>
  </si>
  <si>
    <t>21+4</t>
  </si>
  <si>
    <t>4+4</t>
  </si>
  <si>
    <t>23+5</t>
  </si>
  <si>
    <t>13+28+6+10</t>
  </si>
  <si>
    <t>88+88+29+29+23</t>
  </si>
  <si>
    <t>2+2+10.5+10.5+25</t>
  </si>
  <si>
    <t>0,5+0,5</t>
  </si>
  <si>
    <t>viz. výkresy D.1.1.4.2-05,09</t>
  </si>
  <si>
    <t>21+21+5</t>
  </si>
  <si>
    <t>29+29+2+6</t>
  </si>
  <si>
    <t>15+15+5</t>
  </si>
  <si>
    <t>%</t>
  </si>
  <si>
    <t>viz. výkresy D.1.1.4.2-02, 04</t>
  </si>
  <si>
    <t>1+1</t>
  </si>
  <si>
    <t>3+3</t>
  </si>
  <si>
    <t>provedení pro venkovní vedení odvodu spalin</t>
  </si>
  <si>
    <t>ÚČINNOST min. 96,8%; KOUŘOVOD 125/80mm, EL. PŘÍKON 96W</t>
  </si>
  <si>
    <t xml:space="preserve">HMOTNOST 48kg, VESTAVĚNÝ POJISTNÝ VENTIL 3bar, VESTAVĚNÉ OBĚH. ČERPADLO PRO 1,8 m3/hod A 18kPa </t>
  </si>
  <si>
    <t>š=520;v=695; hl.=465mm</t>
  </si>
  <si>
    <t>Modulární, digitální regulační přístroj pro montáž na stěnu</t>
  </si>
  <si>
    <t>Vhodný pro regulaci kaskády jak nástěnných kotlů tak stacionárních se systémem EMS (pro maximálně 8 kotlů v kaskádě)</t>
  </si>
  <si>
    <t>Možnost připojení jednoho dálkového ovládání a provozní zobrazení pomocí LED</t>
  </si>
  <si>
    <t>Schopnost komunikace pomocí sběrnice</t>
  </si>
  <si>
    <t>Odkouření v jednotném systému od jednoho výrobce pro vedení venkovním prostředím</t>
  </si>
  <si>
    <t>1+1+1+1</t>
  </si>
  <si>
    <t>Volitelně pevný sled kotlů nebo inteligentní přepínání pořadí kotlů</t>
  </si>
  <si>
    <t>Provozní zobrazení pomocí LED včetně poruch</t>
  </si>
  <si>
    <t>1          "viz. výkresy D.1.1.4.2-05,09</t>
  </si>
  <si>
    <t>viz. výkresy D.1.1.4.2-05</t>
  </si>
  <si>
    <t>2+1+1</t>
  </si>
  <si>
    <t>dodávka rozhraní + naprogramování</t>
  </si>
  <si>
    <t>potrubí kanalizace napojené na neutralizační box je již dodávkou ZTI</t>
  </si>
  <si>
    <t>montáž čerpadlových skupin</t>
  </si>
  <si>
    <t xml:space="preserve">včetně odvzdušňovače, odkalovače, vzdálenost os = 200mm, pro horizontální nebo vertikální montáž, včetně setu šroubení 1 1/2", s kompletní tepelnou </t>
  </si>
  <si>
    <t>izolací a nástěnnými držáky</t>
  </si>
  <si>
    <t>viz. výkresy D.1.1.4.2-04,07</t>
  </si>
  <si>
    <t>Kompletní jednotka s oběhovým čerpadlem (180mm); dva kulové kohouty (ve zpětném vedení se zpětnou klapkou);</t>
  </si>
  <si>
    <t>dva kontaktní teploměry integrované v rukojeti kulového kohoutu (rozsah 0-120°C);</t>
  </si>
  <si>
    <t>třícestný T-směšovač včetně plynule nastavitelného obtoku;propojovací díly; montážní konzole (vše kompletně smontováno)</t>
  </si>
  <si>
    <t>komplet v tepelné polystyrenové izolaci;</t>
  </si>
  <si>
    <t>1+1+1</t>
  </si>
  <si>
    <t>S kabelem dlouhým 2m, pro přímou montáž na směšovač čerpadlové skupiny</t>
  </si>
  <si>
    <t>doba chodu 140s/90°, 6Nm s nouzovým ručním režimem a vizuální indikací polohy</t>
  </si>
  <si>
    <t>včetně adaptéru pro montáž na trojcestný směšovač</t>
  </si>
  <si>
    <t>viz. výkresy D.1.1.4.2.05,09</t>
  </si>
  <si>
    <t>733</t>
  </si>
  <si>
    <t>Ústřední vytápění - potrubí</t>
  </si>
  <si>
    <t>178+57+35</t>
  </si>
  <si>
    <t>4+21+5</t>
  </si>
  <si>
    <t>21+42+6</t>
  </si>
  <si>
    <t>58+23+2+8</t>
  </si>
  <si>
    <t>43+28+6+8</t>
  </si>
  <si>
    <t>0.5+0.5</t>
  </si>
  <si>
    <t>5+5</t>
  </si>
  <si>
    <t>viz. výkresy D.1.1.4.2-05,09,12</t>
  </si>
  <si>
    <t>270+30+69+91+85</t>
  </si>
  <si>
    <t>8+1</t>
  </si>
  <si>
    <t>28++24+4+8</t>
  </si>
  <si>
    <t>1+2</t>
  </si>
  <si>
    <t>pr.c.733-11d</t>
  </si>
  <si>
    <t>200+200</t>
  </si>
  <si>
    <t>viz. výkresy D.1.1.4.2.05</t>
  </si>
  <si>
    <t>(15+16)*2</t>
  </si>
  <si>
    <t>viz. výkresy D.1.1.4.2-03,05,12</t>
  </si>
  <si>
    <t>15+15+16+16</t>
  </si>
  <si>
    <t>65+58</t>
  </si>
  <si>
    <t>viz. výkresy D.1.1.4.2-03,05</t>
  </si>
  <si>
    <t>998733201</t>
  </si>
  <si>
    <t>Přesun hmot pro rozvody potrubí v objektech v do 6 m</t>
  </si>
  <si>
    <t>734</t>
  </si>
  <si>
    <t>Ústřední vytápění - armatury</t>
  </si>
  <si>
    <t>8+1+1</t>
  </si>
  <si>
    <t>6+2+2</t>
  </si>
  <si>
    <t>viz. výkresy D.1.1.4.2-09</t>
  </si>
  <si>
    <t>2+2+1</t>
  </si>
  <si>
    <t>2+2+2</t>
  </si>
  <si>
    <t>viz. výkresy D.1.1.4.2-03,05,09</t>
  </si>
  <si>
    <t>1+8+1</t>
  </si>
  <si>
    <t>734292715</t>
  </si>
  <si>
    <t>734292716</t>
  </si>
  <si>
    <t>734292718</t>
  </si>
  <si>
    <t>734421130X03</t>
  </si>
  <si>
    <t>Tlakomer deformacni c 03313 D 100 0-0,6 MPa</t>
  </si>
  <si>
    <t>KUS</t>
  </si>
  <si>
    <t>viz. výkresy D.1.1.4.2.09</t>
  </si>
  <si>
    <t>734494121</t>
  </si>
  <si>
    <t>734499211</t>
  </si>
  <si>
    <t>Montáž návarku M 20x1,5</t>
  </si>
  <si>
    <t>998734201</t>
  </si>
  <si>
    <t>Přesun hmot procentní pro armatury v objektech v do 6 m</t>
  </si>
  <si>
    <t>735</t>
  </si>
  <si>
    <t>Ústřední vytápění - otopná tělesa</t>
  </si>
  <si>
    <t>734209113</t>
  </si>
  <si>
    <t>Montáž armatury závitové s dvěma závity G 1/2</t>
  </si>
  <si>
    <t>31*2</t>
  </si>
  <si>
    <t>15+16</t>
  </si>
  <si>
    <t>735152471</t>
  </si>
  <si>
    <t>735152472</t>
  </si>
  <si>
    <t>735152474</t>
  </si>
  <si>
    <t>735152554</t>
  </si>
  <si>
    <t>735152562</t>
  </si>
  <si>
    <t>735152573</t>
  </si>
  <si>
    <t>735159221X05</t>
  </si>
  <si>
    <t>MT otop teles panel 2-3radych</t>
  </si>
  <si>
    <t>14+16</t>
  </si>
  <si>
    <t>735164531</t>
  </si>
  <si>
    <t>Montáž otopného tělesa trubkového volně výšky tělesa do 1500 mm</t>
  </si>
  <si>
    <t>735191905</t>
  </si>
  <si>
    <t>Odvzdušnění otopných těles</t>
  </si>
  <si>
    <t>1+14+16</t>
  </si>
  <si>
    <t>735191910</t>
  </si>
  <si>
    <t>Ostatní opravy otopných těles napuštění vody do otopného systému včetně potrubí (bez kotle a ohříváků) otopných těles</t>
  </si>
  <si>
    <t>před.cena.30</t>
  </si>
  <si>
    <t>před.cena.31</t>
  </si>
  <si>
    <t>armatura HM pro pripojeni otopnych teles tvar H otopná žebříková tělesa s vestavěným termostatickým radiátorovým ventilem a uzavíratelným šroubením, plastová krytka</t>
  </si>
  <si>
    <t>před.cena.32</t>
  </si>
  <si>
    <t>998735201</t>
  </si>
  <si>
    <t>Přesun hmot procentní pro otopná tělesa v objektech v do 6 m</t>
  </si>
  <si>
    <t>132313200</t>
  </si>
  <si>
    <t>tyč ocelová L rovnoramenná, zn.oceli 11375 25x25x4 mm</t>
  </si>
  <si>
    <t>ocelový profil pro podpěrné konstrukce pro uchycení potrubí a objímek</t>
  </si>
  <si>
    <t>0,05</t>
  </si>
  <si>
    <t>viz. výkresy D.1.1.4.2.03,05,09,12</t>
  </si>
  <si>
    <t>767995111</t>
  </si>
  <si>
    <t>Montáž ostatních atypických zámečnických konstrukcí hmotnosti do 5 kg</t>
  </si>
  <si>
    <t xml:space="preserve">Poznámka k souboru cen:_x000D_
1. Určení cen se řídí hmotností jednotlivě montovaného dílu konstrukce._x000D_
</t>
  </si>
  <si>
    <t>montáž atypických podpěrných konstrukcí</t>
  </si>
  <si>
    <t>pred.cena7-1</t>
  </si>
  <si>
    <t>konzola vedení potrubí - objímka s pryžovou výplní. Dodávka+montáž.</t>
  </si>
  <si>
    <t>998767201</t>
  </si>
  <si>
    <t>Přesun hmot pro zámečnické konstrukce v objektech v do 6 m</t>
  </si>
  <si>
    <t>783315101</t>
  </si>
  <si>
    <t>Mezinátěr zámečnických konstrukcí jednonásobný syntetický standardní</t>
  </si>
  <si>
    <t>4,00*2</t>
  </si>
  <si>
    <t>783317101</t>
  </si>
  <si>
    <t>Krycí nátěr (email) zámečnických konstrukcí jednonásobný syntetický standardní</t>
  </si>
  <si>
    <t>783614551</t>
  </si>
  <si>
    <t>Základní nátěr armatur a kovových potrubí jednonásobný potrubí do DN 50 mm syntetický</t>
  </si>
  <si>
    <t>783614651</t>
  </si>
  <si>
    <t>Základní antikorozní nátěr armatur a kovových potrubí jednonásobný potrubí do DN 50 mm syntetický standardní</t>
  </si>
  <si>
    <t>783617601</t>
  </si>
  <si>
    <t>Krycí nátěr (email) armatur a kovových potrubí potrubí do DN 50 mm jednonásobný syntetický standardní</t>
  </si>
  <si>
    <t>HZS</t>
  </si>
  <si>
    <t>Hodinové zúčtovací sazby</t>
  </si>
  <si>
    <t>128909</t>
  </si>
  <si>
    <t>viz.text D.1.1.4.2.01 a výkresy D.1.4.2.03,05,09,12</t>
  </si>
  <si>
    <t>129910</t>
  </si>
  <si>
    <t>zaregulování a nastavení požadovaných hodnot průtoků a tlaků na čerpadlech a armaturách ve strojovně UT</t>
  </si>
  <si>
    <t>130911</t>
  </si>
  <si>
    <t>131915</t>
  </si>
  <si>
    <t xml:space="preserve">    751 - Vzduchotechnika</t>
  </si>
  <si>
    <t xml:space="preserve">      713-VZT - Izolace potrubí VZD</t>
  </si>
  <si>
    <t xml:space="preserve">      751-OST - Vzduchotechnické zařízení ostatní</t>
  </si>
  <si>
    <t>751</t>
  </si>
  <si>
    <t>Vzduchotechnika</t>
  </si>
  <si>
    <t>751-8</t>
  </si>
  <si>
    <t>751.R.001</t>
  </si>
  <si>
    <t>Montáž přívodní sestavné blokové jednotky</t>
  </si>
  <si>
    <t>ks</t>
  </si>
  <si>
    <t>429.R.001</t>
  </si>
  <si>
    <t>751398025</t>
  </si>
  <si>
    <t>429.R.002</t>
  </si>
  <si>
    <t>751344121</t>
  </si>
  <si>
    <t>751322213</t>
  </si>
  <si>
    <t>751.R.021</t>
  </si>
  <si>
    <t>Montáž celopozinkovaného potrubí - vodotěsné</t>
  </si>
  <si>
    <t>429.R.021</t>
  </si>
  <si>
    <t>713-VZT</t>
  </si>
  <si>
    <t>Izolace potrubí VZD</t>
  </si>
  <si>
    <t>751.R.037</t>
  </si>
  <si>
    <t>Tepelně-akustická izolace tl. 80mm s polepem Al fólií včetně montáže</t>
  </si>
  <si>
    <t>751-OST</t>
  </si>
  <si>
    <t>Vzduchotechnické zařízení ostatní</t>
  </si>
  <si>
    <t>998VZT</t>
  </si>
  <si>
    <t>Přesun hmot do 50m VZT</t>
  </si>
  <si>
    <t>75199ZK</t>
  </si>
  <si>
    <t>Vyregulování a komplexní zkoušky</t>
  </si>
  <si>
    <t xml:space="preserve">    741-1 - Silnoproud</t>
  </si>
  <si>
    <t xml:space="preserve">      741 - Elektroinstalace - silnoproud</t>
  </si>
  <si>
    <t xml:space="preserve">        741-1MA - Silnoproud montážní materiál </t>
  </si>
  <si>
    <t xml:space="preserve">        741-1MO - Silnoproud montážní práce</t>
  </si>
  <si>
    <t xml:space="preserve">      RSB2 - ROZVADEČ  RSB2 položky dle výkresu č. D.1.1.4.4.17</t>
  </si>
  <si>
    <t xml:space="preserve">    741-2 - Bleskosvod a uzemnění </t>
  </si>
  <si>
    <t xml:space="preserve">      741-2MA - Bleskosvod a uzemnění montážní materiál</t>
  </si>
  <si>
    <t xml:space="preserve">      741-2MO - Bleskosvod a uzemnění montážní práce </t>
  </si>
  <si>
    <t>741-1</t>
  </si>
  <si>
    <t>Silnoproud</t>
  </si>
  <si>
    <t>741</t>
  </si>
  <si>
    <t>Elektroinstalace - silnoproud</t>
  </si>
  <si>
    <t>741-1MA</t>
  </si>
  <si>
    <t xml:space="preserve">Silnoproud montážní materiál </t>
  </si>
  <si>
    <t>34111032X01</t>
  </si>
  <si>
    <t>kabel silový s Cu jádrem 1kV O 3x1,5mm2</t>
  </si>
  <si>
    <t>304,00         "položka dle soupisu vodičů č. D.1.1.4.4.1</t>
  </si>
  <si>
    <t>34111030</t>
  </si>
  <si>
    <t>kabel silový s Cu jádrem 1kV J 3x1,5mm2</t>
  </si>
  <si>
    <t>973,00         "položka dle soupisu vodičů č. D.1.1.4.4.1</t>
  </si>
  <si>
    <t>34111036</t>
  </si>
  <si>
    <t>kabel silový s Cu jádrem 1kV J 3x2,5mm2</t>
  </si>
  <si>
    <t>252,00         "položka dle soupisu vodičů č. D.1.1.4.4.1</t>
  </si>
  <si>
    <t>34111090</t>
  </si>
  <si>
    <t>kabel silový s Cu jádrem 1kV J 5x1,5mm2</t>
  </si>
  <si>
    <t>284,00         "položka dle soupisu vodičů č. D.1.1.4.4.1</t>
  </si>
  <si>
    <t>34111094</t>
  </si>
  <si>
    <t>kabel silový s Cu jádrem 1kV J 5x2,5mm2</t>
  </si>
  <si>
    <t>23,00         "položka dle soupisu vodičů č. D.1.1.4.4.1</t>
  </si>
  <si>
    <t>34111098</t>
  </si>
  <si>
    <t>kabel silový s Cu jádrem 1kV J 5x4mm2</t>
  </si>
  <si>
    <t>18,00         "položka dle soupisu vodičů č. D.1.1.4.4.1</t>
  </si>
  <si>
    <t>34111104X02</t>
  </si>
  <si>
    <t>kabel silový s Cu jádrem 1kV J 5x10mm2</t>
  </si>
  <si>
    <t>55,00         "položka dle soupisu vodičů č. D.1.1.4.4.1</t>
  </si>
  <si>
    <t>34111150</t>
  </si>
  <si>
    <t>kabel silový s Cu jádrem 1kV J 19x1,5mm2</t>
  </si>
  <si>
    <t>20,00         "položka dle soupisu vodičů č. D.1.1.4.4.1</t>
  </si>
  <si>
    <t>34145566X03</t>
  </si>
  <si>
    <t>CGSG (H05RN-F) 5Cx1,5</t>
  </si>
  <si>
    <t xml:space="preserve">položka dle soupisu vodičů  č.D.1.1.4.4.1  </t>
  </si>
  <si>
    <t>34145568X04</t>
  </si>
  <si>
    <t>CGSG (H05RN-F) 5Cx2,5</t>
  </si>
  <si>
    <t>34142156X05</t>
  </si>
  <si>
    <t>CY (H05V-U) 4 zelenožlutý  -  ochranné  pospojení</t>
  </si>
  <si>
    <t>34142158X06</t>
  </si>
  <si>
    <t>CY (H05V-U) 10 zelenožlutý  -  ochranné  pospojení</t>
  </si>
  <si>
    <t>35441936X07</t>
  </si>
  <si>
    <t>Svorka pro ochranné pospojení</t>
  </si>
  <si>
    <t>3543036490X10</t>
  </si>
  <si>
    <t>Ovladač 230V/10A, IP20, řaz.1/0 + kryt</t>
  </si>
  <si>
    <t xml:space="preserve">položka dle legendy na výkresech č. D.1.1.4.4.2 až 6  </t>
  </si>
  <si>
    <t>3540036490X11</t>
  </si>
  <si>
    <t>Ovladač 230V/10A, IP20, řaz.1 + kryt</t>
  </si>
  <si>
    <t>3540636490X12</t>
  </si>
  <si>
    <t>Ovladač 230V/10A, IP20, řaz.6 + kryt</t>
  </si>
  <si>
    <t>3540736490X13</t>
  </si>
  <si>
    <t>Ovladač 230V/10A, IP20, řaz.7 + kryt</t>
  </si>
  <si>
    <t>5110252200X14</t>
  </si>
  <si>
    <t>Zásuvka 250V/16A, IP20, jednonásobná, s clonkami  + kryt</t>
  </si>
  <si>
    <t>34500000X15</t>
  </si>
  <si>
    <t>Zásuvka 250V/16A, IP20, jednonásobná, s clonkami,  s přepět. ochranou  + kryt</t>
  </si>
  <si>
    <t>34536700</t>
  </si>
  <si>
    <t>rámeček pro spínače a zásuvky 3901A-B10 jednonásobný</t>
  </si>
  <si>
    <t xml:space="preserve">48         "položka dle legendy na výkresech č. D.1.1.4.4.2 až 6  </t>
  </si>
  <si>
    <t>34536705</t>
  </si>
  <si>
    <t>rámeček pro spínače a zásuvky 3901A-B20 dvojnásobný, vodorovný</t>
  </si>
  <si>
    <t xml:space="preserve">2         "položka dle legendy na výkresech č. D.1.1.4.4.2 až 6  </t>
  </si>
  <si>
    <t>34500001X16</t>
  </si>
  <si>
    <t>Spínač se snímačem pohybu, IP20, 230V, relé 6A</t>
  </si>
  <si>
    <t>34500002X17</t>
  </si>
  <si>
    <t>Spínač se snímačem pohybu, IP20, 230V, 2x relé 6A</t>
  </si>
  <si>
    <t>34535543X18</t>
  </si>
  <si>
    <t>Ovladač 230V/10A, IP44, řaz.6, zapuštěný, komplet</t>
  </si>
  <si>
    <t>34571518X19</t>
  </si>
  <si>
    <t>Krabice přístrojová pr.68</t>
  </si>
  <si>
    <t>34571519X20</t>
  </si>
  <si>
    <t>Krabice odbočná pr.68</t>
  </si>
  <si>
    <t>34571521X21</t>
  </si>
  <si>
    <t>Krabice rozvodková pr.68</t>
  </si>
  <si>
    <t>34571562X22</t>
  </si>
  <si>
    <t>Krabice rozvodková pr.97</t>
  </si>
  <si>
    <t>34564010X23</t>
  </si>
  <si>
    <t>Rozvodková krabice, IP54 do 5x4</t>
  </si>
  <si>
    <t>7411ma0001</t>
  </si>
  <si>
    <t>Ovládací skříň na povrch pro dvanáct ovladačůpřístrojů pr.22mm +ovladač 0-I, kompletní, kontakty 1/1  -  10ks +ovladač I-0-II, kompletní, kontakty 1/1  -  2ks</t>
  </si>
  <si>
    <t>7411ma0002</t>
  </si>
  <si>
    <t>Spínač řaz.3, 400V/20A, IP65, zapuštěný</t>
  </si>
  <si>
    <t>7411ma0003</t>
  </si>
  <si>
    <t>Časový spínač ventilátoru, montáž do krabičky</t>
  </si>
  <si>
    <t>7411ma0004</t>
  </si>
  <si>
    <t>Zdroj pro aut splachovač  pisoárů                          (pro  max. 3 ventily)</t>
  </si>
  <si>
    <t>34571063X24</t>
  </si>
  <si>
    <t>Trubka ohebná DN20  střední mech. odolnost</t>
  </si>
  <si>
    <t>34571352</t>
  </si>
  <si>
    <t>trubka elektroinstalační ohebná dvouplášťová korugovaná (chránička) D 52/63mm, HDPE+LDPE</t>
  </si>
  <si>
    <t xml:space="preserve">8,00      "položka dle legendy na výkresech č. D.1.1.4.4.2 až 6  </t>
  </si>
  <si>
    <t>7411ma0005</t>
  </si>
  <si>
    <t>Drátěný kabelový žlab 60x100, vč. šroubů a matek pro propojení</t>
  </si>
  <si>
    <t>7411ma0006</t>
  </si>
  <si>
    <t>Podpěra na strop pro žlaby do 100mm vč přísl.</t>
  </si>
  <si>
    <t>SvítidloL1ma</t>
  </si>
  <si>
    <t>Přisazené pro sportovní haly LED 70W/840, 2 rows, GRID, ZK, 1 x 5x15i120HV/150V,550mA SG, 70W, 9170lm, Ra80, 4000K, IP20, IK10</t>
  </si>
  <si>
    <t>SvítidloL2ma</t>
  </si>
  <si>
    <t>Přisazené pro sportovní haly LED 47W/840, 2 rows, GRID, ZK, 1 x 4x15i120HV/120V,475mA SG, 47W, 6390lm, Ra80, 4000K, IP20, IK10</t>
  </si>
  <si>
    <t>SvítidloL3ma</t>
  </si>
  <si>
    <t>Přisazené/závěsné, LED svítidlo, opálový kryt, 1 x LED, 20W, 2200lm, Ra80, 4000K, IP20</t>
  </si>
  <si>
    <t>SvítidloL4ma</t>
  </si>
  <si>
    <t>Přisazené/závěsné, LED svítidlo, opálový kryt, 1 x LED, 38W, 4400lm, Ra80, 4000K, IP20</t>
  </si>
  <si>
    <t>SvítidloL5ma</t>
  </si>
  <si>
    <t>Přisazené/závěsné, LED svítidlo, opálový kryt, 1 x LED, 44W, 5000lm, Ra80, 4000K, IP20</t>
  </si>
  <si>
    <t>SvítidloL6ma</t>
  </si>
  <si>
    <t>Přisazené/závěsné, LED svítidlo, opálový kryt, 1 x LED, 19W, 1950lm, Ra80, 4000K, IP54</t>
  </si>
  <si>
    <t>SvítidloL7ma</t>
  </si>
  <si>
    <t>LED,downlight,interiérové kruhové vestavné, 1 x LED, 15W, 1530lm, Ra85, 4000K, IP54</t>
  </si>
  <si>
    <t>SvítidloN1mma</t>
  </si>
  <si>
    <t>LED přisazené nouzové svítidlo 6x1W + ochranná mříž, 1 x HHP/6x1W, 6W, 920lm, Ra80, 4000K, 1hod.</t>
  </si>
  <si>
    <t>SvítidloN2ma</t>
  </si>
  <si>
    <t>LED nouzové svítidlo, vestavné, optika pro únikové cesty, 1W, 1 x bod, 1W, 125lm, Ra80, 4000K, 1hod.</t>
  </si>
  <si>
    <t>SvítidloN3ma</t>
  </si>
  <si>
    <t>LED nouzové svítidlo, přisazené, opt. pro únik cesty, 3W, 1 x bod, 3W, 350lm, Ra80, 4000K, 1hod.</t>
  </si>
  <si>
    <t>SvítidloN4ma</t>
  </si>
  <si>
    <t>LED přisazené nouzové svítidlo  3W + piktogram, 1 x HWM/3W, 3,2W, 330lm, Ra80, 4000K, 1hod.</t>
  </si>
  <si>
    <t>SvítidloN4mma</t>
  </si>
  <si>
    <t>LED přisazené nouzové svítidlo  3W + piktogram + ochranná mříž, 1 x HWM/3W, 3,2W, 330lm, Ra80, 4000K, 1hod.</t>
  </si>
  <si>
    <t>SvítidloRma</t>
  </si>
  <si>
    <t>1x24W, Interiérové/venkovní - přisazené, zdroj TC-F, IP65 + zdroj  1 x DF 24/840 2G10, 24W, 1700lm</t>
  </si>
  <si>
    <t>SvítidloR1ma</t>
  </si>
  <si>
    <t>1x24W, Interiérové/venkovní - přisazené, zdroj TC-F, IP65 + zdroj  1 x DF 24/840 2G10, 24W, 1700lm + pohybový senzor</t>
  </si>
  <si>
    <t>34500003X25</t>
  </si>
  <si>
    <t>Tabulka  formát  A 4</t>
  </si>
  <si>
    <t>7411ma0010</t>
  </si>
  <si>
    <t>Protipožární ucpávka kabelové trasy dle ČSN (zatmelení otvorů ve zdivu protipožárním tmelem + štítek)</t>
  </si>
  <si>
    <t>7411ma0011</t>
  </si>
  <si>
    <t>Protipožární tmel - kartuče</t>
  </si>
  <si>
    <t>741-1MO</t>
  </si>
  <si>
    <t>Silnoproud montážní práce</t>
  </si>
  <si>
    <t>741122611</t>
  </si>
  <si>
    <t>Montáž kabelů měděných bez ukončení uložených pevně plných kulatých nebo bezhalogenových (CYKY) počtu a průřezu žil 3x1,5 až 6 mm2</t>
  </si>
  <si>
    <t>741122641</t>
  </si>
  <si>
    <t>Montáž kabelů měděných bez ukončení uložených pevně plných kulatých nebo bezhalogenových (CYKY) počtu a průřezu žil 5x1,5 až 2,5 mm2</t>
  </si>
  <si>
    <t>741122642</t>
  </si>
  <si>
    <t>Montáž kabelů měděných bez ukončení uložených pevně plných kulatých nebo bezhalogenových (CYKY) počtu a průřezu žil 5x4 až 6 mm2</t>
  </si>
  <si>
    <t>741122643</t>
  </si>
  <si>
    <t>Montáž kabelů měděných bez ukončení uložených pevně plných kulatých nebo bezhalogenových (CYKY) počtu a průřezu žil 5x10 mm2</t>
  </si>
  <si>
    <t>741122053X51</t>
  </si>
  <si>
    <t>Montáž kabelů měděných bez ukončení uložených pod omítku plných kulatých (CYKY), počtu a průřezu žil 5x10mm2</t>
  </si>
  <si>
    <t>741120501</t>
  </si>
  <si>
    <t>Montáž šňůr měděných bez ukončení uložených volně lehkých a středních (CGSG), počtu žil do 7</t>
  </si>
  <si>
    <t xml:space="preserve">32,00         "položka dle soupisu vodičů  č.D.1.1.4.4.1  </t>
  </si>
  <si>
    <t xml:space="preserve">4,00         "položka dle soupisu vodičů  č.D.1.1.4.4.1  </t>
  </si>
  <si>
    <t>741120301</t>
  </si>
  <si>
    <t>Montáž vodičů izolovaných měděných bez ukončení uložených pevně plných a laněných s PVC pláštěm, bezhalogenových, ohniodolných (CY, CHAH-R(V)) průřezu žíly 0,55 až 16 mm2</t>
  </si>
  <si>
    <t xml:space="preserve">68,00               "ochranné pospojení položka dle soupisu vodičů  č.D.1.1.4.4.1  </t>
  </si>
  <si>
    <t xml:space="preserve">80,00       "ochranné pospojení položka dle soupisu vodičů  č.D.1.1.4.4.1  </t>
  </si>
  <si>
    <t>743622320X52</t>
  </si>
  <si>
    <t>741130022</t>
  </si>
  <si>
    <t>Ukončení vodičů izolovaných s označením a zapojením na svorkovnici s otevřením a uzavřením krytu, průřezu žíly do 4 mm2</t>
  </si>
  <si>
    <t>8         "položka dle soupisu vodičů č. D.1.1.4.4.1</t>
  </si>
  <si>
    <t>741130024</t>
  </si>
  <si>
    <t>Ukončení vodičů izolovaných s označením a zapojením na svorkovnici s otevřením a uzavřením krytu, průřezu žíly do 10 mm2</t>
  </si>
  <si>
    <t>6         "položka dle soupisu vodičů č. D.1.1.4.4.1</t>
  </si>
  <si>
    <t>741130144</t>
  </si>
  <si>
    <t>Ukončení šnůř se zapojením počtu a průřezu žil 5x0,5 až 4 mm2</t>
  </si>
  <si>
    <t>34        "položka dle soupisu vodičů č. D.1.1.4.4.1</t>
  </si>
  <si>
    <t>741132103</t>
  </si>
  <si>
    <t>Ukončení kabelů smršťovací záklopkou nebo páskou se zapojením bez letování, počtu a průřezu žil 3x1,5 až 4 mm2</t>
  </si>
  <si>
    <t>40        "položka dle soupisu vodičů č. D.1.1.4.4.1</t>
  </si>
  <si>
    <t>741132145</t>
  </si>
  <si>
    <t>Ukončení kabelů smršťovací záklopkou nebo páskou se zapojením bez letování, počtu a průřezu žil 5x1,5 až 4 mm2</t>
  </si>
  <si>
    <t>4       "položka dle soupisu vodičů č. D.1.1.4.4.1</t>
  </si>
  <si>
    <t>741132147</t>
  </si>
  <si>
    <t>Ukončení kabelů smršťovací záklopkou nebo páskou se zapojením bez letování, počtu a průřezu žil 5x10 mm2</t>
  </si>
  <si>
    <t>2       "položka dle soupisu vodičů č. D.1.1.4.4.1</t>
  </si>
  <si>
    <t>741132157</t>
  </si>
  <si>
    <t>Ukončení kabelů smršťovací záklopkou nebo páskou se zapojením bez letování, počtu a průřezu žil 19x1,5 až 2,5 mm2</t>
  </si>
  <si>
    <t>747112221X53</t>
  </si>
  <si>
    <t>747112111X54</t>
  </si>
  <si>
    <t>747112461X55</t>
  </si>
  <si>
    <t>747112471X56</t>
  </si>
  <si>
    <t>747161240X57</t>
  </si>
  <si>
    <t>Zásuvka 250V/16A, IP20, jednonásobná, s clonkami + kryt</t>
  </si>
  <si>
    <t>747161240X58</t>
  </si>
  <si>
    <t>Zásuvka 250V/16A, IP20, jednonásobná, s clonkami, s přepět. ochranou + kryt</t>
  </si>
  <si>
    <t>747112113X59</t>
  </si>
  <si>
    <t>747112113X60</t>
  </si>
  <si>
    <t>747111126X61</t>
  </si>
  <si>
    <t>741112061</t>
  </si>
  <si>
    <t>Montáž krabic elektroinstalačních bez napojení na trubky a lišty, demontáže a montáže víčka a přístroje přístrojových zapuštěných plastových kruhových</t>
  </si>
  <si>
    <t>741112001</t>
  </si>
  <si>
    <t>Montáž krabic elektroinstalačních bez napojení na trubky a lišty, demontáže a montáže víčka a přístroje protahovacích nebo odbočných zapuštěných plastových kruhových</t>
  </si>
  <si>
    <t>741112101</t>
  </si>
  <si>
    <t>Montáž krabic elektroinstalačních bez napojení na trubky a lišty, demontáže a montáže víčka a přístroje rozvodek se zapojením vodičů na svorkovnici zapuštěných plastových kruhových</t>
  </si>
  <si>
    <t>741112103</t>
  </si>
  <si>
    <t>Montáž krabic elektroinstalačních bez napojení na trubky a lišty, demontáže a montáže víčka a přístroje rozvodek se zapojením vodičů na svorkovnici zapuštěných plastových čtyřhranných</t>
  </si>
  <si>
    <t>741112351</t>
  </si>
  <si>
    <t>Montáž krabic pancéřových bez napojení na trubky a lišty a demontáže a montáže víčka otevření nebo uzavření krabic víčkem na závit</t>
  </si>
  <si>
    <t xml:space="preserve">39              "položka dle legendy na výkresech č. D.1.1.4.4.2 až 6  </t>
  </si>
  <si>
    <t>741112353</t>
  </si>
  <si>
    <t>Montáž krabic pancéřových bez napojení na trubky a lišty a demontáže a montáže víčka otevření nebo uzavření krabic víčkem na 4 šrouby</t>
  </si>
  <si>
    <t xml:space="preserve">4             "položka dle legendy na výkresech č. D.1.1.4.4.2 až 6  </t>
  </si>
  <si>
    <t>7411mo0001</t>
  </si>
  <si>
    <t>Ovládací skříň na povrch pro dvanáct ovladačůpřístrojů pr.22mm +ovladač 0-I, kompletní, kontakty 1/1 - 10ks +ovladač I-0-II, kompletní, kontakty 1/1 - 2ks</t>
  </si>
  <si>
    <t>7411mo0002</t>
  </si>
  <si>
    <t>7411mo0003</t>
  </si>
  <si>
    <t>7411mo0004</t>
  </si>
  <si>
    <t>Zdroj pro aut splachovač pisoárů (pro max. 3 ventily)</t>
  </si>
  <si>
    <t>741110061</t>
  </si>
  <si>
    <t>Montáž trubek elektroinstalačních s nasunutím nebo našroubováním do krabic plastových ohebných, uložených pod omítku, vnější Ø přes 11 do 23 mm</t>
  </si>
  <si>
    <t xml:space="preserve">32,00             "položka dle legendy na výkresech č. D.1.1.4.4.2 až 6  </t>
  </si>
  <si>
    <t>741110053</t>
  </si>
  <si>
    <t>Montáž trubek elektroinstalačních s nasunutím nebo našroubováním do krabic plastových ohebných, uložených volně, vnější Ø přes 35 mm</t>
  </si>
  <si>
    <t xml:space="preserve">8,00             "položka dle legendy na výkresech č. D.1.1.4.4.2 až 6  </t>
  </si>
  <si>
    <t>7411mo0005</t>
  </si>
  <si>
    <t>SvítidloL1mo</t>
  </si>
  <si>
    <t>SvítidloL2mo</t>
  </si>
  <si>
    <t>SvítidloL3mo</t>
  </si>
  <si>
    <t>SvítidloL4mo</t>
  </si>
  <si>
    <t>SvítidloL5mo</t>
  </si>
  <si>
    <t>SvítidloL6mo</t>
  </si>
  <si>
    <t>SvítidloL7mo</t>
  </si>
  <si>
    <t>SvítidloN1mmo</t>
  </si>
  <si>
    <t>SvítidloN2mo</t>
  </si>
  <si>
    <t>SvítidloN3mo</t>
  </si>
  <si>
    <t>SvítidloN4mo</t>
  </si>
  <si>
    <t>LED přisazené nouzové svítidlo 3W + piktogram, 1 x HWM/3W, 3,2W, 330lm, Ra80, 4000K, 1hod.</t>
  </si>
  <si>
    <t>SvítidloN4mmo</t>
  </si>
  <si>
    <t>LED přisazené nouzové svítidlo 3W + piktogram + ochranná mříž, 1 x HWM/3W, 3,2W, 330lm, Ra80, 4000K, 1hod.</t>
  </si>
  <si>
    <t>SvítidloRmo</t>
  </si>
  <si>
    <t>1x24W, Interiérové/venkovní - přisazené, zdroj TC-F, IP65 + zdroj 1 x DF 24/840 2G10, 24W, 1700lm</t>
  </si>
  <si>
    <t>SvítidloR1mo</t>
  </si>
  <si>
    <t>1x24W, Interiérové/venkovní - přisazené, zdroj TC-F, IP65 + zdroj 1 x DF 24/840 2G10, 24W, 1700lm + pohybový senzor</t>
  </si>
  <si>
    <t>749913110X62</t>
  </si>
  <si>
    <t>Tabulka formát A 4</t>
  </si>
  <si>
    <t>742 11-1200</t>
  </si>
  <si>
    <t>Montáž rozvaděčů do 50kg</t>
  </si>
  <si>
    <t>7411mo0007</t>
  </si>
  <si>
    <t>Zapojení ventilátorů</t>
  </si>
  <si>
    <t>7411mo0008</t>
  </si>
  <si>
    <t>Zapojení pohonů rolet</t>
  </si>
  <si>
    <t>7411mo0009</t>
  </si>
  <si>
    <t>Zapojení třífázového topného tělesa v bojleru</t>
  </si>
  <si>
    <t>7411mo0010</t>
  </si>
  <si>
    <t>7411mo0011</t>
  </si>
  <si>
    <t>974031121</t>
  </si>
  <si>
    <t>Vysekání rýh ve zdivu cihelném na maltu vápennou nebo vápenocementovou do hl. 30 mm a šířky do 30 mm</t>
  </si>
  <si>
    <t xml:space="preserve">250,00    "položka dle legendy na výkresech č. D.1.1.4.4.2 až 6  </t>
  </si>
  <si>
    <t>974031122</t>
  </si>
  <si>
    <t>Vysekání rýh ve zdivu cihelném na maltu vápennou nebo vápenocementovou do hl. 30 mm a šířky do 70 mm</t>
  </si>
  <si>
    <t xml:space="preserve">75,00    "položka dle legendy na výkresech č. D.1.1.4.4.2 až 6  </t>
  </si>
  <si>
    <t>971033131</t>
  </si>
  <si>
    <t>Vybourání otvorů ve zdivu základovém nebo nadzákladovém z cihel, tvárnic, příčkovek z cihel pálených na maltu vápennou nebo vápenocementovou průměru profilu do 60 mm, tl. do 150 mm</t>
  </si>
  <si>
    <t xml:space="preserve">26    "položka dle legendy na výkresech č. D.1.1.4.4.2 až 6  </t>
  </si>
  <si>
    <t>7411mo0012</t>
  </si>
  <si>
    <t>Pomocné práce, demontáže stávající elektroinstalace, uložení odpadu</t>
  </si>
  <si>
    <t>h</t>
  </si>
  <si>
    <t>7411mo0013</t>
  </si>
  <si>
    <t>Zabezpečení pracoviště</t>
  </si>
  <si>
    <t>7411mo0014</t>
  </si>
  <si>
    <t>Koordinace s ostatními profesemi</t>
  </si>
  <si>
    <t>741810002</t>
  </si>
  <si>
    <t>Zkoušky a prohlídky elektrických rozvodů a zařízení celková prohlídka a vyhotovení revizní zprávy pro objem montážních prací přes 100 do 500 tis. Kč</t>
  </si>
  <si>
    <t xml:space="preserve">Poznámka k souboru cen:_x000D_
1. Ceny -0001 až -0011 jsou určeny pro objem montážních prací včetně všech nákladů._x000D_
</t>
  </si>
  <si>
    <t xml:space="preserve">1       "položka dle legendy na výkresech č. D.1.1.4.4.2 až 6  </t>
  </si>
  <si>
    <t>741811011</t>
  </si>
  <si>
    <t>Zkoušky a prohlídky rozvodných zařízení kontrola rozváděčů nn, (1 pole) silových, hmotnosti do 200 kg</t>
  </si>
  <si>
    <t>997013863</t>
  </si>
  <si>
    <t>Poplatek za uložení stavebního odpadu na recyklační skládce (skládkovné) cihelného zatříděného do Katalogu odpadů pod kódem 17 01 02</t>
  </si>
  <si>
    <t xml:space="preserve">Poznámka k souboru cen:_x000D_
1. Ceny uvedené v souboru cen je doporučeno upravit podle aktuálních cen místně příslušné skládky odpadů._x000D_
2. Uložení odpadů neuvedených v souboru cen se oceňuje individuálně._x000D_
</t>
  </si>
  <si>
    <t>RSB2</t>
  </si>
  <si>
    <t>RSB2001</t>
  </si>
  <si>
    <t>oceloplechový rozvaděč vestavěný do výklenk ve zdi, IP40/IP20 (š x v x h) 500x900x150 s dveřmi, vnitřními zákryty, vč. příslušenství (DIN lišty s uchycením, montážní plechy, přípojnice, zákryty vnitřních částí, kabelové kanály, propojení obvodů )</t>
  </si>
  <si>
    <t xml:space="preserve">1                 "položky dle výkresu č. D.1.1.4.4.17  </t>
  </si>
  <si>
    <t>RSB2002</t>
  </si>
  <si>
    <t>Obal na výkresy rozměr 250x138mm</t>
  </si>
  <si>
    <t>RSB2003</t>
  </si>
  <si>
    <t>Svodič přepětí  4 pól, tř.2</t>
  </si>
  <si>
    <t>RSB2004</t>
  </si>
  <si>
    <t>Přípojnice 12x Cu do10mm2.</t>
  </si>
  <si>
    <t>RSB2005</t>
  </si>
  <si>
    <t>Vypínač třífázový do 3x40A</t>
  </si>
  <si>
    <t>RSB2006</t>
  </si>
  <si>
    <t>Jistič + chránič  10/1N/003B</t>
  </si>
  <si>
    <t>RSB2007</t>
  </si>
  <si>
    <t>Proudový chránič  40/4/003</t>
  </si>
  <si>
    <t>RSB2008</t>
  </si>
  <si>
    <t>Jistič jednopólový 10kA   B2/1</t>
  </si>
  <si>
    <t>RSB2009</t>
  </si>
  <si>
    <t>Jistič jednopólový 10kA   B10/1</t>
  </si>
  <si>
    <t>RSB2010</t>
  </si>
  <si>
    <t>Jistič jednopólový 10kA   B16/1</t>
  </si>
  <si>
    <t>RSB2011</t>
  </si>
  <si>
    <t>Jistič jednopólový 10kA   C10/1</t>
  </si>
  <si>
    <t>RSB2012</t>
  </si>
  <si>
    <t>Jistič trojpólový 10kA   B16/3</t>
  </si>
  <si>
    <t>RSB2013</t>
  </si>
  <si>
    <t>Jistič trojpólový 10kA   C20/3</t>
  </si>
  <si>
    <t>RSB2014</t>
  </si>
  <si>
    <t>Stykač 2xkontakt/16A, cívka 230V</t>
  </si>
  <si>
    <t>RSB2015</t>
  </si>
  <si>
    <t>Stykač 2xkontakt/32A, cívka 230V</t>
  </si>
  <si>
    <t>RSB2016</t>
  </si>
  <si>
    <t>Výkonové paměťové relé 2xkontakt/32A, cívka 230V</t>
  </si>
  <si>
    <t>RSB2017</t>
  </si>
  <si>
    <t>Zdroj pro školní zvonek 230VAC/12VDC, 1A</t>
  </si>
  <si>
    <t>RSB2018</t>
  </si>
  <si>
    <t>Svorka řadová  RSA 4</t>
  </si>
  <si>
    <t>35442062</t>
  </si>
  <si>
    <t>pás zemnící 30x4mm FeZn</t>
  </si>
  <si>
    <t xml:space="preserve">128,00*0,95                 "položka dle legendy na výkresech č. D.1.1.4.4.8 až 9  </t>
  </si>
  <si>
    <t>35441073</t>
  </si>
  <si>
    <t>drát D 10mm FeZn</t>
  </si>
  <si>
    <t xml:space="preserve">98,00*0,62                 "položka dle legendy na výkresech č. D.1.1.4.4.8 až 9  </t>
  </si>
  <si>
    <t>15615225X26</t>
  </si>
  <si>
    <t>Drát uzem.  AlMgSi  pr.8mm montáž svodu vč. Podpěr 0,135kg/1m</t>
  </si>
  <si>
    <t xml:space="preserve">položka dle legendy na výkresech č. D.1.1.4.4.8 až 9  </t>
  </si>
  <si>
    <t>7412ma0001</t>
  </si>
  <si>
    <t>izolovaný vodič CUI v délce 3,5m + příchytky</t>
  </si>
  <si>
    <t>35441040X27</t>
  </si>
  <si>
    <t>Tyč jímací  JR1,5m bez osazení</t>
  </si>
  <si>
    <t>35441040X28</t>
  </si>
  <si>
    <t>Tyč jímací  JR2,0m bez osazení</t>
  </si>
  <si>
    <t>7412ma0002</t>
  </si>
  <si>
    <t>Izolační tyč délky 0,5m včetně upevnění -</t>
  </si>
  <si>
    <t>35441272X29</t>
  </si>
  <si>
    <t>Držák jímací tyče  DJ 7hd na dřev. konstr.</t>
  </si>
  <si>
    <t>35441312X30</t>
  </si>
  <si>
    <t>Stříška ochranná  OS 1</t>
  </si>
  <si>
    <t>35441420X31</t>
  </si>
  <si>
    <t>Podpěra vedení  PV 02  do zdiva</t>
  </si>
  <si>
    <t>35441475X32</t>
  </si>
  <si>
    <t>Podpěra vedení  PV 12  pod tašky na svah</t>
  </si>
  <si>
    <t>35441485X33</t>
  </si>
  <si>
    <t>Podpěra vedení  PV 14  pod hřebenáče</t>
  </si>
  <si>
    <t>7412ma0003</t>
  </si>
  <si>
    <t>35441830</t>
  </si>
  <si>
    <t>úhelník ochranný na ochranu svodu - 1700mm, FeZn</t>
  </si>
  <si>
    <t xml:space="preserve">8      "položka dle legendy na výkresech č. D.1.1.4.4.8 až 9  </t>
  </si>
  <si>
    <t>35441836</t>
  </si>
  <si>
    <t>držák ochranného úhelníku do zdiva, FeZn</t>
  </si>
  <si>
    <t xml:space="preserve">16      "položka dle legendy na výkresech č. D.1.1.4.4.8 až 9  </t>
  </si>
  <si>
    <t>35441860</t>
  </si>
  <si>
    <t>svorka FeZn k jímací tyči - 4 šrouby</t>
  </si>
  <si>
    <t xml:space="preserve">4     "položka dle legendy na výkresech č. D.1.1.4.4.8 až 9  </t>
  </si>
  <si>
    <t>35441925</t>
  </si>
  <si>
    <t>svorka zkušební pro lano D 6-12mm, FeZn</t>
  </si>
  <si>
    <t xml:space="preserve">8     "položka dle legendy na výkresech č. D.1.1.4.4.8 až 9  </t>
  </si>
  <si>
    <t>35441905</t>
  </si>
  <si>
    <t>svorka připojovací k připojení okapových žlabů</t>
  </si>
  <si>
    <t>35441885</t>
  </si>
  <si>
    <t>svorka spojovací pro lano D 8-10mm</t>
  </si>
  <si>
    <t xml:space="preserve">60     "položka dle legendy na výkresech č. D.1.1.4.4.8 až 9  </t>
  </si>
  <si>
    <t>35441875</t>
  </si>
  <si>
    <t>svorka křížová pro vodič D 6-10mm</t>
  </si>
  <si>
    <t xml:space="preserve">6     "položka dle legendy na výkresech č. D.1.1.4.4.8 až 9  </t>
  </si>
  <si>
    <t>35441895</t>
  </si>
  <si>
    <t>svorka připojovací k připojení kovových částí</t>
  </si>
  <si>
    <t>354420081X34</t>
  </si>
  <si>
    <t>svorka na potrubí  do 150 mm, FeZn</t>
  </si>
  <si>
    <t>35441986</t>
  </si>
  <si>
    <t>svorka odbočovací a spojovací pro pásek 30x4 mm, FeZn</t>
  </si>
  <si>
    <t xml:space="preserve">2     "položka dle legendy na výkresech č. D.1.1.4.4.8 až 9  </t>
  </si>
  <si>
    <t>35441996</t>
  </si>
  <si>
    <t>svorka odbočovací a spojovací pro spojování kruhových a páskových vodičů, FeZn</t>
  </si>
  <si>
    <t xml:space="preserve">26     "položka dle legendy na výkresech č. D.1.1.4.4.8 až 9  </t>
  </si>
  <si>
    <t>35442110</t>
  </si>
  <si>
    <t>štítek plastový - čísla svodů</t>
  </si>
  <si>
    <t>7412ma0004</t>
  </si>
  <si>
    <t>Výstražná tabulka  - ZA BOUŘKY NEPŘISTUPUJ A NEDOTÝKEJ SE !</t>
  </si>
  <si>
    <t>741410021</t>
  </si>
  <si>
    <t>Montáž uzemňovacího vedení s upevněním, propojením a připojením pomocí svorek v zemi s izolací spojů pásku průřezu do 120 mm2 v městské zástavbě</t>
  </si>
  <si>
    <t xml:space="preserve">128,00       "položka dle legendy na výkresech č. D.1.1.4.4.8 až 9  </t>
  </si>
  <si>
    <t>741410041</t>
  </si>
  <si>
    <t>Montáž uzemňovacího vedení s upevněním, propojením a připojením pomocí svorek v zemi s izolací spojů drátu nebo lana Ø do 10 mm v městské zástavbě</t>
  </si>
  <si>
    <t xml:space="preserve">98,00       "položka dle legendy na výkresech č. D.1.1.4.4.8 až 9  </t>
  </si>
  <si>
    <t>741420001</t>
  </si>
  <si>
    <t>Montáž hromosvodného vedení svodových drátů nebo lan s podpěrami, Ø do 10 mm</t>
  </si>
  <si>
    <t xml:space="preserve">Poznámka k souboru cen:_x000D_
1. Svodovými dráty se rozumí i jímací vedení na střeše._x000D_
</t>
  </si>
  <si>
    <t xml:space="preserve">272,00       "položka dle legendy na výkresech č. D.1.1.4.4.8 až 9  </t>
  </si>
  <si>
    <t>7412mo0001</t>
  </si>
  <si>
    <t>741430001</t>
  </si>
  <si>
    <t>Montáž jímacích tyčí délky do 3 m, na konstrukci dřevěnou mimo krov</t>
  </si>
  <si>
    <t xml:space="preserve">1       "položka dle legendy na výkresech č. D.1.1.4.4.8 až 9  </t>
  </si>
  <si>
    <t xml:space="preserve">3       "položka dle legendy na výkresech č. D.1.1.4.4.8 až 9  </t>
  </si>
  <si>
    <t>7412mo0002</t>
  </si>
  <si>
    <t>7412mo0003</t>
  </si>
  <si>
    <t>Stříška ochranná OS 1</t>
  </si>
  <si>
    <t>741420051</t>
  </si>
  <si>
    <t>Montáž hromosvodného vedení ochranných prvků úhelníků nebo trubek s držáky do zdiva</t>
  </si>
  <si>
    <t xml:space="preserve">8       "položka dle legendy na výkresech č. D.1.1.4.4.8 až 9  </t>
  </si>
  <si>
    <t>741420021</t>
  </si>
  <si>
    <t>Montáž hromosvodného vedení svorek se 2 šrouby</t>
  </si>
  <si>
    <t xml:space="preserve">4       "položka dle legendy na výkresech č. D.1.1.4.4.8 až 9  </t>
  </si>
  <si>
    <t xml:space="preserve">60       "položka dle legendy na výkresech č. D.1.1.4.4.8 až 9  </t>
  </si>
  <si>
    <t>741420022</t>
  </si>
  <si>
    <t>Montáž hromosvodného vedení svorek se 3 a více šrouby</t>
  </si>
  <si>
    <t xml:space="preserve">6      "položka dle legendy na výkresech č. D.1.1.4.4.8 až 9  </t>
  </si>
  <si>
    <t xml:space="preserve">2      "položka dle legendy na výkresech č. D.1.1.4.4.8 až 9  </t>
  </si>
  <si>
    <t xml:space="preserve">26      "položka dle legendy na výkresech č. D.1.1.4.4.8 až 9  </t>
  </si>
  <si>
    <t>460202163</t>
  </si>
  <si>
    <t>Hloubení nezapažených kabelových rýh strojně zarovnání kabelových rýh po výkopu strojně, šířka rýhy bez zarovnání rýh šířky 35 cm, hloubky 80 cm, v hornině třídy 3</t>
  </si>
  <si>
    <t xml:space="preserve">Poznámka k souboru cen:_x000D_
1. Ceny hloubení rýh strojně v hornině třídy 6 a 7 jsou stanoveny za použití trhaviny._x000D_
</t>
  </si>
  <si>
    <t xml:space="preserve">120,00      "položka dle legendy na výkresech č. D.1.1.4.4.8 až 9  </t>
  </si>
  <si>
    <t>460560163</t>
  </si>
  <si>
    <t>Zásyp kabelových rýh ručně s uložením výkopku ve vrstvách včetně zhutnění a urovnání povrchu šířky 35 cm hloubky 80 cm, v hornině třídy 3</t>
  </si>
  <si>
    <t>460620013</t>
  </si>
  <si>
    <t>Úprava terénu provizorní úprava terénu včetně odkopání drobných nerovností a zásypu prohlubní se zhutněním, v hornině třídy 3</t>
  </si>
  <si>
    <t xml:space="preserve">Poznámka k souboru cen:_x000D_
1. V cenách -0002 až -0003 nejsou zahrnuty dodávku drnů. Tato se oceňuje ve specifikaci._x000D_
2. V cenách -0022 až -0028 nejsou zahrnuty náklady na dodávku obrubníků. Tato dodávka se oceňuje ve specifikaci._x000D_
</t>
  </si>
  <si>
    <t xml:space="preserve">48,00      "položka dle legendy na výkresech č. D.1.1.4.4.8 až 9  </t>
  </si>
  <si>
    <t>741420083</t>
  </si>
  <si>
    <t>Montáž hromosvodného vedení doplňků štítků k označení svodů</t>
  </si>
  <si>
    <t>7412mo0004</t>
  </si>
  <si>
    <t>Výstražná tabulka - ZA BOUŘKY NEPŘISTUPUJ A NEDOTÝKEJ SE !</t>
  </si>
  <si>
    <t>741810001</t>
  </si>
  <si>
    <t>Zkoušky a prohlídky elektrických rozvodů a zařízení celková prohlídka a vyhotovení revizní zprávy pro objem montážních prací do 100 tis. Kč</t>
  </si>
  <si>
    <t xml:space="preserve">1     "položka dle legendy na výkresech č. D.1.1.4.4.8 až 9  </t>
  </si>
  <si>
    <t>VRN</t>
  </si>
  <si>
    <t>VON - Vedlejší a ostatní náklady</t>
  </si>
  <si>
    <t>VRN - Vedlejší rozpočtové náklady</t>
  </si>
  <si>
    <t xml:space="preserve">    0 - Vedlejší rozpočtové náklady</t>
  </si>
  <si>
    <t xml:space="preserve">    O02 - Ostatní náklady</t>
  </si>
  <si>
    <t>Vedlejší rozpočtové náklady</t>
  </si>
  <si>
    <t>031103X01</t>
  </si>
  <si>
    <t xml:space="preserve">Vybudování, provoz, údržba a odstranění zařízení staveniště </t>
  </si>
  <si>
    <t xml:space="preserve">Poznámka k položce:_x000D_
Náklady na vybudování a zajištění zařízení staveniště a jeho provoz, údržbu a likvidaci _x000D_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zabezpečení staveniště. Náklady na vybavení objektů zařízení staveniště a odstranění objektů zařízení staveniště včetně odvozu. Náklady na střežení, vhodné zabezpečení staveniště._x000D_
</t>
  </si>
  <si>
    <t>Poznámka k položce:_x000D_
Náklady na úpravu pozemků, jež nejsou součástí díla, ale budou stavbou dotčeny, uvede zhotovitel po ukončení prací neprodleně do původního stavu; náklady na zajištění opatření k dočasné ochraně vzrostlých dřevin, jež mají být zachovány, konstrukcí a staveb, náklady na opatření k ochraně a zabezpečení strojů a materiálů na staveništi.</t>
  </si>
  <si>
    <t>O02</t>
  </si>
  <si>
    <t>Ostatní náklady</t>
  </si>
  <si>
    <t xml:space="preserve">Poznámka k položce:_x000D_
Zajištění všech nezbytných průzkumů nutných pro řádné provádění a dokončení díla._x000D_
_x000D_
</t>
  </si>
  <si>
    <t>011114X03</t>
  </si>
  <si>
    <t>Inženýrské sítě, vytýčení stavby, staveniště</t>
  </si>
  <si>
    <t xml:space="preserve">Poznámka k položce:_x000D_
Náklady na seznámení se s rozmístěním a trasou stávajících známých inženýrských sítí na staveništi a přilehlých pozemcích dotčených prováděním díla, jejich případné přeložení, nebo ochrana tak, aby v průběhu provádění díla nedošlo k jejich poškození, včetně zpětného protokolárního předání jejich správcům. Zhotovitel je povinen dodržovat všechny podmínky správců nebo vlastníků těchto sítí a nese veškeré důsledky a škody vzniklé jejich nedodržením. _x000D_
_x000D_
</t>
  </si>
  <si>
    <t>012303X06</t>
  </si>
  <si>
    <t xml:space="preserve">Poznámka k položce:_x000D_
Zaměření provede, ověří a předá oprávněný zeměměřičský inženýr, geometrické plány ověřené příslušným katastrálním úřadem jako podklad pro zápis do katastru nemovitostí budou vyhotoveny v souladu s Návrhem smlouvy o dílo – závazných obchodních podmínek._x000D_
_x000D_
</t>
  </si>
  <si>
    <t>013254X05</t>
  </si>
  <si>
    <t>Vypracování projektové dokumentace skutečného provedení stavby</t>
  </si>
  <si>
    <t>Poznámka k položce:_x000D_
Náklady na vypracování dokumentace skutečného provedení stavby - veškeré změny provedení stavby proti původnímu projektu musí být zapracovány do této dokumentace v souladu s příslušnými ustanoveními zákona č. 183/2006 Sb. (stavebního zákona) a vyhlášky č. 499/2006 Sb., o dokumentaci staveb. Bližší specifikace je uvedena v Návrhu smlouvy o dílo – závazných obchodních podmínek.</t>
  </si>
  <si>
    <t>013265X08</t>
  </si>
  <si>
    <t xml:space="preserve">Fotodokumentace prováděného díla </t>
  </si>
  <si>
    <t>Poznámka k položce:_x000D_
Náklady na zajištění průběžné fotodokumentace provádění díla - zhotovitel zajistí a předá objednateli průběžnou fotodokumentaci realizace díla v 1 digitálním vyhotovení. Fotodokumentace bude dokladovat průběh díla a bude zejména dokumentovat části stavby a konstrukce před jejich zakrytím.</t>
  </si>
  <si>
    <t>Poznámka k položce:_x000D_
Zhotovitel provede individuální vyzkoušení a komplexní zkoušky dodaného technologického vystrojení, individuální zkoušky technologického zařízení, zkoušky jednotlivých strojů, zařízení v rozsahu nutném k ověření úplnosti a správnosti montáže.</t>
  </si>
  <si>
    <t>Poznámka k položce:_x000D_
Náklady na zajištění všech nezbytných zkoušek, atestů a revizí podle ČSN a případných jiných právních nebo technických předpisů platných v době provádění a předání díla, kterými bude prokázáno dosažení předepsané kvality a předepsaných technických parametrů díla.</t>
  </si>
  <si>
    <t xml:space="preserve">Poznámka k položce:_x000D_
Náklady na zajištění oznámení zahájení stavebních prací v souladu s pravomocnými rozhodnutími a vyjádřeními například správců sítí.; zajištění koordinační činnosti subdodavatelů zhotovitele; zajištění a provedení všech nezbytných opatření organizačního a stavebně technologického charakteru k řádnému provedení předmětu díla. Předání všech dokladů o dokončené stavbě._x000D_
_x000D_
</t>
  </si>
  <si>
    <t>Poznámka k položce:_x000D_
Náklady na pojištění v souladu a rozsahu Návrhu smlouvy o dílo - závazné obchodní podmínky).</t>
  </si>
  <si>
    <t>Vyfakturováno v předchozích měsících</t>
  </si>
  <si>
    <t>Září 2020</t>
  </si>
  <si>
    <t>Říjen 2020</t>
  </si>
  <si>
    <t>Listopad 2020</t>
  </si>
  <si>
    <t>Prosinec 2020</t>
  </si>
  <si>
    <t>Leden 2021</t>
  </si>
  <si>
    <t>Únor 2021</t>
  </si>
  <si>
    <t>Březen 2021</t>
  </si>
  <si>
    <t>Duben 2021</t>
  </si>
  <si>
    <t>Květen 2021</t>
  </si>
  <si>
    <t>Červen 2021</t>
  </si>
  <si>
    <t>Červenec 2021</t>
  </si>
  <si>
    <t>Srpen 2021</t>
  </si>
  <si>
    <t>Září 2021</t>
  </si>
  <si>
    <t>Říjen 2021</t>
  </si>
  <si>
    <t>Listopad 2021</t>
  </si>
  <si>
    <t>Prosinec 2021</t>
  </si>
  <si>
    <t>SO 1</t>
  </si>
  <si>
    <t>Mateřská škola Na výsluní, Uherský Brod</t>
  </si>
  <si>
    <t>k.ú. Uherský Brod, parc. čísla 2812</t>
  </si>
  <si>
    <r>
      <rPr>
        <b/>
        <sz val="10"/>
        <rFont val="Arial CE"/>
        <charset val="238"/>
      </rPr>
      <t>Město Uherský Brod</t>
    </r>
    <r>
      <rPr>
        <sz val="10"/>
        <rFont val="Arial CE"/>
        <family val="2"/>
        <charset val="238"/>
      </rPr>
      <t>, Masarykovo náměstí 100, 688 17 Uherský Brod</t>
    </r>
  </si>
  <si>
    <r>
      <rPr>
        <b/>
        <sz val="10"/>
        <rFont val="Arial CE"/>
        <charset val="238"/>
      </rPr>
      <t>ARTENDR s.r.o.</t>
    </r>
    <r>
      <rPr>
        <sz val="10"/>
        <rFont val="Arial CE"/>
        <family val="2"/>
        <charset val="238"/>
      </rPr>
      <t>, Nádražní 67, 281 51 Velký Osek</t>
    </r>
  </si>
  <si>
    <t>SO 1 - Pavilon A vstupní objekt</t>
  </si>
  <si>
    <t>CZ24190853</t>
  </si>
  <si>
    <t>00291463</t>
  </si>
  <si>
    <t>Pavilon A  vstupní objekt</t>
  </si>
  <si>
    <t>SO 1 - Zdravotně technické instalace</t>
  </si>
  <si>
    <t>Obsypání potrubí sypaninou z vhodných tříd těžitelnosti I a II, skupiny 1 až 4 nebo materiálem připraveným podél výkopu ve vzdálenosti do 3 m od jeho kraje, pro jakoukoliv hloubku výkopu a míru zhutnění bez prohození sypaniny</t>
  </si>
  <si>
    <t>721173404</t>
  </si>
  <si>
    <t>Potrubí z trub PVC KG SN4 svodné (ležaté) DN 100 vč. kolen, odboček, přechodů a redukcí.</t>
  </si>
  <si>
    <t>Potrubí z trub PVC KG SN4 svodné (ležaté) DN 125 vč. kolen, odboček, přechodů a redukcí.</t>
  </si>
  <si>
    <t>Potrubí z trub PVC KG SN4 svodné (ležaté) DN 150 vč. kolen, odboček, přechodů a redukcí.</t>
  </si>
  <si>
    <t>Potrubí z trub PVC KG SN4 svodné (ležaté) DN 200 vč. kolen, odboček, přechodů a redukcí.</t>
  </si>
  <si>
    <t>Potrubí kanalizační z PP HT odpadní DN 100 vč. kolen, odboček, přechodů a redukcí.</t>
  </si>
  <si>
    <t>Potrubí z trub polypropylenové PP HT s připojovací DN 30-40 mm vč. kolen, odboček, přechodů a redukcí.</t>
  </si>
  <si>
    <t>Potrubí z trub polypropylenové PP HT s připojovací DN 50 vč. kolen, odboček, přechodů a redukcí.</t>
  </si>
  <si>
    <t>Potrubí kanalizační z PP HT odpadní DN 75 vč. kolen, odboček, přechodů a redukcí.</t>
  </si>
  <si>
    <t>Zkouška těsnosti kanalizace v objektech vodou DN 100 až DN 200</t>
  </si>
  <si>
    <t>Přesun hmot pro vnitřní kanalizace stanovený z hmotnosti přesunovaného materiálu vodorovná dopravní vzdálenost do 50 m v objektech výšky přes do 6 m</t>
  </si>
  <si>
    <t>998721195</t>
  </si>
  <si>
    <t>722130286</t>
  </si>
  <si>
    <t>Potrubí vodovodní plastové PPR, PN 16, D 16 x 2,3 mm</t>
  </si>
  <si>
    <t>Potrubí vodovodní plastové PPR, PN 20, D 16 x 2,7 mm</t>
  </si>
  <si>
    <t>722174018X02</t>
  </si>
  <si>
    <t>722174018X03</t>
  </si>
  <si>
    <t>722174019X02</t>
  </si>
  <si>
    <t>722174019X03</t>
  </si>
  <si>
    <t>Potrubí vodovodní plastové PPR, PN 16, D 20 x 2,8 mm</t>
  </si>
  <si>
    <t>Potrubí vodovodní plastové PPR, PN 20, D 20 x 3,4 mm</t>
  </si>
  <si>
    <t>722174021X05</t>
  </si>
  <si>
    <t>722174021X06</t>
  </si>
  <si>
    <t>Potrubí vodovodní plastové PPR, PN 16, D 25 x 3,5mm</t>
  </si>
  <si>
    <t>Potrubí vodovodní plastové PPR, PN 20, D 25 x 4,2 mm</t>
  </si>
  <si>
    <t>722175022X07</t>
  </si>
  <si>
    <t>722175022X08</t>
  </si>
  <si>
    <t>Potrubí vodovodní plastové PPR, PN 16, D 32 x 4,4mm</t>
  </si>
  <si>
    <t>Potrubí vodovodní plastové PPR, PN 20, D 32 x 5,4 mm</t>
  </si>
  <si>
    <t>Ochrana potrubí tepelně izolačními trubicemi z pěnového polyetylenu PE přilepenými v příčných a podélných spojích, tloušťky izolace přes 20 do 25 mm, vnitřního průměru izolace DN do 42 mm</t>
  </si>
  <si>
    <t>Ochrana potrubí tepelně izolačními trubicemi z pěnového polyetylenu PE přilepenými v příčných a podélných spojích, tloušťky izolace do15mm, vnitřního průměru izolace DN do 42 mm</t>
  </si>
  <si>
    <t>Požártní hydrant PH</t>
  </si>
  <si>
    <t>dle PD</t>
  </si>
  <si>
    <t>Pisoár diturvitový provedení antivandal automatické tlačítkové splachování bez viditelných prvků, zápachová uzávěrka pro pisoár DN 50 mm včetně montáže</t>
  </si>
  <si>
    <t>Umyvadlo diturvitové šířka do 400 mm barva bílá, dětské např. Jika Baby, zápachová uzávěrka umyvadlová DN 40 mm, stojánková páková termostatická baterie umyvadlová materiál mosaz povrchová úprava chrom, 2 x rohový ventil 1/2", včetně montáže</t>
  </si>
  <si>
    <t>Výlevka diturvitová se zadním odpadem vodorovným (DN 100 mm) včetně sklopné plastové mřížky WC nádrž nízko položená + připojovací trubka rohový ventil 1/2"+ připojovací hadice páková baterie dřezová nástěnná (s prodlouženým ramínkem) (2x ½“) materiál mosas</t>
  </si>
  <si>
    <t>Sprchová vanička keramická nebo litý mramor, čtvercová (900x900) mm montážní výška 30 mm + stavitelné nožičky (75 až 105) mm zápachová uzávěrka DN 50 mm, sprchová termostatická baterie nástěnná materiál mosaz povrchová úprava chrom, sprchový komplet (hadice 150 cm růžice s úsporným proudem 0,15 l/s, háček) včetně montáže</t>
  </si>
  <si>
    <t>Dvířka plastová do 30/30</t>
  </si>
  <si>
    <t>SO 1 - Zařízení pro vytápění</t>
  </si>
  <si>
    <t>733223391</t>
  </si>
  <si>
    <t>733223392</t>
  </si>
  <si>
    <t>733223393</t>
  </si>
  <si>
    <t>733223394</t>
  </si>
  <si>
    <t>Potrubí měděné spojované lisováním nebo měkým pájením, ÚT 22x1 vč.armatur, fitinek + tepelná izolace</t>
  </si>
  <si>
    <t>Potrubí měděné spojované lisováním nebo měkým pájením, ÚT 28x1 vč.armatur, fitinek + tepelná izolace</t>
  </si>
  <si>
    <t>Potrubí měděné spojované lisováním nebo měkým pájením, ÚT 18x1 vč.armatur, fitinek + tepelná izolace</t>
  </si>
  <si>
    <t>Potrubí měděné spojované lisováním nebo měkým pájením, ÚT 35x1,5 vč.armatur, fitinek + tepelná izolace</t>
  </si>
  <si>
    <t>Kohout kulový přímý DN 25 PN 42 do 185°C vnitřní závit</t>
  </si>
  <si>
    <t>Kohout kulový přímý DN 15 PN 42 do 185°C vnitřní závit</t>
  </si>
  <si>
    <t>Kohout kulový přímý DN 32 42 do 185°C vnitřní závit</t>
  </si>
  <si>
    <t>Napojení na stávající potrubí, návarek s metrickým závitem M 20x1,5 délky do 220 mm</t>
  </si>
  <si>
    <t>Otopné těleso panelové 10 VK výška/délka 700/700 mm</t>
  </si>
  <si>
    <t>radiatorové uzavíratelné šroubeni pro pripojeni otopnych teles tvar H pro tělesa VK + termohlavice</t>
  </si>
  <si>
    <t>otopné těleso žebříkové 1500 x 600mm, obloukový profil, střední připojení</t>
  </si>
  <si>
    <t xml:space="preserve">Sestavná bloková jednotka VZT s manžetami, uzavíracími klapkami se servopohony, filtry a ventilátory , včetně dodávky kompletního systému měření a regulace (rozvaděč, kabeláž, čidla, ovladače, všechny další komponenty nutné pro správnou funkci zařízení VZT dle požadavku vyplývajícího ze znění technické zprávy, zpracování dodavatelské dokumentace,  dodávku software, zajištění potřebných revizních zpráv nutných pro kolaudační řízení, zprovoznění, zkušební provoz a zaškolení obsluhy                                                                                                              </t>
  </si>
  <si>
    <t>SO 1 - Vzduchotechnické zařízení</t>
  </si>
  <si>
    <t>Montáž kabelů měděných bez ukončení uložených pevně plných kulatých nebo bezhalogenových (CYKY) počtu a průřezu žil 3x2,5 až 6 mm2</t>
  </si>
  <si>
    <t>741122621</t>
  </si>
  <si>
    <t>ROZVADEČ  R1.MŠ</t>
  </si>
  <si>
    <t>ROZVADEČ  R1 MŠ</t>
  </si>
  <si>
    <t>SO 1 - Slinoproudá elektrotechnika</t>
  </si>
  <si>
    <t>Otopné těleso panelové 21 VK výška/délka 900/800 mm</t>
  </si>
  <si>
    <t>Otopné těleso panelové 21 VK výška/délka 700/1000mm</t>
  </si>
  <si>
    <t>Otopné těleso panelové 21 VK výška/délka 400/1000mm</t>
  </si>
  <si>
    <t>Otopné těleso panelové 22 VK výška/délka  900/1000mm</t>
  </si>
  <si>
    <t>Otopné těleso panelové 22 VK výška/délka  700/1600mm</t>
  </si>
  <si>
    <t>Otopné těleso panelové 22 VK výška/délka  700/1200mm</t>
  </si>
  <si>
    <t>Seřízení a uvedení do provozu</t>
  </si>
  <si>
    <t>HZS - zkoušky dle pism. b - Revize</t>
  </si>
  <si>
    <t>Doregulovaní systemu</t>
  </si>
  <si>
    <t>HZS - topná zkouška</t>
  </si>
  <si>
    <t xml:space="preserve">Geodetické práce vč. zaměření skutečného provedení stavby </t>
  </si>
  <si>
    <t>Potrubí z nerezových trubek  závitových svařovaných běžných 28x1,2 vč.armatur</t>
  </si>
  <si>
    <t>Přesun hmot pro zařizovací předměty stanovený z hmotnosti přesunovaného materiálu vodorovná dopravní vzdálenost do 50 m v objektech výšky do 6</t>
  </si>
  <si>
    <t>998725156</t>
  </si>
  <si>
    <t>Tlakový zásobníkový elektrický ohřívač pro pitnou vodu  80L, závěsný, PN 10 včetně, přípoj ¾“ včetně konzol a montáže</t>
  </si>
  <si>
    <t>971500852</t>
  </si>
  <si>
    <t>Poznámka k souboru cen:_x000D_
1. Cena obsahuje demontáže všech instalací v místě kolizí dle PD
2. Cena obsahuje odvoz a likvidaci odpadu.</t>
  </si>
  <si>
    <t>923X19</t>
  </si>
  <si>
    <t>Napojení na stávající kanalizační řád, navrtávkou či probouráním otvoru, vč. začištění otvoru</t>
  </si>
  <si>
    <t>Klozet závěsný odpad DN 100 mm barva bílá duroplastové sedátko s antibakteriální úpravou montážní prvek pro závěsné WC pro zabudování mokrým procesem 
ovládací tlačítko pro dvě množství - 3/6 litrů ovládání zepředu
 včetně montáže</t>
  </si>
  <si>
    <t>Klozet  závěsný, např. Jika Baby, odpad DN 100 mm barva bílá, montážní prvek pro závěsné WC pro zabudování mokrým procesem ovládací tlačítko pro jedno množství (6 l) ovládání zepředu oddálené pneumatické ovládací tlačítko, duroplastové sedátko s brzdou, včetně montáže</t>
  </si>
  <si>
    <t>Poznámka k souboru cen:_x000D_
1. V cenách jsou započtená i klozetová sedátka a zápachová uzávěra.</t>
  </si>
  <si>
    <t>Poznámka k souboru cen:_x000D_
1. V cenách jsou započtená i klozetová sedátk a zápachová uzávěra.</t>
  </si>
  <si>
    <t>kabel silový s Cu jádrem 1kV J 5x6mm2</t>
  </si>
  <si>
    <t>kabel silový s Cu jádrem 1kV J 4x10mm2</t>
  </si>
  <si>
    <t>kabel silový s Cu jádrem 1kV CHKE-R/A,B,C,D, 3x2,5mm2</t>
  </si>
  <si>
    <t>kabel silový s Cu jádrem 1kV J 6mm2- žlutozelený</t>
  </si>
  <si>
    <t>34111096</t>
  </si>
  <si>
    <t>34111099</t>
  </si>
  <si>
    <t>34111120</t>
  </si>
  <si>
    <t>34111122</t>
  </si>
  <si>
    <t>Zásuvka 250V/16A, IP20, dvojnásobná, s clonkami   + kryt</t>
  </si>
  <si>
    <t>34500000X16</t>
  </si>
  <si>
    <t>Zásuvka 400V/16A, IP20, motorová</t>
  </si>
  <si>
    <t>Zásuvka 250V/16A, IP20, trojnásobná, s clonkami   + kryt</t>
  </si>
  <si>
    <t>Zásuvka 250V/16A, IP44, dvojnásobná, s clonkami   + kryt</t>
  </si>
  <si>
    <t>Ovladač 230V/10A, IP20, řaz.1 + kryt dvoupólový</t>
  </si>
  <si>
    <t>34500001X17</t>
  </si>
  <si>
    <t>Spínač / ovladač IP44 - TOTAL STOP</t>
  </si>
  <si>
    <t>Přisazené/závěsné, LED svítidlo, 1 x LED, 24W, 2200lm, Ra80, 4000K, IP44 dle PD</t>
  </si>
  <si>
    <t>Přisazené/LED svítidlo, LED, 60W, IP44 - venkovní, dle PD</t>
  </si>
  <si>
    <t xml:space="preserve">LED panel, čtverec 600x600mm do podhledu 50W, 6240lm, Ra83, 4000K, </t>
  </si>
  <si>
    <t>LED panel, čtverec 600x600mm do podhledu 50W, 6240lm, Ra83, 4000K, zvýšená IP44</t>
  </si>
  <si>
    <t xml:space="preserve">LED panel, čtverec 600x600mm do podhledu 40W, 5080lm, Ra83, 4000K, </t>
  </si>
  <si>
    <t>LED přisazené nouzové svítidlo 3W, 6000K, s okumulátorem</t>
  </si>
  <si>
    <t>Montáž kabelů měděných bez ukončení uložených pevně plných kulatých nebo bezhalogenových (CYKY) počtu a průřezu žil 6mm</t>
  </si>
  <si>
    <t>Montáž kabelů měděných bez ukončení uložených pevně plných kulatých nebo bezhalogenových (CYKY) počtu a průřezu žil 5x6mm2</t>
  </si>
  <si>
    <t>Montáž kabelů měděných bez ukončení uložených pevně plných kulatých nebo bezhalogenových (CYKY) počtu a průřezu žil 4x1,5 až 2,5 mm2</t>
  </si>
  <si>
    <t>Zásuvka 250V/16A, IP20, dvojnásobná, s clonkami + kryt</t>
  </si>
  <si>
    <t>747161241X58</t>
  </si>
  <si>
    <t>747161242X59</t>
  </si>
  <si>
    <t>747161240X56</t>
  </si>
  <si>
    <t>747112113X50</t>
  </si>
  <si>
    <t>RSH1211</t>
  </si>
  <si>
    <t>Elektroměr podřadný</t>
  </si>
  <si>
    <t>Jistič 40/3 B+ chránič  F1</t>
  </si>
  <si>
    <t>Proudový chránič  25A/30mA, 3+N/400V</t>
  </si>
  <si>
    <t>Proudový chránič  25A/30mA, 1+N/230V</t>
  </si>
  <si>
    <t>Proudový chránič  16A/30mA, 1+N/230V</t>
  </si>
  <si>
    <t>Jistič B16/3 - 3/400V</t>
  </si>
  <si>
    <t>Jistič B16/1 - 1/230V</t>
  </si>
  <si>
    <t>Jistič B6/1 - 1/230V</t>
  </si>
  <si>
    <t>Poř.</t>
  </si>
  <si>
    <t>Výměra</t>
  </si>
  <si>
    <t>Jedn. cena</t>
  </si>
  <si>
    <t>Cena</t>
  </si>
  <si>
    <t>001: Zemní práce</t>
  </si>
  <si>
    <t>113107142</t>
  </si>
  <si>
    <t>Odstranění podkladu živičného tl 100 mm ručně</t>
  </si>
  <si>
    <t>hlavní vstup</t>
  </si>
  <si>
    <t>3,93*3,67;č.1</t>
  </si>
  <si>
    <t>2,84*3,67;č.2</t>
  </si>
  <si>
    <t>3,25*1,5+(3,25*1,27)/2;č.3</t>
  </si>
  <si>
    <t>113107121</t>
  </si>
  <si>
    <t>Odstranění podkladu z kameniva drceného tl 100 mm ručně</t>
  </si>
  <si>
    <t>3,93*3,67*0,1;č.1</t>
  </si>
  <si>
    <t>2,84*3,67*0,1;č.2</t>
  </si>
  <si>
    <t>3,25*1,5*0,1+(3,25*1,27)/2*0,1;č.3</t>
  </si>
  <si>
    <t>hlavní vstup - základový pás do výkopu</t>
  </si>
  <si>
    <t>3,64*0,3*0,7;č.1</t>
  </si>
  <si>
    <t>3,57*0,3*0,7;č.2</t>
  </si>
  <si>
    <t>3,57*0,3*0,7;č.3</t>
  </si>
  <si>
    <t>3,64*0,3*0,7;č.4</t>
  </si>
  <si>
    <t>2,84*0,3*0,7;č.5</t>
  </si>
  <si>
    <t>3,52*0,3*0,7;č.6</t>
  </si>
  <si>
    <t>2,54*0,3*0,7;č.7</t>
  </si>
  <si>
    <t>3,4*0,3*0,7;č.8</t>
  </si>
  <si>
    <t>1,5*0,3*0,7;č.9</t>
  </si>
  <si>
    <t>3,25*0,3*0,7;č.10</t>
  </si>
  <si>
    <t>3,178+6,609;součet</t>
  </si>
  <si>
    <t>162201211</t>
  </si>
  <si>
    <t>Vodorovné přemístění výkopku z horniny tř. 1 až 4 stavebním kolečkem do 10 m</t>
  </si>
  <si>
    <t>162201219</t>
  </si>
  <si>
    <t>Příplatek k vodorovnému přemístění výkopku z horniny tř. 1 až 4 stavebním kolečkem ZKD 10 m</t>
  </si>
  <si>
    <t>9,787*2;do 20 m</t>
  </si>
  <si>
    <t>171201201</t>
  </si>
  <si>
    <t>Uložení sypaniny na skládky</t>
  </si>
  <si>
    <t>Poplatek za uložení zeminy a kamení na recyklační skládce (skládkovné) kód odpadu 17 05 04</t>
  </si>
  <si>
    <t>9,787*1,8;přepočet na tuny</t>
  </si>
  <si>
    <t>181102302</t>
  </si>
  <si>
    <t>Úprava pláně v zářezech se zhutněním</t>
  </si>
  <si>
    <t>174111102</t>
  </si>
  <si>
    <t>Zásyp v uzavřených prostorech sypaninou se zhutněním ručně</t>
  </si>
  <si>
    <t>hlavní vstup - zásyp kolem obvodu</t>
  </si>
  <si>
    <t>(3,93+2,84+0,9+3,4+1,5)*0,2*0,25;obvod desky</t>
  </si>
  <si>
    <t>58337344</t>
  </si>
  <si>
    <t>Štěrkopísek frakce 0/32</t>
  </si>
  <si>
    <t>0,629*2,2;přepočet na tuny</t>
  </si>
  <si>
    <t>002: Základy</t>
  </si>
  <si>
    <t>Základové pásy z betonu tř. C 16/20</t>
  </si>
  <si>
    <t>279113134</t>
  </si>
  <si>
    <t>Základová zeď tl do 300 mm z tvárnic ztraceného bednění včetně výplně z betonu tř. C 16/20</t>
  </si>
  <si>
    <t>hlavní vstup - základový pás nad terén</t>
  </si>
  <si>
    <t>3,64*0,25;č.1</t>
  </si>
  <si>
    <t>3,57*0,25;č.2</t>
  </si>
  <si>
    <t>3,57*0,25;č.3</t>
  </si>
  <si>
    <t>3,64*0,25;č.4</t>
  </si>
  <si>
    <t>2,84*0,25;č.5</t>
  </si>
  <si>
    <t>3,52*0,25;č.6</t>
  </si>
  <si>
    <t>2,54*0,25;č.7</t>
  </si>
  <si>
    <t>3,4*0,25;č.8</t>
  </si>
  <si>
    <t>1,5*0,25;č.9</t>
  </si>
  <si>
    <t>3,25*0,25;č.10</t>
  </si>
  <si>
    <t>274366006</t>
  </si>
  <si>
    <t>Výztuž základových pasů z betonářské oceli 10 505</t>
  </si>
  <si>
    <t>hlavní vstup - výztuž pasů</t>
  </si>
  <si>
    <t>profil R12 = 0,888 kg/m</t>
  </si>
  <si>
    <t>(3,64/0,25)*1*0,888*0,001;č.1</t>
  </si>
  <si>
    <t>(3,57/0,25)*1*0,888*0,001;č.2</t>
  </si>
  <si>
    <t>(3,57/0,25)*0,888*0,001;č.3</t>
  </si>
  <si>
    <t>(3,64/0,25)*0,888*0,001;č.4</t>
  </si>
  <si>
    <t>(2,84/0,25)*0,888*0,001;č.5</t>
  </si>
  <si>
    <t>(3,52/0,25)*0,888*0,001;č.6</t>
  </si>
  <si>
    <t>(2,54/0,25)*0,888*0,001;č.7</t>
  </si>
  <si>
    <t>(3,4/0,25)*0,888*0,001;č.8</t>
  </si>
  <si>
    <t>(1,5/0,25)*0,888*0,001;č.9</t>
  </si>
  <si>
    <t>(3,25/0,25)*0,888*0,001;č.10</t>
  </si>
  <si>
    <t>0,112*0,2;prořez</t>
  </si>
  <si>
    <t>273321511</t>
  </si>
  <si>
    <t>Základové desky ze ŽB bez zvýšených nároků na prostředí tř. C 25/30</t>
  </si>
  <si>
    <t>631319012R</t>
  </si>
  <si>
    <t>Příplatek k mazanině tl do 120 mm za protiskluzovou úpravu</t>
  </si>
  <si>
    <t>3,178;deska</t>
  </si>
  <si>
    <t>0,574;schodiště</t>
  </si>
  <si>
    <t>273362021</t>
  </si>
  <si>
    <t>Výztuž základových desek svařovanými sítěmi Kari</t>
  </si>
  <si>
    <t>SZ 5/100/100 = 3,08 kg/m2</t>
  </si>
  <si>
    <t>3,93*3,67*3,08*0,001;č.1</t>
  </si>
  <si>
    <t>2,84*3,67*3,08*0,001;č.2</t>
  </si>
  <si>
    <t>3,25*1,5*3,08*0,001+(3,25*1,27)/2*3,08*0,001;č.3</t>
  </si>
  <si>
    <t>0,098*0,3;prořez</t>
  </si>
  <si>
    <t>273351121</t>
  </si>
  <si>
    <t>Zřízení bednění základových desek</t>
  </si>
  <si>
    <t>(3,93+2,84+0,9+3,4+1,5)*0,1;obvod desky</t>
  </si>
  <si>
    <t>273351122</t>
  </si>
  <si>
    <t>Odstranění bednění základových desek</t>
  </si>
  <si>
    <t>271562211</t>
  </si>
  <si>
    <t>Podsyp pod základové konstrukce se zhutněním z drobného kameniva frakce 4 až 8 mm</t>
  </si>
  <si>
    <t>3,87*3,34*0,05;č.1</t>
  </si>
  <si>
    <t>2,54*3,52*0,05;č.2</t>
  </si>
  <si>
    <t>2,95*1,12*0,05+(2,95*1,27)/2*0,05;č.3</t>
  </si>
  <si>
    <t>271532212</t>
  </si>
  <si>
    <t>Podsyp pod základové konstrukce se zhutněním z hrubého kameniva frakce 16 až 32 mm</t>
  </si>
  <si>
    <t>3,87*3,34*0,1;č.1</t>
  </si>
  <si>
    <t>2,54*3,52*0,1;č.2</t>
  </si>
  <si>
    <t>2,95*1,12*0,1+(2,95*1,27)/2*0,1;č.3</t>
  </si>
  <si>
    <t>003: Svislé konstrukce</t>
  </si>
  <si>
    <t>311272211</t>
  </si>
  <si>
    <t>(12*2,75)-(1,125*1,8*4+1,125*2,2*3+0,9*2,7);zazdívka po vybouraných výlohách</t>
  </si>
  <si>
    <t>342272245</t>
  </si>
  <si>
    <t>dle půdorysu 1.NP</t>
  </si>
  <si>
    <t>(5,6*3)-(0,9*2,1);č.1</t>
  </si>
  <si>
    <t>(6,5*3)-(0,9*2,1);č.2</t>
  </si>
  <si>
    <t>(6,1*3)-(4*0,8);č.3</t>
  </si>
  <si>
    <t>(6,1*3)-(0,9*2,1);č.4</t>
  </si>
  <si>
    <t>0,63*3;č.5</t>
  </si>
  <si>
    <t>(8,55*3)-(0,9*2,1+0,9*2,1+0,9*2,1);č.7</t>
  </si>
  <si>
    <t>3,15*3;č.8</t>
  </si>
  <si>
    <t>3,45*3;č.9</t>
  </si>
  <si>
    <t>317142442</t>
  </si>
  <si>
    <t>Překlad nenosný pórobetonový š 150 mm v do 250 mm na tenkovrstvou maltu dl do 1250 mm</t>
  </si>
  <si>
    <t>1;č.1</t>
  </si>
  <si>
    <t>1;č.2</t>
  </si>
  <si>
    <t>1;č.4</t>
  </si>
  <si>
    <t>1;č.6</t>
  </si>
  <si>
    <t>1+1+1;č.7</t>
  </si>
  <si>
    <t>342272225</t>
  </si>
  <si>
    <t>1,67*3;č.1</t>
  </si>
  <si>
    <t>(1,1*3)-(0,8*2,1);č.2</t>
  </si>
  <si>
    <t>1,85*3;č.3</t>
  </si>
  <si>
    <t>(3,5*3)-(0,8*2,1*2);č.4</t>
  </si>
  <si>
    <t>1,75*3;č.5</t>
  </si>
  <si>
    <t>1,75*3;č.6</t>
  </si>
  <si>
    <t>(3,7*3)-(1*2,1);č.7</t>
  </si>
  <si>
    <t>3*1,5;č.8 - na ručníky</t>
  </si>
  <si>
    <t>317142422</t>
  </si>
  <si>
    <t>Překlad nenosný pórobetonový š 100 mm v do 250 mm na tenkovrstvou maltu dl do 1250 mm</t>
  </si>
  <si>
    <t>1;č.7</t>
  </si>
  <si>
    <t>346272236</t>
  </si>
  <si>
    <t>Přizdívka z pórobetonových tvárnic tl 100 mm</t>
  </si>
  <si>
    <t>0,95*1,5;č.3</t>
  </si>
  <si>
    <t>0,9*1,5;č.4</t>
  </si>
  <si>
    <t>0,9*1,5;č.5</t>
  </si>
  <si>
    <t>0,9*1,5;č.6</t>
  </si>
  <si>
    <t>5,2*1,5+0,9*3;č.7</t>
  </si>
  <si>
    <t>317941121</t>
  </si>
  <si>
    <t>Osazování ocelových válcovaných nosníků na zdivu I, IE, U, UE nebo L do č 12</t>
  </si>
  <si>
    <t>13010420</t>
  </si>
  <si>
    <t>Úhelník ocelový rovnostranný jakost 11 375 50x50x5mm</t>
  </si>
  <si>
    <t>profil L 50x50x5 = 3,85 kg/m</t>
  </si>
  <si>
    <t>4,5*3,85*0,001*2;překlad nad okno O3/F</t>
  </si>
  <si>
    <t>317121251</t>
  </si>
  <si>
    <t>Montáž ŽB překladů prefabrikovaných do rýh světlosti otvoru do 1800 mm</t>
  </si>
  <si>
    <t>2;z důvodu nového vstupu</t>
  </si>
  <si>
    <t>59321072</t>
  </si>
  <si>
    <t>Překlad železobetonový RZP 1790x140x140mm</t>
  </si>
  <si>
    <t>004: Vodorovné konstrukce</t>
  </si>
  <si>
    <t>430321414</t>
  </si>
  <si>
    <t>Schodišťová konstrukce a rampa ze ŽB tř. C 25/30</t>
  </si>
  <si>
    <t>2,84*1,3*0,1;rameno</t>
  </si>
  <si>
    <t>(0,3*0,12)/2*2,84*4;stupně</t>
  </si>
  <si>
    <t>430361821</t>
  </si>
  <si>
    <t>Výztuž schodišťové konstrukce a rampy betonářskou ocelí 10 505</t>
  </si>
  <si>
    <t>0,574*200*0,001;výztuž 200 kg/m3</t>
  </si>
  <si>
    <t>Zřízení bednění stupňů přímočarých schodišť</t>
  </si>
  <si>
    <t>1,3*0,25;boky</t>
  </si>
  <si>
    <t>0,12*2,84*4;stupně</t>
  </si>
  <si>
    <t>Odstranění bednění stupňů přímočarých schodišť</t>
  </si>
  <si>
    <t>413232221R</t>
  </si>
  <si>
    <t>Zabetonování zhlaví válcovaných nosníků v do 300 mm</t>
  </si>
  <si>
    <t>3;konzole bočního schodiště</t>
  </si>
  <si>
    <t>444151111</t>
  </si>
  <si>
    <t>Montáž krytiny ocelových střech ze sendvičových panelů šroubovaných budov v do 6 m</t>
  </si>
  <si>
    <t>5,05*3,5;zastřešení vstupu</t>
  </si>
  <si>
    <t>28376476</t>
  </si>
  <si>
    <t>17,675;plocha</t>
  </si>
  <si>
    <t>17,675*0,2;prořez</t>
  </si>
  <si>
    <t>006: Úpravy povrchu</t>
  </si>
  <si>
    <t>Mazanina tl do 80 mm z betonu prostého bez zvýšených nároků na prostředí tř. C 20/25</t>
  </si>
  <si>
    <t>průměrná výška betonové mazaniny do 70 mm</t>
  </si>
  <si>
    <t>13,08*0,07;čm 1</t>
  </si>
  <si>
    <t>20,72*0,07;čm 2</t>
  </si>
  <si>
    <t>1,66*0,07;čm 3</t>
  </si>
  <si>
    <t>1,75*0,07;čm 4</t>
  </si>
  <si>
    <t>1,57*0,07;čm 5</t>
  </si>
  <si>
    <t>1,46*0,07;čm 6</t>
  </si>
  <si>
    <t>23,30*0,07;čm 7</t>
  </si>
  <si>
    <t>137,26*0,07;čm 8</t>
  </si>
  <si>
    <t>39,48*0,07;čm 9</t>
  </si>
  <si>
    <t>13,89*0,07;čm 10</t>
  </si>
  <si>
    <t>17,02*0,07;čm 11</t>
  </si>
  <si>
    <t>18,97*0,07;čm 12</t>
  </si>
  <si>
    <t>6,68*0,07;čm 13</t>
  </si>
  <si>
    <t>631319011</t>
  </si>
  <si>
    <t>Příplatek k mazanině tl do 80 mm za přehlazení povrchu</t>
  </si>
  <si>
    <t>634112113</t>
  </si>
  <si>
    <t>Obvodová dilatace podlahovým páskem z pěnového PE mezi stěnou a mazaninou nebo potěrem v 80 mm</t>
  </si>
  <si>
    <t>(3,83+3,42);čm 1</t>
  </si>
  <si>
    <t>(5,6+3,7)*2;čm 2</t>
  </si>
  <si>
    <t>(0,95+1,75)*2;čm 3</t>
  </si>
  <si>
    <t>(1+1,75)*2;čm 4</t>
  </si>
  <si>
    <t>(0,9+1,75)*2;čm 5</t>
  </si>
  <si>
    <t>(0,9+1,77)*2+(1,5+1,53)*2;čm 6</t>
  </si>
  <si>
    <t>(9,25+3,15)*2+(0,9*1,8+1,85*1,8);čm 7</t>
  </si>
  <si>
    <t>(11,75+8,55+11,75);čm 8</t>
  </si>
  <si>
    <t>(6,25+12+6,25);čm 9</t>
  </si>
  <si>
    <t>(6,1+1,95)*2;čm 10</t>
  </si>
  <si>
    <t>(6,1+2,85)*2;čm 11</t>
  </si>
  <si>
    <t>(5,97+3,05)*2;čm 12</t>
  </si>
  <si>
    <t>(1,56+3,45)*2;čm 13</t>
  </si>
  <si>
    <t>631312141</t>
  </si>
  <si>
    <t>Doplnění rýh v dosavadních mazaninách betonem prostým</t>
  </si>
  <si>
    <t>40*(0,06+0,15);doplnění betonové podlahy pro ležatou kanalizaci</t>
  </si>
  <si>
    <t>Osazování zárubní nebo rámů dveřních kovových do 2,5 m2 na MC</t>
  </si>
  <si>
    <t>55331487</t>
  </si>
  <si>
    <t>Zárubeň jednokřídlá ocelová pro zdění tl stěny 110-150mm rozměru 800/1970, 2100mm - D6/P</t>
  </si>
  <si>
    <t>55331481</t>
  </si>
  <si>
    <t>Zárubeň jednokřídlá ocelová pro zdění tl stěny 75-100mm rozměru 700/1970, 2100mm - D8/P</t>
  </si>
  <si>
    <t>642945111</t>
  </si>
  <si>
    <t>Osazování protipožárních nebo protiplynových zárubní dveří jednokřídlových do 2,5 m2</t>
  </si>
  <si>
    <t>55331562</t>
  </si>
  <si>
    <t>Zárubeň jednokřídlá ocelová pro zdění s protipožární úpravou tl stěny 110-150mm rozměru 800/1970, 2100mm - D7/L</t>
  </si>
  <si>
    <t>613142001/2</t>
  </si>
  <si>
    <t>Potažení vnitřních stropních trámů sklovláknitým pletivem vtlačeným do tenkovrstvé hmoty - 2x vrstva lepidla s perlinkou</t>
  </si>
  <si>
    <t>viz tabulku místností</t>
  </si>
  <si>
    <t>3,08;č.1</t>
  </si>
  <si>
    <t>0,8;č.2</t>
  </si>
  <si>
    <t>0,42;č.3</t>
  </si>
  <si>
    <t>29,61;č.8</t>
  </si>
  <si>
    <t>10,64;č.9</t>
  </si>
  <si>
    <t>1,30;č.10</t>
  </si>
  <si>
    <t>0,77;č.11</t>
  </si>
  <si>
    <t>5,81;č.12</t>
  </si>
  <si>
    <t>0,4;č.13</t>
  </si>
  <si>
    <t>611311132</t>
  </si>
  <si>
    <t>Potažení vnitřních žebrových stropů vápenným štukem tloušťky do 3 mm</t>
  </si>
  <si>
    <t>612142001</t>
  </si>
  <si>
    <t>Potažení vnitřních stěn sklovláknitým pletivem vtlačeným do tenkovrstvé hmoty - 2x vrstva lepidla s perlinkou</t>
  </si>
  <si>
    <t>zdivo tl. 300 mm</t>
  </si>
  <si>
    <t>zdivo tl. 150 mm</t>
  </si>
  <si>
    <t>((5,6*2,8)-(0,9*2,1))*2;č.1</t>
  </si>
  <si>
    <t>((6,5*2,8)-(0,9*2,1))*2;č.2</t>
  </si>
  <si>
    <t>((6,1*2,8)-(4*0,8))*2;č.3</t>
  </si>
  <si>
    <t>((6,1*2,8)-(0,9*2,1))*2;č.4</t>
  </si>
  <si>
    <t>(0,63*2,8)*2;č.5</t>
  </si>
  <si>
    <t>((8,55*2,8)-(0,9*2,1+0,9*2,1+0,9*2,1))*2;č.7</t>
  </si>
  <si>
    <t>(3,15*2,8)*2;č.8</t>
  </si>
  <si>
    <t>(3,45*2,8)*2;č.9</t>
  </si>
  <si>
    <t>zdivo tl. 100 mm</t>
  </si>
  <si>
    <t>(1,67*2,8)*2;č.1</t>
  </si>
  <si>
    <t>((1,1*2,8)-(0,8*2,1))*2;č.2</t>
  </si>
  <si>
    <t>(1,85*2,8)*2;č.3</t>
  </si>
  <si>
    <t>((3,5*2,8)-(0,8*2,1*2))*2;č.4</t>
  </si>
  <si>
    <t>(1,75*2,8)*2;č.5</t>
  </si>
  <si>
    <t>(1,75*2,8)*2;č.6</t>
  </si>
  <si>
    <t>((3,7*2,8)-(1*2,1))*2;č.7</t>
  </si>
  <si>
    <t>(3*1,5)*2;č.8 - na ručníky</t>
  </si>
  <si>
    <t>přizdívka</t>
  </si>
  <si>
    <t>5,2*1,5+0,9*2,8;č.7</t>
  </si>
  <si>
    <t>nový hlavní vstup - omítka na stávající KZS</t>
  </si>
  <si>
    <t>(3,83+3,42)*2,8-(1,25*2,1);č.1</t>
  </si>
  <si>
    <t>613142001/1</t>
  </si>
  <si>
    <t>Potažení vnitřních ostění a nadpraží sklovláknitým pletivem vtlačeným do tenkovrstvé hmoty - 2x vrstva lepidla s perlinkou</t>
  </si>
  <si>
    <t>(1,125+1,8*2)*0,15*4+(1,125+2,2*2)*0,15*3+(0,9+2,7*2)*0,15;zazdívka po vybouraných výlohách</t>
  </si>
  <si>
    <t>612325422</t>
  </si>
  <si>
    <t>Oprava vnitřní vápenocementové štukové omítky stěn v rozsahu plochy do 30%</t>
  </si>
  <si>
    <t>stávající stěny</t>
  </si>
  <si>
    <t>(12*2,8)-(1,125*1,8*4);č.1</t>
  </si>
  <si>
    <t>(12*2,8)-(1,125*1,8*6);č.2</t>
  </si>
  <si>
    <t>(24*2,8)-(1,125*1,8*4+1,25*2,1+1,05*2,1)-(0,95*1,5+1*1,5+0,9-1,5+0,8*1,5+5,2*1,5+0,9*2,8);č.3</t>
  </si>
  <si>
    <t>612311131</t>
  </si>
  <si>
    <t>Potažení vnitřních stěn vápenným štukem tloušťky do 3 mm</t>
  </si>
  <si>
    <t>87,375;oprava stávajících omítek</t>
  </si>
  <si>
    <t>-91,38;odečet obkladů</t>
  </si>
  <si>
    <t>612341499R</t>
  </si>
  <si>
    <t>Zakrytí výplní otvorů a svislých ploch fólií přilepenou lepící páskou</t>
  </si>
  <si>
    <t>obvodové otvory</t>
  </si>
  <si>
    <t>(1,125*1,18)*18;č.1</t>
  </si>
  <si>
    <t>(1,125*2,2)*3;č.2</t>
  </si>
  <si>
    <t>0,9*2,7;č.3</t>
  </si>
  <si>
    <t>1,05*2,1;č.4</t>
  </si>
  <si>
    <t>1,25*2,1;č.5</t>
  </si>
  <si>
    <t>38,58*0,1;prořez</t>
  </si>
  <si>
    <t>622211021</t>
  </si>
  <si>
    <t>Montáž kontaktního zateplení vnějších stěn lepením a mechanickým kotvením polystyrénových desek tl do 120 mm</t>
  </si>
  <si>
    <t>(12*2,9)-(1,125*1,8*4+1,125*2,2*3+0,9*2,7);zazdívka po vybouraných výlohách - doplnění KZS</t>
  </si>
  <si>
    <t>28375939</t>
  </si>
  <si>
    <t>Deska EPS 70 fasádní lambda=0,039 tl 120mm</t>
  </si>
  <si>
    <t>16,845;plocha</t>
  </si>
  <si>
    <t>16,845*0,1;prořez</t>
  </si>
  <si>
    <t>622215124R</t>
  </si>
  <si>
    <t>Doplnění kontaktního zateplení stěn z polystyrenových desek tloušťky do 120 mm plochy do 1,0 m2</t>
  </si>
  <si>
    <t>Tenkovrstvá silikonová hydrofilní zrnitá omítka tl. 1,5 mm včetně penetrace vnějších stěn</t>
  </si>
  <si>
    <t>16,845+1;součet</t>
  </si>
  <si>
    <t>622143001</t>
  </si>
  <si>
    <t>Montáž omítkových plastových nebo pozinkovaných soklových profilů</t>
  </si>
  <si>
    <t>12;zazdívka po vybouraných výlohách - doplnění KZS</t>
  </si>
  <si>
    <t>28342211</t>
  </si>
  <si>
    <t>Profil zakládací sada upevňovacího a nasouvacího profilu pro ETICS pro izolant tl 100-140mm</t>
  </si>
  <si>
    <t>12;délka</t>
  </si>
  <si>
    <t>12*0,1;prořez</t>
  </si>
  <si>
    <t>622143003</t>
  </si>
  <si>
    <t>Montáž omítkových plastových nebo pozinkovaných rohových profilů s tkaninou</t>
  </si>
  <si>
    <t>10,025+7,875+37,2;součet</t>
  </si>
  <si>
    <t>59051510</t>
  </si>
  <si>
    <t>Profil začišťovací s okapnicí PVC s výztužnou tkaninou pro nadpraží ETICS</t>
  </si>
  <si>
    <t>(1,125*4+1,125*3+0,9);zazdívka po vybouraných výlohách - doplnění KZS</t>
  </si>
  <si>
    <t>1,25;z důvodu nového vstupu</t>
  </si>
  <si>
    <t>10,025*0,1;prořez</t>
  </si>
  <si>
    <t>59051512</t>
  </si>
  <si>
    <t>Profil začišťovací s okapnicí PVC s výztužnou tkaninou pro parapet ETICS</t>
  </si>
  <si>
    <t>(1,125*4+1,125*3);zazdívka po vybouraných výlohách - doplnění KZS</t>
  </si>
  <si>
    <t>7,875*0,1;prořez</t>
  </si>
  <si>
    <t>59051486</t>
  </si>
  <si>
    <t>Profil rohový PVC 15x15mm s výztužnou tkaninou š 100mm pro ETICS</t>
  </si>
  <si>
    <t>(2*1,8*4+2*2,2*3+2*2,7);zazdívka po vybouraných výlohách - doplnění KZS</t>
  </si>
  <si>
    <t>2*2,1;z důvodu nového vstupu</t>
  </si>
  <si>
    <t>37,2*0,1;prořez</t>
  </si>
  <si>
    <t>Montáž omítkových samolepících začišťovacích profilů pro spojení s okenním rámem</t>
  </si>
  <si>
    <t>(1,125+1,8*2)*4+(1,125+2,2*2)*3+(0,9+2,7*2);zazdívka po vybouraných výlohách - doplnění KZS</t>
  </si>
  <si>
    <t>1,25+2,1*2;z důvodu nového vstupu</t>
  </si>
  <si>
    <t>59051476</t>
  </si>
  <si>
    <t>Profil začišťovací PVC 9mm s výztužnou tkaninou pro ostění ETICS</t>
  </si>
  <si>
    <t>47,225;délka</t>
  </si>
  <si>
    <t>47,225*0,1;prořez</t>
  </si>
  <si>
    <t>629991012</t>
  </si>
  <si>
    <t>Zakrytí výplní otvorů fólií přilepenou na začišťovací lišty</t>
  </si>
  <si>
    <t>008: Vedení dálková a přípojná</t>
  </si>
  <si>
    <t>899102112</t>
  </si>
  <si>
    <t>Osazení poklopů litinových nebo ocelových včetně rámů</t>
  </si>
  <si>
    <t>63126056</t>
  </si>
  <si>
    <t>Poklop kompozitní zátěžový hranatý včetně rámů a příslušenství 600/600mm - poklop šachty kanálu</t>
  </si>
  <si>
    <t>009: Ostatní konstrukce a práce</t>
  </si>
  <si>
    <t>968072641</t>
  </si>
  <si>
    <t>Vybourání kovových stěn - klece šaten</t>
  </si>
  <si>
    <t>(7,798+5,861+5,861+5,861)*2,7;klece vč dveří</t>
  </si>
  <si>
    <t>968072455</t>
  </si>
  <si>
    <t>Vybourání kovových dveřních zárubní pl do 2 m2</t>
  </si>
  <si>
    <t>(0,9*2,1)*16;stávající zárubně</t>
  </si>
  <si>
    <t>962031133</t>
  </si>
  <si>
    <t>Bourání příček z cihel pálených na MVC tl do 150 mm</t>
  </si>
  <si>
    <t>250,8;stávající příčky</t>
  </si>
  <si>
    <t>978013141</t>
  </si>
  <si>
    <t>Otlučení (osekání) vnitřní vápenné nebo vápenocementové omítky stěn v rozsahu do 30 %</t>
  </si>
  <si>
    <t>87,375;viz 006</t>
  </si>
  <si>
    <t>977311111</t>
  </si>
  <si>
    <t>Řezání stávajících betonových mazanin nevyztužených hl do 50 mm</t>
  </si>
  <si>
    <t>20;doplnění betonové podlahy pro ležatou kanalizaci</t>
  </si>
  <si>
    <t>977312113</t>
  </si>
  <si>
    <t>Řezání stávajících betonových mazanin vyztužených hl do 150 mm</t>
  </si>
  <si>
    <t>965042121</t>
  </si>
  <si>
    <t>Bourání podkladů pod dlažby nebo mazanin betonových nebo z litého asfaltu tl do 100 mm pl do 1 m2</t>
  </si>
  <si>
    <t>20*0,6*0,05;doplnění betonové podlahy pro ležatou kanalizaci</t>
  </si>
  <si>
    <t>965042221</t>
  </si>
  <si>
    <t>Bourání podkladů pod dlažby nebo mazanin betonových nebo z litého asfaltu tl přes 100 mm pl do 1 m2</t>
  </si>
  <si>
    <t>20*0,6*0,15;doplnění betonové podlahy pro ležatou kanalizaci</t>
  </si>
  <si>
    <t>965042141</t>
  </si>
  <si>
    <t>Bourání podkladů pod dlažby nebo mazanin betonových nebo z litého asfaltu tl do 100 mm pl přes 4 m2</t>
  </si>
  <si>
    <t>(69+184+152,4+6,55+19,35+12,45+4,6+10,9+2,55+5,05+3,05+1,1+4,2+20+25+52)*0,05;stávající betonová mazanina</t>
  </si>
  <si>
    <t>968082016</t>
  </si>
  <si>
    <t>Vybourání plastových rámů oken včetně křídel plochy přes 1 do 2 m2</t>
  </si>
  <si>
    <t>1,125*1,8;z důvodu nového vstupu</t>
  </si>
  <si>
    <t>968072247</t>
  </si>
  <si>
    <t>Vybourání rámů oken jednoduchých včetně křídel pl přes 4 m2</t>
  </si>
  <si>
    <t>12*2,7;stávající prosklené stěny</t>
  </si>
  <si>
    <t>966080103</t>
  </si>
  <si>
    <t>Bourání kontaktního zateplení z polystyrenových desek tloušťky do 120 mm</t>
  </si>
  <si>
    <t>(1,365*2,7)-(1,25*2,1);z důvodu nového vstupu</t>
  </si>
  <si>
    <t>971033541</t>
  </si>
  <si>
    <t>Vybourání otvorů ve zdivu cihelném pl do 1 m2 na MVC nebo MV tl do 300 mm</t>
  </si>
  <si>
    <t>((1,365*2,7)-(1,25*2,1))*0,3;z důvodu nového vstupu</t>
  </si>
  <si>
    <t>971033341</t>
  </si>
  <si>
    <t>Vybourání otvorů ve zdivu cihelném pl do 0,09 m2 na MVC nebo MV tl do 300 mm</t>
  </si>
  <si>
    <t>2;z důvodu nového vstupu - kapsy pro nové překlady</t>
  </si>
  <si>
    <t>974031666</t>
  </si>
  <si>
    <t>Vysekání rýh ve zdivu cihelném pro vtahování nosníků hl do 150 mm v do 250 mm</t>
  </si>
  <si>
    <t>2*1,8;z důvodu nového vstupu</t>
  </si>
  <si>
    <t>953312122</t>
  </si>
  <si>
    <t>Vložky do svislých dilatačních spár z extrudovaných polystyrénových desek tl 20 mm</t>
  </si>
  <si>
    <t>(3,64+3,93+2,84+3,25)*1,25;napojení na stávající budovu</t>
  </si>
  <si>
    <t>977151223</t>
  </si>
  <si>
    <t>Jádrové vrty dovrchní diamantovými korunkami do D 150 mm do stavebních materiálů</t>
  </si>
  <si>
    <t>0,5;vrt pro napojení rohože do dešťové kanalizace</t>
  </si>
  <si>
    <t>977151225</t>
  </si>
  <si>
    <t>Jádrové vrty dovrchní diamantovými korunkami do D 200 mm do stavebních materiálů - případně bude upraveno dle zvyklostí dodavatele</t>
  </si>
  <si>
    <t>3*1,35;konzole bočního schodiště</t>
  </si>
  <si>
    <t>009_PBŘ</t>
  </si>
  <si>
    <t>Vyčištění budov bytové a občanské výstavby při výšce podlaží do 4 m</t>
  </si>
  <si>
    <t>13,08+20,72+1,66+1,75+1,57+1,46+23,30+137,26+39,48+13,89+17,02+18,97+6,68;viz legenda místností</t>
  </si>
  <si>
    <t>949101111</t>
  </si>
  <si>
    <t>Lešení pomocné pro objekty pozemních staveb s lešeňovou podlahou v do 1,9 m zatížení do 150 kg/m2</t>
  </si>
  <si>
    <t>941111111</t>
  </si>
  <si>
    <t>Montáž lešení řadového trubkového lehkého s podlahami zatížení do 200 kg/m2 š do 0,9 m v do 10 m</t>
  </si>
  <si>
    <t>12*2,9;zazdívka po vybouraných výlohách - doplnění KZS</t>
  </si>
  <si>
    <t>941111211</t>
  </si>
  <si>
    <t>Příplatek k lešení řadovému trubkovému lehkému s podlahami š 0,9 m v 10 m za první a ZKD den použití</t>
  </si>
  <si>
    <t>34,8*30;1x měsíc</t>
  </si>
  <si>
    <t>941111811</t>
  </si>
  <si>
    <t>Demontáž lešení řadového trubkového lehkého s podlahami zatížení do 200 kg/m2 š do 0,9 m v do 10 m</t>
  </si>
  <si>
    <t>944511111</t>
  </si>
  <si>
    <t>Montáž ochranné sítě z textilie z umělých vláken</t>
  </si>
  <si>
    <t>944511211</t>
  </si>
  <si>
    <t>Příplatek k ochranné síti za první a ZKD den použití</t>
  </si>
  <si>
    <t>944511811</t>
  </si>
  <si>
    <t>Demontáž ochranné sítě z textilie z umělých vláken</t>
  </si>
  <si>
    <t>099: Přesun hmot HSV</t>
  </si>
  <si>
    <t>997013211</t>
  </si>
  <si>
    <t>Vnitrostaveništní doprava suti a vybouraných hmot pro budovy v do 6 m ručně</t>
  </si>
  <si>
    <t>997211611</t>
  </si>
  <si>
    <t>Nakládání suti na dopravní prostředky pro vodorovnou dopravu</t>
  </si>
  <si>
    <t>Odvoz suti a vybouraných hmot na skládku nebo meziskládku do 1 km se složením</t>
  </si>
  <si>
    <t>Příplatek k odvozu suti a vybouraných hmot na skládku ZKD 1 km přes 1 km</t>
  </si>
  <si>
    <t>997006002</t>
  </si>
  <si>
    <t>Třídění stavebního odpadu na jednotlivé druhy</t>
  </si>
  <si>
    <t>997013831</t>
  </si>
  <si>
    <t>Poplatek za uložení na skládce (skládkovné) stavebního odpadu - roztřídění dle platného katalogu odpadů, odvoz na příslušné skládky</t>
  </si>
  <si>
    <t>998018001</t>
  </si>
  <si>
    <t>Přesun hmot ruční pro budovy v do 6 m</t>
  </si>
  <si>
    <t>725: Zařizovací předměty</t>
  </si>
  <si>
    <t>725291722</t>
  </si>
  <si>
    <t>Doplňky zařízení koupelen a záchodů smaltované madlo krakorcové sklopné dl 834 mm</t>
  </si>
  <si>
    <t>2;čm 7</t>
  </si>
  <si>
    <t>725291706</t>
  </si>
  <si>
    <t>Doplňky zařízení koupelen a záchodů smaltované madlo rovné dl 800 mm</t>
  </si>
  <si>
    <t>4;čm 7</t>
  </si>
  <si>
    <t>998725101</t>
  </si>
  <si>
    <t>Přesun hmot tonážní pro zařizovací předměty v objektech v do 6 m</t>
  </si>
  <si>
    <t>763: Konstrukce montované</t>
  </si>
  <si>
    <t>763131411</t>
  </si>
  <si>
    <t>SDK podhled desky 1xA 12,5 bez izolace dvouvrstvá spodní kce profil CD+UD</t>
  </si>
  <si>
    <t>4,8*0,6;napojení světlíku na podhled</t>
  </si>
  <si>
    <t>763131714</t>
  </si>
  <si>
    <t>SDK podhled základní penetrační nátěr</t>
  </si>
  <si>
    <t>763431001</t>
  </si>
  <si>
    <t>Montáž minerálního podhledu s vyjímatelnými panely vel. do 0,36 m2 na zavěšený viditelný rošt</t>
  </si>
  <si>
    <t>176,74+29,74+77,28;součet</t>
  </si>
  <si>
    <t>59036519R</t>
  </si>
  <si>
    <t>Deska podhledová minerální rovná bílá jemně texturovaná zvukově pohltivá tlumivá 15x600x600mm akustický podhled - podhled typu 1</t>
  </si>
  <si>
    <t>137,26;čm 8</t>
  </si>
  <si>
    <t>39,48;čm 9</t>
  </si>
  <si>
    <t>176,74*0,05;prořez</t>
  </si>
  <si>
    <t>59036513R</t>
  </si>
  <si>
    <t>Deska podhledová minerální 15x600x600mm v provedení do vlhka - podhled typu 2</t>
  </si>
  <si>
    <t>1,66;čm 3</t>
  </si>
  <si>
    <t>1,75;čm 4</t>
  </si>
  <si>
    <t>1,57;čm 5</t>
  </si>
  <si>
    <t>1,46;čm 6</t>
  </si>
  <si>
    <t>23,30;čm 7</t>
  </si>
  <si>
    <t>29,74*0,05;prořez</t>
  </si>
  <si>
    <t>59036512R</t>
  </si>
  <si>
    <t>Deska podhledová minerální 15x600x600mm - podhled typu 2</t>
  </si>
  <si>
    <t>20,72;čm 2</t>
  </si>
  <si>
    <t>13,89;čm 10</t>
  </si>
  <si>
    <t>17,02;čm 11</t>
  </si>
  <si>
    <t>18,97;čm 12</t>
  </si>
  <si>
    <t>6,68;čm 13</t>
  </si>
  <si>
    <t>77,28*0,05;prořez</t>
  </si>
  <si>
    <t>763431201</t>
  </si>
  <si>
    <t>Napojení minerálního podhledu na stěnu obvodovou lištou</t>
  </si>
  <si>
    <t>763131751</t>
  </si>
  <si>
    <t>Montáž parotěsné zábrany do podhledu</t>
  </si>
  <si>
    <t>28329282</t>
  </si>
  <si>
    <t>Fólie PE vyztužená Al vrstvou pro parotěsnou vrstvu 170g/m2</t>
  </si>
  <si>
    <t>283,76;plocha</t>
  </si>
  <si>
    <t>283,76*0,15;prořez</t>
  </si>
  <si>
    <t>763131752</t>
  </si>
  <si>
    <t>Montáž jedné vrstvy tepelné izolace do podhledu</t>
  </si>
  <si>
    <t>63152242</t>
  </si>
  <si>
    <t>Deska akustická minerální s netkanou textílií lambda-0.035 50x600x1250 mm</t>
  </si>
  <si>
    <t>185,577;plocha</t>
  </si>
  <si>
    <t>185,577*0,05;prořez</t>
  </si>
  <si>
    <t>998763301</t>
  </si>
  <si>
    <t>Přesun hmot tonážní pro sádrokartonové konstrukce v objektech v do 6 m</t>
  </si>
  <si>
    <t>764: Konstrukce klempířské</t>
  </si>
  <si>
    <t>764002851</t>
  </si>
  <si>
    <t>Demontáž oplechování parapetů do suti</t>
  </si>
  <si>
    <t>1,125;z důvodu nového vstupu</t>
  </si>
  <si>
    <t>12;stávající prosklené stěny</t>
  </si>
  <si>
    <t>764246303</t>
  </si>
  <si>
    <t>Oplechování parapetů rovných mechanicky kotvené z TiZn lesklého plechu rš 250 mm</t>
  </si>
  <si>
    <t>1,125*4;okna O1/P</t>
  </si>
  <si>
    <t>1,125*3;okna O2/F</t>
  </si>
  <si>
    <t>764244307</t>
  </si>
  <si>
    <t>Oplechování horních ploch a nadezdívek bez rohů z TiZn lesklého plechu kotvené rš 670 mm</t>
  </si>
  <si>
    <t>3,5+5,05;napojení vstupního přístřešku na zeď</t>
  </si>
  <si>
    <t>8,55*0,1;prořez</t>
  </si>
  <si>
    <t>764242305</t>
  </si>
  <si>
    <t>Oplechování štítu závětrnou lištou z TiZn lesklého plechu rš 400 mm</t>
  </si>
  <si>
    <t>3,5;hlavní vstup - bok</t>
  </si>
  <si>
    <t>3,5*0,1;prořez</t>
  </si>
  <si>
    <t>764242332</t>
  </si>
  <si>
    <t>Oplechování rovné okapové hrany z TiZn lesklého plechu rš 200 mm</t>
  </si>
  <si>
    <t>5,05;hlavní vstup - žlab</t>
  </si>
  <si>
    <t>5,05*0,1;prořez</t>
  </si>
  <si>
    <t>764541305</t>
  </si>
  <si>
    <t>Žlab podokapní půlkruhový z TiZn lesklého plechu rš 330 mm</t>
  </si>
  <si>
    <t>764541346</t>
  </si>
  <si>
    <t>Kotlík oválný (trychtýřový) pro podokapní žlaby z TiZn lesklého plechu 330/100 mm</t>
  </si>
  <si>
    <t>764548323</t>
  </si>
  <si>
    <t>Svody kruhové včetně objímek, kolen, odskoků z TiZn lesklého plechu průměru 100 mm</t>
  </si>
  <si>
    <t>764100100</t>
  </si>
  <si>
    <t>Úprava svodu z důvodu nového vstupního schodiště</t>
  </si>
  <si>
    <t>998764101</t>
  </si>
  <si>
    <t>Přesun hmot tonážní pro konstrukce klempířské v objektech v do 6 m</t>
  </si>
  <si>
    <t>766: Konstrukce truhlářské</t>
  </si>
  <si>
    <t>766691914</t>
  </si>
  <si>
    <t>Vyvěšení nebo zavěšení dřevěných křídel dveří pl do 2 m2</t>
  </si>
  <si>
    <t>16;stávající zárubně</t>
  </si>
  <si>
    <t>766441821</t>
  </si>
  <si>
    <t>Demontáž parapetních desek dřevěných nebo plastových šířky do 30 cm délky přes 1,0 m</t>
  </si>
  <si>
    <t>1;z důvodu nového vstupu</t>
  </si>
  <si>
    <t>14;byt školníka</t>
  </si>
  <si>
    <t>766622132</t>
  </si>
  <si>
    <t>Montáž plastových oken plochy přes 1 m2 otevíravých výšky do 2,5 m s rámem do zdiva</t>
  </si>
  <si>
    <t>8,064+3,694;součet</t>
  </si>
  <si>
    <t>61140053</t>
  </si>
  <si>
    <t>Okno plastové otevíravé/sklopné dvojsklo přes plochu 1m2 v 1,5-2,5m - podr viz výpis oken</t>
  </si>
  <si>
    <t>(1,12*1,8)*4;okno O1/P</t>
  </si>
  <si>
    <t>61140053/1</t>
  </si>
  <si>
    <t>Montáž plastových oken plochy přes 1 m2 pevných výšky do 2,5 m s rámem do zdiva</t>
  </si>
  <si>
    <t>61140045</t>
  </si>
  <si>
    <t>Okno plastové s fixním zasklením dvojsklo přes plochu 1m2 v 1,5-2,5m - podr viz výpis oken</t>
  </si>
  <si>
    <t>(1,12*2,2)*3;O2/F</t>
  </si>
  <si>
    <t>766622115</t>
  </si>
  <si>
    <t>Montáž plastových oken plochy přes 1 m2 pevných výšky do 1,5 m s rámem do zdiva</t>
  </si>
  <si>
    <t>61140043</t>
  </si>
  <si>
    <t>Okno plastové s fixním zasklením dvojsklo přes plochu 1m2 do v 1,5m - podr viz výpis oken</t>
  </si>
  <si>
    <t>4*0,8;O3/F</t>
  </si>
  <si>
    <t>766694112</t>
  </si>
  <si>
    <t>Montáž parapetních desek dřevěných nebo plastových šířky do 30 cm délky do 1,6 m</t>
  </si>
  <si>
    <t>4;O1/P</t>
  </si>
  <si>
    <t>3;O2/F</t>
  </si>
  <si>
    <t>1;O4/dVL</t>
  </si>
  <si>
    <t>766694115</t>
  </si>
  <si>
    <t>Montáž parapetních desek dřevěných nebo plastových šířky do 30 cm délky přes 3,6 m</t>
  </si>
  <si>
    <t>1;O3/F</t>
  </si>
  <si>
    <t>61140079</t>
  </si>
  <si>
    <t>Parapet plastový vnitřní – š do 250mm, barva bílá</t>
  </si>
  <si>
    <t>délka včetně prořezu</t>
  </si>
  <si>
    <t>4*1,5;O1/P</t>
  </si>
  <si>
    <t>3*1,5;O2/F</t>
  </si>
  <si>
    <t>1,5;O4/dVL</t>
  </si>
  <si>
    <t>14*1,5;byt školníja</t>
  </si>
  <si>
    <t>61144019</t>
  </si>
  <si>
    <t>Koncovka k parapetu plastovému vnitřnímu 1 pár</t>
  </si>
  <si>
    <t>sada</t>
  </si>
  <si>
    <t>22+1;součet</t>
  </si>
  <si>
    <t>766660421</t>
  </si>
  <si>
    <t>Montáž vchodových dveří jednokřídlových s nadsvětlíkem do zdiva</t>
  </si>
  <si>
    <t>61140503</t>
  </si>
  <si>
    <t>Dveře jednokřídlé 900x2700 mm plastové s nadsvětlíkem prosklené - podr viz výpis dveří</t>
  </si>
  <si>
    <t>0,9*2,7;D2/P</t>
  </si>
  <si>
    <t>766682111</t>
  </si>
  <si>
    <t>Montáž zárubní obložkových pro dveře jednokřídlové tl stěny do 170 mm</t>
  </si>
  <si>
    <t>61182307</t>
  </si>
  <si>
    <t>Zárubeň jednokřídlá obložková s laminátovým povrchem tl stěny 60-150mm rozměru 600-1100/1970, 2100mm - podr viz výpis dveří</t>
  </si>
  <si>
    <t>1;D3/L</t>
  </si>
  <si>
    <t>2;D4/P</t>
  </si>
  <si>
    <t>1;D5/L</t>
  </si>
  <si>
    <t>1;D5/P</t>
  </si>
  <si>
    <t>1;D8/L</t>
  </si>
  <si>
    <t>1;D8/P</t>
  </si>
  <si>
    <t>1;D9</t>
  </si>
  <si>
    <t>766660172</t>
  </si>
  <si>
    <t>Montáž dveřních křídel otvíravých jednokřídlových š přes 0,8 m do obložkové zárubně</t>
  </si>
  <si>
    <t>61162093/1</t>
  </si>
  <si>
    <t>Dveře jednokřídlé dřevotřískové povrch laminátový částečně prosklené 900x1970-2100mm včetně kování a ostatních doplňků - podr viz výpis dveří</t>
  </si>
  <si>
    <t>61162092</t>
  </si>
  <si>
    <t>Dveře jednokřídlé dřevotřískové povrch laminátový částečně prosklené 800x1970-2100mm včetně kování a ostatních doplňků - podr viz výpis dveří</t>
  </si>
  <si>
    <t>61162085</t>
  </si>
  <si>
    <t>Dveře jednokřídlé dřevotřískové povrch laminátový plné 700x1970-2100mm včetně kování a ostatních doplňků - podr viz výpis dveří</t>
  </si>
  <si>
    <t>766660001</t>
  </si>
  <si>
    <t>Montáž dveřních křídel otvíravých jednokřídlových š do 0,8 m do ocelové zárubně</t>
  </si>
  <si>
    <t>61162086</t>
  </si>
  <si>
    <t>Dveře jednokřídlé dřevotřískové povrch laminátový plné 800x1970-2100mm včetně kování a ostatních doplňků - podr viz výpis dveří</t>
  </si>
  <si>
    <t>1;D6/P</t>
  </si>
  <si>
    <t>766660021</t>
  </si>
  <si>
    <t>Montáž dveřních křídel otvíravých jednokřídlových š do 0,8 m požárních do ocelové zárubně</t>
  </si>
  <si>
    <t>2;D7/L</t>
  </si>
  <si>
    <t>766660311</t>
  </si>
  <si>
    <t>Montáž posuvných dveří jednokřídlových průchozí šířky do 800 mm do pouzdra s jednou kapsou</t>
  </si>
  <si>
    <t>998766101</t>
  </si>
  <si>
    <t>Přesun hmot tonážní pro konstrukce truhlářské v objektech v do 6 m</t>
  </si>
  <si>
    <t>767: Konstrukce zámečnické</t>
  </si>
  <si>
    <t>767610128</t>
  </si>
  <si>
    <t>Montáž oken kovových jednoduchých otevíravých do zdiva plochy přes 2,5 m2</t>
  </si>
  <si>
    <t>9,45+10,611;součet</t>
  </si>
  <si>
    <t>55341332/1</t>
  </si>
  <si>
    <t>Prosklená hliníková stěna s dveřmi 2 křídlovými, prosklení izolačním dvojsklem - podr viz výpis hlavního vstupu</t>
  </si>
  <si>
    <t>3,5*2,7;O5/DvL</t>
  </si>
  <si>
    <t>55341006/1</t>
  </si>
  <si>
    <t>Vnější sestava Al s fixním zasklením dvojsklo přes plochu 1m2 přes v 2,5m - podr viz výpis hlavního vstupu</t>
  </si>
  <si>
    <t>3,93*2,7;O5/DvL</t>
  </si>
  <si>
    <t>767640221</t>
  </si>
  <si>
    <t>Montáž dveří ocelových vchodových dvoukřídlových bez nadsvětlíku</t>
  </si>
  <si>
    <t>55341311</t>
  </si>
  <si>
    <t>Dveře Al vchodové dvoukřídlové do š 1600mm - podr viz výpis dveří</t>
  </si>
  <si>
    <t>1;D1/P</t>
  </si>
  <si>
    <t>767100100</t>
  </si>
  <si>
    <t>D+M Systém generálního klíče</t>
  </si>
  <si>
    <t>767_D1.9</t>
  </si>
  <si>
    <t>D+M Vstupní přístřešek včetně povrchové úpravy žárový zinek</t>
  </si>
  <si>
    <t>427,13;podr viz čv D19</t>
  </si>
  <si>
    <t>427,13*0,2;prořez</t>
  </si>
  <si>
    <t>767_D1.11</t>
  </si>
  <si>
    <t>D+M Venkovní schodiště včetně povrchové úpravy žárový zinek</t>
  </si>
  <si>
    <t>387,74;podr viz čv D111</t>
  </si>
  <si>
    <t>387,74*0,2;prořez</t>
  </si>
  <si>
    <t>767165114</t>
  </si>
  <si>
    <t>Montáž zábradlí rovného madla z trubek nebo tenkostěnných profilů</t>
  </si>
  <si>
    <t>3,5+1,7+2,07;M1</t>
  </si>
  <si>
    <t>2,07;M2</t>
  </si>
  <si>
    <t>3,35;M3</t>
  </si>
  <si>
    <t>553_M1</t>
  </si>
  <si>
    <t>Madlo včetně kotvících prvků, materiál nerez - podr viz výpis zámečnických výrobků</t>
  </si>
  <si>
    <t>18,40;M1</t>
  </si>
  <si>
    <t>553_M2</t>
  </si>
  <si>
    <t>18,40;M2</t>
  </si>
  <si>
    <t>553_M3</t>
  </si>
  <si>
    <t>6,953;M3</t>
  </si>
  <si>
    <t>767893115</t>
  </si>
  <si>
    <t>Montáž stříšek nad vstupy kotvených pomocí závěsů rovných, výplň skleněná šířky do 1,50 m</t>
  </si>
  <si>
    <t>63437001</t>
  </si>
  <si>
    <t>Stříška vchodová rovná, kotvení, nerezový rám, výplň vrstvené bezpečnostní sklo 1400x900mm - podr viz výpis zámečnických výrobků</t>
  </si>
  <si>
    <t>1;S</t>
  </si>
  <si>
    <t>767531111</t>
  </si>
  <si>
    <t>Montáž vstupních kovových nebo plastových rohoží čistících zón</t>
  </si>
  <si>
    <t>69752005</t>
  </si>
  <si>
    <t>Rohož vstupní provedení hliník 18 mm - podr viz výpis zámečnických výrobků</t>
  </si>
  <si>
    <t>1*1,7;R1</t>
  </si>
  <si>
    <t>767531121</t>
  </si>
  <si>
    <t>Osazení zapuštěného rámu z L profilů k čistícím rohožím</t>
  </si>
  <si>
    <t>69752160</t>
  </si>
  <si>
    <t>Rám pro zapuštění profil L-30/30 25/25 20/30 15/30-Al - podr viz výpis zámečnických výrobků</t>
  </si>
  <si>
    <t>998767101</t>
  </si>
  <si>
    <t>Přesun hmot tonážní pro zámečnické konstrukce v objektech v do 6 m</t>
  </si>
  <si>
    <t>771: Podlahy z dlaždic</t>
  </si>
  <si>
    <t>771573810</t>
  </si>
  <si>
    <t>Demontáž podlah z dlaždic keramických lepených</t>
  </si>
  <si>
    <t>3,05+1,1+52;demontáž dlažby - viz půdorys bouracích prací</t>
  </si>
  <si>
    <t>771473810</t>
  </si>
  <si>
    <t>Demontáž soklíků z dlaždic keramických lepených rovných</t>
  </si>
  <si>
    <t>demontáž dlažby - viz půdorys bouracích prací</t>
  </si>
  <si>
    <t>(5,856+8,25)*2-(0,853+0,9+0,925+0,912);čm 16</t>
  </si>
  <si>
    <t>771551810</t>
  </si>
  <si>
    <t>Demontáž podlah z dlaždic teracových kladených do malty</t>
  </si>
  <si>
    <t>69+184;demontáž dlažby - viz půdorys bouracích prací</t>
  </si>
  <si>
    <t>771471810</t>
  </si>
  <si>
    <t>Demontáž soklíků z dlaždic teracových rovných</t>
  </si>
  <si>
    <t>(7,8+2,4*2)-(0,853);čm 1</t>
  </si>
  <si>
    <t>(7,8+5,861*2)-(0,9*4);čm 2</t>
  </si>
  <si>
    <t>Vysátí podkladu před pokládkou dlažby</t>
  </si>
  <si>
    <t>Nátěr penetrační na podlahu</t>
  </si>
  <si>
    <t>Samonivelační stěrka podlah pevnosti 30 MPa tl 3 mm</t>
  </si>
  <si>
    <t>771591112</t>
  </si>
  <si>
    <t>Izolace pod dlažbu nátěrem nebo stěrkou ve dvou vrstvách</t>
  </si>
  <si>
    <t>13,08;čm 1</t>
  </si>
  <si>
    <t>1,56;čm 3</t>
  </si>
  <si>
    <t>Montáž podlah keramických hladkých lepených flexibilním lepidlem do 12 ks/ m2 - součástí jsou veškeré rohové a ukončovací nerezové profily</t>
  </si>
  <si>
    <t>13,08-(1*0,5);čm 1</t>
  </si>
  <si>
    <t>59761003/1</t>
  </si>
  <si>
    <t>Dlažba keramická hutná hladká do interiéru přes 9 do 12ks/m2 - dle výpisu výrobků P2/P a P2/K2</t>
  </si>
  <si>
    <t>24,03*0,1;prořez</t>
  </si>
  <si>
    <t>59761003/2</t>
  </si>
  <si>
    <t>Dlažba keramická hutná hladká do interiéru přes 9 do 12ks/m2 - dle výpisu výrobků P3/K2,3</t>
  </si>
  <si>
    <t>81,58*0,1;prořez</t>
  </si>
  <si>
    <t>Montáž soklů z dlaždic keramických rovných flexibilní lepidlo v do 90 mm</t>
  </si>
  <si>
    <t>(3,83+3,42)-(1,25);čm 1</t>
  </si>
  <si>
    <t>(5,6+3,7)*2-(1,25+1+1+0,8);čm 2</t>
  </si>
  <si>
    <t>0;čm 3</t>
  </si>
  <si>
    <t>0;čm 4</t>
  </si>
  <si>
    <t>0;čm 5</t>
  </si>
  <si>
    <t>0;čm 6</t>
  </si>
  <si>
    <t>0;čm 7</t>
  </si>
  <si>
    <t>0;čm 11</t>
  </si>
  <si>
    <t>(5,97+3,05)*2-(1,02+0,9+0,9);čm 12</t>
  </si>
  <si>
    <t>(1,56+3,45)*2-(0,92+0,9+1,02);čm 13</t>
  </si>
  <si>
    <t>59761275</t>
  </si>
  <si>
    <t>Sokl-dlažba keramická slinutá hladká do interiéru i exteriéru 330x80mm</t>
  </si>
  <si>
    <t>42,95/0,3;přepočet</t>
  </si>
  <si>
    <t>143,167*0,1;prořez</t>
  </si>
  <si>
    <t>158-157,483;zaokrouhleno</t>
  </si>
  <si>
    <t>Příplatek k montáži podlah keramických lepených flexibilním lepidlem za plochu do 5 m2</t>
  </si>
  <si>
    <t>771577114</t>
  </si>
  <si>
    <t>Příplatek k montáži podlah keramických lepených flexibilním lepidlem za spárování tmelem dvousložkovým</t>
  </si>
  <si>
    <t>105,61;plocha</t>
  </si>
  <si>
    <t>42,95*0,08;sokl</t>
  </si>
  <si>
    <t>998771101</t>
  </si>
  <si>
    <t>Přesun hmot tonážní pro podlahy z dlaždic v objektech v do 6 m</t>
  </si>
  <si>
    <t>775: Podlahy skládané</t>
  </si>
  <si>
    <t>190,63*0,1;prořez</t>
  </si>
  <si>
    <t>Montáž podlahové lišty ze dřeva tvrdého nebo měkkého připevněné vruty s přetmelením</t>
  </si>
  <si>
    <t>(11,75+8,55+11,75)-(1+1+0,9+0,9+0,9+0,9);čm 8</t>
  </si>
  <si>
    <t>(6,25+12+6,25)-(1,05);čm 9</t>
  </si>
  <si>
    <t>(6,1+1,95)*2-(0,9);čm 10</t>
  </si>
  <si>
    <t>61418151</t>
  </si>
  <si>
    <t>Lišta podlahová dřevěná dub - soklová lišta k podlaze</t>
  </si>
  <si>
    <t>65,1;délka</t>
  </si>
  <si>
    <t>65,1*0,1;prořez</t>
  </si>
  <si>
    <t>775591191</t>
  </si>
  <si>
    <t>Montáž podložky vyrovnávací a tlumící pro plovoucí podlahy</t>
  </si>
  <si>
    <t>61155351</t>
  </si>
  <si>
    <t>Podložka izolační z pěnového PE 3mm</t>
  </si>
  <si>
    <t>998775101</t>
  </si>
  <si>
    <t>Přesun hmot tonážní pro podlahy dřevěné v objektech v do 6 m</t>
  </si>
  <si>
    <t>776: Podlahy povlakové</t>
  </si>
  <si>
    <t>776201811</t>
  </si>
  <si>
    <t>Demontáž lepených povlakových podlah bez podložky ručně</t>
  </si>
  <si>
    <t>152,4+6,55+19,35+12,45+4,60+10,90+2,55+5,06+4,20+20+25;demontáž PVC podlahy - viz půdorys bouracích prací</t>
  </si>
  <si>
    <t>776410811</t>
  </si>
  <si>
    <t>Odstranění soklíků a lišt pryžových nebo plastových</t>
  </si>
  <si>
    <t>demontáž PVC podlahy - viz půdorys bouracích prací</t>
  </si>
  <si>
    <t>(13,798+3,2)-(0,9*7);čm 3</t>
  </si>
  <si>
    <t>(1,597+3,1)*2-(0,983+0,796+1,1);čm 4</t>
  </si>
  <si>
    <t>(3,095+6,25)*2-(0,996+0,9+0,995);čm 5</t>
  </si>
  <si>
    <t>(2,756+4,1)*2-(0,9+0,9);čm 6</t>
  </si>
  <si>
    <t>(2,756+2)*2-(0,8);čm 7</t>
  </si>
  <si>
    <t>(2,655+2,05)*2-(0,976+0,7);čm 8</t>
  </si>
  <si>
    <t>(1,4+1,8)*2-(0,6);čm 9</t>
  </si>
  <si>
    <t>(2,9+1,8)*2-(0,965);čm 10</t>
  </si>
  <si>
    <t>(1,494+2,8)*2-(0,8+0,8+1,1);čm 13</t>
  </si>
  <si>
    <t>(2,036+5,6)*2-(0,983);čm 14</t>
  </si>
  <si>
    <t>(4,07+6,25)*2-(0,996);čm 15</t>
  </si>
  <si>
    <t>Broušení betonového podkladu povlakových podlah</t>
  </si>
  <si>
    <t>viz podlahy skládané</t>
  </si>
  <si>
    <t>Vysátí podkladu povlakových podlah</t>
  </si>
  <si>
    <t>Vodou ředitelná penetrace savého podkladu povlakových podlah neředěná</t>
  </si>
  <si>
    <t>Vyrovnání podkladu povlakových podlah stěrkou pevnosti 30 MPa tl 3 mm</t>
  </si>
  <si>
    <t>776421311</t>
  </si>
  <si>
    <t>Montáž přechodových samolepících lišt</t>
  </si>
  <si>
    <t>1;z čm 2-8</t>
  </si>
  <si>
    <t>1;z čm 7-8</t>
  </si>
  <si>
    <t>0,9;z čm 12-8</t>
  </si>
  <si>
    <t>0,9;z čm 11-8</t>
  </si>
  <si>
    <t>55343225</t>
  </si>
  <si>
    <t>Lišta přechodová 459H 30 mm, samolepící, 99472 elox stříbrná</t>
  </si>
  <si>
    <t>1;z čm 12-8</t>
  </si>
  <si>
    <t>1;z čm 11-8</t>
  </si>
  <si>
    <t>776212121</t>
  </si>
  <si>
    <t>Volné položení textilních čtverců s podlepením spojů páskou</t>
  </si>
  <si>
    <t>1,2*1,35;R2</t>
  </si>
  <si>
    <t>69752110</t>
  </si>
  <si>
    <t>Rohož textilní provedení PA, hustý povrch, jemné dočištění - podr viz výpis zámečnických výrobků</t>
  </si>
  <si>
    <t>998776101</t>
  </si>
  <si>
    <t>Přesun hmot tonážní pro podlahy povlakové v objektech v do 6 m</t>
  </si>
  <si>
    <t>781: Obklady</t>
  </si>
  <si>
    <t>781473810</t>
  </si>
  <si>
    <t>Demontáž obkladů z obkladaček keramických lepených</t>
  </si>
  <si>
    <t>demontáž obkladů - viz půdorys bouracích prací</t>
  </si>
  <si>
    <t>(0,8+1,9)*2*2,1-(0,7*2,1);čm 11</t>
  </si>
  <si>
    <t>(0,8+1)*2*2,1-(0,7*2,1);čm 12</t>
  </si>
  <si>
    <t>781121011</t>
  </si>
  <si>
    <t>Nátěr penetrační na stěnu</t>
  </si>
  <si>
    <t>781131112</t>
  </si>
  <si>
    <t>Izolace pod obklad nátěrem nebo stěrkou ve dvou vrstvách</t>
  </si>
  <si>
    <t>0,95*1,5;čm 3</t>
  </si>
  <si>
    <t>1*1,5;čm 4</t>
  </si>
  <si>
    <t>0,9*1,5;čm 5</t>
  </si>
  <si>
    <t>0,9*1,5;čm 6</t>
  </si>
  <si>
    <t>(6,1*1,5)+(0,9+1,85)*0,3+(5,1*1,5);čm 7</t>
  </si>
  <si>
    <t>(6,1*1,5)*2;čm 11</t>
  </si>
  <si>
    <t>(0,95+1,75)*2*1,5-(0,7*1,5);čm 3</t>
  </si>
  <si>
    <t>(1+1,75)*2*1,5-(0,8*1,5);čm 4</t>
  </si>
  <si>
    <t>(0,9+1,75)*2*1,5-(0,7*1,5);čm 5</t>
  </si>
  <si>
    <t>(0,9+1,77)*2-(0,8*1,5)+(1,5+1,53)*2*1,5-(0,7*1,5+0,9*1,5+0,5*1,5);čm 6</t>
  </si>
  <si>
    <t>(9,25+3,15)*2*1,5-(0,9*1,5+0,8*1,5+0,8*1,5+0,9*1,5)+(0,9*1,8+1,85*1,8);čm 7</t>
  </si>
  <si>
    <t>(6,1+2,85)*2*1,5-(0,8*1,5+0,8*1,5+0,8*1,5);čm 11</t>
  </si>
  <si>
    <t>91,38;plocha</t>
  </si>
  <si>
    <t>91,38*0,15;prořez</t>
  </si>
  <si>
    <t>Příplatek k montáži obkladů vnitřních keramických hladkých za plochu do 10 m2</t>
  </si>
  <si>
    <t>781477114</t>
  </si>
  <si>
    <t>Příplatek k montáži obkladů vnitřních keramických hladkých za spárování tmelem dvousložkovým</t>
  </si>
  <si>
    <t>998781101</t>
  </si>
  <si>
    <t>Přesun hmot tonážní pro obklady keramické v objektech v do 6 m</t>
  </si>
  <si>
    <t>783: Nátěry</t>
  </si>
  <si>
    <t>783210210</t>
  </si>
  <si>
    <t>Nátěr ocelových zárubní či jíných prvků plochy do 2m2, syntetický dvojnásobný vč. přípravy podkladu</t>
  </si>
  <si>
    <t>4;viz 006: Úpravy povrchů</t>
  </si>
  <si>
    <t>783937163</t>
  </si>
  <si>
    <t>Krycí dvojnásobný epoxidový rozpouštědlový nátěr betonové podlahy</t>
  </si>
  <si>
    <t>784: Malby</t>
  </si>
  <si>
    <t>Hloubková jednonásobná bezbarvá penetrace podkladu v místnostech výšky do 3,80 m</t>
  </si>
  <si>
    <t>52,83;omítka strop</t>
  </si>
  <si>
    <t>2,88;SDK podhled</t>
  </si>
  <si>
    <t>38,58;otvory obvodové (neodečítají se)</t>
  </si>
  <si>
    <t>Dvojnásobné bílé malby ze směsí za mokra výborně otěruvzdorných v místnostech výšky do 3,80 m</t>
  </si>
  <si>
    <t>784171121</t>
  </si>
  <si>
    <t>Zakrytí vnitřních ploch konstrukcí nebo prvků v místnostech výšky do 3,80 m</t>
  </si>
  <si>
    <t>38,58;obvodové otvory</t>
  </si>
  <si>
    <t>296,84;podlaha</t>
  </si>
  <si>
    <t>58124842</t>
  </si>
  <si>
    <t>Fólie pro malířské potřeby zakrývací tl 7µ 4x5m</t>
  </si>
  <si>
    <t>335,42;plocha</t>
  </si>
  <si>
    <t>335,42*0,15;prořez</t>
  </si>
  <si>
    <t>V01: Průzkumné, geodetické a projektové práce</t>
  </si>
  <si>
    <t>013203000</t>
  </si>
  <si>
    <t>Dokumentace stavby bez rozlišení - dílenská dokumentace dodavatele</t>
  </si>
  <si>
    <t>Demontáže a likvidace stávajících rozvodů ZTI</t>
  </si>
  <si>
    <t>Demontáž a likvidace stávajících rozvodů vytápění</t>
  </si>
  <si>
    <t>Pomocné práce, demontáže stávající elektroinstalace včetně likvidace</t>
  </si>
  <si>
    <t>Plný popis:</t>
  </si>
  <si>
    <t>Odstranění podkladů nebo krytů
  ručně
    s přemístěním hmot na skládku na vzdálenost do 3 m nebo s naložením na dopravní prostředek
    živičných, o tl. vrstvy
      přes 50 do 100 mm</t>
  </si>
  <si>
    <t>Odstranění podkladů nebo krytů
  ručně
    s přemístěním hmot na skládku na vzdálenost do 3 m nebo s naložením na dopravní prostředek
    z kameniva hrubého drceného, o tl. vrstvy
      do 100 mm</t>
  </si>
  <si>
    <t>131213101</t>
  </si>
  <si>
    <t>Hloubení jam v soudržných horninách třídy těžitelnosti I, skupiny 3 ručně</t>
  </si>
  <si>
    <t>Hloubení jam ručně
  zapažených i nezapažených s urovnáním dna do předepsaného profilu a spádu
    v hornině třídy těžitelnosti I
    skupiny 3
      soudržných</t>
  </si>
  <si>
    <t>132212111</t>
  </si>
  <si>
    <t>Hloubení rýh š do 800 mm v soudržných horninách třídy těžitelnosti I, skupiny 3 ručně</t>
  </si>
  <si>
    <t>Hloubení rýh šířky do 800 mm ručně
  zapažených i nezapažených, s urovnáním dna do předepsaného profilu a spádu
    v hornině třídy těžitelnosti I
    skupiny 3
      soudržných</t>
  </si>
  <si>
    <t>167111101</t>
  </si>
  <si>
    <t>Nakládání výkopku z hornin třídy těžitelnosti I, skupiny 1 až 3 ručně</t>
  </si>
  <si>
    <t>Nakládání, skládání a překládání neulehlého výkopku nebo sypaniny ručně
  nakládání, z hornin
    třídy těžitelnosti I, skupiny 1 až 3</t>
  </si>
  <si>
    <t>Vodorovné přemístění výkopku nebo sypaniny stavebním kolečkem
  s naložením a vyprázdněním kolečka na hromady nebo do dopravního prostředku na vzdálenost do 10 m
    z horniny
      tř. 1 až 4</t>
  </si>
  <si>
    <t>Vodorovné přemístění výkopku nebo sypaniny stavebním kolečkem
  s naložením a vyprázdněním kolečka na hromady nebo do dopravního prostředku na vzdálenost do 10 m
    z horniny
    Příplatek k ceně
      za každých dalších 10 m</t>
  </si>
  <si>
    <t>Vodorovné přemístění do 10000 m výkopku/sypaniny z horniny třídy těžitelnosti I, skupiny 1 až 3</t>
  </si>
  <si>
    <t>Vodorovné přemístění výkopku nebo sypaniny po suchu
  na obvyklém dopravním prostředku, bez naložení výkopku, avšak se složením bez rozhrnutí
    z horniny třídy těžitelnosti I
    skupiny 1 až 3 na vzdálenost
      přes 9 000 do 10 000 m</t>
  </si>
  <si>
    <t>Příplatek k vodorovnému přemístění výkopku/sypaniny z horniny třídy těžitelnosti I, skupiny 1 až 3 ZKD 1000 m přes 10000 m</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</si>
  <si>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</si>
  <si>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9,787*9;skládka do 19 km</t>
  </si>
  <si>
    <t>Uložení sypaniny 
  na skládky</t>
  </si>
  <si>
    <t>Poplatek za uložení stavebního odpadu na recyklační skládce (skládkovné)
  zeminy a kamení zatříděného do Katalogu odpadů pod kódem 17 05 04</t>
  </si>
  <si>
    <t>Úprava pláně na stavbách dálnic strojně
  v zářezech mimo skalních
    se zhutněním</t>
  </si>
  <si>
    <t>Zásyp sypaninou z jakékoliv horniny ručně
  s uložením výkopku ve vrstvách
    se zhutněním
      v uzavřených prostorách s urovnáním povrchu zásypu</t>
  </si>
  <si>
    <t>Základy z betonu prostého
  pasy
    betonu kamenem neprokládaného
      tř. C 16/20</t>
  </si>
  <si>
    <t>Základové zdi z tvárnic ztraceného bednění včetně výplně z betonu 
  bez zvláštních nároků na vliv prostředí
    třídy C 16/20, tloušťky zdiva
      přes 250 do 300 mm</t>
  </si>
  <si>
    <t>Výztuž základů
  pasů
    z oceli
      10 505 (R) nebo BSt 500</t>
  </si>
  <si>
    <t>Základy z betonu železového (bez výztuže)
  desky
    z betonu bez zvláštních nároků na prostředí
      tř. C 25/30</t>
  </si>
  <si>
    <t>Příplatek k cenám mazanin 
  za úpravu povrchu mazaniny
    přehlazením, mazanina tl.
      přes 80 do 120 mm</t>
  </si>
  <si>
    <t>Výztuž základů
  desek
    ze svařovaných sítí
      z drátů typu KARI</t>
  </si>
  <si>
    <t>Bednění základů
  desek
    zřízení</t>
  </si>
  <si>
    <t>Bednění základů
  desek
    odstranění</t>
  </si>
  <si>
    <t>Podsyp pod základové konstrukce
  se zhutněním a urovnáním povrchu
    z kameniva drobného, frakce
      0 - 4 mm</t>
  </si>
  <si>
    <t>Podsyp pod základové konstrukce
  se zhutněním a urovnáním povrchu
    z kameniva hrubého, frakce
      16 - 32 mm</t>
  </si>
  <si>
    <t>Zdivo z pórobetonových tvárnic
  na tenké maltové lože, tl. zdiva
    300 mm
    pevnost tvárnic do P2, objemová hmotnost do 450 kg/m3
      hladkých</t>
  </si>
  <si>
    <t>Příčky z pórobetonových tvárnic
  hladkých na tenké maltové lože
    objemová hmotnost do 500 kg/m3, tloušťka příčky
      150 mm</t>
  </si>
  <si>
    <t>Překlady nenosné z pórobetonu
  osazené do tenkého maltového lože, výšky do 250 mm, šířky překladu
    150 mm, délky překladu
      přes 1000 do 1250 mm</t>
  </si>
  <si>
    <t>Příčky z pórobetonových tvárnic
  hladkých na tenké maltové lože
    objemová hmotnost do 500 kg/m3, tloušťka příčky
      100 mm</t>
  </si>
  <si>
    <t>Překlady nenosné z pórobetonu
  osazené do tenkého maltového lože, výšky do 250 mm, šířky překladu
    100 mm, délky překladu
      přes 1000 do 1250 mm</t>
  </si>
  <si>
    <t>Přizdívky z pórobetonových tvárnic
  objemová hmotnost do 500 kg/m3, na tenké maltové lože, tloušťka přizdívky
    100 mm</t>
  </si>
  <si>
    <t>Osazování ocelových válcovaných nosníků na zdivu 
  I nebo IE nebo U nebo UE nebo L
    do č. 12 nebo výšky do 120 mm</t>
  </si>
  <si>
    <t>Montáž překladů ze železobetonových prefabrikátů dodatečně 
  do připravených rýh, světlosti otvoru
    přes 1050 do 1800 mm</t>
  </si>
  <si>
    <t>Schodišťové konstrukce a rampy z betonu železového (bez výztuže) 
  stupně, schodnice, ramena, podesty s nosníky
    tř. C 25/30</t>
  </si>
  <si>
    <t>Výztuž schodišťových konstrukcí a ramp 
  stupňů, schodnic, ramen, podest s nosníky
    z betonářské oceli
      10 505 (R) nebo BSt 500</t>
  </si>
  <si>
    <t>Bednění stupňů 
  betonovaných na podstupňové desce nebo na terénu
    půdorysně přímočarých
      zřízení</t>
  </si>
  <si>
    <t>Bednění stupňů 
  betonovaných na podstupňové desce nebo na terénu
    půdorysně přímočarých
      odstranění</t>
  </si>
  <si>
    <t>Zazdívka zhlaví stropních trámů nebo válcovaných nosníků pálenými cihlami 
  válcovaných nosníků, výšky
    přes 150 do 300 mm</t>
  </si>
  <si>
    <t>Montáž krytiny střech ocelových konstrukcí 
  ze sendvičových panelů
    šroubovaných, výšky budovy
      do 6 m</t>
  </si>
  <si>
    <t>Mazanina z betonu 
  prostého bez zvýšených nároků na prostředí
    tl. přes 50 do 80 mm
      tř. C 20/25</t>
  </si>
  <si>
    <t>Příplatek k cenám mazanin 
  za úpravu povrchu mazaniny
    přehlazením, mazanina tl.
      přes 50 do 80 mm</t>
  </si>
  <si>
    <t>Obvodová dilatace mezi stěnou a mazaninou nebo potěrem
  podlahovým páskem z pěnového PE
    tl. do 10 mm, výšky
      80 mm</t>
  </si>
  <si>
    <t>Doplnění dosavadních mazanin prostým betonem 
  s dodáním hmot, bez potěru, plochy jednotlivě
    rýh
      v dosavadních mazaninách</t>
  </si>
  <si>
    <t>Osazování zárubní nebo rámů kovových dveřních 
  lisovaných nebo z úhelníků bez dveřních křídel
    na cementovou maltu, plochy otvoru
      do 2,5 m2</t>
  </si>
  <si>
    <t>Osazování ocelových zárubní protipožárních nebo protiplynových dveří 
  do vynechaného otvoru, s obetonováním, dveří
    jednokřídlových do 2,5 m2</t>
  </si>
  <si>
    <t>612325121</t>
  </si>
  <si>
    <t>Vápenocementová štuková omítka rýh ve stěnách šířky do 150 mm</t>
  </si>
  <si>
    <t>Vápenocementová omítka rýh
  štuková
    ve stěnách, šířky rýhy
      do 150 mm</t>
  </si>
  <si>
    <t>23,65*0,15;profese ZTI</t>
  </si>
  <si>
    <t>108,178*0,18;profese ÚT</t>
  </si>
  <si>
    <t>250*0,03+75*0,07;profese silnoproud</t>
  </si>
  <si>
    <t>612325221</t>
  </si>
  <si>
    <t>Vápenocementová štuková omítka malých ploch do 0,09 m2 na stěnách</t>
  </si>
  <si>
    <t>Vápenocementová omítka jednotlivých malých ploch
  štuková
    na stěnách, plochy jednotlivě
      do 0,09 m2</t>
  </si>
  <si>
    <t>26;profese silnoproud</t>
  </si>
  <si>
    <t>Potažení vnitřních ploch pletivem 
  v ploše nebo pruzích, na plném podkladu
    sklovláknitým
    vtlačením do tmelu
      pilířů nebo sloupů</t>
  </si>
  <si>
    <t>Potažení vnitřních ploch štukem
  tloušťky do 3 mm
    vodorovných konstrukcí
      stropů žebrových nebo osamělých trámů</t>
  </si>
  <si>
    <t>Potažení vnitřních ploch pletivem 
  v ploše nebo pruzích, na plném podkladu
    sklovláknitým
    vtlačením do tmelu
      stěn</t>
  </si>
  <si>
    <t>Oprava vápenocementové omítky vnitřních ploch
  štukové dvouvrstvé, tloušťky do 20 mm a tloušťky štuku do 3 mm
    stěn, v rozsahu opravované plochy
      přes 10 do 30%</t>
  </si>
  <si>
    <t>Potažení vnitřních ploch štukem
  tloušťky do 3 mm
    svislých konstrukcí
      stěn</t>
  </si>
  <si>
    <t>Montáž kontaktního zateplení lepením a mechanickým kotvením
  z polystyrenových desek nebo z kombinovaných desek
    na vnější stěny, tloušťky desek
      přes 80 do 120 mm</t>
  </si>
  <si>
    <t>Oprava kontaktního zateplení z polystyrenových desek jednotlivých malých ploch 
  tloušťky
    přes 80 do 120 mm
    stěn, plochy jednotlivě
      přes 0,5 do 1,0 m2</t>
  </si>
  <si>
    <t>Omítka tenkovrstvá silikonová vnějších ploch 
  probarvená, včetně penetrace podkladu
    hydrofilní, s regulací vlhkosti na povrchu a se zvýšenou ochranou proti mikroorganismům
    zrnitá, tloušťky
    1,5 mm
      stěn</t>
  </si>
  <si>
    <t>Montáž omítkových profilů 
  plastových, pozinkovaných nebo dřevěných upevněných vtlačením do podkladní vrstvy nebo přibitím
    soklových</t>
  </si>
  <si>
    <t>Montáž omítkových profilů 
  plastových, pozinkovaných nebo dřevěných upevněných vtlačením do podkladní vrstvy nebo přibitím
    rohových s tkaninou</t>
  </si>
  <si>
    <t>profil okenní s nepřiznanou podomítkovou okapnicí PVC 2,0 m</t>
  </si>
  <si>
    <t>profil parapetní se sklovláknitou armovací tkaninou PVC 2 m</t>
  </si>
  <si>
    <t>lišta rohová PVC 10/15cm s tkaninou</t>
  </si>
  <si>
    <t>Montáž omítkových profilů 
  plastových, pozinkovaných nebo dřevěných upevněných vtlačením do podkladní vrstvy nebo přibitím
    začišťovacích samolepících pro vytvoření dilatujícího spoje s okenním rámem</t>
  </si>
  <si>
    <t>profil okenní začišťovací se sklovláknitou armovací tkaninou 9 mm/2,4 m</t>
  </si>
  <si>
    <t>Zakrytí vnějších ploch před znečištěním 
  včetně pozdějšího odkrytí
    výplní otvorů a svislých ploch
      fólií přilepenou na začišťovací lištu</t>
  </si>
  <si>
    <t>Osazení poklopů litinových a ocelových
  včetně rámů
    pro třídu zatížení
      A15, A50</t>
  </si>
  <si>
    <t>Vybourání kovových rámů oken s křídly, dveřních zárubní, vrat, stěn, ostění nebo obkladů 
  stěn
    jakýchkoliv, kromě výkladních
      jakékoliv plochy</t>
  </si>
  <si>
    <t>Vybourání kovových rámů oken s křídly, dveřních zárubní, vrat, stěn, ostění nebo obkladů 
  dveřních zárubní, plochy
    do 2 m2</t>
  </si>
  <si>
    <t>Bourání příček z cihel, tvárnic nebo příčkovek 
  z cihel pálených, plných nebo dutých
    na maltu vápennou nebo vápenocementovou, tl.
      do 150 mm</t>
  </si>
  <si>
    <t>Otlučení vápenných nebo vápenocementových omítek vnitřních ploch
  stěn s vyškrabáním spar, s očištěním zdiva, v rozsahu
    přes 10 do 30 %</t>
  </si>
  <si>
    <t>Řezání stávajících betonových mazanin
  bez vyztužení hloubky
    do 50 mm</t>
  </si>
  <si>
    <t>Řezání stávajících betonových mazanin
  s vyztužením hloubky
    přes 100 do 150 mm</t>
  </si>
  <si>
    <t>Bourání mazanin
  betonových nebo z litého asfaltu
    tl. do 100 mm, plochy
      do 1 m2</t>
  </si>
  <si>
    <t>Bourání mazanin
  betonových nebo z litého asfaltu
    tl. přes 100 mm, plochy
      do 1 m2</t>
  </si>
  <si>
    <t>Bourání mazanin
  betonových nebo z litého asfaltu
    tl. do 100 mm, plochy
      přes 4 m2</t>
  </si>
  <si>
    <t>Vybourání plastových rámů oken s křídly, dveřních zárubní, vrat 
  rámu oken s křídly, plochy
    přes 1 do 2 m2</t>
  </si>
  <si>
    <t>Vybourání kovových rámů oken s křídly, dveřních zárubní, vrat, stěn, ostění nebo obkladů 
  okenních rámů s křídly
    jednoduchých, plochy
      přes 4 m2</t>
  </si>
  <si>
    <t>Bourání kontaktního zateplení
  včetně povrchové úpravy omítkou nebo nátěrem
    z polystyrénových desek, tloušťky
      přes 60 do 120 mm</t>
  </si>
  <si>
    <t>Vybourání otvorů ve zdivu základovém nebo nadzákladovém z cihel, tvárnic, příčkovek 
  z cihel pálených
    na maltu vápennou nebo vápenocementovou
    plochy do 1 m2, tl.
      do 300 mm</t>
  </si>
  <si>
    <t>Vybourání otvorů ve zdivu základovém nebo nadzákladovém z cihel, tvárnic, příčkovek 
  z cihel pálených
    na maltu vápennou nebo vápenocementovou
    plochy do 0,09 m2, tl.
      do 300 mm</t>
  </si>
  <si>
    <t>Vysekání rýh ve zdivu cihelném na maltu vápennou nebo vápenocementovou 
  pro vtahování nosníků do zdí, před vybouráním otvoru
    do hl. 150 mm, při v. nosníku
      do 250 mm</t>
  </si>
  <si>
    <t>Vysekání rýh ve zdivu cihelném hl do 30 mm š do 30 mm</t>
  </si>
  <si>
    <t>Vysekání rýh ve zdivu cihelném na maltu vápennou nebo vápenocementovou 
  do hl. 30 mm a šířky
    do 30 mm</t>
  </si>
  <si>
    <t>250;profese silnoproud</t>
  </si>
  <si>
    <t>Vysekání rýh ve zdivu cihelném hl do 30 mm š do 70 mm</t>
  </si>
  <si>
    <t>Vysekání rýh ve zdivu cihelném na maltu vápennou nebo vápenocementovou 
  do hl. 30 mm a šířky
    do 70 mm</t>
  </si>
  <si>
    <t>75;profese silnoproud</t>
  </si>
  <si>
    <t>974031154</t>
  </si>
  <si>
    <t>Vysekání rýh ve zdivu cihelném hl do 100 mm š do 150 mm</t>
  </si>
  <si>
    <t>Vysekání rýh ve zdivu cihelném na maltu vápennou nebo vápenocementovou 
  do hl. 100 mm a šířky
    do 150 mm</t>
  </si>
  <si>
    <t>23,65;profese ZTI</t>
  </si>
  <si>
    <t>108,178;profese ÚT</t>
  </si>
  <si>
    <t>Vybourání otvorů ve zdivu cihelném D do 60 mm na MVC nebo MV tl do 150 mm</t>
  </si>
  <si>
    <t>Vybourání otvorů ve zdivu základovém nebo nadzákladovém z cihel, tvárnic, příčkovek 
  z cihel pálených
    na maltu vápennou nebo vápenocementovou
    průměru profilu do 60 mm, tl.
      do 150 mm</t>
  </si>
  <si>
    <t>Vložky svislé do dilatačních spár z polystyrenových desek 
  extrudovaných včetně dodání a osazení, v jakémkoliv zdivu
    přes 10 do 20 mm</t>
  </si>
  <si>
    <t>Jádrové vrty diamantovými korunkami
  do stavebních materiálů (železobetonu, betonu, cihel, obkladů, dlažeb, kamene)
    dovrchní (směrem vzhůru), průměru
      přes 130 do 150 mm</t>
  </si>
  <si>
    <t>Jádrové vrty diamantovými korunkami
  do stavebních materiálů (železobetonu, betonu, cihel, obkladů, dlažeb, kamene)
    dovrchní (směrem vzhůru), průměru
      přes 180 do 200 mm</t>
  </si>
  <si>
    <t>Vyčištění budov nebo objektů před předáním do užívání 
  budov bytové nebo občanské výstavby, světlé výšky podlaží
    do 4 m</t>
  </si>
  <si>
    <t>Lešení pomocné pracovní pro objekty pozemních staveb 
  pro zatížení do 150 kg/m2, o výšce lešeňové podlahy
    do 1,9 m</t>
  </si>
  <si>
    <t>Montáž lešení řadového trubkového lehkého pracovního s podlahami 
  s provozním zatížením tř. 3 do 200 kg/m2
    šířky tř. W06 od 0,6 do 0,9 m, výšky
      do 10 m</t>
  </si>
  <si>
    <t>Montáž lešení řadového trubkového lehkého pracovního s podlahami 
  s provozním zatížením tř. 3 do 200 kg/m2
    Příplatek za první a každý další den použití lešení
      k ceně -1111</t>
  </si>
  <si>
    <t>Demontáž lešení řadového trubkového lehkého pracovního s podlahami 
  s provozním zatížením tř. 3 do 200 kg/m2
    šířky tř. W06 od 0,6 do 0,9 m, výšky
      do 10 m</t>
  </si>
  <si>
    <t>Montáž ochranné sítě 
  zavěšené na konstrukci lešení
    z textilie z umělých vláken</t>
  </si>
  <si>
    <t>Montáž ochranné sítě 
  Příplatek za první a každý další den použití sítě
    k ceně -1111</t>
  </si>
  <si>
    <t>Demontáž ochranné sítě 
  zavěšené na konstrukci lešení
    z textilie z umělých vláken</t>
  </si>
  <si>
    <t>Vnitrostaveništní doprava suti a vybouraných hmot 
  vodorovně do 50 m
    svisle ručně
    pro budovy a haly výšky
      do 6 m</t>
  </si>
  <si>
    <t>Nakládání suti nebo vybouraných hmot 
  na dopravní prostředky pro vodorovnou dopravu
    suti</t>
  </si>
  <si>
    <t>Odvoz suti a vybouraných hmot na skládku nebo meziskládku 
  se složením, na vzdálenost
    do 1 km</t>
  </si>
  <si>
    <t>Odvoz suti a vybouraných hmot na skládku nebo meziskládku 
  se složením, na vzdálenost
    Příplatek k ceně
      za každý další i započatý 1 km přes 1 km</t>
  </si>
  <si>
    <t>197,395*18;skládka do 19 km</t>
  </si>
  <si>
    <t>Úprava stavebního odpadu
  třídění
    na jednotlivé druhy</t>
  </si>
  <si>
    <t>Poplatek za uložení stavebního odpadu na skládce (skládkovné)
  směsného stavebního a demoličního zatříděného do Katalogu odpadů pod kódem 170 904</t>
  </si>
  <si>
    <t>Přesun hmot pro budovy občanské výstavby, bydlení, výrobu a služby 
  ruční - bez užití mechanizace
    vodorovná dopravní vzdálenost do 100 m
    pro budovy s jakoukoliv nosnou konstrukcí výšky
      do 6 m</t>
  </si>
  <si>
    <t>711: Izolace proti vodě</t>
  </si>
  <si>
    <t>711111001</t>
  </si>
  <si>
    <t>Provedení izolace proti zemní vlhkosti vodorovné za studena nátěrem penetračním</t>
  </si>
  <si>
    <t>Provedení izolace proti zemní vlhkosti natěradly a tmely za studena 
  na ploše vodorovné V
    nátěrem
      penetračním</t>
  </si>
  <si>
    <t>20*1;doplnění hydroizolace po výměně ležaté kanalizace</t>
  </si>
  <si>
    <t>11163150</t>
  </si>
  <si>
    <t>Lak penetrační asfaltový</t>
  </si>
  <si>
    <t>lak asfaltový penetrační</t>
  </si>
  <si>
    <t>711141559</t>
  </si>
  <si>
    <t>Provedení izolace proti zemní vlhkosti pásy přitavením vodorovné NAIP</t>
  </si>
  <si>
    <t>Provedení izolace proti zemní vlhkosti pásy přitavením 
  NAIP
    na ploše vodorovné V</t>
  </si>
  <si>
    <t>62832134</t>
  </si>
  <si>
    <t>Pás asfaltový natavitelný oxidovaný tl 4,0mm typu V60 S40 s vložkou ze skleněné rohože, s jemnozrnným minerálním posypem</t>
  </si>
  <si>
    <t>pás těžký asfaltovaný V60 S40</t>
  </si>
  <si>
    <t>20;plocha</t>
  </si>
  <si>
    <t>20*0,15;prořez</t>
  </si>
  <si>
    <t>998711101</t>
  </si>
  <si>
    <t>Přesun hmot tonážní pro izolace proti vodě, vlhkosti a plynům v objektech výšky do 6 m</t>
  </si>
  <si>
    <t>Přesun hmot pro izolace proti vodě, vlhkosti a plynům 
  stanovený z hmotnosti přesunovaného materiálu
    vodorovná dopravní vzdálenost do 50 m
    v objektech výšky
      do 6 m</t>
  </si>
  <si>
    <t>725110811</t>
  </si>
  <si>
    <t>Demontáž klozetů splachovací s nádrží</t>
  </si>
  <si>
    <t>Demontáž klozetů 
  splachovacích s nádrží nebo tlakovým splachovačem</t>
  </si>
  <si>
    <t>725210821</t>
  </si>
  <si>
    <t>Demontáž umyvadel bez výtokových armatur</t>
  </si>
  <si>
    <t>Demontáž umyvadel 
  bez výtokových armatur
    umyvadel</t>
  </si>
  <si>
    <t>725820802</t>
  </si>
  <si>
    <t>Demontáž baterie stojánkové do jednoho otvoru</t>
  </si>
  <si>
    <t>Demontáž baterií 
  stojánkových do 1 otvoru</t>
  </si>
  <si>
    <t>725220851</t>
  </si>
  <si>
    <t>Demontáž van akrylátových</t>
  </si>
  <si>
    <t>Demontáž van 
  akrylátových</t>
  </si>
  <si>
    <t>725840850</t>
  </si>
  <si>
    <t>Demontáž baterie vanových</t>
  </si>
  <si>
    <t>Demontáž baterií sprchových 
  diferenciálních
    do G 3/4 x 1</t>
  </si>
  <si>
    <t>Doplňky zařízení koupelen a záchodů 
  smaltované
    madla
    krakorcová sklopná, délky
      834 mm</t>
  </si>
  <si>
    <t>Doplňky zařízení koupelen a záchodů 
  smaltované
    madla
    rovná, délky
      800 mm</t>
  </si>
  <si>
    <t>Přesun hmot pro zařizovací předměty 
  stanovený z hmotnosti přesunovaného materiálu
    vodorovná dopravní vzdálenost do 50 m
    v objektech výšky
      do 6 m</t>
  </si>
  <si>
    <t>Podhled ze sádrokartonových desek 
  dvouvrstvá zavěšená spodní konstrukce z ocelových profilů CD, UD
    jednoduše opláštěná deskou standardní A, tl.
      12,5 mm, bez izolace</t>
  </si>
  <si>
    <t>Podhled ze sádrokartonových desek 
  ostatní práce a konstrukce na podhledech ze sádrokartonových desek
    základní penetrační nátěr</t>
  </si>
  <si>
    <t>Montáž podhledu minerálního 
  včetně zavěšeného roštu
    viditelného
    s panely vyjímatelnými, velikosti panelů
      do 0,36 m2</t>
  </si>
  <si>
    <t>Montáž podhledu minerálního 
  napojení na stěnu
    lištou obvodovou</t>
  </si>
  <si>
    <t>Podhled ze sádrokartonových desek 
  ostatní práce a konstrukce na podhledech ze sádrokartonových desek
    montáž
      parotěsné zábrany</t>
  </si>
  <si>
    <t>Podhled ze sádrokartonových desek 
  ostatní práce a konstrukce na podhledech ze sádrokartonových desek
    montáž
      jedné vrstvy tepelné izolace</t>
  </si>
  <si>
    <t>Přesun hmot pro konstrukce montované z desek 
  sádrokartonových, sádrovláknitých, cementovláknitých nebo cementových
    stanovený z hmotnosti přesunovaného materiálu
    vodorovná dopravní vzdálenost do 50 m
    v objektech výšky
      do 6 m</t>
  </si>
  <si>
    <t>Demontáž klempířských konstrukcí
  oplechování parapetů
    do suti</t>
  </si>
  <si>
    <t>Oplechování parapetů z titanzinkového lesklého válcovaného plechu
  rovných
    mechanicky kotvené, bez rohů
      rš 250 mm</t>
  </si>
  <si>
    <t>Oplechování horních ploch zdí a nadezdívek (atik) z titanzinkového lesklého válcovaného plechu
  mechanicky kotvené
    rš 670 mm</t>
  </si>
  <si>
    <t>Oplechování střešních prvků z titanzinkového lesklého válcovaného plechu
  štítu závětrnou lištou
    rš 400 mm</t>
  </si>
  <si>
    <t>Oplechování střešních prvků z titanzinkového lesklého válcovaného plechu
  okapu okapovým plechem
    střechy rovné
      rš 200 mm</t>
  </si>
  <si>
    <t>Žlab podokapní z titanzinkového lesklého válcovaného plechu
  včetně háků a čel
    půlkruhový
      rš 330 mm</t>
  </si>
  <si>
    <t>Žlab podokapní z titanzinkového lesklého válcovaného plechu
  včetně háků a čel
    kotlík
    oválný (trychtýřový), rš žlabu/průměr svodu
      330/100 mm</t>
  </si>
  <si>
    <t>Svod z titanzinkového lesklého válcovaného plechu
  včetně objímek, kolen a odskoků
    kruhový, průměru
      100 mm</t>
  </si>
  <si>
    <t>Přesun hmot pro konstrukce klempířské
  stanovený z hmotnosti přesunovaného materiálu
    vodorovná dopravní vzdálenost do 50 m
    v objektech výšky
      do 6 m</t>
  </si>
  <si>
    <t>Ostatní práce 
  vyvěšení nebo zavěšení křídel
    s případným uložením a opětovným zavěšením po provedení stavebních změn
    dřevěných
    dveřních, plochy
      do 2 m2</t>
  </si>
  <si>
    <t>Demontáž parapetních desek dřevěných nebo plastových
  šířky do 300 mm délky přes 1 m</t>
  </si>
  <si>
    <t>Montáž oken plastových
  včetně montáže rámu
    plochy přes 1 m2
    otevíravých
    do zdiva, výšky
      přes 1,5 do 2,5 m</t>
  </si>
  <si>
    <t>Montáž oken plastových
  včetně montáže rámu
    plochy přes 1 m2
    pevných
    do zdiva, výšky
      přes 1,5 do 2,5 m</t>
  </si>
  <si>
    <t>Montáž oken plastových
  včetně montáže rámu
    plochy přes 1 m2
    pevných
    do zdiva, výšky
      do 1,5 m</t>
  </si>
  <si>
    <t>Montáž ostatních truhlářských konstrukcí
  parapetních desek dřevěných nebo plastových
    šířky do 300 mm, délky
      přes 1000 do 1600 mm</t>
  </si>
  <si>
    <t>Montáž ostatních truhlářských konstrukcí
  parapetních desek dřevěných nebo plastových
    šířky do 300 mm, délky
      přes 3600 mm</t>
  </si>
  <si>
    <t>Montáž dveřních křídel dřevěných nebo plastových
  vchodových dveří včetně rámu
    do zdiva
    jednokřídlových
      s nadsvětlíkem</t>
  </si>
  <si>
    <t>Montáž zárubní dřevěných, plastových nebo z lamina 
  obložkových, pro dveře
    jednokřídlové, tloušťky stěny
      do 170 mm</t>
  </si>
  <si>
    <t>Montáž dveřních křídel dřevěných nebo plastových
  otevíravých
    do obložkové zárubně
    povrchově upravených
    jednokřídlových, šířky
      přes 800 mm</t>
  </si>
  <si>
    <t>Montáž dveřních křídel dřevěných nebo plastových
  otevíravých
    do ocelové zárubně
    povrchově upravených
    jednokřídlových, šířky
      do 800 mm</t>
  </si>
  <si>
    <t>Montáž dveřních křídel dřevěných nebo plastových
  otevíravých
    do ocelové zárubně
    protipožárních
    jednokřídlových, šířky
      do 800 mm</t>
  </si>
  <si>
    <t>Montáž dveřních křídel dřevěných nebo plastových
  posuvných dveří
    do pouzdra zděné příčky
    s jednou kapsou
    jednokřídlových, průchozí šířky
      do 800 mm</t>
  </si>
  <si>
    <t>Přesun hmot pro konstrukce truhlářské
  stanovený z hmotnosti přesunovaného materiálu
    vodorovná dopravní vzdálenost do 50 m
    v objektech výšky
      do 6 m</t>
  </si>
  <si>
    <t>Montáž oken jednoduchých 
  z hliníkových nebo ocelových profilů na polyuretanovou pěnu
    otevíravých
    do zdiva, plochy
      přes 2,5 m2</t>
  </si>
  <si>
    <t>Montáž dveří ocelových 
  vchodových
    dvoukřídlové
      bez nadsvětlíku</t>
  </si>
  <si>
    <t>Montáž zábradlí rovného 
  madel z trubek nebo tenkostěnných profilů
    svařováním</t>
  </si>
  <si>
    <t>Montáž stříšek nad venkovními vstupy
  z kovových profilů kotvených k nosné konstrukci pomocí
    závěsů, výplň
    ze skla
    rovná, šířky
      do 1,50 m</t>
  </si>
  <si>
    <t>Montáž vstupních čistících zón z rohoží 
  kovových nebo plastových</t>
  </si>
  <si>
    <t>Montáž vstupních čistících zón z rohoží 
  osazení rámu mosazného nebo hliníkového
    zapuštěného
      z L profilů</t>
  </si>
  <si>
    <t>Přesun hmot pro zámečnické konstrukce 
  stanovený z hmotnosti přesunovaného materiálu
    vodorovná dopravní vzdálenost do 50 m
    v objektech výšky
      do 6 m</t>
  </si>
  <si>
    <t>Demontáž podlah z dlaždic keramických
  lepených</t>
  </si>
  <si>
    <t>Demontáž soklíků z dlaždic keramických 
  lepených
    rovných</t>
  </si>
  <si>
    <t>Demontáž podlah z dlaždic teracových 
  kladených do malty</t>
  </si>
  <si>
    <t>Demontáž soklíků z dlaždic keramických 
  kladených do malty
    rovných</t>
  </si>
  <si>
    <t>Příprava podkladu před provedením dlažby
  vysátí
    podlah</t>
  </si>
  <si>
    <t>Příprava podkladu před provedením dlažby
  nátěr
    penetrační
      na podlahu</t>
  </si>
  <si>
    <t>Příprava podkladu před provedením dlažby
  samonivelační stěrka
    min.pevnosti 30 MPa, tloušťky
      do 3 mm</t>
  </si>
  <si>
    <t>Izolace podlahy pod dlažbu
  nátěrem nebo stěrkou
    ve dvou vrstvách</t>
  </si>
  <si>
    <t>Montáž podlah z dlaždic keramických lepených flexibilním lepidlem
  maloformátových
    hladkých
      přes 9 do 12 ks/m2</t>
  </si>
  <si>
    <t>Montáž soklů z dlaždic keramických
  lepených
    flexibilním lepidlem
    rovných, výšky
      přes 65 do 90 mm</t>
  </si>
  <si>
    <t>Montáž podlah z dlaždic keramických lepených flexibilním lepidlem
  Příplatek k cenám
    za plochu do 5 m2 jednotlivě</t>
  </si>
  <si>
    <t>Montáž podlah z dlaždic keramických lepených flexibilním lepidlem
  Příplatek k cenám
    za dvousložkový spárovací tmel</t>
  </si>
  <si>
    <t>Přesun hmot pro podlahy z dlaždic
  stanovený z hmotnosti přesunovaného materiálu
    vodorovná dopravní vzdálenost do 50 m
    v objektech výšky
      do 6 m</t>
  </si>
  <si>
    <t>Montáž podlahového soklíku nebo lišty obvodové (soklové) dřevěné 
  bez základního nátěru
    lišty
    ze dřeva tvrdého nebo měkkého, v přírodní barvě
      připevněné vruty, s přetmelením</t>
  </si>
  <si>
    <t>Ostatní prvky pro plovoucí podlahy 
  montáž
    podložky
      vyrovnávací a tlumící</t>
  </si>
  <si>
    <t>Přesun hmot pro podlahy skládané 
  stanovený z hmotnosti přesunovaného materiálu
    vodorovná dopravní vzdálenost do 50 m
    v objektech výšky
      do 6 m</t>
  </si>
  <si>
    <t>Demontáž povlakových podlahovin
  lepených
    ručně
      bez podložky</t>
  </si>
  <si>
    <t>Demontáž soklíků nebo lišt
  pryžových nebo plastových</t>
  </si>
  <si>
    <t>Příprava podkladu
  broušení
    podlah
    nového podkladu
      betonového</t>
  </si>
  <si>
    <t>Příprava podkladu
  vysátí
    podlah</t>
  </si>
  <si>
    <t>Příprava podkladu
  penetrace
    neředěná
      podlah</t>
  </si>
  <si>
    <t>Příprava podkladu
  vyrovnání samonivelační stěrkou
    podlah
    min.pevnosti 30 MPa, tloušťky
      do 3 mm</t>
  </si>
  <si>
    <t>Montáž lišt
  přechodových
    samolepících</t>
  </si>
  <si>
    <t>Montáž textilních podlahovin
  volným položením s podlepením spojů páskou
    čtverců</t>
  </si>
  <si>
    <t>Přesun hmot pro podlahy povlakové 
  stanovený z hmotnosti přesunovaného materiálu
    vodorovná dopravní vzdálenost do 50 m
    v objektech výšky
      do 6 m</t>
  </si>
  <si>
    <t>Demontáž obkladů z dlaždic keramických
  lepených</t>
  </si>
  <si>
    <t>Příprava podkladu před provedením obkladu
  nátěr
    penetrační
      na stěnu</t>
  </si>
  <si>
    <t>Izolace stěny pod obklad
  izolace
    nátěrem nebo stěrkou
      ve dvou vrstvách</t>
  </si>
  <si>
    <t>Montáž obkladů vnitřních stěn z dlaždic keramických
  Příplatek k cenám
    za plochu do 10 m2 jednotlivě</t>
  </si>
  <si>
    <t>Montáž obkladů vnitřních stěn z dlaždic keramických
  Příplatek k cenám
    za dvousložkový spárovací tmel</t>
  </si>
  <si>
    <t>Přesun hmot pro obklady keramické 
  stanovený z hmotnosti přesunovaného materiálu
    vodorovná dopravní vzdálenost do 50 m
    v objektech výšky
      do 6 m</t>
  </si>
  <si>
    <t>Krycí (uzavírací) nátěr betonových podlah
  dvojnásobný
    epoxidový
      rozpouštědlový</t>
  </si>
  <si>
    <t>Penetrace podkladu
  jednonásobná
    hloubková
    akrylátová
    bezbarvá
    v místnostech výšky
      do 3,80 m</t>
  </si>
  <si>
    <t>Malby z malířských směsí otěruvzdorných za mokra
  dvojnásobné, bílé
    za mokra otěruvzdorné výborně
    v místnostech výšky
      do 3,80 m</t>
  </si>
  <si>
    <t>Zakrytí nemalovaných ploch
  (materiál ve specifikaci)
    včetně pozdějšího odkrytí
    konstrukcí nebo samostatných prvků např. schodišť, nábytku, radiátorů, zábradlí
    v místnostech výšky
      do 3,80</t>
  </si>
  <si>
    <t>Průzkumné, geodetické a projektové práce
  projektové práce
    dokumentace stavby (výkresová a textová)
      bez rozlišení</t>
  </si>
  <si>
    <t>SO 01: Architektonicko stavební řešení</t>
  </si>
  <si>
    <t>Celkem (bez DPH)</t>
  </si>
  <si>
    <t>Celkem (včetně DPH)</t>
  </si>
  <si>
    <t>DPH: 21% ze základny</t>
  </si>
  <si>
    <r>
      <rPr>
        <b/>
        <sz val="10"/>
        <rFont val="Arial CE"/>
        <charset val="238"/>
      </rPr>
      <t>Město Uherský Brod</t>
    </r>
    <r>
      <rPr>
        <sz val="10"/>
        <rFont val="Arial CE"/>
        <charset val="238"/>
      </rPr>
      <t>, Masarykovo náměstí 100, 688 17 Uherský Brod</t>
    </r>
  </si>
  <si>
    <t>(10,3*3)-(1*2,1);č.6</t>
  </si>
  <si>
    <t>((10,3*2,8)-(1*2,1))*2;č.6</t>
  </si>
  <si>
    <t>377,875;nové omítky</t>
  </si>
  <si>
    <t>763111712</t>
  </si>
  <si>
    <t>763111414</t>
  </si>
  <si>
    <t>SDK příčka tl 125 mm profil CW+UW 75 desky 2xA 12,5 s izolací EI 60 Rw do 53 dB</t>
  </si>
  <si>
    <t>SDK příčka tl 125 mm profil CW+UW 75 desky 2xA 12,5 s izolací EI 60 Rw do 53 dB
  ostatní práce a konstrukce na podhledech ze sádrokartonových desek
    montáž
      jedné vrstvy tepelné izolace</t>
  </si>
  <si>
    <t>(5,6*3)-(2*0,8);č.6</t>
  </si>
  <si>
    <t>SDK příčka kluzné napojení ke stropu</t>
  </si>
  <si>
    <t>SDK příčka kluzné napojení ke stropu
  ostatní práce a konstrukce na podhledech ze sádrokartonových desek
    montáž
      jedné vrstvy tepelné izolace</t>
  </si>
  <si>
    <t>763111717</t>
  </si>
  <si>
    <t>SDK příčka základní penetrační nátěr (oboustranně)</t>
  </si>
  <si>
    <t>SDK příčka základní penetrační nátěr (oboustranně)
  ostatní práce a konstrukce na podhledech ze sádrokartonových desek
    montáž
      jedné vrstvy tepelné izolace</t>
  </si>
  <si>
    <t>377,875;nové omítky stěny</t>
  </si>
  <si>
    <t>15,2;SDK příčka</t>
  </si>
  <si>
    <t>(1,3*3,85*0,001)*5;překlad nad větrací mřížky</t>
  </si>
  <si>
    <t>0,06*0,2;prořez</t>
  </si>
  <si>
    <t>751344114</t>
  </si>
  <si>
    <t>763182313</t>
  </si>
  <si>
    <t>Ostění oken z desek v SDK konstrukci hl do 0,3 m</t>
  </si>
  <si>
    <t>Ostění oken z desek v SDK konstrukci hl do 0,3 m
  ostatní práce a konstrukce na podhledech ze sádrokartonových desek
    montáž
      jedné vrstvy tepelné izolace</t>
  </si>
  <si>
    <t>(2+0,8)*2;č.6 - zasklení otvoru v příčce</t>
  </si>
  <si>
    <t>787: Zasklívání</t>
  </si>
  <si>
    <t>787192523R</t>
  </si>
  <si>
    <t>Zasklívání stěn, příček do profilového těsnění sklem bezpečnostním tl přes 8 do 12 mm</t>
  </si>
  <si>
    <t>Zasklívání stěn, příček do profilového těsnění sklem bezpečnostním tl přes 8 do 12 mm - zasklení otvoru v SDK příčce</t>
  </si>
  <si>
    <t>998787101</t>
  </si>
  <si>
    <t>Přesun hmot tonážní pro zasklívání v objektech v do 6 m</t>
  </si>
  <si>
    <t>Zařízení č. 1</t>
  </si>
  <si>
    <t xml:space="preserve">      751-8 - Zařízení č. 1</t>
  </si>
  <si>
    <t>2*0,8;č.6 - otvor v SDK příčce, O6/F</t>
  </si>
  <si>
    <t>011114X02</t>
  </si>
  <si>
    <t>Náklady na zajištění finanční jistoty formou bankovní záruky nebo složením částky 100 tisíc korun českých (100.000,-Kč) na účet objednatele</t>
  </si>
  <si>
    <t>751398022</t>
  </si>
  <si>
    <t>Montáž větrací mřížky stěnové přes 0,040 m2 do 0,100 m2</t>
  </si>
  <si>
    <t>Střešní panel PUR tl. 100 mm, U=0,22 izolační jádro IPN nebo QuadCore TM - ploché střechy s membránovou krytinou</t>
  </si>
  <si>
    <t xml:space="preserve">781474112 </t>
  </si>
  <si>
    <t>Montáž obkladů vnitřních keramických hladkých přes 9 do 12 ks/m2 lepených flexibilním lepidlem - součástí jsou veškeré rohové a ukončovací nerezové profily</t>
  </si>
  <si>
    <t>Montáž obkladů vnitřních stěn z dlaždic keramických  lepených flexibilním lepidlem  hladkých     přes 9 do 12 ks/m2</t>
  </si>
  <si>
    <t>povrch hladký matný, velikost 200/400 /6,5 mm, barva bílá/ světle žlutá - 50/50%</t>
  </si>
  <si>
    <t>59761026</t>
  </si>
  <si>
    <t xml:space="preserve">Obklad keramický hladký do 12 ks/m2 </t>
  </si>
  <si>
    <t>VZT mřížky z eloxovaného hliníku na 800/100 mm (2.14)</t>
  </si>
  <si>
    <t>75115VZT</t>
  </si>
  <si>
    <t>Veškeré stavební přípomoce (sekání děr, otvorů, prostupy svislé, vodorovné) vč. začištění či lišt nebo manžet</t>
  </si>
  <si>
    <t>751344132</t>
  </si>
  <si>
    <t>751344137</t>
  </si>
  <si>
    <t>751344139</t>
  </si>
  <si>
    <t>751344140</t>
  </si>
  <si>
    <t>751344141</t>
  </si>
  <si>
    <t>751323011</t>
  </si>
  <si>
    <t>751323013</t>
  </si>
  <si>
    <t>Celopozinkované potrubí vodotěsné sk. I - ON 120405, 120311, včetně tvarovek a včetně všeho potřebného materiálu pro provedení závěsů potrubí, pro sešroubování přírub a utěsnění přírubových spojů                                                                                                                                                                                          viz. PD. - podrobný výpis v tabulce prvků VZT</t>
  </si>
  <si>
    <t>72224X224</t>
  </si>
  <si>
    <t>Uzavírací ventil DN 25 mosazný, pákový se dvěma závity</t>
  </si>
  <si>
    <t>751344138</t>
  </si>
  <si>
    <t>Kondenzační kus potrubí VZT vč. propojení s odpadním potrubím</t>
  </si>
  <si>
    <t>ARTENDR s.r.o., Nádražní 67, 281 51 Velký Osek</t>
  </si>
  <si>
    <t>Město Uherský Brod, Masarykovo náměstí 100, 688 17 Uherský Brod</t>
  </si>
  <si>
    <t>LED přisazené nouzové svítidlo 3W, 6000K, s akumulátorem, piktogram</t>
  </si>
  <si>
    <t>Potrubí ocelové svařované D 33.73, včetně armatur + tepelné izolace</t>
  </si>
  <si>
    <t>Potrubí ocelové svařované D 42.4, včetně armatur + tepelné izolace</t>
  </si>
  <si>
    <t>Potrubí ocelové svařované D 48.3, včetně armatur + tepelné izolace</t>
  </si>
  <si>
    <t>Potrubí ocelové svařované D 57, včetně armatur + tepelné izolace</t>
  </si>
  <si>
    <t>Zapojení ventilátorů - dodávka a montáž ventilátorů viz VZT</t>
  </si>
  <si>
    <t>neobsazeno</t>
  </si>
  <si>
    <t>TECTO stropní ventilátor axiální DN315 (2.13) vč. montáže</t>
  </si>
  <si>
    <t>Ventilátor TD Mixvent DN 315 (1.13) - dodávka vč.  montáže</t>
  </si>
  <si>
    <t>Výústka kruhová - VNKM 275x75 (1.11) - dodávka vč.  Montáže</t>
  </si>
  <si>
    <t>Tlumič hluku KRTL kruhový DN 315 (1.1)- dodávka vč.  Montáže</t>
  </si>
  <si>
    <t>Anemostat kovový přívodní DN180 (1.12) - dodávka vč.  Montáže</t>
  </si>
  <si>
    <t>Střešní hlavice pro přívod vzduchu DN 315 (1.14) - dodávka vč.  Montáže</t>
  </si>
  <si>
    <t>Silent 100 8W/230V (2.1) - dodávka vč.  Montáže</t>
  </si>
  <si>
    <t>Silent 200 14W/230V (2.11) - dodávka vč.  Montáže</t>
  </si>
  <si>
    <t>Digestoř 60cm OT625MX např. Mora (2.12)- dodávka vč.  Montáže</t>
  </si>
  <si>
    <t>Výfuková hlavice DN 150 (2.16) - dodávka vč.  Montáže</t>
  </si>
  <si>
    <t>Výfuková hlavice DN 125 (2.15) - dodávka vč.  Montáže</t>
  </si>
  <si>
    <t>6,609*0,035;prořez</t>
  </si>
  <si>
    <r>
      <t xml:space="preserve">Zdivo z pórobetonových tvárnic hladkých do P2 do 450 kg/m3 na tenkovrstvou maltu tl 300 mm </t>
    </r>
    <r>
      <rPr>
        <sz val="9"/>
        <color rgb="FFFF0000"/>
        <rFont val="Calibri"/>
        <family val="2"/>
        <charset val="238"/>
        <scheme val="minor"/>
      </rPr>
      <t>včetně kotvení ke stávajícím konstrukcím</t>
    </r>
  </si>
  <si>
    <r>
      <t xml:space="preserve">Příčka z pórobetonových hladkých tvárnic na tenkovrstvou maltu tl 150 mm </t>
    </r>
    <r>
      <rPr>
        <sz val="9"/>
        <color rgb="FFFF0000"/>
        <rFont val="Calibri"/>
        <family val="2"/>
        <charset val="238"/>
        <scheme val="minor"/>
      </rPr>
      <t>včetně kotvení ke stávajícím konstrukcím</t>
    </r>
  </si>
  <si>
    <r>
      <t xml:space="preserve">Příčka z pórobetonových hladkých tvárnic na tenkovrstvou maltu tl 100 mm </t>
    </r>
    <r>
      <rPr>
        <sz val="9"/>
        <color rgb="FFFF0000"/>
        <rFont val="Calibri"/>
        <family val="2"/>
        <charset val="238"/>
        <scheme val="minor"/>
      </rPr>
      <t>včetně kotevní ke stávajícím konstrukcím</t>
    </r>
  </si>
  <si>
    <t>8,4*0,035;prořez</t>
  </si>
  <si>
    <t>642946111</t>
  </si>
  <si>
    <t>Osazování pouzdra posuvných dveří s jednou kapsou pro jedno křídlo š do 800 mm do zděné příčky</t>
  </si>
  <si>
    <t>Osazování pouzdra posuvných dveří s jednou kapsou pro jedno křídlo š do 800 mm do zděné příčky
  s dodáním hmot, bez potěru, plochy jednotlivě
    rýh
      v dosavadních mazaninách</t>
  </si>
  <si>
    <t>55331611</t>
  </si>
  <si>
    <t>Pouzdro stavební posuvných dveří jednopouzdrové 700mm standardní rozměr</t>
  </si>
  <si>
    <r>
      <t xml:space="preserve">Protipožární zabezpečení objektu - hasící přístroje, detekce požárů, - výstražné a bezpečnostní značky a tabulky - </t>
    </r>
    <r>
      <rPr>
        <sz val="9"/>
        <color rgb="FFFF0000"/>
        <rFont val="Calibri"/>
        <family val="2"/>
        <charset val="238"/>
        <scheme val="minor"/>
      </rPr>
      <t>3x PHP práškový s hasící schopností min. 21A/113B, 3x autonomní detekce a signalizace (autonomní hlásič kouře), bezpečnostní značení dle PBŘ</t>
    </r>
  </si>
  <si>
    <t>775541113</t>
  </si>
  <si>
    <t>Montáž podlah plovoucích z lamel dýhovaných a laminovaných lepených v drážce š dílce přes 150 do 180 mm</t>
  </si>
  <si>
    <t>Montáž podlah plovoucích z velkoplošných lamel dýhovaných a laminovaných bez podložky, spojovaných lepením v drážce šířka dílce přes 150 do 180 mm</t>
  </si>
  <si>
    <t>61151071R</t>
  </si>
  <si>
    <t>Podlaha dřevěná "Parky" s dřevěným povrchem</t>
  </si>
  <si>
    <t>190,63;plocha</t>
  </si>
  <si>
    <t>190,63*0,15;prořez</t>
  </si>
  <si>
    <r>
      <t xml:space="preserve">Zakrytí </t>
    </r>
    <r>
      <rPr>
        <i/>
        <sz val="8"/>
        <color rgb="FFFF0000"/>
        <rFont val="Calibri"/>
        <family val="2"/>
        <charset val="238"/>
        <scheme val="minor"/>
      </rPr>
      <t xml:space="preserve">vnitřních </t>
    </r>
    <r>
      <rPr>
        <i/>
        <sz val="8"/>
        <color theme="1" tint="0.34998626667073579"/>
        <rFont val="Calibri"/>
        <family val="2"/>
        <charset val="238"/>
        <scheme val="minor"/>
      </rPr>
      <t>ploch před znečištěním včetně pozdějšího odkrytí výplní otvorů a svislých ploch fólií přilepenou lepící páskou</t>
    </r>
  </si>
  <si>
    <t>1,25*1,42;O4</t>
  </si>
  <si>
    <t>výdejní okno posuvné s dveřmi - podr viz výpis oken</t>
  </si>
  <si>
    <t>55341182R</t>
  </si>
  <si>
    <t>Dveře jednokřídlé ocelové interiérové protipožární EW 15, 30, 45 DP1-C  včetně kování a ostatních doplňků - podr viz výpis dveří</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</si>
</sst>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numFmt numFmtId="165" formatCode="dd\.mm\.yyyy"/>
    <numFmt numFmtId="166" formatCode="#,##0.000"/>
    <numFmt numFmtId="167" formatCode="_(#,##0&quot;.&quot;_);;;_(@_)"/>
    <numFmt numFmtId="168" formatCode="_(#,##0.0??;\-\ #,##0.0??;&quot;–&quot;???;_(@_)"/>
    <numFmt numFmtId="169" formatCode="_(#,##0.00_);[Red]\-\ #,##0.00_);&quot;–&quot;??;_(@_)"/>
    <numFmt numFmtId="170" formatCode="_(#,##0_);[Red]\-\ #,##0_);&quot;–&quot;??;_(@_)"/>
  </numFmts>
  <fonts count="80" x14ac:knownFonts="1">
    <font>
      <sz val="8"/>
      <name val="Arial CE"/>
      <family val="2"/>
    </font>
    <font>
      <sz val="10"/>
      <color rgb="FF969696"/>
      <name val="Arial CE"/>
      <family val="2"/>
      <charset val="238"/>
    </font>
    <font>
      <sz val="10"/>
      <name val="Arial CE"/>
      <family val="2"/>
      <charset val="238"/>
    </font>
    <font>
      <b/>
      <sz val="11"/>
      <name val="Arial CE"/>
      <family val="2"/>
      <charset val="238"/>
    </font>
    <font>
      <b/>
      <sz val="12"/>
      <name val="Arial CE"/>
      <family val="2"/>
      <charset val="238"/>
    </font>
    <font>
      <sz val="11"/>
      <name val="Arial CE"/>
      <family val="2"/>
      <charset val="238"/>
    </font>
    <font>
      <sz val="12"/>
      <color rgb="FF003366"/>
      <name val="Arial CE"/>
      <family val="2"/>
      <charset val="238"/>
    </font>
    <font>
      <sz val="10"/>
      <color rgb="FF003366"/>
      <name val="Arial CE"/>
      <family val="2"/>
      <charset val="238"/>
    </font>
    <font>
      <sz val="8"/>
      <color rgb="FF003366"/>
      <name val="Arial CE"/>
      <family val="2"/>
      <charset val="238"/>
    </font>
    <font>
      <sz val="8"/>
      <color rgb="FF800080"/>
      <name val="Arial CE"/>
      <family val="2"/>
      <charset val="238"/>
    </font>
    <font>
      <sz val="8"/>
      <color rgb="FF505050"/>
      <name val="Arial CE"/>
      <family val="2"/>
      <charset val="238"/>
    </font>
    <font>
      <sz val="8"/>
      <color rgb="FFFF0000"/>
      <name val="Arial CE"/>
      <family val="2"/>
      <charset val="238"/>
    </font>
    <font>
      <i/>
      <sz val="8"/>
      <color rgb="FF003366"/>
      <name val="Arial CE"/>
      <family val="2"/>
      <charset val="238"/>
    </font>
    <font>
      <sz val="8"/>
      <color rgb="FFFFFFFF"/>
      <name val="Arial CE"/>
      <family val="2"/>
      <charset val="238"/>
    </font>
    <font>
      <b/>
      <sz val="14"/>
      <name val="Arial CE"/>
      <family val="2"/>
      <charset val="238"/>
    </font>
    <font>
      <b/>
      <sz val="10"/>
      <name val="Arial CE"/>
      <family val="2"/>
      <charset val="238"/>
    </font>
    <font>
      <b/>
      <sz val="10"/>
      <color rgb="FF969696"/>
      <name val="Arial CE"/>
      <family val="2"/>
      <charset val="238"/>
    </font>
    <font>
      <sz val="8"/>
      <color rgb="FF969696"/>
      <name val="Arial CE"/>
      <family val="2"/>
      <charset val="238"/>
    </font>
    <font>
      <sz val="9"/>
      <name val="Arial CE"/>
      <family val="2"/>
      <charset val="238"/>
    </font>
    <font>
      <b/>
      <sz val="12"/>
      <color rgb="FF960000"/>
      <name val="Arial CE"/>
      <family val="2"/>
      <charset val="238"/>
    </font>
    <font>
      <b/>
      <sz val="11"/>
      <color rgb="FF003366"/>
      <name val="Arial CE"/>
      <family val="2"/>
      <charset val="238"/>
    </font>
    <font>
      <sz val="11"/>
      <color rgb="FF003366"/>
      <name val="Arial CE"/>
      <family val="2"/>
      <charset val="238"/>
    </font>
    <font>
      <sz val="18"/>
      <color theme="10"/>
      <name val="Wingdings 2"/>
      <family val="1"/>
      <charset val="2"/>
    </font>
    <font>
      <b/>
      <sz val="10"/>
      <color rgb="FF003366"/>
      <name val="Arial CE"/>
      <family val="2"/>
      <charset val="238"/>
    </font>
    <font>
      <b/>
      <sz val="12"/>
      <color rgb="FF800000"/>
      <name val="Arial CE"/>
      <family val="2"/>
      <charset val="238"/>
    </font>
    <font>
      <sz val="7"/>
      <color rgb="FF969696"/>
      <name val="Arial CE"/>
      <family val="2"/>
      <charset val="238"/>
    </font>
    <font>
      <i/>
      <sz val="7"/>
      <color rgb="FF969696"/>
      <name val="Arial CE"/>
      <family val="2"/>
      <charset val="238"/>
    </font>
    <font>
      <i/>
      <sz val="9"/>
      <color rgb="FF0000FF"/>
      <name val="Arial CE"/>
      <family val="2"/>
      <charset val="238"/>
    </font>
    <font>
      <u/>
      <sz val="11"/>
      <color theme="10"/>
      <name val="Calibri"/>
      <family val="2"/>
      <charset val="238"/>
      <scheme val="minor"/>
    </font>
    <font>
      <b/>
      <sz val="9"/>
      <name val="Arial CE"/>
      <family val="2"/>
      <charset val="238"/>
    </font>
    <font>
      <sz val="8"/>
      <color rgb="FFFFFF00"/>
      <name val="Arial CE"/>
      <family val="2"/>
    </font>
    <font>
      <sz val="8"/>
      <name val="Trebuchet MS"/>
      <family val="2"/>
    </font>
    <font>
      <sz val="10"/>
      <color rgb="FF92D050"/>
      <name val="Arial CE"/>
      <family val="2"/>
    </font>
    <font>
      <sz val="9"/>
      <name val="Arial CE"/>
      <family val="2"/>
      <charset val="238"/>
    </font>
    <font>
      <b/>
      <sz val="10"/>
      <name val="Arial CE"/>
      <family val="2"/>
      <charset val="238"/>
    </font>
    <font>
      <b/>
      <sz val="10"/>
      <color theme="0"/>
      <name val="Arial CE"/>
      <family val="2"/>
      <charset val="238"/>
    </font>
    <font>
      <b/>
      <sz val="12"/>
      <color rgb="FF960000"/>
      <name val="Arial CE"/>
      <family val="2"/>
      <charset val="238"/>
    </font>
    <font>
      <sz val="10"/>
      <name val="Arial CE"/>
      <family val="2"/>
      <charset val="238"/>
    </font>
    <font>
      <sz val="12"/>
      <color rgb="FF003366"/>
      <name val="Arial CE"/>
      <family val="2"/>
      <charset val="238"/>
    </font>
    <font>
      <sz val="10"/>
      <color rgb="FF003366"/>
      <name val="Arial CE"/>
      <family val="2"/>
      <charset val="238"/>
    </font>
    <font>
      <sz val="10"/>
      <color rgb="FF969696"/>
      <name val="Arial CE"/>
      <family val="2"/>
      <charset val="238"/>
    </font>
    <font>
      <sz val="8"/>
      <color rgb="FF003366"/>
      <name val="Arial CE"/>
      <family val="2"/>
      <charset val="238"/>
    </font>
    <font>
      <sz val="8"/>
      <color rgb="FF505050"/>
      <name val="Arial CE"/>
      <family val="2"/>
      <charset val="238"/>
    </font>
    <font>
      <sz val="8"/>
      <color rgb="FF800080"/>
      <name val="Arial CE"/>
      <family val="2"/>
      <charset val="238"/>
    </font>
    <font>
      <i/>
      <sz val="8"/>
      <color rgb="FF0000FF"/>
      <name val="Arial CE"/>
      <family val="2"/>
      <charset val="238"/>
    </font>
    <font>
      <b/>
      <sz val="18"/>
      <color rgb="FFFF0000"/>
      <name val="Arial CE"/>
      <family val="2"/>
      <charset val="238"/>
    </font>
    <font>
      <b/>
      <sz val="10"/>
      <name val="Arial CE"/>
      <charset val="238"/>
    </font>
    <font>
      <sz val="10"/>
      <name val="Arial CE"/>
      <charset val="238"/>
    </font>
    <font>
      <sz val="9"/>
      <name val="Arial CE"/>
      <charset val="238"/>
    </font>
    <font>
      <sz val="9"/>
      <color theme="1"/>
      <name val="Arial CE"/>
      <charset val="238"/>
    </font>
    <font>
      <sz val="10"/>
      <name val="Arial"/>
      <family val="2"/>
      <charset val="238"/>
    </font>
    <font>
      <b/>
      <i/>
      <sz val="1"/>
      <color theme="0"/>
      <name val="Calibri"/>
      <family val="2"/>
      <charset val="238"/>
      <scheme val="minor"/>
    </font>
    <font>
      <sz val="10"/>
      <name val="Calibri"/>
      <family val="2"/>
      <charset val="238"/>
      <scheme val="minor"/>
    </font>
    <font>
      <b/>
      <sz val="12"/>
      <color indexed="25"/>
      <name val="Calibri"/>
      <family val="2"/>
      <charset val="238"/>
      <scheme val="minor"/>
    </font>
    <font>
      <b/>
      <sz val="11"/>
      <name val="Calibri"/>
      <family val="2"/>
      <charset val="238"/>
      <scheme val="minor"/>
    </font>
    <font>
      <sz val="10"/>
      <color theme="4" tint="-0.499984740745262"/>
      <name val="Calibri"/>
      <family val="2"/>
      <charset val="238"/>
      <scheme val="minor"/>
    </font>
    <font>
      <b/>
      <sz val="9"/>
      <color theme="4" tint="-0.499984740745262"/>
      <name val="Calibri"/>
      <family val="2"/>
      <charset val="238"/>
      <scheme val="minor"/>
    </font>
    <font>
      <b/>
      <sz val="9"/>
      <color indexed="18"/>
      <name val="Calibri"/>
      <family val="2"/>
      <charset val="238"/>
      <scheme val="minor"/>
    </font>
    <font>
      <b/>
      <sz val="10"/>
      <color theme="5" tint="-0.499984740745262"/>
      <name val="Calibri"/>
      <family val="2"/>
      <charset val="238"/>
      <scheme val="minor"/>
    </font>
    <font>
      <b/>
      <sz val="9"/>
      <color theme="4" tint="-0.249977111117893"/>
      <name val="Calibri"/>
      <family val="2"/>
      <charset val="238"/>
      <scheme val="minor"/>
    </font>
    <font>
      <sz val="9"/>
      <name val="Calibri"/>
      <family val="2"/>
      <charset val="238"/>
      <scheme val="minor"/>
    </font>
    <font>
      <sz val="9"/>
      <color indexed="8"/>
      <name val="Calibri"/>
      <family val="2"/>
      <charset val="238"/>
      <scheme val="minor"/>
    </font>
    <font>
      <i/>
      <sz val="8"/>
      <color theme="1" tint="0.34998626667073579"/>
      <name val="Calibri"/>
      <family val="2"/>
      <charset val="238"/>
      <scheme val="minor"/>
    </font>
    <font>
      <sz val="8"/>
      <color indexed="17"/>
      <name val="Calibri"/>
      <family val="2"/>
      <charset val="238"/>
      <scheme val="minor"/>
    </font>
    <font>
      <b/>
      <sz val="8"/>
      <color theme="6" tint="-0.499984740745262"/>
      <name val="Calibri"/>
      <family val="2"/>
      <charset val="238"/>
      <scheme val="minor"/>
    </font>
    <font>
      <sz val="10"/>
      <color indexed="8"/>
      <name val="Calibri"/>
      <family val="2"/>
      <charset val="238"/>
      <scheme val="minor"/>
    </font>
    <font>
      <sz val="10"/>
      <name val="Arial"/>
      <family val="2"/>
      <charset val="238"/>
    </font>
    <font>
      <b/>
      <sz val="10"/>
      <color indexed="56"/>
      <name val="Calibri"/>
      <family val="2"/>
      <charset val="238"/>
      <scheme val="minor"/>
    </font>
    <font>
      <b/>
      <sz val="11"/>
      <color indexed="8"/>
      <name val="Calibri"/>
      <family val="2"/>
      <charset val="238"/>
      <scheme val="minor"/>
    </font>
    <font>
      <b/>
      <sz val="10"/>
      <color indexed="54"/>
      <name val="Calibri"/>
      <family val="2"/>
      <charset val="238"/>
      <scheme val="minor"/>
    </font>
    <font>
      <b/>
      <sz val="12"/>
      <color theme="5" tint="-0.499984740745262"/>
      <name val="Calibri"/>
      <family val="2"/>
      <charset val="238"/>
      <scheme val="minor"/>
    </font>
    <font>
      <sz val="9"/>
      <color rgb="FFFF0000"/>
      <name val="Calibri"/>
      <family val="2"/>
      <charset val="238"/>
      <scheme val="minor"/>
    </font>
    <font>
      <i/>
      <sz val="8"/>
      <color rgb="FFFF0000"/>
      <name val="Calibri"/>
      <family val="2"/>
      <charset val="238"/>
      <scheme val="minor"/>
    </font>
    <font>
      <sz val="9"/>
      <color rgb="FFFF0000"/>
      <name val="Arial CE"/>
      <family val="2"/>
      <charset val="238"/>
    </font>
    <font>
      <i/>
      <sz val="9"/>
      <color rgb="FFFF0000"/>
      <name val="Arial CE"/>
      <family val="2"/>
      <charset val="238"/>
    </font>
    <font>
      <sz val="8"/>
      <name val="Arial CE"/>
      <family val="2"/>
      <charset val="238"/>
    </font>
    <font>
      <sz val="9"/>
      <color rgb="FFFF0000"/>
      <name val="Arial CE"/>
      <charset val="238"/>
    </font>
    <font>
      <sz val="8"/>
      <name val="Arial CE"/>
      <family val="2"/>
    </font>
    <font>
      <sz val="10"/>
      <name val="Arial"/>
      <charset val="238"/>
    </font>
    <font>
      <b/>
      <sz val="8"/>
      <color rgb="FFFF0000"/>
      <name val="Calibri"/>
      <family val="2"/>
      <charset val="238"/>
      <scheme val="minor"/>
    </font>
  </fonts>
  <fills count="8">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
      <patternFill patternType="solid">
        <fgColor rgb="FFFFC000"/>
        <bgColor indexed="64"/>
      </patternFill>
    </fill>
    <fill>
      <patternFill patternType="solid">
        <fgColor rgb="FF00B050"/>
        <bgColor indexed="64"/>
      </patternFill>
    </fill>
    <fill>
      <patternFill patternType="solid">
        <fgColor theme="4" tint="0.79998168889431442"/>
        <bgColor indexed="64"/>
      </patternFill>
    </fill>
  </fills>
  <borders count="55">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top style="hair">
        <color rgb="FF969696"/>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top/>
      <bottom style="hair">
        <color rgb="FF969696"/>
      </bottom>
      <diagonal/>
    </border>
    <border>
      <left style="hair">
        <color rgb="FF969696"/>
      </left>
      <right style="hair">
        <color rgb="FF969696"/>
      </right>
      <top style="hair">
        <color rgb="FF969696"/>
      </top>
      <bottom style="hair">
        <color rgb="FF969696"/>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hair">
        <color rgb="FF969696"/>
      </top>
      <bottom style="hair">
        <color rgb="FF969696"/>
      </bottom>
      <diagonal/>
    </border>
    <border>
      <left/>
      <right style="medium">
        <color rgb="FF000000"/>
      </right>
      <top style="hair">
        <color rgb="FF969696"/>
      </top>
      <bottom style="hair">
        <color rgb="FF969696"/>
      </bottom>
      <diagonal/>
    </border>
    <border>
      <left style="medium">
        <color rgb="FF000000"/>
      </left>
      <right style="hair">
        <color rgb="FF969696"/>
      </right>
      <top style="hair">
        <color rgb="FF969696"/>
      </top>
      <bottom style="hair">
        <color rgb="FF969696"/>
      </bottom>
      <diagonal/>
    </border>
    <border>
      <left style="hair">
        <color rgb="FF969696"/>
      </left>
      <right style="medium">
        <color rgb="FF000000"/>
      </right>
      <top style="hair">
        <color rgb="FF969696"/>
      </top>
      <bottom style="hair">
        <color rgb="FF969696"/>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thin">
        <color auto="1"/>
      </top>
      <bottom/>
      <diagonal/>
    </border>
    <border>
      <left/>
      <right style="thin">
        <color auto="1"/>
      </right>
      <top/>
      <bottom style="thin">
        <color auto="1"/>
      </bottom>
      <diagonal/>
    </border>
    <border>
      <left style="medium">
        <color indexed="64"/>
      </left>
      <right/>
      <top style="hair">
        <color rgb="FF969696"/>
      </top>
      <bottom style="hair">
        <color rgb="FF969696"/>
      </bottom>
      <diagonal/>
    </border>
    <border>
      <left/>
      <right style="medium">
        <color indexed="64"/>
      </right>
      <top style="hair">
        <color rgb="FF969696"/>
      </top>
      <bottom style="hair">
        <color rgb="FF969696"/>
      </bottom>
      <diagonal/>
    </border>
    <border>
      <left style="medium">
        <color indexed="64"/>
      </left>
      <right/>
      <top/>
      <bottom style="hair">
        <color rgb="FF969696"/>
      </bottom>
      <diagonal/>
    </border>
    <border>
      <left/>
      <right style="medium">
        <color indexed="64"/>
      </right>
      <top/>
      <bottom style="hair">
        <color rgb="FF969696"/>
      </bottom>
      <diagonal/>
    </border>
    <border>
      <left style="medium">
        <color theme="1"/>
      </left>
      <right/>
      <top style="hair">
        <color rgb="FF969696"/>
      </top>
      <bottom/>
      <diagonal/>
    </border>
    <border>
      <left/>
      <right style="medium">
        <color theme="1"/>
      </right>
      <top style="hair">
        <color rgb="FF969696"/>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medium">
        <color auto="1"/>
      </left>
      <right/>
      <top style="hair">
        <color rgb="FF969696"/>
      </top>
      <bottom/>
      <diagonal/>
    </border>
    <border>
      <left/>
      <right style="medium">
        <color auto="1"/>
      </right>
      <top style="hair">
        <color rgb="FF969696"/>
      </top>
      <bottom/>
      <diagonal/>
    </border>
    <border>
      <left style="hair">
        <color auto="1"/>
      </left>
      <right style="hair">
        <color auto="1"/>
      </right>
      <top style="hair">
        <color auto="1"/>
      </top>
      <bottom style="hair">
        <color auto="1"/>
      </bottom>
      <diagonal/>
    </border>
    <border>
      <left style="thin">
        <color rgb="FF000000"/>
      </left>
      <right/>
      <top/>
      <bottom style="thin">
        <color indexed="64"/>
      </bottom>
      <diagonal/>
    </border>
    <border>
      <left/>
      <right/>
      <top/>
      <bottom style="thin">
        <color indexed="64"/>
      </bottom>
      <diagonal/>
    </border>
    <border>
      <left/>
      <right/>
      <top style="hair">
        <color indexed="64"/>
      </top>
      <bottom/>
      <diagonal/>
    </border>
  </borders>
  <cellStyleXfs count="7">
    <xf numFmtId="0" fontId="0" fillId="0" borderId="0"/>
    <xf numFmtId="0" fontId="28" fillId="0" borderId="0" applyNumberFormat="0" applyFill="0" applyBorder="0" applyAlignment="0" applyProtection="0"/>
    <xf numFmtId="0" fontId="31" fillId="0" borderId="16"/>
    <xf numFmtId="0" fontId="50" fillId="0" borderId="16"/>
    <xf numFmtId="0" fontId="66" fillId="0" borderId="16"/>
    <xf numFmtId="0" fontId="78" fillId="0" borderId="16"/>
    <xf numFmtId="0" fontId="77" fillId="0" borderId="16"/>
  </cellStyleXfs>
  <cellXfs count="586">
    <xf numFmtId="0" fontId="0" fillId="0" borderId="0" xfId="0"/>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xf numFmtId="0" fontId="0" fillId="0" borderId="1" xfId="0" applyBorder="1" applyProtection="1"/>
    <xf numFmtId="0" fontId="0" fillId="0" borderId="2" xfId="0" applyBorder="1" applyProtection="1"/>
    <xf numFmtId="0" fontId="0" fillId="0" borderId="3" xfId="0" applyBorder="1" applyProtection="1"/>
    <xf numFmtId="0" fontId="14" fillId="0" borderId="0" xfId="0" applyFont="1" applyAlignment="1" applyProtection="1">
      <alignment horizontal="left" vertical="center"/>
    </xf>
    <xf numFmtId="0" fontId="1" fillId="0" borderId="0" xfId="0" applyFont="1" applyAlignment="1" applyProtection="1">
      <alignment horizontal="left" vertical="top"/>
    </xf>
    <xf numFmtId="0" fontId="3" fillId="0" borderId="0" xfId="0" applyFont="1" applyAlignment="1" applyProtection="1">
      <alignment horizontal="left" vertical="top"/>
    </xf>
    <xf numFmtId="0" fontId="0" fillId="0" borderId="4" xfId="0" applyBorder="1" applyProtection="1"/>
    <xf numFmtId="0" fontId="0" fillId="0" borderId="3" xfId="0" applyFont="1" applyBorder="1" applyAlignment="1" applyProtection="1">
      <alignment vertical="center"/>
    </xf>
    <xf numFmtId="0" fontId="15" fillId="0" borderId="5" xfId="0" applyFont="1" applyBorder="1" applyAlignment="1" applyProtection="1">
      <alignment horizontal="lef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4" fillId="3" borderId="7" xfId="0" applyFont="1" applyFill="1" applyBorder="1" applyAlignment="1" applyProtection="1">
      <alignment horizontal="center"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15" fillId="0" borderId="0" xfId="0" applyFont="1" applyAlignment="1" applyProtection="1">
      <alignment vertical="center"/>
    </xf>
    <xf numFmtId="0" fontId="0" fillId="4" borderId="7" xfId="0" applyFont="1" applyFill="1" applyBorder="1" applyAlignment="1" applyProtection="1">
      <alignment vertical="center"/>
    </xf>
    <xf numFmtId="0" fontId="18" fillId="4" borderId="8" xfId="0" applyFont="1" applyFill="1" applyBorder="1" applyAlignment="1" applyProtection="1">
      <alignment horizontal="center" vertical="center"/>
    </xf>
    <xf numFmtId="0" fontId="4" fillId="0" borderId="3" xfId="0" applyFont="1" applyBorder="1" applyAlignment="1" applyProtection="1">
      <alignment vertical="center"/>
    </xf>
    <xf numFmtId="0" fontId="19" fillId="0" borderId="0" xfId="0" applyFont="1" applyAlignment="1" applyProtection="1">
      <alignment horizontal="left" vertical="center"/>
    </xf>
    <xf numFmtId="0" fontId="19" fillId="0" borderId="0" xfId="0" applyFont="1" applyAlignment="1" applyProtection="1">
      <alignment vertical="center"/>
    </xf>
    <xf numFmtId="0" fontId="4" fillId="0" borderId="0" xfId="0" applyFont="1" applyAlignment="1" applyProtection="1">
      <alignment horizontal="center" vertical="center"/>
    </xf>
    <xf numFmtId="0" fontId="5" fillId="0" borderId="3" xfId="0" applyFont="1" applyBorder="1" applyAlignment="1" applyProtection="1">
      <alignment vertical="center"/>
    </xf>
    <xf numFmtId="0" fontId="20" fillId="0" borderId="0" xfId="0" applyFont="1"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0" fillId="0" borderId="0" xfId="0" applyProtection="1">
      <protection locked="0"/>
    </xf>
    <xf numFmtId="0" fontId="0" fillId="0" borderId="0" xfId="0" applyFont="1" applyAlignment="1" applyProtection="1">
      <alignment vertical="center"/>
      <protection locked="0"/>
    </xf>
    <xf numFmtId="0" fontId="15" fillId="0" borderId="0" xfId="0" applyFont="1" applyAlignment="1">
      <alignment horizontal="left" vertical="center"/>
    </xf>
    <xf numFmtId="4" fontId="19" fillId="0" borderId="0" xfId="0" applyNumberFormat="1" applyFont="1" applyAlignment="1">
      <alignment vertical="center"/>
    </xf>
    <xf numFmtId="0" fontId="18" fillId="4" borderId="0" xfId="0" applyFont="1" applyFill="1" applyAlignment="1" applyProtection="1">
      <alignment horizontal="left" vertical="center"/>
    </xf>
    <xf numFmtId="0" fontId="0" fillId="4" borderId="0" xfId="0" applyFont="1" applyFill="1" applyAlignment="1" applyProtection="1">
      <alignment vertical="center"/>
    </xf>
    <xf numFmtId="0" fontId="18" fillId="4" borderId="0" xfId="0" applyFont="1" applyFill="1" applyAlignment="1" applyProtection="1">
      <alignment horizontal="right" vertical="center"/>
    </xf>
    <xf numFmtId="0" fontId="24"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14" xfId="0" applyFont="1" applyBorder="1" applyAlignment="1" applyProtection="1">
      <alignment vertical="center"/>
      <protection locked="0"/>
    </xf>
    <xf numFmtId="4" fontId="6" fillId="0" borderId="14" xfId="0" applyNumberFormat="1" applyFont="1" applyBorder="1" applyAlignment="1" applyProtection="1">
      <alignment vertical="center"/>
    </xf>
    <xf numFmtId="0" fontId="7" fillId="0" borderId="3" xfId="0" applyFont="1" applyBorder="1" applyAlignment="1" applyProtection="1">
      <alignment vertical="center"/>
    </xf>
    <xf numFmtId="0" fontId="7" fillId="0" borderId="14" xfId="0" applyFont="1" applyBorder="1" applyAlignment="1" applyProtection="1">
      <alignment horizontal="left" vertical="center"/>
    </xf>
    <xf numFmtId="0" fontId="7" fillId="0" borderId="14" xfId="0" applyFont="1" applyBorder="1" applyAlignment="1" applyProtection="1">
      <alignment vertical="center"/>
    </xf>
    <xf numFmtId="0" fontId="7" fillId="0" borderId="14" xfId="0" applyFont="1" applyBorder="1" applyAlignment="1" applyProtection="1">
      <alignment vertical="center"/>
      <protection locked="0"/>
    </xf>
    <xf numFmtId="4" fontId="7" fillId="0" borderId="14" xfId="0" applyNumberFormat="1" applyFont="1" applyBorder="1" applyAlignment="1" applyProtection="1">
      <alignment vertical="center"/>
    </xf>
    <xf numFmtId="0" fontId="0" fillId="0" borderId="3" xfId="0" applyFont="1" applyBorder="1" applyAlignment="1" applyProtection="1">
      <alignment horizontal="center" vertical="center" wrapText="1"/>
    </xf>
    <xf numFmtId="0" fontId="18" fillId="4" borderId="12" xfId="0" applyFont="1" applyFill="1" applyBorder="1" applyAlignment="1" applyProtection="1">
      <alignment horizontal="center" vertical="center" wrapText="1"/>
    </xf>
    <xf numFmtId="0" fontId="18" fillId="4" borderId="13" xfId="0" applyFont="1" applyFill="1" applyBorder="1" applyAlignment="1" applyProtection="1">
      <alignment horizontal="center" vertical="center" wrapText="1"/>
    </xf>
    <xf numFmtId="4" fontId="19" fillId="0" borderId="0" xfId="0" applyNumberFormat="1" applyFont="1" applyAlignment="1" applyProtection="1"/>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7" fillId="0" borderId="0" xfId="0" applyFont="1" applyAlignment="1" applyProtection="1">
      <alignment horizontal="left"/>
    </xf>
    <xf numFmtId="4" fontId="7" fillId="0" borderId="0" xfId="0" applyNumberFormat="1" applyFont="1" applyAlignment="1" applyProtection="1"/>
    <xf numFmtId="0" fontId="18" fillId="0" borderId="15" xfId="0" applyFont="1" applyBorder="1" applyAlignment="1" applyProtection="1">
      <alignment horizontal="center" vertical="center"/>
    </xf>
    <xf numFmtId="49" fontId="18" fillId="0" borderId="15" xfId="0" applyNumberFormat="1" applyFont="1" applyBorder="1" applyAlignment="1" applyProtection="1">
      <alignment horizontal="left" vertical="center" wrapText="1"/>
    </xf>
    <xf numFmtId="0" fontId="18" fillId="0" borderId="15" xfId="0" applyFont="1" applyBorder="1" applyAlignment="1" applyProtection="1">
      <alignment horizontal="left" vertical="center" wrapText="1"/>
    </xf>
    <xf numFmtId="0" fontId="18" fillId="0" borderId="15" xfId="0" applyFont="1" applyBorder="1" applyAlignment="1" applyProtection="1">
      <alignment horizontal="center" vertical="center" wrapText="1"/>
    </xf>
    <xf numFmtId="166" fontId="18" fillId="0" borderId="15" xfId="0" applyNumberFormat="1" applyFont="1" applyBorder="1" applyAlignment="1" applyProtection="1">
      <alignment vertical="center"/>
    </xf>
    <xf numFmtId="4" fontId="18" fillId="2" borderId="15" xfId="0" applyNumberFormat="1" applyFont="1" applyFill="1" applyBorder="1" applyAlignment="1" applyProtection="1">
      <alignment vertical="center"/>
      <protection locked="0"/>
    </xf>
    <xf numFmtId="4" fontId="18" fillId="0" borderId="15" xfId="0" applyNumberFormat="1" applyFont="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vertical="center" wrapText="1"/>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6"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6"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27" fillId="0" borderId="15" xfId="0" applyFont="1" applyBorder="1" applyAlignment="1" applyProtection="1">
      <alignment horizontal="center" vertical="center"/>
    </xf>
    <xf numFmtId="49" fontId="27" fillId="0" borderId="15" xfId="0" applyNumberFormat="1"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15" xfId="0" applyFont="1" applyBorder="1" applyAlignment="1" applyProtection="1">
      <alignment horizontal="center" vertical="center" wrapText="1"/>
    </xf>
    <xf numFmtId="166" fontId="27" fillId="0" borderId="15" xfId="0" applyNumberFormat="1" applyFont="1" applyBorder="1" applyAlignment="1" applyProtection="1">
      <alignment vertical="center"/>
    </xf>
    <xf numFmtId="4" fontId="27" fillId="2" borderId="15" xfId="0" applyNumberFormat="1" applyFont="1" applyFill="1" applyBorder="1" applyAlignment="1" applyProtection="1">
      <alignment vertical="center"/>
      <protection locked="0"/>
    </xf>
    <xf numFmtId="4" fontId="27" fillId="0" borderId="15" xfId="0" applyNumberFormat="1" applyFont="1" applyBorder="1" applyAlignment="1" applyProtection="1">
      <alignment vertical="center"/>
    </xf>
    <xf numFmtId="166" fontId="18" fillId="2" borderId="15" xfId="0" applyNumberFormat="1" applyFont="1" applyFill="1" applyBorder="1" applyAlignment="1" applyProtection="1">
      <alignment vertical="center"/>
      <protection locked="0"/>
    </xf>
    <xf numFmtId="0" fontId="12" fillId="0" borderId="3" xfId="0" applyFont="1" applyBorder="1" applyAlignment="1" applyProtection="1"/>
    <xf numFmtId="0" fontId="12" fillId="0" borderId="0" xfId="0" applyFont="1" applyAlignment="1" applyProtection="1"/>
    <xf numFmtId="0" fontId="12" fillId="0" borderId="0" xfId="0" applyFont="1" applyAlignment="1" applyProtection="1">
      <alignment horizontal="left"/>
    </xf>
    <xf numFmtId="0" fontId="12" fillId="0" borderId="0" xfId="0" applyFont="1" applyAlignment="1" applyProtection="1">
      <protection locked="0"/>
    </xf>
    <xf numFmtId="4" fontId="12" fillId="0" borderId="0" xfId="0" applyNumberFormat="1" applyFont="1" applyAlignment="1" applyProtection="1"/>
    <xf numFmtId="0" fontId="7" fillId="0" borderId="0" xfId="0" applyFont="1" applyAlignment="1" applyProtection="1">
      <alignment vertical="center"/>
    </xf>
    <xf numFmtId="0" fontId="0" fillId="0" borderId="0" xfId="0"/>
    <xf numFmtId="0" fontId="0" fillId="0" borderId="0" xfId="0" applyFont="1" applyAlignment="1" applyProtection="1">
      <alignment vertical="center"/>
    </xf>
    <xf numFmtId="0" fontId="0" fillId="0" borderId="0" xfId="0" applyFont="1" applyAlignment="1">
      <alignment vertical="center"/>
    </xf>
    <xf numFmtId="0" fontId="0" fillId="0" borderId="16" xfId="0" applyFont="1" applyBorder="1" applyAlignment="1" applyProtection="1">
      <alignment vertical="center"/>
      <protection locked="0"/>
    </xf>
    <xf numFmtId="0" fontId="0" fillId="0" borderId="19" xfId="0" applyBorder="1" applyProtection="1">
      <protection locked="0"/>
    </xf>
    <xf numFmtId="0" fontId="0" fillId="0" borderId="19"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16" xfId="0" applyBorder="1"/>
    <xf numFmtId="0" fontId="0" fillId="0" borderId="16" xfId="0" applyFont="1" applyBorder="1" applyAlignment="1" applyProtection="1">
      <alignment vertical="center"/>
    </xf>
    <xf numFmtId="0" fontId="0" fillId="0" borderId="20" xfId="0" applyFont="1" applyBorder="1" applyAlignment="1" applyProtection="1">
      <alignment vertical="center"/>
    </xf>
    <xf numFmtId="0" fontId="0" fillId="0" borderId="26" xfId="0" applyFont="1" applyBorder="1" applyAlignment="1" applyProtection="1">
      <alignment vertical="center"/>
    </xf>
    <xf numFmtId="0" fontId="0" fillId="0" borderId="0" xfId="0" applyFont="1" applyAlignment="1">
      <alignment vertical="center"/>
    </xf>
    <xf numFmtId="0" fontId="0" fillId="0" borderId="0" xfId="0"/>
    <xf numFmtId="0" fontId="0" fillId="0" borderId="0" xfId="0" applyFont="1" applyFill="1" applyAlignment="1" applyProtection="1">
      <alignment vertical="center"/>
    </xf>
    <xf numFmtId="0" fontId="0" fillId="0" borderId="0" xfId="0" applyFill="1" applyProtection="1"/>
    <xf numFmtId="165" fontId="2" fillId="0" borderId="0" xfId="0" applyNumberFormat="1" applyFont="1" applyFill="1" applyAlignment="1" applyProtection="1">
      <alignment horizontal="left" vertical="center"/>
    </xf>
    <xf numFmtId="0" fontId="2" fillId="0" borderId="0" xfId="0" applyFont="1" applyFill="1" applyAlignment="1" applyProtection="1">
      <alignment horizontal="left" vertical="center" wrapText="1"/>
    </xf>
    <xf numFmtId="4" fontId="19" fillId="0" borderId="0" xfId="0" applyNumberFormat="1" applyFont="1" applyFill="1" applyAlignment="1" applyProtection="1">
      <alignment vertical="center"/>
    </xf>
    <xf numFmtId="4" fontId="6" fillId="0" borderId="14" xfId="0" applyNumberFormat="1" applyFont="1" applyFill="1" applyBorder="1" applyAlignment="1" applyProtection="1">
      <alignment vertical="center"/>
    </xf>
    <xf numFmtId="4" fontId="7" fillId="0" borderId="14" xfId="0" applyNumberFormat="1" applyFont="1" applyFill="1" applyBorder="1" applyAlignment="1" applyProtection="1">
      <alignment vertical="center"/>
    </xf>
    <xf numFmtId="0" fontId="0" fillId="0" borderId="10" xfId="0" applyFont="1" applyFill="1" applyBorder="1" applyAlignment="1" applyProtection="1">
      <alignment vertical="center"/>
    </xf>
    <xf numFmtId="0" fontId="0" fillId="0" borderId="2" xfId="0" applyFont="1" applyFill="1" applyBorder="1" applyAlignment="1" applyProtection="1">
      <alignment vertical="center"/>
    </xf>
    <xf numFmtId="4" fontId="19" fillId="0" borderId="0" xfId="0" applyNumberFormat="1" applyFont="1" applyFill="1" applyAlignment="1" applyProtection="1"/>
    <xf numFmtId="4" fontId="6" fillId="0" borderId="0" xfId="0" applyNumberFormat="1" applyFont="1" applyFill="1" applyAlignment="1" applyProtection="1"/>
    <xf numFmtId="4" fontId="7" fillId="0" borderId="0" xfId="0" applyNumberFormat="1" applyFont="1" applyFill="1" applyAlignment="1" applyProtection="1"/>
    <xf numFmtId="4" fontId="18" fillId="0" borderId="15" xfId="0" applyNumberFormat="1" applyFont="1" applyFill="1" applyBorder="1" applyAlignment="1" applyProtection="1">
      <alignment vertical="center"/>
    </xf>
    <xf numFmtId="0" fontId="9" fillId="0" borderId="0" xfId="0" applyFont="1" applyFill="1" applyAlignment="1" applyProtection="1">
      <alignment vertical="center"/>
    </xf>
    <xf numFmtId="0" fontId="10" fillId="0" borderId="0" xfId="0" applyFont="1" applyFill="1" applyAlignment="1" applyProtection="1">
      <alignment vertical="center"/>
    </xf>
    <xf numFmtId="4" fontId="27" fillId="0" borderId="15" xfId="0" applyNumberFormat="1" applyFont="1" applyFill="1" applyBorder="1" applyAlignment="1" applyProtection="1">
      <alignment vertical="center"/>
    </xf>
    <xf numFmtId="0" fontId="0" fillId="0" borderId="31" xfId="0" applyBorder="1" applyAlignment="1">
      <alignment vertical="center"/>
    </xf>
    <xf numFmtId="0" fontId="6" fillId="0" borderId="31" xfId="0" applyFont="1" applyBorder="1" applyAlignment="1">
      <alignment vertical="center"/>
    </xf>
    <xf numFmtId="0" fontId="7" fillId="0" borderId="31" xfId="0" applyFont="1" applyBorder="1" applyAlignment="1">
      <alignment vertical="center"/>
    </xf>
    <xf numFmtId="0" fontId="9" fillId="0" borderId="31" xfId="0" applyFont="1" applyBorder="1" applyAlignment="1">
      <alignment vertical="center"/>
    </xf>
    <xf numFmtId="0" fontId="10" fillId="0" borderId="31" xfId="0" applyFont="1" applyBorder="1" applyAlignment="1">
      <alignment vertical="center"/>
    </xf>
    <xf numFmtId="0" fontId="11" fillId="0" borderId="31" xfId="0" applyFont="1" applyBorder="1" applyAlignment="1">
      <alignment vertical="center"/>
    </xf>
    <xf numFmtId="0" fontId="0" fillId="0" borderId="33" xfId="0" applyFont="1" applyBorder="1" applyAlignment="1">
      <alignment vertical="center"/>
    </xf>
    <xf numFmtId="0" fontId="0" fillId="0" borderId="28" xfId="0" applyFont="1" applyBorder="1" applyAlignment="1">
      <alignment vertical="center"/>
    </xf>
    <xf numFmtId="0" fontId="0" fillId="0" borderId="34"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xf>
    <xf numFmtId="0" fontId="0" fillId="0" borderId="20" xfId="0" applyBorder="1" applyProtection="1"/>
    <xf numFmtId="0" fontId="40" fillId="0" borderId="19" xfId="0" applyFont="1" applyBorder="1" applyAlignment="1" applyProtection="1">
      <alignment horizontal="left" vertical="center"/>
      <protection locked="0"/>
    </xf>
    <xf numFmtId="165" fontId="37" fillId="0" borderId="20" xfId="0" applyNumberFormat="1" applyFont="1" applyBorder="1" applyAlignment="1" applyProtection="1">
      <alignment horizontal="left" vertical="center"/>
    </xf>
    <xf numFmtId="0" fontId="37" fillId="0" borderId="20" xfId="0" applyFont="1" applyBorder="1" applyAlignment="1" applyProtection="1">
      <alignment horizontal="left" vertical="center" wrapText="1"/>
    </xf>
    <xf numFmtId="0" fontId="33" fillId="4" borderId="21" xfId="0" applyFont="1" applyFill="1" applyBorder="1" applyAlignment="1" applyProtection="1">
      <alignment horizontal="center" vertical="center" wrapText="1"/>
    </xf>
    <xf numFmtId="0" fontId="33" fillId="4" borderId="22" xfId="0" applyFont="1" applyFill="1" applyBorder="1" applyAlignment="1" applyProtection="1">
      <alignment horizontal="center" vertical="center" wrapText="1"/>
    </xf>
    <xf numFmtId="4" fontId="33" fillId="2" borderId="23" xfId="0" applyNumberFormat="1" applyFont="1" applyFill="1" applyBorder="1" applyAlignment="1" applyProtection="1">
      <alignment vertical="center"/>
      <protection locked="0"/>
    </xf>
    <xf numFmtId="4" fontId="33" fillId="0" borderId="24" xfId="0" applyNumberFormat="1" applyFont="1" applyBorder="1" applyAlignment="1" applyProtection="1">
      <alignment vertical="center"/>
    </xf>
    <xf numFmtId="0" fontId="0" fillId="0" borderId="32" xfId="0" applyBorder="1" applyAlignment="1">
      <alignment vertical="center"/>
    </xf>
    <xf numFmtId="0" fontId="42" fillId="0" borderId="16" xfId="0" applyFont="1" applyBorder="1" applyAlignment="1">
      <alignment vertical="center"/>
    </xf>
    <xf numFmtId="0" fontId="43" fillId="0" borderId="16" xfId="0" applyFont="1" applyBorder="1" applyAlignment="1">
      <alignment vertical="center"/>
    </xf>
    <xf numFmtId="0" fontId="0" fillId="0" borderId="16" xfId="0" applyBorder="1" applyAlignment="1">
      <alignment vertical="center"/>
    </xf>
    <xf numFmtId="0" fontId="33" fillId="4" borderId="13" xfId="0" applyFont="1" applyFill="1" applyBorder="1" applyAlignment="1" applyProtection="1">
      <alignment horizontal="center" vertical="center" wrapText="1"/>
    </xf>
    <xf numFmtId="0" fontId="40" fillId="0" borderId="16" xfId="0" applyFont="1" applyBorder="1" applyAlignment="1" applyProtection="1">
      <alignment horizontal="left" vertical="center"/>
      <protection locked="0"/>
    </xf>
    <xf numFmtId="0" fontId="40" fillId="0" borderId="30" xfId="0" applyFont="1" applyBorder="1" applyAlignment="1" applyProtection="1">
      <alignment horizontal="left" vertical="center"/>
      <protection locked="0"/>
    </xf>
    <xf numFmtId="0" fontId="37" fillId="0" borderId="32" xfId="0" applyFont="1" applyBorder="1" applyAlignment="1" applyProtection="1">
      <alignment horizontal="left" vertical="center" wrapText="1"/>
    </xf>
    <xf numFmtId="0" fontId="0" fillId="0" borderId="30" xfId="0" applyFont="1" applyBorder="1" applyAlignment="1" applyProtection="1">
      <alignment vertical="center"/>
      <protection locked="0"/>
    </xf>
    <xf numFmtId="0" fontId="0" fillId="0" borderId="32" xfId="0" applyFont="1" applyBorder="1" applyAlignment="1" applyProtection="1">
      <alignment vertical="center"/>
    </xf>
    <xf numFmtId="0" fontId="33" fillId="4" borderId="39" xfId="0" applyFont="1" applyFill="1" applyBorder="1" applyAlignment="1" applyProtection="1">
      <alignment horizontal="center" vertical="center" wrapText="1"/>
    </xf>
    <xf numFmtId="0" fontId="33" fillId="4" borderId="40" xfId="0" applyFont="1" applyFill="1" applyBorder="1" applyAlignment="1" applyProtection="1">
      <alignment horizontal="center" vertical="center" wrapText="1"/>
    </xf>
    <xf numFmtId="0" fontId="8" fillId="0" borderId="30" xfId="0" applyFont="1" applyBorder="1" applyAlignment="1" applyProtection="1">
      <protection locked="0"/>
    </xf>
    <xf numFmtId="0" fontId="9" fillId="0" borderId="30" xfId="0" applyFont="1" applyBorder="1" applyAlignment="1" applyProtection="1">
      <alignment vertical="center"/>
      <protection locked="0"/>
    </xf>
    <xf numFmtId="0" fontId="10" fillId="0" borderId="30" xfId="0" applyFont="1" applyBorder="1" applyAlignment="1" applyProtection="1">
      <alignment vertical="center"/>
      <protection locked="0"/>
    </xf>
    <xf numFmtId="0" fontId="11" fillId="0" borderId="30"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30" xfId="0" applyBorder="1" applyAlignment="1">
      <alignment vertical="center"/>
    </xf>
    <xf numFmtId="0" fontId="0" fillId="0" borderId="34" xfId="0" applyFont="1" applyBorder="1" applyAlignment="1" applyProtection="1">
      <alignment vertical="center"/>
    </xf>
    <xf numFmtId="0" fontId="0" fillId="0" borderId="31" xfId="0" applyFont="1" applyFill="1" applyBorder="1" applyAlignment="1" applyProtection="1">
      <alignment vertical="center"/>
    </xf>
    <xf numFmtId="0" fontId="0" fillId="0" borderId="31" xfId="0" applyFill="1" applyBorder="1" applyProtection="1"/>
    <xf numFmtId="0" fontId="7" fillId="0" borderId="31" xfId="0" applyFont="1" applyFill="1" applyBorder="1" applyAlignment="1" applyProtection="1">
      <alignment vertical="center"/>
    </xf>
    <xf numFmtId="0" fontId="7" fillId="0" borderId="38" xfId="0" applyFont="1" applyFill="1" applyBorder="1" applyAlignment="1" applyProtection="1">
      <alignment vertical="center"/>
    </xf>
    <xf numFmtId="0" fontId="8" fillId="0" borderId="31" xfId="0" applyFont="1" applyFill="1" applyBorder="1" applyAlignment="1" applyProtection="1"/>
    <xf numFmtId="0" fontId="10" fillId="0" borderId="31" xfId="0" applyFont="1" applyFill="1" applyBorder="1" applyAlignment="1" applyProtection="1">
      <alignment vertical="center"/>
    </xf>
    <xf numFmtId="0" fontId="9" fillId="0" borderId="31" xfId="0" applyFont="1" applyFill="1" applyBorder="1" applyAlignment="1" applyProtection="1">
      <alignment vertical="center"/>
    </xf>
    <xf numFmtId="0" fontId="18" fillId="0" borderId="31" xfId="0" applyFont="1" applyFill="1" applyBorder="1" applyAlignment="1" applyProtection="1">
      <alignment horizontal="left" vertical="center" wrapText="1"/>
    </xf>
    <xf numFmtId="0" fontId="18" fillId="0" borderId="38" xfId="0" applyFont="1" applyFill="1" applyBorder="1" applyAlignment="1" applyProtection="1">
      <alignment horizontal="left" vertical="center" wrapText="1"/>
    </xf>
    <xf numFmtId="0" fontId="9" fillId="0" borderId="16" xfId="0" applyFont="1" applyBorder="1" applyAlignment="1" applyProtection="1">
      <alignment vertical="center"/>
      <protection locked="0"/>
    </xf>
    <xf numFmtId="0" fontId="0" fillId="0" borderId="43" xfId="0" applyFont="1" applyBorder="1" applyAlignment="1" applyProtection="1">
      <alignment vertical="center"/>
      <protection locked="0"/>
    </xf>
    <xf numFmtId="4" fontId="19" fillId="0" borderId="44" xfId="0" applyNumberFormat="1" applyFont="1" applyFill="1" applyBorder="1" applyAlignment="1" applyProtection="1"/>
    <xf numFmtId="0" fontId="8" fillId="0" borderId="45" xfId="0" applyFont="1" applyBorder="1" applyAlignment="1" applyProtection="1">
      <protection locked="0"/>
    </xf>
    <xf numFmtId="4" fontId="6" fillId="0" borderId="46" xfId="0" applyNumberFormat="1" applyFont="1" applyFill="1" applyBorder="1" applyAlignment="1" applyProtection="1"/>
    <xf numFmtId="4" fontId="7" fillId="0" borderId="46" xfId="0" applyNumberFormat="1" applyFont="1" applyFill="1" applyBorder="1" applyAlignment="1" applyProtection="1"/>
    <xf numFmtId="0" fontId="0" fillId="0" borderId="45" xfId="0" applyFont="1" applyBorder="1" applyAlignment="1" applyProtection="1">
      <alignment vertical="center"/>
      <protection locked="0"/>
    </xf>
    <xf numFmtId="0" fontId="0" fillId="0" borderId="46" xfId="0" applyFont="1" applyFill="1" applyBorder="1" applyAlignment="1" applyProtection="1">
      <alignment vertical="center"/>
    </xf>
    <xf numFmtId="0" fontId="10" fillId="0" borderId="45" xfId="0" applyFont="1" applyBorder="1" applyAlignment="1" applyProtection="1">
      <alignment vertical="center"/>
      <protection locked="0"/>
    </xf>
    <xf numFmtId="0" fontId="10" fillId="0" borderId="46" xfId="0" applyFont="1" applyFill="1" applyBorder="1" applyAlignment="1" applyProtection="1">
      <alignment vertical="center"/>
    </xf>
    <xf numFmtId="0" fontId="9" fillId="0" borderId="45" xfId="0" applyFont="1" applyBorder="1" applyAlignment="1" applyProtection="1">
      <alignment vertical="center"/>
      <protection locked="0"/>
    </xf>
    <xf numFmtId="0" fontId="9" fillId="0" borderId="46" xfId="0" applyFont="1" applyFill="1" applyBorder="1" applyAlignment="1" applyProtection="1">
      <alignment vertical="center"/>
    </xf>
    <xf numFmtId="0" fontId="0" fillId="0" borderId="47" xfId="0" applyFont="1" applyBorder="1" applyAlignment="1" applyProtection="1">
      <alignment vertical="center"/>
      <protection locked="0"/>
    </xf>
    <xf numFmtId="0" fontId="0" fillId="0" borderId="48" xfId="0" applyFont="1" applyFill="1" applyBorder="1" applyAlignment="1" applyProtection="1">
      <alignment vertical="center"/>
    </xf>
    <xf numFmtId="4" fontId="19" fillId="0" borderId="44" xfId="0" applyNumberFormat="1" applyFont="1" applyBorder="1" applyAlignment="1" applyProtection="1"/>
    <xf numFmtId="4" fontId="6" fillId="0" borderId="46" xfId="0" applyNumberFormat="1" applyFont="1" applyBorder="1" applyAlignment="1" applyProtection="1"/>
    <xf numFmtId="4" fontId="7" fillId="0" borderId="46" xfId="0" applyNumberFormat="1" applyFont="1" applyBorder="1" applyAlignment="1" applyProtection="1"/>
    <xf numFmtId="0" fontId="10" fillId="0" borderId="46" xfId="0" applyFont="1" applyBorder="1" applyAlignment="1" applyProtection="1">
      <alignment vertical="center"/>
    </xf>
    <xf numFmtId="0" fontId="9" fillId="0" borderId="46" xfId="0" applyFont="1" applyBorder="1" applyAlignment="1" applyProtection="1">
      <alignment vertical="center"/>
    </xf>
    <xf numFmtId="0" fontId="0" fillId="0" borderId="46" xfId="0" applyFont="1" applyBorder="1" applyAlignment="1" applyProtection="1">
      <alignment vertical="center"/>
    </xf>
    <xf numFmtId="0" fontId="0" fillId="0" borderId="48" xfId="0" applyFont="1" applyBorder="1" applyAlignment="1" applyProtection="1">
      <alignment vertical="center"/>
    </xf>
    <xf numFmtId="0" fontId="0" fillId="0" borderId="49" xfId="0" applyFont="1" applyBorder="1" applyAlignment="1" applyProtection="1">
      <alignment vertical="center"/>
      <protection locked="0"/>
    </xf>
    <xf numFmtId="4" fontId="19" fillId="0" borderId="50" xfId="0" applyNumberFormat="1" applyFont="1" applyBorder="1" applyAlignment="1" applyProtection="1"/>
    <xf numFmtId="4" fontId="6" fillId="0" borderId="32" xfId="0" applyNumberFormat="1" applyFont="1" applyBorder="1" applyAlignment="1" applyProtection="1"/>
    <xf numFmtId="4" fontId="7" fillId="0" borderId="32" xfId="0" applyNumberFormat="1" applyFont="1" applyBorder="1" applyAlignment="1" applyProtection="1"/>
    <xf numFmtId="0" fontId="10" fillId="0" borderId="32" xfId="0" applyFont="1" applyBorder="1" applyAlignment="1" applyProtection="1">
      <alignment vertical="center"/>
    </xf>
    <xf numFmtId="0" fontId="12" fillId="0" borderId="30" xfId="0" applyFont="1" applyBorder="1" applyAlignment="1" applyProtection="1">
      <protection locked="0"/>
    </xf>
    <xf numFmtId="4" fontId="12" fillId="0" borderId="32" xfId="0" applyNumberFormat="1" applyFont="1" applyBorder="1" applyAlignment="1" applyProtection="1"/>
    <xf numFmtId="0" fontId="9" fillId="0" borderId="32" xfId="0" applyFont="1" applyBorder="1" applyAlignment="1" applyProtection="1">
      <alignment vertical="center"/>
    </xf>
    <xf numFmtId="0" fontId="11" fillId="0" borderId="32" xfId="0" applyFont="1" applyBorder="1" applyAlignment="1" applyProtection="1">
      <alignment vertical="center"/>
    </xf>
    <xf numFmtId="0" fontId="0" fillId="0" borderId="16" xfId="0" applyBorder="1" applyProtection="1">
      <protection locked="0"/>
    </xf>
    <xf numFmtId="0" fontId="0" fillId="0" borderId="16" xfId="0" applyFont="1" applyFill="1" applyBorder="1" applyAlignment="1" applyProtection="1">
      <alignment vertical="center"/>
    </xf>
    <xf numFmtId="0" fontId="9" fillId="0" borderId="16" xfId="0" applyFont="1" applyFill="1" applyBorder="1" applyAlignment="1" applyProtection="1">
      <alignment vertical="center"/>
    </xf>
    <xf numFmtId="166" fontId="33" fillId="2" borderId="23" xfId="0" applyNumberFormat="1" applyFont="1" applyFill="1" applyBorder="1" applyAlignment="1" applyProtection="1">
      <alignment vertical="center"/>
      <protection locked="0"/>
    </xf>
    <xf numFmtId="166" fontId="8" fillId="0" borderId="30" xfId="0" applyNumberFormat="1" applyFont="1" applyBorder="1" applyAlignment="1" applyProtection="1">
      <protection locked="0"/>
    </xf>
    <xf numFmtId="0" fontId="47" fillId="0" borderId="0" xfId="0" applyFont="1" applyAlignment="1" applyProtection="1">
      <alignment horizontal="left" vertical="center"/>
    </xf>
    <xf numFmtId="0" fontId="10" fillId="0" borderId="16" xfId="0" applyFont="1" applyFill="1" applyBorder="1" applyAlignment="1" applyProtection="1">
      <alignment vertical="center"/>
    </xf>
    <xf numFmtId="166" fontId="48" fillId="0" borderId="15" xfId="0" applyNumberFormat="1" applyFont="1" applyBorder="1" applyAlignment="1" applyProtection="1">
      <alignment vertical="center"/>
    </xf>
    <xf numFmtId="0" fontId="18" fillId="0" borderId="15" xfId="0" applyFont="1" applyFill="1" applyBorder="1" applyAlignment="1" applyProtection="1">
      <alignment horizontal="left" vertical="center" wrapText="1"/>
    </xf>
    <xf numFmtId="0" fontId="10" fillId="0" borderId="16" xfId="0" applyFont="1" applyBorder="1" applyAlignment="1" applyProtection="1">
      <alignment vertical="center"/>
    </xf>
    <xf numFmtId="49" fontId="2" fillId="0" borderId="0" xfId="0" applyNumberFormat="1" applyFont="1" applyAlignment="1" applyProtection="1">
      <alignment vertical="center"/>
    </xf>
    <xf numFmtId="0" fontId="18" fillId="0" borderId="15" xfId="0" applyFont="1" applyFill="1" applyBorder="1" applyAlignment="1" applyProtection="1">
      <alignment horizontal="center" vertical="center"/>
    </xf>
    <xf numFmtId="0" fontId="49" fillId="0" borderId="15" xfId="0" applyFont="1" applyBorder="1" applyAlignment="1" applyProtection="1">
      <alignment horizontal="left" vertical="center" wrapText="1"/>
    </xf>
    <xf numFmtId="0" fontId="49" fillId="0" borderId="15" xfId="0" applyFont="1" applyBorder="1" applyAlignment="1" applyProtection="1">
      <alignment horizontal="center" vertical="center" wrapText="1"/>
    </xf>
    <xf numFmtId="166" fontId="49" fillId="0" borderId="15" xfId="0" applyNumberFormat="1" applyFont="1" applyBorder="1" applyAlignment="1" applyProtection="1">
      <alignment vertical="center"/>
    </xf>
    <xf numFmtId="4" fontId="49" fillId="2" borderId="15" xfId="0" applyNumberFormat="1" applyFont="1" applyFill="1" applyBorder="1" applyAlignment="1" applyProtection="1">
      <alignment vertical="center"/>
      <protection locked="0"/>
    </xf>
    <xf numFmtId="4" fontId="49" fillId="0" borderId="15" xfId="0" applyNumberFormat="1" applyFont="1" applyBorder="1" applyAlignment="1" applyProtection="1">
      <alignment vertical="center"/>
    </xf>
    <xf numFmtId="49" fontId="49" fillId="0" borderId="15" xfId="0" applyNumberFormat="1" applyFont="1" applyBorder="1" applyAlignment="1" applyProtection="1">
      <alignment horizontal="left" vertical="center" wrapText="1"/>
    </xf>
    <xf numFmtId="0" fontId="25" fillId="0" borderId="16" xfId="0" applyFont="1" applyBorder="1" applyAlignment="1" applyProtection="1">
      <alignment horizontal="left" vertical="center"/>
    </xf>
    <xf numFmtId="0" fontId="26" fillId="0" borderId="16" xfId="0" applyFont="1" applyBorder="1" applyAlignment="1" applyProtection="1">
      <alignment vertical="center" wrapText="1"/>
    </xf>
    <xf numFmtId="0" fontId="0" fillId="0" borderId="52" xfId="0" applyFont="1" applyBorder="1" applyAlignment="1" applyProtection="1">
      <alignment vertical="center"/>
    </xf>
    <xf numFmtId="0" fontId="0" fillId="0" borderId="53" xfId="0" applyFont="1" applyBorder="1" applyAlignment="1" applyProtection="1">
      <alignment vertical="center"/>
    </xf>
    <xf numFmtId="0" fontId="0" fillId="0" borderId="53" xfId="0" applyFont="1" applyFill="1" applyBorder="1" applyAlignment="1" applyProtection="1">
      <alignment vertical="center"/>
    </xf>
    <xf numFmtId="4" fontId="7" fillId="0" borderId="16" xfId="0" applyNumberFormat="1" applyFont="1" applyFill="1" applyBorder="1" applyAlignment="1" applyProtection="1">
      <alignment horizontal="right" vertical="center" indent="1"/>
    </xf>
    <xf numFmtId="0" fontId="1" fillId="0" borderId="0" xfId="0" applyFont="1" applyAlignment="1" applyProtection="1">
      <alignment horizontal="right" vertical="center"/>
    </xf>
    <xf numFmtId="0" fontId="1"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0" fillId="0" borderId="0" xfId="0" applyProtection="1"/>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Font="1" applyBorder="1" applyAlignment="1" applyProtection="1">
      <alignment vertical="center"/>
    </xf>
    <xf numFmtId="0" fontId="7" fillId="0" borderId="0" xfId="0" applyFont="1" applyAlignment="1" applyProtection="1">
      <alignment vertical="center"/>
    </xf>
    <xf numFmtId="0" fontId="21" fillId="0" borderId="0" xfId="0" applyFont="1" applyAlignment="1" applyProtection="1">
      <alignment vertical="center"/>
    </xf>
    <xf numFmtId="0" fontId="0" fillId="3" borderId="7" xfId="0" applyFont="1" applyFill="1" applyBorder="1" applyAlignment="1" applyProtection="1">
      <alignment vertical="center"/>
    </xf>
    <xf numFmtId="4" fontId="19" fillId="0" borderId="0" xfId="0" applyNumberFormat="1" applyFont="1" applyAlignment="1" applyProtection="1">
      <alignment vertical="center"/>
    </xf>
    <xf numFmtId="0" fontId="0" fillId="0" borderId="0" xfId="0" applyFont="1" applyAlignment="1" applyProtection="1">
      <alignment vertical="center"/>
    </xf>
    <xf numFmtId="0" fontId="2" fillId="2" borderId="0" xfId="0" applyFont="1" applyFill="1" applyAlignment="1" applyProtection="1">
      <alignment horizontal="left" vertical="center"/>
      <protection locked="0"/>
    </xf>
    <xf numFmtId="0" fontId="1" fillId="0" borderId="0" xfId="0" applyFont="1" applyAlignment="1" applyProtection="1">
      <alignment horizontal="left" vertical="center"/>
    </xf>
    <xf numFmtId="4" fontId="7" fillId="0" borderId="39" xfId="0" applyNumberFormat="1" applyFont="1" applyFill="1" applyBorder="1" applyAlignment="1" applyProtection="1">
      <alignment horizontal="right" vertical="center" indent="1"/>
    </xf>
    <xf numFmtId="4" fontId="7" fillId="0" borderId="40" xfId="0" applyNumberFormat="1" applyFont="1" applyFill="1" applyBorder="1" applyAlignment="1" applyProtection="1">
      <alignment horizontal="right" vertical="center" indent="1"/>
    </xf>
    <xf numFmtId="0" fontId="0" fillId="0" borderId="16" xfId="0" applyBorder="1" applyProtection="1"/>
    <xf numFmtId="0" fontId="0" fillId="0" borderId="37" xfId="0" applyBorder="1" applyProtection="1"/>
    <xf numFmtId="0" fontId="0" fillId="0" borderId="31" xfId="0" applyBorder="1" applyProtection="1"/>
    <xf numFmtId="0" fontId="0" fillId="0" borderId="31" xfId="0" applyBorder="1" applyAlignment="1" applyProtection="1">
      <alignment vertical="center"/>
    </xf>
    <xf numFmtId="0" fontId="0" fillId="0" borderId="0" xfId="0" applyAlignment="1" applyProtection="1">
      <alignment vertical="center"/>
    </xf>
    <xf numFmtId="0" fontId="0" fillId="0" borderId="0" xfId="0" applyFont="1" applyAlignment="1" applyProtection="1">
      <alignment vertical="center" wrapText="1"/>
    </xf>
    <xf numFmtId="0" fontId="0" fillId="0" borderId="3" xfId="0" applyFont="1" applyBorder="1" applyAlignment="1" applyProtection="1">
      <alignment vertical="center" wrapText="1"/>
    </xf>
    <xf numFmtId="0" fontId="0" fillId="0" borderId="31" xfId="0" applyBorder="1" applyAlignment="1" applyProtection="1">
      <alignment vertical="center" wrapText="1"/>
    </xf>
    <xf numFmtId="0" fontId="0" fillId="0" borderId="0" xfId="0" applyAlignment="1" applyProtection="1">
      <alignment vertical="center" wrapText="1"/>
    </xf>
    <xf numFmtId="0" fontId="0" fillId="0" borderId="16" xfId="0" applyFont="1" applyBorder="1" applyAlignment="1" applyProtection="1">
      <alignment vertical="center" wrapText="1"/>
    </xf>
    <xf numFmtId="0" fontId="0" fillId="0" borderId="11" xfId="0" applyFont="1" applyBorder="1" applyAlignment="1" applyProtection="1">
      <alignment vertical="center"/>
    </xf>
    <xf numFmtId="0" fontId="15" fillId="0" borderId="0" xfId="0" applyFont="1" applyAlignment="1" applyProtection="1">
      <alignment horizontal="left" vertical="center"/>
    </xf>
    <xf numFmtId="0" fontId="17" fillId="0" borderId="0" xfId="0" applyFont="1" applyAlignment="1" applyProtection="1">
      <alignment horizontal="left" vertical="center"/>
    </xf>
    <xf numFmtId="4" fontId="1" fillId="0" borderId="0" xfId="0" applyNumberFormat="1" applyFont="1" applyAlignment="1" applyProtection="1">
      <alignment vertical="center"/>
    </xf>
    <xf numFmtId="164" fontId="1" fillId="0" borderId="0" xfId="0" applyNumberFormat="1" applyFont="1" applyAlignment="1" applyProtection="1">
      <alignment horizontal="right" vertical="center"/>
    </xf>
    <xf numFmtId="0" fontId="4" fillId="4" borderId="6" xfId="0" applyFont="1" applyFill="1" applyBorder="1" applyAlignment="1" applyProtection="1">
      <alignment horizontal="left" vertical="center"/>
    </xf>
    <xf numFmtId="0" fontId="4" fillId="4" borderId="7" xfId="0" applyFont="1" applyFill="1" applyBorder="1" applyAlignment="1" applyProtection="1">
      <alignment horizontal="right" vertical="center"/>
    </xf>
    <xf numFmtId="0" fontId="4" fillId="4" borderId="7" xfId="0" applyFont="1" applyFill="1" applyBorder="1" applyAlignment="1" applyProtection="1">
      <alignment horizontal="center" vertical="center"/>
    </xf>
    <xf numFmtId="4" fontId="4" fillId="4" borderId="7" xfId="0" applyNumberFormat="1" applyFont="1" applyFill="1" applyBorder="1" applyAlignment="1" applyProtection="1">
      <alignment vertical="center"/>
    </xf>
    <xf numFmtId="0" fontId="0" fillId="0" borderId="38" xfId="0" applyBorder="1" applyAlignment="1" applyProtection="1">
      <alignment vertical="center"/>
    </xf>
    <xf numFmtId="0" fontId="0" fillId="0" borderId="37" xfId="0" applyBorder="1" applyAlignment="1" applyProtection="1">
      <alignment vertical="center"/>
    </xf>
    <xf numFmtId="0" fontId="6" fillId="0" borderId="31" xfId="0" applyFont="1" applyBorder="1" applyAlignment="1" applyProtection="1">
      <alignment vertical="center"/>
    </xf>
    <xf numFmtId="0" fontId="38" fillId="0" borderId="16" xfId="0" applyFont="1" applyBorder="1" applyAlignment="1" applyProtection="1">
      <alignment vertical="center"/>
    </xf>
    <xf numFmtId="0" fontId="7" fillId="0" borderId="31" xfId="0" applyFont="1" applyBorder="1" applyAlignment="1" applyProtection="1">
      <alignment vertical="center"/>
    </xf>
    <xf numFmtId="0" fontId="39" fillId="0" borderId="16" xfId="0" applyFont="1" applyBorder="1" applyAlignment="1" applyProtection="1">
      <alignment vertical="center"/>
    </xf>
    <xf numFmtId="0" fontId="0" fillId="0" borderId="0" xfId="0" applyFont="1" applyAlignment="1" applyProtection="1">
      <alignment horizontal="center" vertical="center" wrapText="1"/>
    </xf>
    <xf numFmtId="0" fontId="0" fillId="0" borderId="31" xfId="0" applyBorder="1" applyAlignment="1" applyProtection="1">
      <alignment horizontal="center" vertical="center" wrapText="1"/>
    </xf>
    <xf numFmtId="0" fontId="0" fillId="0" borderId="0" xfId="0" applyAlignment="1" applyProtection="1">
      <alignment horizontal="center" vertical="center" wrapText="1"/>
    </xf>
    <xf numFmtId="0" fontId="0" fillId="0" borderId="16" xfId="0" applyFont="1" applyBorder="1" applyAlignment="1" applyProtection="1">
      <alignment horizontal="center" vertical="center" wrapText="1"/>
    </xf>
    <xf numFmtId="0" fontId="8" fillId="0" borderId="31" xfId="0" applyFont="1" applyBorder="1" applyAlignment="1" applyProtection="1"/>
    <xf numFmtId="0" fontId="41" fillId="0" borderId="16" xfId="0" applyFont="1" applyBorder="1" applyAlignment="1" applyProtection="1"/>
    <xf numFmtId="0" fontId="42" fillId="0" borderId="16" xfId="0" applyFont="1" applyBorder="1" applyAlignment="1" applyProtection="1">
      <alignment vertical="center"/>
    </xf>
    <xf numFmtId="0" fontId="43" fillId="0" borderId="16" xfId="0" applyFont="1" applyBorder="1" applyAlignment="1" applyProtection="1">
      <alignment vertical="center"/>
    </xf>
    <xf numFmtId="0" fontId="44" fillId="0" borderId="16" xfId="0" applyFont="1" applyBorder="1" applyAlignment="1" applyProtection="1">
      <alignment vertical="center"/>
    </xf>
    <xf numFmtId="0" fontId="12" fillId="0" borderId="31" xfId="0" applyFont="1" applyBorder="1" applyAlignment="1" applyProtection="1"/>
    <xf numFmtId="0" fontId="29" fillId="0" borderId="0" xfId="0" applyFont="1" applyAlignment="1" applyProtection="1">
      <alignment horizontal="center" vertical="center"/>
    </xf>
    <xf numFmtId="0" fontId="0" fillId="0" borderId="37" xfId="0" applyFill="1" applyBorder="1" applyProtection="1"/>
    <xf numFmtId="0" fontId="0" fillId="0" borderId="31" xfId="0" applyFont="1" applyFill="1" applyBorder="1" applyAlignment="1" applyProtection="1">
      <alignment vertical="center" wrapText="1"/>
    </xf>
    <xf numFmtId="0" fontId="0" fillId="0" borderId="38" xfId="0" applyFont="1" applyFill="1" applyBorder="1" applyAlignment="1" applyProtection="1">
      <alignment vertical="center"/>
    </xf>
    <xf numFmtId="0" fontId="0" fillId="0" borderId="37" xfId="0" applyFont="1" applyFill="1" applyBorder="1" applyAlignment="1" applyProtection="1">
      <alignment vertical="center"/>
    </xf>
    <xf numFmtId="49" fontId="32" fillId="0" borderId="31" xfId="0" applyNumberFormat="1"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0" fillId="0" borderId="0" xfId="0" applyFont="1" applyProtection="1"/>
    <xf numFmtId="0" fontId="0" fillId="0" borderId="0" xfId="0" applyFont="1" applyFill="1" applyProtection="1"/>
    <xf numFmtId="0" fontId="0" fillId="0" borderId="2" xfId="0" applyFill="1" applyBorder="1" applyProtection="1"/>
    <xf numFmtId="0" fontId="0" fillId="0" borderId="11" xfId="0" applyFont="1" applyFill="1" applyBorder="1" applyAlignment="1" applyProtection="1">
      <alignment vertical="center"/>
    </xf>
    <xf numFmtId="0" fontId="0" fillId="0" borderId="33" xfId="0" applyFont="1" applyBorder="1" applyAlignment="1" applyProtection="1">
      <alignment vertical="center"/>
    </xf>
    <xf numFmtId="0" fontId="0" fillId="0" borderId="28" xfId="0" applyFont="1" applyBorder="1" applyAlignment="1" applyProtection="1">
      <alignment vertical="center"/>
    </xf>
    <xf numFmtId="0" fontId="1" fillId="0" borderId="0" xfId="0" applyFont="1" applyFill="1" applyAlignment="1" applyProtection="1">
      <alignment horizontal="right" vertical="center"/>
    </xf>
    <xf numFmtId="4" fontId="1" fillId="0" borderId="0" xfId="0" applyNumberFormat="1" applyFont="1" applyFill="1" applyAlignment="1" applyProtection="1">
      <alignment vertical="center"/>
    </xf>
    <xf numFmtId="0" fontId="0" fillId="0" borderId="30" xfId="0" applyBorder="1" applyAlignment="1" applyProtection="1">
      <alignment vertical="center"/>
    </xf>
    <xf numFmtId="0" fontId="0" fillId="0" borderId="32" xfId="0" applyBorder="1" applyAlignment="1" applyProtection="1">
      <alignment vertical="center"/>
    </xf>
    <xf numFmtId="0" fontId="0" fillId="0" borderId="16" xfId="0" applyBorder="1" applyAlignment="1" applyProtection="1">
      <alignment vertical="center"/>
    </xf>
    <xf numFmtId="0" fontId="0" fillId="0" borderId="20" xfId="0" applyBorder="1" applyAlignment="1" applyProtection="1">
      <alignment vertical="center"/>
    </xf>
    <xf numFmtId="0" fontId="0" fillId="0" borderId="19" xfId="0" applyBorder="1" applyAlignment="1" applyProtection="1">
      <alignment vertical="center"/>
    </xf>
    <xf numFmtId="0" fontId="0" fillId="0" borderId="30" xfId="0" applyFont="1" applyBorder="1" applyAlignment="1" applyProtection="1">
      <alignment vertical="center"/>
    </xf>
    <xf numFmtId="0" fontId="0" fillId="0" borderId="19" xfId="0" applyFont="1" applyBorder="1" applyAlignment="1" applyProtection="1">
      <alignment vertical="center"/>
    </xf>
    <xf numFmtId="0" fontId="0" fillId="0" borderId="27" xfId="0" applyFont="1" applyBorder="1" applyAlignment="1" applyProtection="1">
      <alignment vertical="center"/>
    </xf>
    <xf numFmtId="0" fontId="0" fillId="0" borderId="25" xfId="0" applyFont="1" applyBorder="1" applyAlignment="1" applyProtection="1">
      <alignment vertical="center"/>
    </xf>
    <xf numFmtId="0" fontId="0" fillId="0" borderId="17" xfId="0" applyFont="1" applyBorder="1" applyAlignment="1" applyProtection="1">
      <alignment vertical="center"/>
    </xf>
    <xf numFmtId="0" fontId="0" fillId="0" borderId="19" xfId="0" applyBorder="1" applyProtection="1"/>
    <xf numFmtId="0" fontId="40" fillId="0" borderId="19" xfId="0" applyFont="1" applyBorder="1" applyAlignment="1" applyProtection="1">
      <alignment horizontal="left" vertical="center"/>
    </xf>
    <xf numFmtId="0" fontId="40" fillId="0" borderId="30" xfId="0" applyFont="1" applyBorder="1" applyAlignment="1" applyProtection="1">
      <alignment horizontal="left" vertical="center"/>
    </xf>
    <xf numFmtId="0" fontId="40" fillId="0" borderId="16" xfId="0" applyFont="1" applyBorder="1" applyAlignment="1" applyProtection="1">
      <alignment horizontal="left" vertical="center"/>
    </xf>
    <xf numFmtId="0" fontId="0" fillId="0" borderId="31" xfId="0" applyFill="1" applyBorder="1" applyAlignment="1" applyProtection="1">
      <alignment vertical="center"/>
    </xf>
    <xf numFmtId="0" fontId="0" fillId="0" borderId="43" xfId="0" applyFont="1" applyBorder="1" applyAlignment="1" applyProtection="1">
      <alignment vertical="center"/>
    </xf>
    <xf numFmtId="0" fontId="8" fillId="0" borderId="45" xfId="0" applyFont="1" applyBorder="1" applyAlignment="1" applyProtection="1"/>
    <xf numFmtId="4" fontId="33" fillId="2" borderId="23" xfId="0" applyNumberFormat="1" applyFont="1" applyFill="1" applyBorder="1" applyAlignment="1" applyProtection="1">
      <alignment vertical="center"/>
    </xf>
    <xf numFmtId="0" fontId="0" fillId="0" borderId="45" xfId="0" applyFont="1" applyBorder="1" applyAlignment="1" applyProtection="1">
      <alignment vertical="center"/>
    </xf>
    <xf numFmtId="0" fontId="10" fillId="0" borderId="45" xfId="0" applyFont="1" applyBorder="1" applyAlignment="1" applyProtection="1">
      <alignment vertical="center"/>
    </xf>
    <xf numFmtId="0" fontId="9" fillId="0" borderId="45" xfId="0" applyFont="1" applyBorder="1" applyAlignment="1" applyProtection="1">
      <alignment vertical="center"/>
    </xf>
    <xf numFmtId="0" fontId="0" fillId="0" borderId="38" xfId="0" applyFill="1" applyBorder="1" applyAlignment="1" applyProtection="1">
      <alignment vertical="center"/>
    </xf>
    <xf numFmtId="0" fontId="0" fillId="0" borderId="47" xfId="0" applyFont="1" applyBorder="1" applyAlignment="1" applyProtection="1">
      <alignment vertical="center"/>
    </xf>
    <xf numFmtId="0" fontId="13" fillId="0" borderId="0" xfId="0" applyFont="1" applyAlignment="1" applyProtection="1">
      <alignment horizontal="left" vertical="center"/>
    </xf>
    <xf numFmtId="0" fontId="1" fillId="0" borderId="31" xfId="0" applyFont="1" applyBorder="1" applyAlignment="1" applyProtection="1">
      <alignment vertical="center"/>
    </xf>
    <xf numFmtId="0" fontId="2" fillId="0" borderId="31" xfId="0" applyFont="1" applyBorder="1" applyAlignment="1" applyProtection="1">
      <alignment vertical="center"/>
    </xf>
    <xf numFmtId="0" fontId="3" fillId="0" borderId="31" xfId="0" applyFont="1" applyBorder="1" applyAlignment="1" applyProtection="1">
      <alignment vertical="center"/>
    </xf>
    <xf numFmtId="0" fontId="4" fillId="0" borderId="0" xfId="0" applyFont="1" applyAlignment="1" applyProtection="1">
      <alignment vertical="center"/>
    </xf>
    <xf numFmtId="0" fontId="4" fillId="0" borderId="31" xfId="0" applyFont="1" applyBorder="1" applyAlignment="1" applyProtection="1">
      <alignment vertical="center"/>
    </xf>
    <xf numFmtId="0" fontId="5" fillId="0" borderId="0" xfId="0" applyFont="1" applyAlignment="1" applyProtection="1">
      <alignment vertical="center"/>
    </xf>
    <xf numFmtId="0" fontId="5" fillId="0" borderId="31" xfId="0" applyFont="1" applyBorder="1" applyAlignment="1" applyProtection="1">
      <alignment vertical="center"/>
    </xf>
    <xf numFmtId="0" fontId="22" fillId="0" borderId="0" xfId="1" applyFont="1" applyAlignment="1" applyProtection="1">
      <alignment horizontal="center" vertical="center"/>
    </xf>
    <xf numFmtId="4" fontId="0" fillId="0" borderId="0" xfId="0" applyNumberFormat="1" applyProtection="1"/>
    <xf numFmtId="0" fontId="7" fillId="0" borderId="0" xfId="0" applyFont="1" applyAlignment="1" applyProtection="1">
      <alignment vertical="center"/>
    </xf>
    <xf numFmtId="4" fontId="19" fillId="0" borderId="0" xfId="0" applyNumberFormat="1" applyFont="1" applyAlignment="1" applyProtection="1">
      <alignment vertical="center"/>
    </xf>
    <xf numFmtId="0" fontId="2" fillId="0" borderId="0" xfId="0" applyFont="1" applyAlignment="1" applyProtection="1">
      <alignment horizontal="left" vertical="center"/>
    </xf>
    <xf numFmtId="0" fontId="0" fillId="0" borderId="0" xfId="0" applyProtection="1"/>
    <xf numFmtId="0" fontId="2" fillId="0" borderId="0" xfId="0" applyFont="1" applyAlignment="1" applyProtection="1">
      <alignment horizontal="left" vertical="center" wrapText="1"/>
    </xf>
    <xf numFmtId="0" fontId="1" fillId="0" borderId="0" xfId="0" applyFont="1" applyAlignment="1" applyProtection="1">
      <alignment horizontal="right" vertical="center"/>
    </xf>
    <xf numFmtId="165" fontId="2" fillId="0" borderId="0" xfId="0" applyNumberFormat="1" applyFont="1" applyAlignment="1" applyProtection="1">
      <alignment horizontal="left" vertical="center"/>
    </xf>
    <xf numFmtId="0" fontId="0" fillId="0" borderId="0" xfId="0" applyFont="1" applyAlignment="1" applyProtection="1">
      <alignmen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7" fillId="0" borderId="0" xfId="0" applyFont="1" applyAlignment="1" applyProtection="1">
      <alignment vertical="center"/>
    </xf>
    <xf numFmtId="4" fontId="19" fillId="0" borderId="0" xfId="0" applyNumberFormat="1" applyFont="1" applyAlignment="1" applyProtection="1">
      <alignment vertical="center"/>
    </xf>
    <xf numFmtId="0" fontId="2" fillId="0" borderId="0" xfId="0" applyFont="1" applyAlignment="1" applyProtection="1">
      <alignment horizontal="left" vertical="center"/>
    </xf>
    <xf numFmtId="0" fontId="0" fillId="0" borderId="0" xfId="0" applyProtection="1"/>
    <xf numFmtId="0" fontId="2" fillId="0" borderId="0" xfId="0" applyFont="1" applyAlignment="1" applyProtection="1">
      <alignment horizontal="left" vertical="center" wrapText="1"/>
    </xf>
    <xf numFmtId="0" fontId="1" fillId="0" borderId="0" xfId="0" applyFont="1" applyAlignment="1" applyProtection="1">
      <alignment horizontal="right" vertical="center"/>
    </xf>
    <xf numFmtId="165" fontId="2" fillId="0" borderId="0" xfId="0" applyNumberFormat="1" applyFont="1" applyAlignment="1" applyProtection="1">
      <alignment horizontal="left" vertical="center"/>
    </xf>
    <xf numFmtId="0" fontId="0" fillId="0" borderId="0" xfId="0" applyFont="1" applyAlignment="1" applyProtection="1">
      <alignmen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73" fillId="0" borderId="15" xfId="0" applyFont="1" applyBorder="1" applyAlignment="1" applyProtection="1">
      <alignment horizontal="center" vertical="center" wrapText="1"/>
    </xf>
    <xf numFmtId="166" fontId="73" fillId="0" borderId="15" xfId="0" applyNumberFormat="1" applyFont="1" applyBorder="1" applyAlignment="1" applyProtection="1">
      <alignment vertical="center"/>
    </xf>
    <xf numFmtId="4" fontId="73" fillId="2" borderId="15" xfId="0" applyNumberFormat="1" applyFont="1" applyFill="1" applyBorder="1" applyAlignment="1" applyProtection="1">
      <alignment vertical="center"/>
      <protection locked="0"/>
    </xf>
    <xf numFmtId="4" fontId="73" fillId="0" borderId="15" xfId="0" applyNumberFormat="1" applyFont="1" applyBorder="1" applyAlignment="1" applyProtection="1">
      <alignment vertical="center"/>
    </xf>
    <xf numFmtId="0" fontId="73" fillId="0" borderId="15" xfId="0" applyFont="1" applyFill="1" applyBorder="1" applyAlignment="1" applyProtection="1">
      <alignment horizontal="center" vertical="center"/>
    </xf>
    <xf numFmtId="49" fontId="73" fillId="0" borderId="15" xfId="0" applyNumberFormat="1" applyFont="1" applyFill="1" applyBorder="1" applyAlignment="1" applyProtection="1">
      <alignment horizontal="left" vertical="center" wrapText="1"/>
    </xf>
    <xf numFmtId="49" fontId="18" fillId="0" borderId="15" xfId="0" applyNumberFormat="1" applyFont="1" applyFill="1" applyBorder="1" applyAlignment="1" applyProtection="1">
      <alignment horizontal="left" vertical="center" wrapText="1"/>
    </xf>
    <xf numFmtId="0" fontId="27" fillId="0" borderId="15" xfId="0" applyFont="1" applyFill="1" applyBorder="1" applyAlignment="1" applyProtection="1">
      <alignment horizontal="center" vertical="center"/>
    </xf>
    <xf numFmtId="49" fontId="27" fillId="0" borderId="15" xfId="0" applyNumberFormat="1" applyFont="1" applyFill="1" applyBorder="1" applyAlignment="1" applyProtection="1">
      <alignment horizontal="left" vertical="center" wrapText="1"/>
    </xf>
    <xf numFmtId="0" fontId="27" fillId="0" borderId="15" xfId="0" applyFont="1" applyFill="1" applyBorder="1" applyAlignment="1" applyProtection="1">
      <alignment horizontal="left" vertical="center" wrapText="1"/>
    </xf>
    <xf numFmtId="0" fontId="73" fillId="0" borderId="15" xfId="0" applyFont="1" applyFill="1" applyBorder="1" applyAlignment="1" applyProtection="1">
      <alignment horizontal="left" vertical="center" wrapText="1"/>
    </xf>
    <xf numFmtId="166" fontId="74" fillId="0" borderId="15" xfId="0" applyNumberFormat="1" applyFont="1" applyBorder="1" applyAlignment="1" applyProtection="1">
      <alignment vertical="center"/>
    </xf>
    <xf numFmtId="0" fontId="0" fillId="0" borderId="0" xfId="0" applyProtection="1"/>
    <xf numFmtId="0" fontId="0" fillId="0" borderId="0" xfId="0" applyFont="1" applyAlignment="1" applyProtection="1">
      <alignment vertical="center"/>
    </xf>
    <xf numFmtId="0" fontId="2" fillId="0" borderId="0" xfId="0" applyFont="1" applyAlignment="1" applyProtection="1">
      <alignment horizontal="left" vertical="center"/>
    </xf>
    <xf numFmtId="0" fontId="75" fillId="0" borderId="15" xfId="0" applyFont="1" applyBorder="1" applyAlignment="1" applyProtection="1">
      <alignment horizontal="center" vertical="center" wrapText="1"/>
    </xf>
    <xf numFmtId="0" fontId="9" fillId="0" borderId="16" xfId="0" applyFont="1" applyBorder="1" applyAlignment="1" applyProtection="1">
      <alignment vertical="center"/>
    </xf>
    <xf numFmtId="0" fontId="73" fillId="0" borderId="15" xfId="0" applyFont="1" applyBorder="1" applyAlignment="1" applyProtection="1">
      <alignment horizontal="center" vertical="center"/>
    </xf>
    <xf numFmtId="49" fontId="73" fillId="0" borderId="15" xfId="0" applyNumberFormat="1" applyFont="1" applyBorder="1" applyAlignment="1" applyProtection="1">
      <alignment horizontal="left" vertical="center" wrapText="1"/>
    </xf>
    <xf numFmtId="0" fontId="73" fillId="0" borderId="15" xfId="0" applyFont="1" applyBorder="1" applyAlignment="1" applyProtection="1">
      <alignment horizontal="left" vertical="center" wrapText="1"/>
    </xf>
    <xf numFmtId="0" fontId="76" fillId="0" borderId="15" xfId="0" applyFont="1" applyBorder="1" applyAlignment="1" applyProtection="1">
      <alignment horizontal="center" vertical="center"/>
    </xf>
    <xf numFmtId="49" fontId="76" fillId="0" borderId="15" xfId="0" applyNumberFormat="1" applyFont="1" applyBorder="1" applyAlignment="1" applyProtection="1">
      <alignment horizontal="left" vertical="center" wrapText="1"/>
    </xf>
    <xf numFmtId="0" fontId="76" fillId="0" borderId="15" xfId="0" applyFont="1" applyBorder="1" applyAlignment="1" applyProtection="1">
      <alignment horizontal="left" vertical="center" wrapText="1"/>
    </xf>
    <xf numFmtId="0" fontId="76" fillId="0" borderId="15" xfId="0" applyFont="1" applyBorder="1" applyAlignment="1" applyProtection="1">
      <alignment horizontal="center" vertical="center" wrapText="1"/>
    </xf>
    <xf numFmtId="166" fontId="76" fillId="0" borderId="15" xfId="0" applyNumberFormat="1" applyFont="1" applyBorder="1" applyAlignment="1" applyProtection="1">
      <alignment vertical="center"/>
    </xf>
    <xf numFmtId="4" fontId="76" fillId="2" borderId="15" xfId="0" applyNumberFormat="1" applyFont="1" applyFill="1" applyBorder="1" applyAlignment="1" applyProtection="1">
      <alignment vertical="center"/>
      <protection locked="0"/>
    </xf>
    <xf numFmtId="4" fontId="76" fillId="0" borderId="15" xfId="0" applyNumberFormat="1" applyFont="1" applyBorder="1" applyAlignment="1" applyProtection="1">
      <alignment vertical="center"/>
    </xf>
    <xf numFmtId="0" fontId="74" fillId="0" borderId="15" xfId="0" applyFont="1" applyBorder="1" applyAlignment="1" applyProtection="1">
      <alignment horizontal="center" vertical="center"/>
    </xf>
    <xf numFmtId="49" fontId="74" fillId="0" borderId="15" xfId="0" applyNumberFormat="1" applyFont="1" applyBorder="1" applyAlignment="1" applyProtection="1">
      <alignment horizontal="left" vertical="center" wrapText="1"/>
    </xf>
    <xf numFmtId="0" fontId="74" fillId="0" borderId="15" xfId="0" applyFont="1" applyBorder="1" applyAlignment="1" applyProtection="1">
      <alignment horizontal="left" vertical="center" wrapText="1"/>
    </xf>
    <xf numFmtId="0" fontId="74" fillId="0" borderId="15" xfId="0" applyFont="1" applyBorder="1" applyAlignment="1" applyProtection="1">
      <alignment horizontal="center" vertical="center" wrapText="1"/>
    </xf>
    <xf numFmtId="4" fontId="74" fillId="2" borderId="15" xfId="0" applyNumberFormat="1" applyFont="1" applyFill="1" applyBorder="1" applyAlignment="1" applyProtection="1">
      <alignment vertical="center"/>
      <protection locked="0"/>
    </xf>
    <xf numFmtId="4" fontId="74" fillId="0" borderId="15" xfId="0" applyNumberFormat="1" applyFont="1" applyBorder="1" applyAlignment="1" applyProtection="1">
      <alignment vertical="center"/>
    </xf>
    <xf numFmtId="170" fontId="61" fillId="7" borderId="51" xfId="5" applyNumberFormat="1" applyFont="1" applyFill="1" applyBorder="1" applyAlignment="1" applyProtection="1">
      <alignment horizontal="right" vertical="top"/>
      <protection locked="0"/>
    </xf>
    <xf numFmtId="170" fontId="71" fillId="7" borderId="51" xfId="5" applyNumberFormat="1" applyFont="1" applyFill="1" applyBorder="1" applyAlignment="1" applyProtection="1">
      <alignment horizontal="right" vertical="top"/>
      <protection locked="0"/>
    </xf>
    <xf numFmtId="167" fontId="65" fillId="0" borderId="16" xfId="5" applyNumberFormat="1" applyFont="1" applyAlignment="1" applyProtection="1">
      <alignment horizontal="right" vertical="top"/>
    </xf>
    <xf numFmtId="49" fontId="65" fillId="0" borderId="16" xfId="5" applyNumberFormat="1" applyFont="1" applyAlignment="1" applyProtection="1">
      <alignment horizontal="left" vertical="top"/>
    </xf>
    <xf numFmtId="0" fontId="70" fillId="0" borderId="16" xfId="5" applyFont="1" applyAlignment="1" applyProtection="1">
      <alignment horizontal="left"/>
    </xf>
    <xf numFmtId="49" fontId="53" fillId="0" borderId="16" xfId="6" applyNumberFormat="1" applyFont="1" applyProtection="1"/>
    <xf numFmtId="168" fontId="65" fillId="0" borderId="16" xfId="5" applyNumberFormat="1" applyFont="1" applyAlignment="1" applyProtection="1">
      <alignment horizontal="right" vertical="top"/>
    </xf>
    <xf numFmtId="169" fontId="65" fillId="0" borderId="16" xfId="5" applyNumberFormat="1" applyFont="1" applyAlignment="1" applyProtection="1">
      <alignment horizontal="right" vertical="top"/>
    </xf>
    <xf numFmtId="170" fontId="65" fillId="0" borderId="16" xfId="5" applyNumberFormat="1" applyFont="1" applyAlignment="1" applyProtection="1">
      <alignment horizontal="right" vertical="top"/>
    </xf>
    <xf numFmtId="0" fontId="47" fillId="0" borderId="16" xfId="6" applyFont="1" applyAlignment="1" applyProtection="1">
      <alignment horizontal="left" vertical="center"/>
    </xf>
    <xf numFmtId="167" fontId="54" fillId="0" borderId="16" xfId="6" applyNumberFormat="1" applyFont="1" applyAlignment="1" applyProtection="1">
      <alignment horizontal="left" indent="3"/>
    </xf>
    <xf numFmtId="49" fontId="56" fillId="0" borderId="28" xfId="6" applyNumberFormat="1" applyFont="1" applyBorder="1" applyAlignment="1" applyProtection="1">
      <alignment horizontal="center"/>
    </xf>
    <xf numFmtId="49" fontId="57" fillId="0" borderId="16" xfId="6" applyNumberFormat="1" applyFont="1" applyAlignment="1" applyProtection="1">
      <alignment horizontal="left"/>
    </xf>
    <xf numFmtId="49" fontId="57" fillId="0" borderId="16" xfId="6" applyNumberFormat="1" applyFont="1" applyAlignment="1" applyProtection="1">
      <alignment horizontal="right"/>
    </xf>
    <xf numFmtId="0" fontId="58" fillId="0" borderId="16" xfId="6" applyFont="1" applyAlignment="1" applyProtection="1">
      <alignment horizontal="left" indent="1"/>
    </xf>
    <xf numFmtId="170" fontId="58" fillId="0" borderId="16" xfId="6" applyNumberFormat="1" applyFont="1" applyProtection="1"/>
    <xf numFmtId="0" fontId="59" fillId="0" borderId="16" xfId="6" applyFont="1" applyAlignment="1" applyProtection="1">
      <alignment horizontal="left" indent="2"/>
    </xf>
    <xf numFmtId="170" fontId="59" fillId="0" borderId="16" xfId="6" applyNumberFormat="1" applyFont="1" applyProtection="1"/>
    <xf numFmtId="0" fontId="67" fillId="0" borderId="16" xfId="6" applyFont="1" applyAlignment="1" applyProtection="1">
      <alignment horizontal="left"/>
    </xf>
    <xf numFmtId="0" fontId="52" fillId="0" borderId="16" xfId="6" applyFont="1" applyProtection="1"/>
    <xf numFmtId="0" fontId="68" fillId="0" borderId="36" xfId="6" applyFont="1" applyBorder="1" applyAlignment="1" applyProtection="1">
      <alignment horizontal="left"/>
    </xf>
    <xf numFmtId="170" fontId="68" fillId="0" borderId="36" xfId="6" applyNumberFormat="1" applyFont="1" applyBorder="1" applyProtection="1"/>
    <xf numFmtId="0" fontId="68" fillId="0" borderId="16" xfId="6" applyFont="1" applyAlignment="1" applyProtection="1">
      <alignment horizontal="left"/>
    </xf>
    <xf numFmtId="170" fontId="68" fillId="0" borderId="16" xfId="6" applyNumberFormat="1" applyFont="1" applyProtection="1"/>
    <xf numFmtId="0" fontId="69" fillId="0" borderId="16" xfId="6" applyFont="1" applyAlignment="1" applyProtection="1">
      <alignment horizontal="left" indent="1"/>
    </xf>
    <xf numFmtId="170" fontId="69" fillId="0" borderId="16" xfId="6" applyNumberFormat="1" applyFont="1" applyProtection="1"/>
    <xf numFmtId="0" fontId="52" fillId="0" borderId="16" xfId="5" applyFont="1" applyProtection="1"/>
    <xf numFmtId="167" fontId="54" fillId="0" borderId="16" xfId="5" applyNumberFormat="1" applyFont="1" applyAlignment="1" applyProtection="1">
      <alignment horizontal="left" indent="3"/>
    </xf>
    <xf numFmtId="49" fontId="53" fillId="0" borderId="16" xfId="5" applyNumberFormat="1" applyFont="1" applyProtection="1"/>
    <xf numFmtId="168" fontId="53" fillId="0" borderId="16" xfId="5" applyNumberFormat="1" applyFont="1" applyProtection="1"/>
    <xf numFmtId="169" fontId="53" fillId="0" borderId="16" xfId="5" applyNumberFormat="1" applyFont="1" applyProtection="1"/>
    <xf numFmtId="170" fontId="53" fillId="0" borderId="16" xfId="5" applyNumberFormat="1" applyFont="1" applyProtection="1"/>
    <xf numFmtId="49" fontId="56" fillId="0" borderId="28" xfId="5" applyNumberFormat="1" applyFont="1" applyBorder="1" applyAlignment="1" applyProtection="1">
      <alignment horizontal="center"/>
    </xf>
    <xf numFmtId="0" fontId="56" fillId="0" borderId="28" xfId="5" applyFont="1" applyBorder="1" applyAlignment="1" applyProtection="1">
      <alignment horizontal="center"/>
    </xf>
    <xf numFmtId="0" fontId="55" fillId="0" borderId="16" xfId="5" applyFont="1" applyProtection="1"/>
    <xf numFmtId="49" fontId="57" fillId="0" borderId="16" xfId="5" applyNumberFormat="1" applyFont="1" applyAlignment="1" applyProtection="1">
      <alignment horizontal="right"/>
    </xf>
    <xf numFmtId="49" fontId="57" fillId="0" borderId="16" xfId="5" applyNumberFormat="1" applyFont="1" applyAlignment="1" applyProtection="1">
      <alignment horizontal="left"/>
    </xf>
    <xf numFmtId="0" fontId="57" fillId="0" borderId="16" xfId="5" applyFont="1" applyAlignment="1" applyProtection="1">
      <alignment horizontal="left" wrapText="1"/>
    </xf>
    <xf numFmtId="49" fontId="57" fillId="0" borderId="16" xfId="5" applyNumberFormat="1" applyFont="1" applyAlignment="1" applyProtection="1">
      <alignment horizontal="center"/>
    </xf>
    <xf numFmtId="167" fontId="58" fillId="0" borderId="16" xfId="5" applyNumberFormat="1" applyFont="1" applyProtection="1"/>
    <xf numFmtId="0" fontId="58" fillId="0" borderId="16" xfId="5" applyFont="1" applyAlignment="1" applyProtection="1">
      <alignment horizontal="left"/>
    </xf>
    <xf numFmtId="49" fontId="58" fillId="0" borderId="16" xfId="5" applyNumberFormat="1" applyFont="1" applyAlignment="1" applyProtection="1">
      <alignment horizontal="center"/>
    </xf>
    <xf numFmtId="168" fontId="58" fillId="0" borderId="16" xfId="5" applyNumberFormat="1" applyFont="1" applyProtection="1"/>
    <xf numFmtId="169" fontId="58" fillId="0" borderId="16" xfId="5" applyNumberFormat="1" applyFont="1" applyProtection="1"/>
    <xf numFmtId="170" fontId="58" fillId="0" borderId="16" xfId="5" applyNumberFormat="1" applyFont="1" applyProtection="1"/>
    <xf numFmtId="0" fontId="58" fillId="0" borderId="16" xfId="5" applyFont="1" applyProtection="1"/>
    <xf numFmtId="167" fontId="59" fillId="0" borderId="16" xfId="5" applyNumberFormat="1" applyFont="1" applyProtection="1"/>
    <xf numFmtId="0" fontId="59" fillId="0" borderId="16" xfId="5" applyFont="1" applyAlignment="1" applyProtection="1">
      <alignment horizontal="left"/>
    </xf>
    <xf numFmtId="49" fontId="59" fillId="0" borderId="16" xfId="5" applyNumberFormat="1" applyFont="1" applyAlignment="1" applyProtection="1">
      <alignment horizontal="center"/>
    </xf>
    <xf numFmtId="168" fontId="59" fillId="0" borderId="16" xfId="5" applyNumberFormat="1" applyFont="1" applyProtection="1"/>
    <xf numFmtId="169" fontId="59" fillId="0" borderId="16" xfId="5" applyNumberFormat="1" applyFont="1" applyProtection="1"/>
    <xf numFmtId="170" fontId="59" fillId="0" borderId="16" xfId="5" applyNumberFormat="1" applyFont="1" applyProtection="1"/>
    <xf numFmtId="0" fontId="59" fillId="0" borderId="16" xfId="5" applyFont="1" applyProtection="1"/>
    <xf numFmtId="167" fontId="61" fillId="7" borderId="51" xfId="5" applyNumberFormat="1" applyFont="1" applyFill="1" applyBorder="1" applyAlignment="1" applyProtection="1">
      <alignment horizontal="right" vertical="top"/>
    </xf>
    <xf numFmtId="49" fontId="61" fillId="7" borderId="51" xfId="5" applyNumberFormat="1" applyFont="1" applyFill="1" applyBorder="1" applyAlignment="1" applyProtection="1">
      <alignment horizontal="left" vertical="top"/>
    </xf>
    <xf numFmtId="0" fontId="61" fillId="7" borderId="51" xfId="5" applyFont="1" applyFill="1" applyBorder="1" applyAlignment="1" applyProtection="1">
      <alignment horizontal="left" vertical="top" wrapText="1"/>
    </xf>
    <xf numFmtId="49" fontId="61" fillId="7" borderId="51" xfId="5" applyNumberFormat="1" applyFont="1" applyFill="1" applyBorder="1" applyAlignment="1" applyProtection="1">
      <alignment horizontal="center" vertical="top"/>
    </xf>
    <xf numFmtId="168" fontId="61" fillId="7" borderId="51" xfId="5" applyNumberFormat="1" applyFont="1" applyFill="1" applyBorder="1" applyAlignment="1" applyProtection="1">
      <alignment horizontal="right" vertical="top"/>
    </xf>
    <xf numFmtId="170" fontId="61" fillId="7" borderId="51" xfId="5" applyNumberFormat="1" applyFont="1" applyFill="1" applyBorder="1" applyAlignment="1" applyProtection="1">
      <alignment horizontal="right" vertical="top"/>
    </xf>
    <xf numFmtId="0" fontId="60" fillId="0" borderId="16" xfId="5" applyFont="1" applyProtection="1"/>
    <xf numFmtId="167" fontId="61" fillId="0" borderId="16" xfId="5" applyNumberFormat="1" applyFont="1" applyAlignment="1" applyProtection="1">
      <alignment horizontal="right" vertical="top"/>
    </xf>
    <xf numFmtId="49" fontId="62" fillId="0" borderId="16" xfId="5" applyNumberFormat="1" applyFont="1" applyAlignment="1" applyProtection="1">
      <alignment horizontal="right" vertical="top"/>
    </xf>
    <xf numFmtId="49" fontId="61" fillId="0" borderId="16" xfId="5" applyNumberFormat="1" applyFont="1" applyAlignment="1" applyProtection="1">
      <alignment horizontal="left" vertical="top"/>
    </xf>
    <xf numFmtId="0" fontId="62" fillId="0" borderId="16" xfId="5" applyFont="1" applyAlignment="1" applyProtection="1">
      <alignment horizontal="left" vertical="top" wrapText="1"/>
    </xf>
    <xf numFmtId="167" fontId="63" fillId="0" borderId="16" xfId="5" applyNumberFormat="1" applyFont="1" applyAlignment="1" applyProtection="1">
      <alignment horizontal="left" vertical="top" wrapText="1"/>
    </xf>
    <xf numFmtId="0" fontId="64" fillId="0" borderId="16" xfId="5" applyFont="1" applyAlignment="1" applyProtection="1">
      <alignment horizontal="right" vertical="top" wrapText="1"/>
    </xf>
    <xf numFmtId="0" fontId="64" fillId="0" borderId="16" xfId="5" applyFont="1" applyAlignment="1" applyProtection="1">
      <alignment horizontal="left" vertical="top" wrapText="1"/>
    </xf>
    <xf numFmtId="49" fontId="64" fillId="0" borderId="16" xfId="5" applyNumberFormat="1" applyFont="1" applyAlignment="1" applyProtection="1">
      <alignment horizontal="left" vertical="top" wrapText="1"/>
    </xf>
    <xf numFmtId="168" fontId="64" fillId="0" borderId="16" xfId="5" applyNumberFormat="1" applyFont="1" applyAlignment="1" applyProtection="1">
      <alignment horizontal="right" vertical="top"/>
    </xf>
    <xf numFmtId="169" fontId="63" fillId="0" borderId="16" xfId="5" applyNumberFormat="1" applyFont="1" applyAlignment="1" applyProtection="1">
      <alignment horizontal="left" vertical="top" wrapText="1"/>
    </xf>
    <xf numFmtId="170" fontId="63" fillId="0" borderId="16" xfId="5" applyNumberFormat="1" applyFont="1" applyAlignment="1" applyProtection="1">
      <alignment horizontal="left" vertical="top" wrapText="1"/>
    </xf>
    <xf numFmtId="0" fontId="63" fillId="0" borderId="16" xfId="5" applyFont="1" applyAlignment="1" applyProtection="1">
      <alignment horizontal="left" vertical="top" wrapText="1"/>
    </xf>
    <xf numFmtId="0" fontId="61" fillId="7" borderId="51" xfId="5" applyFont="1" applyFill="1" applyBorder="1" applyAlignment="1" applyProtection="1">
      <alignment horizontal="left" vertical="top"/>
    </xf>
    <xf numFmtId="167" fontId="51" fillId="0" borderId="16" xfId="5" applyNumberFormat="1" applyFont="1" applyAlignment="1" applyProtection="1">
      <alignment horizontal="center" vertical="center"/>
    </xf>
    <xf numFmtId="49" fontId="51" fillId="0" borderId="16" xfId="5" applyNumberFormat="1" applyFont="1" applyAlignment="1" applyProtection="1">
      <alignment horizontal="center" vertical="center"/>
    </xf>
    <xf numFmtId="49" fontId="51" fillId="0" borderId="16" xfId="5" applyNumberFormat="1" applyFont="1" applyAlignment="1" applyProtection="1">
      <alignment horizontal="center" vertical="center" wrapText="1"/>
    </xf>
    <xf numFmtId="168" fontId="51" fillId="0" borderId="16" xfId="5" applyNumberFormat="1" applyFont="1" applyAlignment="1" applyProtection="1">
      <alignment horizontal="center" vertical="center"/>
    </xf>
    <xf numFmtId="169" fontId="51" fillId="0" borderId="16" xfId="5" applyNumberFormat="1" applyFont="1" applyAlignment="1" applyProtection="1">
      <alignment horizontal="center" vertical="center"/>
    </xf>
    <xf numFmtId="170" fontId="51" fillId="0" borderId="16" xfId="5" applyNumberFormat="1" applyFont="1" applyAlignment="1" applyProtection="1">
      <alignment horizontal="center" vertical="center"/>
    </xf>
    <xf numFmtId="0" fontId="51" fillId="0" borderId="16" xfId="5" applyFont="1" applyAlignment="1" applyProtection="1">
      <alignment horizontal="center" vertical="center"/>
    </xf>
    <xf numFmtId="168" fontId="71" fillId="7" borderId="51" xfId="5" applyNumberFormat="1" applyFont="1" applyFill="1" applyBorder="1" applyAlignment="1" applyProtection="1">
      <alignment horizontal="right" vertical="top"/>
    </xf>
    <xf numFmtId="0" fontId="79" fillId="0" borderId="16" xfId="5" applyFont="1" applyAlignment="1" applyProtection="1">
      <alignment horizontal="left" vertical="top" wrapText="1"/>
    </xf>
    <xf numFmtId="49" fontId="79" fillId="0" borderId="16" xfId="5" applyNumberFormat="1" applyFont="1" applyAlignment="1" applyProtection="1">
      <alignment horizontal="left" vertical="top" wrapText="1"/>
    </xf>
    <xf numFmtId="168" fontId="79" fillId="0" borderId="16" xfId="5" applyNumberFormat="1" applyFont="1" applyAlignment="1" applyProtection="1">
      <alignment horizontal="right" vertical="top"/>
    </xf>
    <xf numFmtId="167" fontId="71" fillId="7" borderId="51" xfId="5" applyNumberFormat="1" applyFont="1" applyFill="1" applyBorder="1" applyAlignment="1" applyProtection="1">
      <alignment horizontal="right" vertical="top"/>
    </xf>
    <xf numFmtId="49" fontId="71" fillId="7" borderId="51" xfId="5" applyNumberFormat="1" applyFont="1" applyFill="1" applyBorder="1" applyAlignment="1" applyProtection="1">
      <alignment horizontal="left" vertical="top"/>
    </xf>
    <xf numFmtId="0" fontId="71" fillId="7" borderId="51" xfId="5" applyFont="1" applyFill="1" applyBorder="1" applyAlignment="1" applyProtection="1">
      <alignment horizontal="left" vertical="top" wrapText="1"/>
    </xf>
    <xf numFmtId="49" fontId="71" fillId="7" borderId="51" xfId="5" applyNumberFormat="1" applyFont="1" applyFill="1" applyBorder="1" applyAlignment="1" applyProtection="1">
      <alignment horizontal="center" vertical="top"/>
    </xf>
    <xf numFmtId="170" fontId="71" fillId="7" borderId="51" xfId="5" applyNumberFormat="1" applyFont="1" applyFill="1" applyBorder="1" applyAlignment="1" applyProtection="1">
      <alignment horizontal="right" vertical="top"/>
    </xf>
    <xf numFmtId="0" fontId="71" fillId="7" borderId="51" xfId="5" applyFont="1" applyFill="1" applyBorder="1" applyAlignment="1" applyProtection="1">
      <alignment horizontal="left" vertical="top"/>
    </xf>
    <xf numFmtId="0" fontId="64" fillId="0" borderId="16" xfId="5" applyFont="1" applyAlignment="1" applyProtection="1">
      <alignment horizontal="left" vertical="top"/>
    </xf>
    <xf numFmtId="0" fontId="62" fillId="0" borderId="16" xfId="5" applyFont="1" applyAlignment="1" applyProtection="1">
      <alignment horizontal="left" vertical="top"/>
    </xf>
    <xf numFmtId="49" fontId="65" fillId="0" borderId="16" xfId="5" applyNumberFormat="1" applyFont="1" applyAlignment="1" applyProtection="1">
      <alignment horizontal="left" vertical="top" wrapText="1"/>
    </xf>
    <xf numFmtId="49" fontId="65" fillId="0" borderId="16" xfId="5" applyNumberFormat="1" applyFont="1" applyAlignment="1" applyProtection="1">
      <alignment horizontal="center" vertical="top"/>
    </xf>
    <xf numFmtId="4" fontId="7" fillId="0" borderId="0" xfId="0" applyNumberFormat="1" applyFont="1" applyAlignment="1" applyProtection="1">
      <alignment vertical="center"/>
    </xf>
    <xf numFmtId="0" fontId="7" fillId="0" borderId="0" xfId="0" applyFont="1" applyAlignment="1" applyProtection="1">
      <alignment vertical="center"/>
    </xf>
    <xf numFmtId="4" fontId="16" fillId="0" borderId="0" xfId="0" applyNumberFormat="1" applyFont="1" applyAlignment="1" applyProtection="1">
      <alignment vertical="center"/>
    </xf>
    <xf numFmtId="0" fontId="1" fillId="0" borderId="0" xfId="0" applyFont="1" applyAlignment="1" applyProtection="1">
      <alignment vertical="center"/>
    </xf>
    <xf numFmtId="0" fontId="23" fillId="0" borderId="0" xfId="0" applyFont="1" applyAlignment="1" applyProtection="1">
      <alignment horizontal="left" vertical="center" wrapText="1"/>
    </xf>
    <xf numFmtId="4" fontId="21" fillId="0" borderId="0" xfId="0" applyNumberFormat="1" applyFont="1" applyAlignment="1" applyProtection="1">
      <alignment horizontal="right" vertical="center"/>
    </xf>
    <xf numFmtId="0" fontId="21" fillId="0" borderId="0" xfId="0" applyFont="1" applyAlignment="1" applyProtection="1">
      <alignment vertical="center"/>
    </xf>
    <xf numFmtId="4" fontId="21" fillId="0" borderId="0" xfId="0" applyNumberFormat="1" applyFont="1" applyAlignment="1" applyProtection="1">
      <alignment vertical="center"/>
    </xf>
    <xf numFmtId="0" fontId="45" fillId="0" borderId="16" xfId="0" applyFont="1" applyBorder="1" applyAlignment="1" applyProtection="1">
      <alignment horizontal="center" vertical="center"/>
    </xf>
    <xf numFmtId="164" fontId="1"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8" fillId="4" borderId="6" xfId="0" applyFont="1" applyFill="1" applyBorder="1" applyAlignment="1" applyProtection="1">
      <alignment horizontal="center" vertical="center"/>
    </xf>
    <xf numFmtId="0" fontId="18" fillId="4" borderId="7" xfId="0" applyFont="1" applyFill="1" applyBorder="1" applyAlignment="1" applyProtection="1">
      <alignment horizontal="left" vertical="center"/>
    </xf>
    <xf numFmtId="0" fontId="20" fillId="0" borderId="0" xfId="0" applyFont="1" applyAlignment="1" applyProtection="1">
      <alignment horizontal="left" vertical="center" wrapText="1"/>
    </xf>
    <xf numFmtId="0" fontId="4"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4" fontId="19" fillId="0" borderId="0" xfId="0" applyNumberFormat="1" applyFont="1" applyAlignment="1" applyProtection="1">
      <alignment horizontal="right" vertical="center"/>
    </xf>
    <xf numFmtId="4" fontId="19" fillId="0" borderId="0" xfId="0" applyNumberFormat="1" applyFont="1" applyAlignment="1" applyProtection="1">
      <alignment vertical="center"/>
    </xf>
    <xf numFmtId="0" fontId="18" fillId="4" borderId="7" xfId="0" applyFont="1" applyFill="1" applyBorder="1" applyAlignment="1" applyProtection="1">
      <alignment horizontal="center" vertical="center"/>
    </xf>
    <xf numFmtId="0" fontId="18" fillId="4" borderId="7" xfId="0" applyFont="1" applyFill="1" applyBorder="1" applyAlignment="1" applyProtection="1">
      <alignment horizontal="righ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protection locked="0"/>
    </xf>
    <xf numFmtId="0" fontId="2" fillId="0" borderId="0" xfId="0" applyFont="1" applyAlignment="1" applyProtection="1">
      <alignment horizontal="left" vertical="center" wrapText="1"/>
    </xf>
    <xf numFmtId="4" fontId="15"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62" fillId="0" borderId="54" xfId="5" applyFont="1" applyBorder="1" applyAlignment="1" applyProtection="1">
      <alignment horizontal="left" vertical="top"/>
    </xf>
    <xf numFmtId="0" fontId="62" fillId="0" borderId="54" xfId="5" applyFont="1" applyBorder="1" applyAlignment="1" applyProtection="1">
      <alignment horizontal="left" vertical="top" wrapText="1"/>
    </xf>
    <xf numFmtId="0" fontId="72" fillId="0" borderId="54" xfId="5" applyFont="1" applyBorder="1" applyAlignment="1" applyProtection="1">
      <alignment horizontal="left" vertical="top"/>
    </xf>
    <xf numFmtId="49" fontId="35" fillId="6" borderId="35" xfId="0" applyNumberFormat="1" applyFont="1" applyFill="1" applyBorder="1" applyAlignment="1" applyProtection="1">
      <alignment horizontal="center" vertical="center" wrapText="1"/>
    </xf>
    <xf numFmtId="49" fontId="35" fillId="6" borderId="29" xfId="0" applyNumberFormat="1" applyFont="1" applyFill="1" applyBorder="1" applyAlignment="1" applyProtection="1">
      <alignment horizontal="center" vertical="center" wrapText="1"/>
    </xf>
    <xf numFmtId="49" fontId="34" fillId="5" borderId="35" xfId="0" applyNumberFormat="1" applyFont="1" applyFill="1" applyBorder="1" applyAlignment="1" applyProtection="1">
      <alignment horizontal="center" vertical="center" wrapText="1"/>
    </xf>
    <xf numFmtId="49" fontId="34" fillId="5" borderId="29" xfId="0" applyNumberFormat="1" applyFont="1" applyFill="1" applyBorder="1" applyAlignment="1" applyProtection="1">
      <alignment horizontal="center" vertical="center" wrapText="1"/>
    </xf>
    <xf numFmtId="49" fontId="35" fillId="6" borderId="36" xfId="0" applyNumberFormat="1" applyFont="1" applyFill="1" applyBorder="1" applyAlignment="1" applyProtection="1">
      <alignment horizontal="center" vertical="center" wrapText="1"/>
    </xf>
    <xf numFmtId="4" fontId="7" fillId="0" borderId="39" xfId="0" applyNumberFormat="1" applyFont="1" applyFill="1" applyBorder="1" applyAlignment="1" applyProtection="1">
      <alignment horizontal="right" vertical="center" indent="1"/>
    </xf>
    <xf numFmtId="4" fontId="7" fillId="0" borderId="40" xfId="0" applyNumberFormat="1" applyFont="1" applyFill="1" applyBorder="1" applyAlignment="1" applyProtection="1">
      <alignment horizontal="right" vertical="center" indent="1"/>
    </xf>
    <xf numFmtId="4" fontId="39" fillId="0" borderId="39" xfId="0" applyNumberFormat="1" applyFont="1" applyFill="1" applyBorder="1" applyAlignment="1" applyProtection="1">
      <alignment horizontal="right" vertical="center" indent="1"/>
    </xf>
    <xf numFmtId="4" fontId="39" fillId="0" borderId="40" xfId="0" applyNumberFormat="1" applyFont="1" applyFill="1" applyBorder="1" applyAlignment="1" applyProtection="1">
      <alignment horizontal="right" vertical="center" indent="1"/>
    </xf>
    <xf numFmtId="4" fontId="38" fillId="0" borderId="39" xfId="0" applyNumberFormat="1" applyFont="1" applyFill="1" applyBorder="1" applyAlignment="1" applyProtection="1">
      <alignment horizontal="right" vertical="center" indent="1"/>
    </xf>
    <xf numFmtId="4" fontId="38" fillId="0" borderId="40" xfId="0" applyNumberFormat="1" applyFont="1" applyFill="1" applyBorder="1" applyAlignment="1" applyProtection="1">
      <alignment horizontal="right" vertical="center" indent="1"/>
    </xf>
    <xf numFmtId="4" fontId="19" fillId="0" borderId="30" xfId="0" applyNumberFormat="1" applyFont="1" applyFill="1" applyBorder="1" applyAlignment="1" applyProtection="1">
      <alignment horizontal="right" vertical="center" indent="1"/>
    </xf>
    <xf numFmtId="4" fontId="19" fillId="0" borderId="32" xfId="0" applyNumberFormat="1" applyFont="1" applyFill="1" applyBorder="1" applyAlignment="1" applyProtection="1">
      <alignment horizontal="right" vertical="center" indent="1"/>
    </xf>
    <xf numFmtId="4" fontId="6" fillId="0" borderId="41" xfId="0" applyNumberFormat="1" applyFont="1" applyFill="1" applyBorder="1" applyAlignment="1" applyProtection="1">
      <alignment horizontal="right" vertical="center" indent="1"/>
    </xf>
    <xf numFmtId="4" fontId="6" fillId="0" borderId="42" xfId="0" applyNumberFormat="1" applyFont="1" applyFill="1" applyBorder="1" applyAlignment="1" applyProtection="1">
      <alignment horizontal="right" vertical="center" indent="1"/>
    </xf>
    <xf numFmtId="49" fontId="34" fillId="0" borderId="30" xfId="0" applyNumberFormat="1" applyFont="1" applyFill="1" applyBorder="1" applyAlignment="1" applyProtection="1">
      <alignment horizontal="center" vertical="center" wrapText="1"/>
    </xf>
    <xf numFmtId="49" fontId="34" fillId="0" borderId="32" xfId="0" applyNumberFormat="1" applyFont="1" applyFill="1" applyBorder="1" applyAlignment="1" applyProtection="1">
      <alignment horizontal="center" vertical="center" wrapText="1"/>
    </xf>
    <xf numFmtId="49" fontId="35" fillId="0" borderId="30" xfId="0" applyNumberFormat="1" applyFont="1" applyFill="1" applyBorder="1" applyAlignment="1" applyProtection="1">
      <alignment horizontal="center" vertical="center" wrapText="1"/>
    </xf>
    <xf numFmtId="49" fontId="35" fillId="0" borderId="32" xfId="0" applyNumberFormat="1" applyFont="1" applyFill="1" applyBorder="1" applyAlignment="1" applyProtection="1">
      <alignment horizontal="center" vertical="center" wrapText="1"/>
    </xf>
    <xf numFmtId="49" fontId="34" fillId="0" borderId="16" xfId="0" applyNumberFormat="1" applyFont="1" applyFill="1" applyBorder="1" applyAlignment="1" applyProtection="1">
      <alignment horizontal="center" vertical="center" wrapText="1"/>
    </xf>
    <xf numFmtId="49" fontId="35" fillId="6" borderId="30" xfId="0" applyNumberFormat="1" applyFont="1" applyFill="1" applyBorder="1" applyAlignment="1" applyProtection="1">
      <alignment horizontal="center" vertical="center" wrapText="1"/>
    </xf>
    <xf numFmtId="49" fontId="35" fillId="6" borderId="32" xfId="0" applyNumberFormat="1" applyFont="1" applyFill="1" applyBorder="1" applyAlignment="1" applyProtection="1">
      <alignment horizontal="center" vertical="center" wrapText="1"/>
    </xf>
    <xf numFmtId="49" fontId="34" fillId="5" borderId="30" xfId="0" applyNumberFormat="1" applyFont="1" applyFill="1" applyBorder="1" applyAlignment="1" applyProtection="1">
      <alignment horizontal="center" vertical="center" wrapText="1"/>
    </xf>
    <xf numFmtId="49" fontId="34" fillId="5" borderId="32" xfId="0" applyNumberFormat="1" applyFont="1" applyFill="1" applyBorder="1" applyAlignment="1" applyProtection="1">
      <alignment horizontal="center" vertical="center" wrapText="1"/>
    </xf>
    <xf numFmtId="49" fontId="34" fillId="5" borderId="36"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 fontId="36" fillId="0" borderId="30" xfId="0" applyNumberFormat="1" applyFont="1" applyBorder="1" applyAlignment="1" applyProtection="1">
      <alignment horizontal="right" vertical="center"/>
    </xf>
    <xf numFmtId="4" fontId="36" fillId="0" borderId="32" xfId="0" applyNumberFormat="1" applyFont="1" applyBorder="1" applyAlignment="1" applyProtection="1">
      <alignment horizontal="right" vertical="center"/>
    </xf>
    <xf numFmtId="0" fontId="0" fillId="0" borderId="0" xfId="0" applyFont="1" applyAlignment="1" applyProtection="1">
      <alignment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center"/>
      <protection locked="0"/>
    </xf>
    <xf numFmtId="49" fontId="34" fillId="5" borderId="35" xfId="0" applyNumberFormat="1" applyFont="1" applyFill="1" applyBorder="1" applyAlignment="1">
      <alignment horizontal="center" vertical="center" wrapText="1"/>
    </xf>
    <xf numFmtId="49" fontId="34" fillId="5" borderId="29" xfId="0" applyNumberFormat="1" applyFont="1" applyFill="1" applyBorder="1" applyAlignment="1">
      <alignment horizontal="center" vertical="center" wrapText="1"/>
    </xf>
    <xf numFmtId="49" fontId="35" fillId="6" borderId="36" xfId="0" applyNumberFormat="1" applyFont="1" applyFill="1" applyBorder="1" applyAlignment="1">
      <alignment horizontal="center" vertical="center" wrapText="1"/>
    </xf>
    <xf numFmtId="49" fontId="35" fillId="6" borderId="29" xfId="0" applyNumberFormat="1" applyFont="1" applyFill="1" applyBorder="1" applyAlignment="1">
      <alignment horizontal="center" vertical="center" wrapText="1"/>
    </xf>
    <xf numFmtId="49" fontId="35" fillId="6" borderId="35" xfId="0" applyNumberFormat="1" applyFont="1" applyFill="1" applyBorder="1" applyAlignment="1">
      <alignment horizontal="center" vertical="center" wrapText="1"/>
    </xf>
    <xf numFmtId="4" fontId="36" fillId="0" borderId="30" xfId="0" applyNumberFormat="1" applyFont="1" applyBorder="1" applyAlignment="1">
      <alignment horizontal="right" vertical="center"/>
    </xf>
    <xf numFmtId="4" fontId="36" fillId="0" borderId="32" xfId="0" applyNumberFormat="1" applyFont="1" applyBorder="1" applyAlignment="1">
      <alignment horizontal="right" vertical="center"/>
    </xf>
    <xf numFmtId="49" fontId="34" fillId="0" borderId="30" xfId="0" applyNumberFormat="1" applyFont="1" applyFill="1" applyBorder="1" applyAlignment="1">
      <alignment horizontal="center" vertical="center" wrapText="1"/>
    </xf>
    <xf numFmtId="49" fontId="34" fillId="0" borderId="32" xfId="0" applyNumberFormat="1" applyFont="1" applyFill="1" applyBorder="1" applyAlignment="1">
      <alignment horizontal="center" vertical="center" wrapText="1"/>
    </xf>
    <xf numFmtId="49" fontId="35" fillId="0" borderId="30" xfId="0" applyNumberFormat="1" applyFont="1" applyFill="1" applyBorder="1" applyAlignment="1">
      <alignment horizontal="center" vertical="center" wrapText="1"/>
    </xf>
    <xf numFmtId="49" fontId="35" fillId="0" borderId="32" xfId="0" applyNumberFormat="1" applyFont="1" applyFill="1" applyBorder="1" applyAlignment="1">
      <alignment horizontal="center" vertical="center" wrapText="1"/>
    </xf>
    <xf numFmtId="49" fontId="34" fillId="0" borderId="16" xfId="0" applyNumberFormat="1" applyFont="1" applyFill="1" applyBorder="1" applyAlignment="1">
      <alignment horizontal="center" vertical="center" wrapText="1"/>
    </xf>
    <xf numFmtId="49" fontId="35" fillId="6" borderId="30" xfId="0" applyNumberFormat="1" applyFont="1" applyFill="1" applyBorder="1" applyAlignment="1">
      <alignment horizontal="center" vertical="center" wrapText="1"/>
    </xf>
    <xf numFmtId="49" fontId="35" fillId="6" borderId="32" xfId="0" applyNumberFormat="1" applyFont="1" applyFill="1" applyBorder="1" applyAlignment="1">
      <alignment horizontal="center" vertical="center" wrapText="1"/>
    </xf>
    <xf numFmtId="49" fontId="34" fillId="5" borderId="36" xfId="0" applyNumberFormat="1" applyFont="1" applyFill="1" applyBorder="1" applyAlignment="1">
      <alignment horizontal="center" vertical="center" wrapText="1"/>
    </xf>
    <xf numFmtId="49" fontId="34" fillId="5" borderId="16" xfId="0" applyNumberFormat="1" applyFont="1" applyFill="1" applyBorder="1" applyAlignment="1">
      <alignment horizontal="center" vertical="center" wrapText="1"/>
    </xf>
    <xf numFmtId="49" fontId="34" fillId="5" borderId="30" xfId="0" applyNumberFormat="1" applyFont="1" applyFill="1" applyBorder="1" applyAlignment="1">
      <alignment horizontal="center" vertical="center" wrapText="1"/>
    </xf>
    <xf numFmtId="49" fontId="34" fillId="5" borderId="32" xfId="0" applyNumberFormat="1" applyFont="1" applyFill="1" applyBorder="1" applyAlignment="1">
      <alignment horizontal="center" vertical="center" wrapText="1"/>
    </xf>
    <xf numFmtId="49" fontId="15" fillId="5" borderId="35" xfId="0" applyNumberFormat="1" applyFont="1" applyFill="1" applyBorder="1" applyAlignment="1">
      <alignment horizontal="center" vertical="center" wrapText="1"/>
    </xf>
    <xf numFmtId="49" fontId="15" fillId="5" borderId="36" xfId="0" applyNumberFormat="1" applyFont="1" applyFill="1" applyBorder="1" applyAlignment="1">
      <alignment horizontal="center" vertical="center" wrapText="1"/>
    </xf>
  </cellXfs>
  <cellStyles count="7">
    <cellStyle name="Hypertextový odkaz" xfId="1" builtinId="8"/>
    <cellStyle name="Normální" xfId="0" builtinId="0" customBuiltin="1"/>
    <cellStyle name="Normální 2" xfId="3"/>
    <cellStyle name="Normální 2 2" xfId="5"/>
    <cellStyle name="Normální 3" xfId="4"/>
    <cellStyle name="Normální 4" xfId="6"/>
    <cellStyle name="Normální 4 4 2" xfId="2"/>
  </cellStyles>
  <dxfs count="0"/>
  <tableStyles count="0"/>
  <colors>
    <mruColors>
      <color rgb="FFFFCCFF"/>
      <color rgb="FF00FF0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tr%20M&#225;lek\Desktop\Uhersk&#253;%20Brod_AST%20-%20Nab&#237;dkov&#253;%20rozpo&#269;et%20pro%20V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trm\OneDrive\Plocha\fg%20-%20Nab&#237;dkov&#253;%20rozpo&#269;et%20s%20v&#253;kazem%20v&#253;m&#283;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i list"/>
      <sheetName val="Rekapitulace"/>
      <sheetName val="Zakazka"/>
      <sheetName val="Figury"/>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i list"/>
      <sheetName val="Rekapitulace"/>
      <sheetName val="Zakazka"/>
      <sheetName val="Figury"/>
    </sheetNames>
    <sheetDataSet>
      <sheetData sheetId="0"/>
      <sheetData sheetId="1" refreshError="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62"/>
  <sheetViews>
    <sheetView showGridLines="0" topLeftCell="A95" zoomScale="80" zoomScaleNormal="80" zoomScaleSheetLayoutView="100" workbookViewId="0">
      <selection activeCell="E6" sqref="E6"/>
    </sheetView>
  </sheetViews>
  <sheetFormatPr defaultColWidth="9.33203125" defaultRowHeight="11.25" x14ac:dyDescent="0.2"/>
  <cols>
    <col min="1" max="1" width="3.6640625" style="251" customWidth="1"/>
    <col min="2" max="2" width="2.6640625" style="251" customWidth="1"/>
    <col min="3" max="3" width="4.1640625" style="251" customWidth="1"/>
    <col min="4" max="4" width="2.6640625" style="251" customWidth="1"/>
    <col min="5" max="5" width="15.1640625" style="251" customWidth="1"/>
    <col min="6" max="33" width="2.6640625" style="251" customWidth="1"/>
    <col min="34" max="34" width="3.33203125" style="251" customWidth="1"/>
    <col min="35" max="35" width="31.6640625" style="251" customWidth="1"/>
    <col min="36" max="37" width="2.5" style="251" customWidth="1"/>
    <col min="38" max="38" width="15" style="251" customWidth="1"/>
    <col min="39" max="39" width="3.33203125" style="251" customWidth="1"/>
    <col min="40" max="40" width="13.33203125" style="251" customWidth="1"/>
    <col min="41" max="41" width="7.5" style="251" customWidth="1"/>
    <col min="42" max="42" width="4.1640625" style="251" customWidth="1"/>
    <col min="43" max="43" width="8.5" style="251" customWidth="1"/>
    <col min="44" max="44" width="2.6640625" style="251" customWidth="1"/>
    <col min="45" max="45" width="2.5" style="251" customWidth="1"/>
    <col min="46" max="46" width="9.33203125" style="251"/>
    <col min="47" max="47" width="15.1640625" style="251" bestFit="1" customWidth="1"/>
    <col min="48" max="16384" width="9.33203125" style="251"/>
  </cols>
  <sheetData>
    <row r="1" spans="1:46" x14ac:dyDescent="0.2">
      <c r="A1" s="338"/>
    </row>
    <row r="2" spans="1:46" ht="12.75" customHeight="1" x14ac:dyDescent="0.2"/>
    <row r="3" spans="1:46" ht="7.15" customHeight="1" x14ac:dyDescent="0.2">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266"/>
    </row>
    <row r="4" spans="1:46" ht="35.25" customHeight="1" x14ac:dyDescent="0.2">
      <c r="B4" s="11"/>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c r="AO4" s="503"/>
      <c r="AP4" s="503"/>
      <c r="AQ4" s="503"/>
      <c r="AR4" s="267"/>
    </row>
    <row r="5" spans="1:46" ht="12" customHeight="1" x14ac:dyDescent="0.2">
      <c r="B5" s="11"/>
      <c r="D5" s="13" t="s">
        <v>2</v>
      </c>
      <c r="K5" s="518">
        <v>123652</v>
      </c>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c r="AM5" s="519"/>
      <c r="AN5" s="519"/>
      <c r="AO5" s="519"/>
      <c r="AR5" s="267"/>
    </row>
    <row r="6" spans="1:46" ht="37.15" customHeight="1" x14ac:dyDescent="0.2">
      <c r="B6" s="11"/>
      <c r="D6" s="14" t="s">
        <v>3</v>
      </c>
      <c r="K6" s="520" t="s">
        <v>1065</v>
      </c>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19"/>
      <c r="AL6" s="519"/>
      <c r="AM6" s="519"/>
      <c r="AN6" s="519"/>
      <c r="AO6" s="519"/>
      <c r="AR6" s="267"/>
    </row>
    <row r="7" spans="1:46" ht="12" customHeight="1" x14ac:dyDescent="0.2">
      <c r="B7" s="11"/>
      <c r="D7" s="262" t="s">
        <v>4</v>
      </c>
      <c r="K7" s="250" t="s">
        <v>5</v>
      </c>
      <c r="AK7" s="262" t="s">
        <v>6</v>
      </c>
      <c r="AN7" s="250" t="s">
        <v>5</v>
      </c>
      <c r="AR7" s="267"/>
    </row>
    <row r="8" spans="1:46" ht="12" customHeight="1" x14ac:dyDescent="0.2">
      <c r="B8" s="11"/>
      <c r="D8" s="262" t="s">
        <v>7</v>
      </c>
      <c r="K8" s="250" t="s">
        <v>1066</v>
      </c>
      <c r="AK8" s="262" t="s">
        <v>8</v>
      </c>
      <c r="AN8" s="261"/>
      <c r="AR8" s="267"/>
      <c r="AT8" s="269"/>
    </row>
    <row r="9" spans="1:46" ht="14.65" customHeight="1" x14ac:dyDescent="0.2">
      <c r="B9" s="11"/>
      <c r="AR9" s="267"/>
      <c r="AT9" s="269"/>
    </row>
    <row r="10" spans="1:46" ht="12" customHeight="1" x14ac:dyDescent="0.2">
      <c r="B10" s="11"/>
      <c r="D10" s="262" t="s">
        <v>9</v>
      </c>
      <c r="AK10" s="262" t="s">
        <v>10</v>
      </c>
      <c r="AN10" s="253" t="s">
        <v>1071</v>
      </c>
      <c r="AR10" s="267"/>
      <c r="AT10" s="269"/>
    </row>
    <row r="11" spans="1:46" ht="18.399999999999999" customHeight="1" x14ac:dyDescent="0.2">
      <c r="B11" s="11"/>
      <c r="E11" s="226" t="s">
        <v>1067</v>
      </c>
      <c r="AK11" s="262" t="s">
        <v>11</v>
      </c>
      <c r="AN11" s="250"/>
      <c r="AR11" s="267"/>
      <c r="AT11" s="269"/>
    </row>
    <row r="12" spans="1:46" ht="7.15" customHeight="1" x14ac:dyDescent="0.2">
      <c r="B12" s="11"/>
      <c r="AR12" s="267"/>
      <c r="AT12" s="269"/>
    </row>
    <row r="13" spans="1:46" ht="12" customHeight="1" x14ac:dyDescent="0.2">
      <c r="B13" s="11"/>
      <c r="D13" s="262" t="s">
        <v>12</v>
      </c>
      <c r="AK13" s="262" t="s">
        <v>10</v>
      </c>
      <c r="AN13" s="252"/>
      <c r="AR13" s="267"/>
      <c r="AT13" s="269"/>
    </row>
    <row r="14" spans="1:46" ht="12.75" x14ac:dyDescent="0.2">
      <c r="B14" s="11"/>
      <c r="E14" s="521"/>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262" t="s">
        <v>11</v>
      </c>
      <c r="AN14" s="252"/>
      <c r="AR14" s="267"/>
      <c r="AT14" s="269"/>
    </row>
    <row r="15" spans="1:46" ht="7.15" customHeight="1" x14ac:dyDescent="0.2">
      <c r="B15" s="11"/>
      <c r="AR15" s="267"/>
      <c r="AT15" s="269"/>
    </row>
    <row r="16" spans="1:46" ht="12" customHeight="1" x14ac:dyDescent="0.2">
      <c r="B16" s="11"/>
      <c r="D16" s="262" t="s">
        <v>13</v>
      </c>
      <c r="AK16" s="262" t="s">
        <v>10</v>
      </c>
      <c r="AN16" s="250">
        <v>24190853</v>
      </c>
      <c r="AR16" s="267"/>
      <c r="AT16" s="269"/>
    </row>
    <row r="17" spans="1:46" ht="18.399999999999999" customHeight="1" x14ac:dyDescent="0.2">
      <c r="B17" s="11"/>
      <c r="E17" s="226" t="s">
        <v>1068</v>
      </c>
      <c r="AK17" s="262" t="s">
        <v>11</v>
      </c>
      <c r="AN17" s="250" t="s">
        <v>1070</v>
      </c>
      <c r="AR17" s="267"/>
      <c r="AT17" s="269"/>
    </row>
    <row r="18" spans="1:46" ht="7.15" customHeight="1" x14ac:dyDescent="0.2">
      <c r="B18" s="11"/>
      <c r="AR18" s="267"/>
      <c r="AT18" s="269"/>
    </row>
    <row r="19" spans="1:46" ht="7.15" customHeight="1" x14ac:dyDescent="0.2">
      <c r="B19" s="11"/>
      <c r="AR19" s="267"/>
      <c r="AT19" s="269"/>
    </row>
    <row r="20" spans="1:46" ht="12" customHeight="1" x14ac:dyDescent="0.2">
      <c r="B20" s="11"/>
      <c r="D20" s="262" t="s">
        <v>14</v>
      </c>
      <c r="AR20" s="267"/>
      <c r="AT20" s="269"/>
    </row>
    <row r="21" spans="1:46" ht="47.25" customHeight="1" x14ac:dyDescent="0.2">
      <c r="B21" s="11"/>
      <c r="E21" s="523" t="s">
        <v>15</v>
      </c>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R21" s="267"/>
      <c r="AT21" s="269"/>
    </row>
    <row r="22" spans="1:46" ht="7.15" customHeight="1" x14ac:dyDescent="0.2">
      <c r="B22" s="11"/>
      <c r="AR22" s="267"/>
      <c r="AT22" s="269"/>
    </row>
    <row r="23" spans="1:46" ht="7.15" customHeight="1" x14ac:dyDescent="0.2">
      <c r="B23" s="11"/>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R23" s="267"/>
      <c r="AT23" s="269"/>
    </row>
    <row r="24" spans="1:46" s="269" customFormat="1" ht="25.9" customHeight="1" x14ac:dyDescent="0.2">
      <c r="A24" s="260"/>
      <c r="B24" s="16"/>
      <c r="C24" s="260"/>
      <c r="D24" s="17" t="s">
        <v>16</v>
      </c>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524">
        <f>ROUND(AG50,2)</f>
        <v>0</v>
      </c>
      <c r="AL24" s="525"/>
      <c r="AM24" s="525"/>
      <c r="AN24" s="525"/>
      <c r="AO24" s="525"/>
      <c r="AP24" s="260"/>
      <c r="AQ24" s="260"/>
      <c r="AR24" s="268"/>
    </row>
    <row r="25" spans="1:46" s="269" customFormat="1" ht="7.15" customHeight="1" x14ac:dyDescent="0.2">
      <c r="A25" s="260"/>
      <c r="B25" s="16"/>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8"/>
    </row>
    <row r="26" spans="1:46" s="269" customFormat="1" ht="12.75" x14ac:dyDescent="0.2">
      <c r="A26" s="260"/>
      <c r="B26" s="16"/>
      <c r="C26" s="260"/>
      <c r="D26" s="260"/>
      <c r="E26" s="260"/>
      <c r="F26" s="260"/>
      <c r="G26" s="260"/>
      <c r="H26" s="260"/>
      <c r="I26" s="260"/>
      <c r="J26" s="260"/>
      <c r="K26" s="260"/>
      <c r="L26" s="526" t="s">
        <v>17</v>
      </c>
      <c r="M26" s="526"/>
      <c r="N26" s="526"/>
      <c r="O26" s="526"/>
      <c r="P26" s="526"/>
      <c r="Q26" s="260"/>
      <c r="R26" s="260"/>
      <c r="S26" s="260"/>
      <c r="T26" s="260"/>
      <c r="U26" s="260"/>
      <c r="V26" s="260"/>
      <c r="W26" s="526" t="s">
        <v>18</v>
      </c>
      <c r="X26" s="526"/>
      <c r="Y26" s="526"/>
      <c r="Z26" s="526"/>
      <c r="AA26" s="526"/>
      <c r="AB26" s="526"/>
      <c r="AC26" s="526"/>
      <c r="AD26" s="526"/>
      <c r="AE26" s="526"/>
      <c r="AF26" s="260"/>
      <c r="AG26" s="260"/>
      <c r="AH26" s="260"/>
      <c r="AI26" s="260"/>
      <c r="AJ26" s="260"/>
      <c r="AK26" s="526" t="s">
        <v>19</v>
      </c>
      <c r="AL26" s="526"/>
      <c r="AM26" s="526"/>
      <c r="AN26" s="526"/>
      <c r="AO26" s="526"/>
      <c r="AP26" s="260"/>
      <c r="AQ26" s="260"/>
      <c r="AR26" s="268"/>
    </row>
    <row r="27" spans="1:46" s="246" customFormat="1" ht="14.65" customHeight="1" x14ac:dyDescent="0.2">
      <c r="B27" s="19"/>
      <c r="D27" s="262" t="s">
        <v>20</v>
      </c>
      <c r="F27" s="262" t="s">
        <v>21</v>
      </c>
      <c r="L27" s="504">
        <v>0.21</v>
      </c>
      <c r="M27" s="498"/>
      <c r="N27" s="498"/>
      <c r="O27" s="498"/>
      <c r="P27" s="498"/>
      <c r="W27" s="497">
        <f>AK24</f>
        <v>0</v>
      </c>
      <c r="X27" s="498"/>
      <c r="Y27" s="498"/>
      <c r="Z27" s="498"/>
      <c r="AA27" s="498"/>
      <c r="AB27" s="498"/>
      <c r="AC27" s="498"/>
      <c r="AD27" s="498"/>
      <c r="AE27" s="498"/>
      <c r="AK27" s="497">
        <f>W27*L27</f>
        <v>0</v>
      </c>
      <c r="AL27" s="498"/>
      <c r="AM27" s="498"/>
      <c r="AN27" s="498"/>
      <c r="AO27" s="498"/>
      <c r="AR27" s="339"/>
      <c r="AT27" s="269"/>
    </row>
    <row r="28" spans="1:46" s="246" customFormat="1" ht="14.65" customHeight="1" x14ac:dyDescent="0.2">
      <c r="B28" s="19"/>
      <c r="F28" s="262" t="s">
        <v>22</v>
      </c>
      <c r="L28" s="504">
        <v>0.15</v>
      </c>
      <c r="M28" s="498"/>
      <c r="N28" s="498"/>
      <c r="O28" s="498"/>
      <c r="P28" s="498"/>
      <c r="W28" s="497">
        <v>0</v>
      </c>
      <c r="X28" s="498"/>
      <c r="Y28" s="498"/>
      <c r="Z28" s="498"/>
      <c r="AA28" s="498"/>
      <c r="AB28" s="498"/>
      <c r="AC28" s="498"/>
      <c r="AD28" s="498"/>
      <c r="AE28" s="498"/>
      <c r="AK28" s="497">
        <v>0</v>
      </c>
      <c r="AL28" s="498"/>
      <c r="AM28" s="498"/>
      <c r="AN28" s="498"/>
      <c r="AO28" s="498"/>
      <c r="AR28" s="339"/>
      <c r="AT28" s="269"/>
    </row>
    <row r="29" spans="1:46" s="246" customFormat="1" ht="14.65" hidden="1" customHeight="1" x14ac:dyDescent="0.2">
      <c r="B29" s="19"/>
      <c r="F29" s="262" t="s">
        <v>23</v>
      </c>
      <c r="L29" s="504">
        <v>0.21</v>
      </c>
      <c r="M29" s="498"/>
      <c r="N29" s="498"/>
      <c r="O29" s="498"/>
      <c r="P29" s="498"/>
      <c r="W29" s="497" t="e">
        <f>ROUND(#REF!, 2)</f>
        <v>#REF!</v>
      </c>
      <c r="X29" s="498"/>
      <c r="Y29" s="498"/>
      <c r="Z29" s="498"/>
      <c r="AA29" s="498"/>
      <c r="AB29" s="498"/>
      <c r="AC29" s="498"/>
      <c r="AD29" s="498"/>
      <c r="AE29" s="498"/>
      <c r="AK29" s="497">
        <v>0</v>
      </c>
      <c r="AL29" s="498"/>
      <c r="AM29" s="498"/>
      <c r="AN29" s="498"/>
      <c r="AO29" s="498"/>
      <c r="AR29" s="339"/>
      <c r="AT29" s="269"/>
    </row>
    <row r="30" spans="1:46" s="246" customFormat="1" ht="14.65" hidden="1" customHeight="1" x14ac:dyDescent="0.2">
      <c r="B30" s="19"/>
      <c r="F30" s="262" t="s">
        <v>24</v>
      </c>
      <c r="L30" s="504">
        <v>0.15</v>
      </c>
      <c r="M30" s="498"/>
      <c r="N30" s="498"/>
      <c r="O30" s="498"/>
      <c r="P30" s="498"/>
      <c r="W30" s="497" t="e">
        <f>ROUND(#REF!, 2)</f>
        <v>#REF!</v>
      </c>
      <c r="X30" s="498"/>
      <c r="Y30" s="498"/>
      <c r="Z30" s="498"/>
      <c r="AA30" s="498"/>
      <c r="AB30" s="498"/>
      <c r="AC30" s="498"/>
      <c r="AD30" s="498"/>
      <c r="AE30" s="498"/>
      <c r="AK30" s="497">
        <v>0</v>
      </c>
      <c r="AL30" s="498"/>
      <c r="AM30" s="498"/>
      <c r="AN30" s="498"/>
      <c r="AO30" s="498"/>
      <c r="AR30" s="339"/>
      <c r="AT30" s="269"/>
    </row>
    <row r="31" spans="1:46" s="246" customFormat="1" ht="14.65" hidden="1" customHeight="1" x14ac:dyDescent="0.2">
      <c r="B31" s="19"/>
      <c r="F31" s="262" t="s">
        <v>25</v>
      </c>
      <c r="L31" s="504">
        <v>0</v>
      </c>
      <c r="M31" s="498"/>
      <c r="N31" s="498"/>
      <c r="O31" s="498"/>
      <c r="P31" s="498"/>
      <c r="W31" s="497" t="e">
        <f>ROUND(#REF!, 2)</f>
        <v>#REF!</v>
      </c>
      <c r="X31" s="498"/>
      <c r="Y31" s="498"/>
      <c r="Z31" s="498"/>
      <c r="AA31" s="498"/>
      <c r="AB31" s="498"/>
      <c r="AC31" s="498"/>
      <c r="AD31" s="498"/>
      <c r="AE31" s="498"/>
      <c r="AK31" s="497">
        <v>0</v>
      </c>
      <c r="AL31" s="498"/>
      <c r="AM31" s="498"/>
      <c r="AN31" s="498"/>
      <c r="AO31" s="498"/>
      <c r="AR31" s="339"/>
      <c r="AT31" s="251"/>
    </row>
    <row r="32" spans="1:46" s="269" customFormat="1" ht="7.15" customHeight="1" x14ac:dyDescent="0.2">
      <c r="A32" s="260"/>
      <c r="B32" s="16"/>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8"/>
      <c r="AT32" s="251"/>
    </row>
    <row r="33" spans="1:46" s="269" customFormat="1" ht="25.9" customHeight="1" x14ac:dyDescent="0.2">
      <c r="A33" s="260"/>
      <c r="B33" s="16"/>
      <c r="C33" s="20"/>
      <c r="D33" s="21" t="s">
        <v>26</v>
      </c>
      <c r="E33" s="258"/>
      <c r="F33" s="258"/>
      <c r="G33" s="258"/>
      <c r="H33" s="258"/>
      <c r="I33" s="258"/>
      <c r="J33" s="258"/>
      <c r="K33" s="258"/>
      <c r="L33" s="258"/>
      <c r="M33" s="258"/>
      <c r="N33" s="258"/>
      <c r="O33" s="258"/>
      <c r="P33" s="258"/>
      <c r="Q33" s="258"/>
      <c r="R33" s="258"/>
      <c r="S33" s="258"/>
      <c r="T33" s="22" t="s">
        <v>27</v>
      </c>
      <c r="U33" s="258"/>
      <c r="V33" s="258"/>
      <c r="W33" s="258"/>
      <c r="X33" s="510" t="s">
        <v>28</v>
      </c>
      <c r="Y33" s="511"/>
      <c r="Z33" s="511"/>
      <c r="AA33" s="511"/>
      <c r="AB33" s="511"/>
      <c r="AC33" s="258"/>
      <c r="AD33" s="258"/>
      <c r="AE33" s="258"/>
      <c r="AF33" s="258"/>
      <c r="AG33" s="258"/>
      <c r="AH33" s="258"/>
      <c r="AI33" s="258"/>
      <c r="AJ33" s="258"/>
      <c r="AK33" s="512">
        <f>SUM(AK24:AK31)</f>
        <v>0</v>
      </c>
      <c r="AL33" s="511"/>
      <c r="AM33" s="511"/>
      <c r="AN33" s="511"/>
      <c r="AO33" s="513"/>
      <c r="AP33" s="20"/>
      <c r="AQ33" s="20"/>
      <c r="AR33" s="268"/>
      <c r="AT33" s="251"/>
    </row>
    <row r="34" spans="1:46" s="269" customFormat="1" ht="7.15" customHeight="1" x14ac:dyDescent="0.2">
      <c r="A34" s="260"/>
      <c r="B34" s="16"/>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8"/>
    </row>
    <row r="35" spans="1:46" s="269" customFormat="1" ht="7.15" customHeight="1" x14ac:dyDescent="0.2">
      <c r="A35" s="260"/>
      <c r="B35" s="23"/>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84"/>
    </row>
    <row r="36" spans="1:46" x14ac:dyDescent="0.2">
      <c r="AT36" s="269"/>
    </row>
    <row r="37" spans="1:46" s="269" customFormat="1" ht="7.15" customHeight="1" x14ac:dyDescent="0.2">
      <c r="A37" s="260"/>
      <c r="B37" s="25"/>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85"/>
      <c r="AT37" s="251"/>
    </row>
    <row r="38" spans="1:46" s="269" customFormat="1" ht="25.15" customHeight="1" x14ac:dyDescent="0.2">
      <c r="A38" s="260"/>
      <c r="B38" s="16"/>
      <c r="C38" s="12" t="s">
        <v>29</v>
      </c>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8"/>
    </row>
    <row r="39" spans="1:46" s="269" customFormat="1" ht="7.15" customHeight="1" x14ac:dyDescent="0.2">
      <c r="A39" s="260"/>
      <c r="B39" s="16"/>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8"/>
    </row>
    <row r="40" spans="1:46" s="247" customFormat="1" ht="12" customHeight="1" x14ac:dyDescent="0.2">
      <c r="B40" s="27"/>
      <c r="C40" s="262" t="s">
        <v>2</v>
      </c>
      <c r="AR40" s="340"/>
      <c r="AT40" s="269"/>
    </row>
    <row r="41" spans="1:46" s="248" customFormat="1" ht="37.15" customHeight="1" x14ac:dyDescent="0.2">
      <c r="B41" s="28"/>
      <c r="C41" s="29" t="s">
        <v>3</v>
      </c>
      <c r="L41" s="527" t="str">
        <f>K6</f>
        <v>Mateřská škola Na výsluní, Uherský Brod</v>
      </c>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528"/>
      <c r="AM41" s="528"/>
      <c r="AN41" s="528"/>
      <c r="AO41" s="528"/>
      <c r="AR41" s="341"/>
      <c r="AT41" s="269"/>
    </row>
    <row r="42" spans="1:46" s="269" customFormat="1" ht="7.15" customHeight="1" x14ac:dyDescent="0.2">
      <c r="A42" s="260"/>
      <c r="B42" s="16"/>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8"/>
    </row>
    <row r="43" spans="1:46" s="269" customFormat="1" ht="12" customHeight="1" x14ac:dyDescent="0.2">
      <c r="A43" s="260"/>
      <c r="B43" s="16"/>
      <c r="C43" s="262" t="s">
        <v>7</v>
      </c>
      <c r="D43" s="260"/>
      <c r="E43" s="260"/>
      <c r="F43" s="260"/>
      <c r="G43" s="260"/>
      <c r="H43" s="260"/>
      <c r="I43" s="260"/>
      <c r="J43" s="260"/>
      <c r="K43" s="260"/>
      <c r="L43" s="30" t="str">
        <f>IF(K8="","",K8)</f>
        <v>k.ú. Uherský Brod, parc. čísla 2812</v>
      </c>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2" t="s">
        <v>8</v>
      </c>
      <c r="AJ43" s="260"/>
      <c r="AK43" s="260"/>
      <c r="AL43" s="260"/>
      <c r="AM43" s="529" t="str">
        <f>IF(AN8= "","",AN8)</f>
        <v/>
      </c>
      <c r="AN43" s="529"/>
      <c r="AO43" s="260"/>
      <c r="AP43" s="260"/>
      <c r="AQ43" s="260"/>
      <c r="AR43" s="268"/>
    </row>
    <row r="44" spans="1:46" s="269" customFormat="1" ht="7.15" customHeight="1" x14ac:dyDescent="0.2">
      <c r="A44" s="260"/>
      <c r="B44" s="16"/>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8"/>
    </row>
    <row r="45" spans="1:46" s="269" customFormat="1" ht="25.9" customHeight="1" x14ac:dyDescent="0.2">
      <c r="A45" s="260"/>
      <c r="B45" s="16"/>
      <c r="C45" s="262" t="s">
        <v>9</v>
      </c>
      <c r="D45" s="260"/>
      <c r="E45" s="260"/>
      <c r="F45" s="260"/>
      <c r="G45" s="260"/>
      <c r="H45" s="260"/>
      <c r="I45" s="260"/>
      <c r="J45" s="260"/>
      <c r="K45" s="260"/>
      <c r="L45" s="247" t="str">
        <f>IF(E11= "","",E11)</f>
        <v>Město Uherský Brod, Masarykovo náměstí 100, 688 17 Uherský Brod</v>
      </c>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2" t="s">
        <v>13</v>
      </c>
      <c r="AJ45" s="260"/>
      <c r="AK45" s="260"/>
      <c r="AL45" s="260"/>
      <c r="AM45" s="505" t="str">
        <f>IF(E17="","",E17)</f>
        <v>ARTENDR s.r.o., Nádražní 67, 281 51 Velký Osek</v>
      </c>
      <c r="AN45" s="506"/>
      <c r="AO45" s="506"/>
      <c r="AP45" s="506"/>
      <c r="AQ45" s="260"/>
      <c r="AR45" s="268"/>
    </row>
    <row r="46" spans="1:46" s="269" customFormat="1" ht="15.4" customHeight="1" x14ac:dyDescent="0.2">
      <c r="A46" s="260"/>
      <c r="B46" s="16"/>
      <c r="C46" s="262" t="s">
        <v>12</v>
      </c>
      <c r="D46" s="260"/>
      <c r="E46" s="260"/>
      <c r="F46" s="260"/>
      <c r="G46" s="260"/>
      <c r="H46" s="260"/>
      <c r="I46" s="260"/>
      <c r="J46" s="260"/>
      <c r="K46" s="260"/>
      <c r="L46" s="231">
        <f>E14</f>
        <v>0</v>
      </c>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2"/>
      <c r="AJ46" s="260"/>
      <c r="AK46" s="260"/>
      <c r="AL46" s="260"/>
      <c r="AM46" s="505"/>
      <c r="AN46" s="506"/>
      <c r="AO46" s="506"/>
      <c r="AP46" s="506"/>
      <c r="AQ46" s="260"/>
      <c r="AR46" s="268"/>
    </row>
    <row r="47" spans="1:46" s="269" customFormat="1" ht="10.9" customHeight="1" x14ac:dyDescent="0.2">
      <c r="A47" s="260"/>
      <c r="B47" s="16"/>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8"/>
    </row>
    <row r="48" spans="1:46" s="269" customFormat="1" ht="29.25" customHeight="1" x14ac:dyDescent="0.2">
      <c r="A48" s="260"/>
      <c r="B48" s="16"/>
      <c r="C48" s="507" t="s">
        <v>30</v>
      </c>
      <c r="D48" s="508"/>
      <c r="E48" s="508"/>
      <c r="F48" s="508"/>
      <c r="G48" s="508"/>
      <c r="H48" s="31"/>
      <c r="I48" s="516" t="s">
        <v>31</v>
      </c>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17" t="s">
        <v>32</v>
      </c>
      <c r="AH48" s="508"/>
      <c r="AI48" s="508"/>
      <c r="AJ48" s="508"/>
      <c r="AK48" s="508"/>
      <c r="AL48" s="508"/>
      <c r="AM48" s="508"/>
      <c r="AN48" s="516" t="s">
        <v>33</v>
      </c>
      <c r="AO48" s="508"/>
      <c r="AP48" s="508"/>
      <c r="AQ48" s="32" t="s">
        <v>34</v>
      </c>
      <c r="AR48" s="268"/>
    </row>
    <row r="49" spans="1:48" s="269" customFormat="1" ht="10.9" customHeight="1" x14ac:dyDescent="0.2">
      <c r="A49" s="260"/>
      <c r="B49" s="16"/>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8"/>
    </row>
    <row r="50" spans="1:48" s="342" customFormat="1" ht="32.65" customHeight="1" x14ac:dyDescent="0.2">
      <c r="B50" s="33"/>
      <c r="C50" s="34" t="s">
        <v>35</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514">
        <f>ROUND(AG51+SUM(AG57:AG57),2)</f>
        <v>0</v>
      </c>
      <c r="AH50" s="514"/>
      <c r="AI50" s="514"/>
      <c r="AJ50" s="514"/>
      <c r="AK50" s="514"/>
      <c r="AL50" s="514"/>
      <c r="AM50" s="514"/>
      <c r="AN50" s="515">
        <f>AG50*1.21</f>
        <v>0</v>
      </c>
      <c r="AO50" s="515"/>
      <c r="AP50" s="515"/>
      <c r="AQ50" s="36" t="s">
        <v>5</v>
      </c>
      <c r="AR50" s="343"/>
      <c r="AT50" s="269"/>
    </row>
    <row r="51" spans="1:48" s="344" customFormat="1" ht="24.75" customHeight="1" x14ac:dyDescent="0.2">
      <c r="B51" s="37"/>
      <c r="C51" s="38"/>
      <c r="D51" s="509" t="s">
        <v>1064</v>
      </c>
      <c r="E51" s="509"/>
      <c r="F51" s="509"/>
      <c r="G51" s="509"/>
      <c r="H51" s="509"/>
      <c r="I51" s="257"/>
      <c r="J51" s="509" t="s">
        <v>1072</v>
      </c>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0">
        <f>ROUND(SUM(AG52:AG56),2)</f>
        <v>0</v>
      </c>
      <c r="AH51" s="501"/>
      <c r="AI51" s="501"/>
      <c r="AJ51" s="501"/>
      <c r="AK51" s="501"/>
      <c r="AL51" s="501"/>
      <c r="AM51" s="501"/>
      <c r="AN51" s="502">
        <f>AG51*1.21</f>
        <v>0</v>
      </c>
      <c r="AO51" s="501"/>
      <c r="AP51" s="501"/>
      <c r="AQ51" s="39" t="s">
        <v>38</v>
      </c>
      <c r="AR51" s="345"/>
      <c r="AT51" s="269"/>
    </row>
    <row r="52" spans="1:48" s="247" customFormat="1" ht="16.5" customHeight="1" x14ac:dyDescent="0.2">
      <c r="A52" s="346"/>
      <c r="B52" s="27"/>
      <c r="C52" s="256"/>
      <c r="D52" s="256"/>
      <c r="E52" s="499"/>
      <c r="F52" s="499"/>
      <c r="G52" s="499"/>
      <c r="H52" s="499"/>
      <c r="I52" s="499"/>
      <c r="J52" s="256"/>
      <c r="K52" s="499" t="s">
        <v>42</v>
      </c>
      <c r="L52" s="499"/>
      <c r="M52" s="499"/>
      <c r="N52" s="499"/>
      <c r="O52" s="499"/>
      <c r="P52" s="499"/>
      <c r="Q52" s="499"/>
      <c r="R52" s="499"/>
      <c r="S52" s="499"/>
      <c r="T52" s="499"/>
      <c r="U52" s="499"/>
      <c r="V52" s="499"/>
      <c r="W52" s="499"/>
      <c r="X52" s="499"/>
      <c r="Y52" s="499"/>
      <c r="Z52" s="499"/>
      <c r="AA52" s="499"/>
      <c r="AB52" s="499"/>
      <c r="AC52" s="499"/>
      <c r="AD52" s="499"/>
      <c r="AE52" s="499"/>
      <c r="AF52" s="499"/>
      <c r="AG52" s="495">
        <f>'SO1- Architektoni...'!D31</f>
        <v>0</v>
      </c>
      <c r="AH52" s="496"/>
      <c r="AI52" s="496"/>
      <c r="AJ52" s="496"/>
      <c r="AK52" s="496"/>
      <c r="AL52" s="496"/>
      <c r="AM52" s="496"/>
      <c r="AN52" s="495">
        <f t="shared" ref="AN52:AN57" si="0">AG52*1.21</f>
        <v>0</v>
      </c>
      <c r="AO52" s="496"/>
      <c r="AP52" s="496"/>
      <c r="AQ52" s="40" t="s">
        <v>43</v>
      </c>
      <c r="AR52" s="340"/>
      <c r="AT52" s="251"/>
    </row>
    <row r="53" spans="1:48" s="247" customFormat="1" ht="23.25" customHeight="1" x14ac:dyDescent="0.2">
      <c r="A53" s="346"/>
      <c r="B53" s="27"/>
      <c r="C53" s="256"/>
      <c r="D53" s="256"/>
      <c r="E53" s="499"/>
      <c r="F53" s="499"/>
      <c r="G53" s="499"/>
      <c r="H53" s="499"/>
      <c r="I53" s="499"/>
      <c r="J53" s="256"/>
      <c r="K53" s="499" t="s">
        <v>44</v>
      </c>
      <c r="L53" s="499"/>
      <c r="M53" s="499"/>
      <c r="N53" s="499"/>
      <c r="O53" s="499"/>
      <c r="P53" s="499"/>
      <c r="Q53" s="499"/>
      <c r="R53" s="499"/>
      <c r="S53" s="499"/>
      <c r="T53" s="499"/>
      <c r="U53" s="499"/>
      <c r="V53" s="499"/>
      <c r="W53" s="499"/>
      <c r="X53" s="499"/>
      <c r="Y53" s="499"/>
      <c r="Z53" s="499"/>
      <c r="AA53" s="499"/>
      <c r="AB53" s="499"/>
      <c r="AC53" s="499"/>
      <c r="AD53" s="499"/>
      <c r="AE53" s="499"/>
      <c r="AF53" s="499"/>
      <c r="AG53" s="495">
        <f>'SO 1- Zdravotně ...k'!J29</f>
        <v>0</v>
      </c>
      <c r="AH53" s="496"/>
      <c r="AI53" s="496"/>
      <c r="AJ53" s="496"/>
      <c r="AK53" s="496"/>
      <c r="AL53" s="496"/>
      <c r="AM53" s="496"/>
      <c r="AN53" s="495">
        <f t="shared" si="0"/>
        <v>0</v>
      </c>
      <c r="AO53" s="496"/>
      <c r="AP53" s="496"/>
      <c r="AQ53" s="40" t="s">
        <v>43</v>
      </c>
      <c r="AR53" s="340"/>
      <c r="AT53" s="269"/>
    </row>
    <row r="54" spans="1:48" s="247" customFormat="1" ht="23.25" customHeight="1" x14ac:dyDescent="0.2">
      <c r="A54" s="346"/>
      <c r="B54" s="27"/>
      <c r="C54" s="256"/>
      <c r="D54" s="256"/>
      <c r="E54" s="499"/>
      <c r="F54" s="499"/>
      <c r="G54" s="499"/>
      <c r="H54" s="499"/>
      <c r="I54" s="499"/>
      <c r="J54" s="256"/>
      <c r="K54" s="499" t="s">
        <v>45</v>
      </c>
      <c r="L54" s="499"/>
      <c r="M54" s="499"/>
      <c r="N54" s="499"/>
      <c r="O54" s="499"/>
      <c r="P54" s="499"/>
      <c r="Q54" s="499"/>
      <c r="R54" s="499"/>
      <c r="S54" s="499"/>
      <c r="T54" s="499"/>
      <c r="U54" s="499"/>
      <c r="V54" s="499"/>
      <c r="W54" s="499"/>
      <c r="X54" s="499"/>
      <c r="Y54" s="499"/>
      <c r="Z54" s="499"/>
      <c r="AA54" s="499"/>
      <c r="AB54" s="499"/>
      <c r="AC54" s="499"/>
      <c r="AD54" s="499"/>
      <c r="AE54" s="499"/>
      <c r="AF54" s="499"/>
      <c r="AG54" s="495">
        <f>'SO 1- Zařízení p...k'!J29</f>
        <v>0</v>
      </c>
      <c r="AH54" s="496"/>
      <c r="AI54" s="496"/>
      <c r="AJ54" s="496"/>
      <c r="AK54" s="496"/>
      <c r="AL54" s="496"/>
      <c r="AM54" s="496"/>
      <c r="AN54" s="495">
        <f t="shared" si="0"/>
        <v>0</v>
      </c>
      <c r="AO54" s="496"/>
      <c r="AP54" s="496"/>
      <c r="AQ54" s="40" t="s">
        <v>43</v>
      </c>
      <c r="AR54" s="340"/>
      <c r="AT54" s="269"/>
    </row>
    <row r="55" spans="1:48" s="247" customFormat="1" ht="23.25" customHeight="1" x14ac:dyDescent="0.2">
      <c r="A55" s="346"/>
      <c r="B55" s="27"/>
      <c r="C55" s="256"/>
      <c r="D55" s="256"/>
      <c r="E55" s="499"/>
      <c r="F55" s="499"/>
      <c r="G55" s="499"/>
      <c r="H55" s="499"/>
      <c r="I55" s="499"/>
      <c r="J55" s="256"/>
      <c r="K55" s="499" t="s">
        <v>46</v>
      </c>
      <c r="L55" s="499"/>
      <c r="M55" s="499"/>
      <c r="N55" s="499"/>
      <c r="O55" s="499"/>
      <c r="P55" s="499"/>
      <c r="Q55" s="499"/>
      <c r="R55" s="499"/>
      <c r="S55" s="499"/>
      <c r="T55" s="499"/>
      <c r="U55" s="499"/>
      <c r="V55" s="499"/>
      <c r="W55" s="499"/>
      <c r="X55" s="499"/>
      <c r="Y55" s="499"/>
      <c r="Z55" s="499"/>
      <c r="AA55" s="499"/>
      <c r="AB55" s="499"/>
      <c r="AC55" s="499"/>
      <c r="AD55" s="499"/>
      <c r="AE55" s="499"/>
      <c r="AF55" s="499"/>
      <c r="AG55" s="495">
        <f>'SO 1- Vzduchotec...k'!J29</f>
        <v>0</v>
      </c>
      <c r="AH55" s="496"/>
      <c r="AI55" s="496"/>
      <c r="AJ55" s="496"/>
      <c r="AK55" s="496"/>
      <c r="AL55" s="496"/>
      <c r="AM55" s="496"/>
      <c r="AN55" s="495">
        <f t="shared" si="0"/>
        <v>0</v>
      </c>
      <c r="AO55" s="496"/>
      <c r="AP55" s="496"/>
      <c r="AQ55" s="40" t="s">
        <v>43</v>
      </c>
      <c r="AR55" s="340"/>
      <c r="AT55" s="269"/>
    </row>
    <row r="56" spans="1:48" s="247" customFormat="1" ht="23.25" customHeight="1" x14ac:dyDescent="0.2">
      <c r="A56" s="346"/>
      <c r="B56" s="27"/>
      <c r="C56" s="256"/>
      <c r="D56" s="256"/>
      <c r="E56" s="499"/>
      <c r="F56" s="499"/>
      <c r="G56" s="499"/>
      <c r="H56" s="499"/>
      <c r="I56" s="499"/>
      <c r="J56" s="256"/>
      <c r="K56" s="499" t="s">
        <v>47</v>
      </c>
      <c r="L56" s="499"/>
      <c r="M56" s="499"/>
      <c r="N56" s="499"/>
      <c r="O56" s="499"/>
      <c r="P56" s="499"/>
      <c r="Q56" s="499"/>
      <c r="R56" s="499"/>
      <c r="S56" s="499"/>
      <c r="T56" s="499"/>
      <c r="U56" s="499"/>
      <c r="V56" s="499"/>
      <c r="W56" s="499"/>
      <c r="X56" s="499"/>
      <c r="Y56" s="499"/>
      <c r="Z56" s="499"/>
      <c r="AA56" s="499"/>
      <c r="AB56" s="499"/>
      <c r="AC56" s="499"/>
      <c r="AD56" s="499"/>
      <c r="AE56" s="499"/>
      <c r="AF56" s="499"/>
      <c r="AG56" s="495">
        <f>'SO 1- Silnoproud...k'!J30</f>
        <v>0</v>
      </c>
      <c r="AH56" s="496"/>
      <c r="AI56" s="496"/>
      <c r="AJ56" s="496"/>
      <c r="AK56" s="496"/>
      <c r="AL56" s="496"/>
      <c r="AM56" s="496"/>
      <c r="AN56" s="495">
        <f t="shared" si="0"/>
        <v>0</v>
      </c>
      <c r="AO56" s="496"/>
      <c r="AP56" s="496"/>
      <c r="AQ56" s="40" t="s">
        <v>43</v>
      </c>
      <c r="AR56" s="340"/>
      <c r="AT56" s="269"/>
    </row>
    <row r="57" spans="1:48" s="344" customFormat="1" ht="16.5" customHeight="1" x14ac:dyDescent="0.2">
      <c r="A57" s="346"/>
      <c r="B57" s="37"/>
      <c r="C57" s="38"/>
      <c r="D57" s="509" t="s">
        <v>48</v>
      </c>
      <c r="E57" s="509"/>
      <c r="F57" s="509"/>
      <c r="G57" s="509"/>
      <c r="H57" s="509"/>
      <c r="I57" s="257"/>
      <c r="J57" s="509" t="s">
        <v>49</v>
      </c>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2">
        <f>'VON - Vedlejší a ostatní ...k'!J29</f>
        <v>0</v>
      </c>
      <c r="AH57" s="501"/>
      <c r="AI57" s="501"/>
      <c r="AJ57" s="501"/>
      <c r="AK57" s="501"/>
      <c r="AL57" s="501"/>
      <c r="AM57" s="501"/>
      <c r="AN57" s="502">
        <f t="shared" si="0"/>
        <v>0</v>
      </c>
      <c r="AO57" s="501"/>
      <c r="AP57" s="501"/>
      <c r="AQ57" s="39" t="s">
        <v>48</v>
      </c>
      <c r="AR57" s="345"/>
      <c r="AT57" s="292"/>
    </row>
    <row r="58" spans="1:48" s="269" customFormat="1" ht="13.5" customHeight="1" x14ac:dyDescent="0.2">
      <c r="A58" s="260"/>
      <c r="B58" s="16"/>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8"/>
      <c r="AT58" s="244"/>
      <c r="AU58" s="344"/>
      <c r="AV58" s="344"/>
    </row>
    <row r="59" spans="1:48" s="269" customFormat="1" ht="7.15" customHeight="1" x14ac:dyDescent="0.2">
      <c r="A59" s="260"/>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84"/>
    </row>
    <row r="60" spans="1:48" x14ac:dyDescent="0.2">
      <c r="AT60" s="269"/>
    </row>
    <row r="61" spans="1:48" x14ac:dyDescent="0.2">
      <c r="AL61" s="347"/>
    </row>
    <row r="62" spans="1:48" x14ac:dyDescent="0.2">
      <c r="AL62" s="347"/>
    </row>
  </sheetData>
  <sheetProtection algorithmName="SHA-512" hashValue="mzHbUOWJrUk6qGByjKLISVWirExxiCGbso+dC2CMLx5SqXafXDTgw0bo40zyLJzbIwgGnkthbKBRVp2InyXDwQ==" saltValue="ZsW1ibWif2xDDSJNEc0QwA==" spinCount="100000" sheet="1" objects="1" scenarios="1"/>
  <mergeCells count="64">
    <mergeCell ref="L26:P26"/>
    <mergeCell ref="W26:AE26"/>
    <mergeCell ref="AK26:AO26"/>
    <mergeCell ref="W29:AE29"/>
    <mergeCell ref="AM45:AP45"/>
    <mergeCell ref="L41:AO41"/>
    <mergeCell ref="L30:P30"/>
    <mergeCell ref="W30:AE30"/>
    <mergeCell ref="L27:P27"/>
    <mergeCell ref="W27:AE27"/>
    <mergeCell ref="AK27:AO27"/>
    <mergeCell ref="L28:P28"/>
    <mergeCell ref="W28:AE28"/>
    <mergeCell ref="AK28:AO28"/>
    <mergeCell ref="AK29:AO29"/>
    <mergeCell ref="AM43:AN43"/>
    <mergeCell ref="K5:AO5"/>
    <mergeCell ref="K6:AO6"/>
    <mergeCell ref="E14:AJ14"/>
    <mergeCell ref="E21:AN21"/>
    <mergeCell ref="AK24:AO24"/>
    <mergeCell ref="D57:H57"/>
    <mergeCell ref="J57:AF57"/>
    <mergeCell ref="AG57:AM57"/>
    <mergeCell ref="X33:AB33"/>
    <mergeCell ref="AK33:AO33"/>
    <mergeCell ref="AG50:AM50"/>
    <mergeCell ref="AN50:AP50"/>
    <mergeCell ref="D51:H51"/>
    <mergeCell ref="E52:I52"/>
    <mergeCell ref="K52:AF52"/>
    <mergeCell ref="AG52:AM52"/>
    <mergeCell ref="AN52:AP52"/>
    <mergeCell ref="I48:AF48"/>
    <mergeCell ref="AG48:AM48"/>
    <mergeCell ref="AN48:AP48"/>
    <mergeCell ref="J51:AF51"/>
    <mergeCell ref="AN57:AP57"/>
    <mergeCell ref="C4:AQ4"/>
    <mergeCell ref="E54:I54"/>
    <mergeCell ref="K54:AF54"/>
    <mergeCell ref="AG54:AM54"/>
    <mergeCell ref="AN54:AP54"/>
    <mergeCell ref="L29:P29"/>
    <mergeCell ref="AM46:AP46"/>
    <mergeCell ref="C48:G48"/>
    <mergeCell ref="E53:I53"/>
    <mergeCell ref="K53:AF53"/>
    <mergeCell ref="AG53:AM53"/>
    <mergeCell ref="AN53:AP53"/>
    <mergeCell ref="AK30:AO30"/>
    <mergeCell ref="L31:P31"/>
    <mergeCell ref="W31:AE31"/>
    <mergeCell ref="AN56:AP56"/>
    <mergeCell ref="AK31:AO31"/>
    <mergeCell ref="E55:I55"/>
    <mergeCell ref="K55:AF55"/>
    <mergeCell ref="AG55:AM55"/>
    <mergeCell ref="AN55:AP55"/>
    <mergeCell ref="E56:I56"/>
    <mergeCell ref="K56:AF56"/>
    <mergeCell ref="AG56:AM56"/>
    <mergeCell ref="AG51:AM51"/>
    <mergeCell ref="AN51:AP51"/>
  </mergeCells>
  <printOptions horizontalCentered="1"/>
  <pageMargins left="0.55118110236220474" right="0.39370078740157483" top="0.59055118110236227" bottom="0.70866141732283472" header="0.39370078740157483" footer="0.39370078740157483"/>
  <pageSetup paperSize="9" scale="59" orientation="portrait" r:id="rId1"/>
  <colBreaks count="1" manualBreakCount="1">
    <brk id="4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2:G1355"/>
  <sheetViews>
    <sheetView showGridLines="0" topLeftCell="A843" zoomScaleNormal="100" zoomScaleSheetLayoutView="115" workbookViewId="0">
      <selection activeCell="C864" sqref="C864"/>
    </sheetView>
  </sheetViews>
  <sheetFormatPr defaultRowHeight="12.75" outlineLevelRow="3" x14ac:dyDescent="0.2"/>
  <cols>
    <col min="1" max="1" width="6.33203125" style="403" customWidth="1"/>
    <col min="2" max="2" width="16.6640625" style="404" customWidth="1"/>
    <col min="3" max="3" width="84.6640625" style="493" customWidth="1"/>
    <col min="4" max="4" width="13" style="494" bestFit="1" customWidth="1"/>
    <col min="5" max="5" width="16.83203125" style="407" customWidth="1"/>
    <col min="6" max="6" width="14.5" style="408" customWidth="1"/>
    <col min="7" max="7" width="18.33203125" style="409" customWidth="1"/>
    <col min="8" max="238" width="9.33203125" style="427"/>
    <col min="239" max="243" width="0" style="427" hidden="1" customWidth="1"/>
    <col min="244" max="244" width="6.33203125" style="427" customWidth="1"/>
    <col min="245" max="245" width="5" style="427" customWidth="1"/>
    <col min="246" max="246" width="16.6640625" style="427" customWidth="1"/>
    <col min="247" max="247" width="84.6640625" style="427" customWidth="1"/>
    <col min="248" max="248" width="5" style="427" customWidth="1"/>
    <col min="249" max="250" width="0" style="427" hidden="1" customWidth="1"/>
    <col min="251" max="251" width="16.83203125" style="427" customWidth="1"/>
    <col min="252" max="252" width="14.5" style="427" customWidth="1"/>
    <col min="253" max="253" width="18.33203125" style="427" customWidth="1"/>
    <col min="254" max="261" width="0" style="427" hidden="1" customWidth="1"/>
    <col min="262" max="262" width="13.83203125" style="427" customWidth="1"/>
    <col min="263" max="263" width="0" style="427" hidden="1" customWidth="1"/>
    <col min="264" max="494" width="9.33203125" style="427"/>
    <col min="495" max="499" width="0" style="427" hidden="1" customWidth="1"/>
    <col min="500" max="500" width="6.33203125" style="427" customWidth="1"/>
    <col min="501" max="501" width="5" style="427" customWidth="1"/>
    <col min="502" max="502" width="16.6640625" style="427" customWidth="1"/>
    <col min="503" max="503" width="84.6640625" style="427" customWidth="1"/>
    <col min="504" max="504" width="5" style="427" customWidth="1"/>
    <col min="505" max="506" width="0" style="427" hidden="1" customWidth="1"/>
    <col min="507" max="507" width="16.83203125" style="427" customWidth="1"/>
    <col min="508" max="508" width="14.5" style="427" customWidth="1"/>
    <col min="509" max="509" width="18.33203125" style="427" customWidth="1"/>
    <col min="510" max="517" width="0" style="427" hidden="1" customWidth="1"/>
    <col min="518" max="518" width="13.83203125" style="427" customWidth="1"/>
    <col min="519" max="519" width="0" style="427" hidden="1" customWidth="1"/>
    <col min="520" max="750" width="9.33203125" style="427"/>
    <col min="751" max="755" width="0" style="427" hidden="1" customWidth="1"/>
    <col min="756" max="756" width="6.33203125" style="427" customWidth="1"/>
    <col min="757" max="757" width="5" style="427" customWidth="1"/>
    <col min="758" max="758" width="16.6640625" style="427" customWidth="1"/>
    <col min="759" max="759" width="84.6640625" style="427" customWidth="1"/>
    <col min="760" max="760" width="5" style="427" customWidth="1"/>
    <col min="761" max="762" width="0" style="427" hidden="1" customWidth="1"/>
    <col min="763" max="763" width="16.83203125" style="427" customWidth="1"/>
    <col min="764" max="764" width="14.5" style="427" customWidth="1"/>
    <col min="765" max="765" width="18.33203125" style="427" customWidth="1"/>
    <col min="766" max="773" width="0" style="427" hidden="1" customWidth="1"/>
    <col min="774" max="774" width="13.83203125" style="427" customWidth="1"/>
    <col min="775" max="775" width="0" style="427" hidden="1" customWidth="1"/>
    <col min="776" max="1006" width="9.33203125" style="427"/>
    <col min="1007" max="1011" width="0" style="427" hidden="1" customWidth="1"/>
    <col min="1012" max="1012" width="6.33203125" style="427" customWidth="1"/>
    <col min="1013" max="1013" width="5" style="427" customWidth="1"/>
    <col min="1014" max="1014" width="16.6640625" style="427" customWidth="1"/>
    <col min="1015" max="1015" width="84.6640625" style="427" customWidth="1"/>
    <col min="1016" max="1016" width="5" style="427" customWidth="1"/>
    <col min="1017" max="1018" width="0" style="427" hidden="1" customWidth="1"/>
    <col min="1019" max="1019" width="16.83203125" style="427" customWidth="1"/>
    <col min="1020" max="1020" width="14.5" style="427" customWidth="1"/>
    <col min="1021" max="1021" width="18.33203125" style="427" customWidth="1"/>
    <col min="1022" max="1029" width="0" style="427" hidden="1" customWidth="1"/>
    <col min="1030" max="1030" width="13.83203125" style="427" customWidth="1"/>
    <col min="1031" max="1031" width="0" style="427" hidden="1" customWidth="1"/>
    <col min="1032" max="1262" width="9.33203125" style="427"/>
    <col min="1263" max="1267" width="0" style="427" hidden="1" customWidth="1"/>
    <col min="1268" max="1268" width="6.33203125" style="427" customWidth="1"/>
    <col min="1269" max="1269" width="5" style="427" customWidth="1"/>
    <col min="1270" max="1270" width="16.6640625" style="427" customWidth="1"/>
    <col min="1271" max="1271" width="84.6640625" style="427" customWidth="1"/>
    <col min="1272" max="1272" width="5" style="427" customWidth="1"/>
    <col min="1273" max="1274" width="0" style="427" hidden="1" customWidth="1"/>
    <col min="1275" max="1275" width="16.83203125" style="427" customWidth="1"/>
    <col min="1276" max="1276" width="14.5" style="427" customWidth="1"/>
    <col min="1277" max="1277" width="18.33203125" style="427" customWidth="1"/>
    <col min="1278" max="1285" width="0" style="427" hidden="1" customWidth="1"/>
    <col min="1286" max="1286" width="13.83203125" style="427" customWidth="1"/>
    <col min="1287" max="1287" width="0" style="427" hidden="1" customWidth="1"/>
    <col min="1288" max="1518" width="9.33203125" style="427"/>
    <col min="1519" max="1523" width="0" style="427" hidden="1" customWidth="1"/>
    <col min="1524" max="1524" width="6.33203125" style="427" customWidth="1"/>
    <col min="1525" max="1525" width="5" style="427" customWidth="1"/>
    <col min="1526" max="1526" width="16.6640625" style="427" customWidth="1"/>
    <col min="1527" max="1527" width="84.6640625" style="427" customWidth="1"/>
    <col min="1528" max="1528" width="5" style="427" customWidth="1"/>
    <col min="1529" max="1530" width="0" style="427" hidden="1" customWidth="1"/>
    <col min="1531" max="1531" width="16.83203125" style="427" customWidth="1"/>
    <col min="1532" max="1532" width="14.5" style="427" customWidth="1"/>
    <col min="1533" max="1533" width="18.33203125" style="427" customWidth="1"/>
    <col min="1534" max="1541" width="0" style="427" hidden="1" customWidth="1"/>
    <col min="1542" max="1542" width="13.83203125" style="427" customWidth="1"/>
    <col min="1543" max="1543" width="0" style="427" hidden="1" customWidth="1"/>
    <col min="1544" max="1774" width="9.33203125" style="427"/>
    <col min="1775" max="1779" width="0" style="427" hidden="1" customWidth="1"/>
    <col min="1780" max="1780" width="6.33203125" style="427" customWidth="1"/>
    <col min="1781" max="1781" width="5" style="427" customWidth="1"/>
    <col min="1782" max="1782" width="16.6640625" style="427" customWidth="1"/>
    <col min="1783" max="1783" width="84.6640625" style="427" customWidth="1"/>
    <col min="1784" max="1784" width="5" style="427" customWidth="1"/>
    <col min="1785" max="1786" width="0" style="427" hidden="1" customWidth="1"/>
    <col min="1787" max="1787" width="16.83203125" style="427" customWidth="1"/>
    <col min="1788" max="1788" width="14.5" style="427" customWidth="1"/>
    <col min="1789" max="1789" width="18.33203125" style="427" customWidth="1"/>
    <col min="1790" max="1797" width="0" style="427" hidden="1" customWidth="1"/>
    <col min="1798" max="1798" width="13.83203125" style="427" customWidth="1"/>
    <col min="1799" max="1799" width="0" style="427" hidden="1" customWidth="1"/>
    <col min="1800" max="2030" width="9.33203125" style="427"/>
    <col min="2031" max="2035" width="0" style="427" hidden="1" customWidth="1"/>
    <col min="2036" max="2036" width="6.33203125" style="427" customWidth="1"/>
    <col min="2037" max="2037" width="5" style="427" customWidth="1"/>
    <col min="2038" max="2038" width="16.6640625" style="427" customWidth="1"/>
    <col min="2039" max="2039" width="84.6640625" style="427" customWidth="1"/>
    <col min="2040" max="2040" width="5" style="427" customWidth="1"/>
    <col min="2041" max="2042" width="0" style="427" hidden="1" customWidth="1"/>
    <col min="2043" max="2043" width="16.83203125" style="427" customWidth="1"/>
    <col min="2044" max="2044" width="14.5" style="427" customWidth="1"/>
    <col min="2045" max="2045" width="18.33203125" style="427" customWidth="1"/>
    <col min="2046" max="2053" width="0" style="427" hidden="1" customWidth="1"/>
    <col min="2054" max="2054" width="13.83203125" style="427" customWidth="1"/>
    <col min="2055" max="2055" width="0" style="427" hidden="1" customWidth="1"/>
    <col min="2056" max="2286" width="9.33203125" style="427"/>
    <col min="2287" max="2291" width="0" style="427" hidden="1" customWidth="1"/>
    <col min="2292" max="2292" width="6.33203125" style="427" customWidth="1"/>
    <col min="2293" max="2293" width="5" style="427" customWidth="1"/>
    <col min="2294" max="2294" width="16.6640625" style="427" customWidth="1"/>
    <col min="2295" max="2295" width="84.6640625" style="427" customWidth="1"/>
    <col min="2296" max="2296" width="5" style="427" customWidth="1"/>
    <col min="2297" max="2298" width="0" style="427" hidden="1" customWidth="1"/>
    <col min="2299" max="2299" width="16.83203125" style="427" customWidth="1"/>
    <col min="2300" max="2300" width="14.5" style="427" customWidth="1"/>
    <col min="2301" max="2301" width="18.33203125" style="427" customWidth="1"/>
    <col min="2302" max="2309" width="0" style="427" hidden="1" customWidth="1"/>
    <col min="2310" max="2310" width="13.83203125" style="427" customWidth="1"/>
    <col min="2311" max="2311" width="0" style="427" hidden="1" customWidth="1"/>
    <col min="2312" max="2542" width="9.33203125" style="427"/>
    <col min="2543" max="2547" width="0" style="427" hidden="1" customWidth="1"/>
    <col min="2548" max="2548" width="6.33203125" style="427" customWidth="1"/>
    <col min="2549" max="2549" width="5" style="427" customWidth="1"/>
    <col min="2550" max="2550" width="16.6640625" style="427" customWidth="1"/>
    <col min="2551" max="2551" width="84.6640625" style="427" customWidth="1"/>
    <col min="2552" max="2552" width="5" style="427" customWidth="1"/>
    <col min="2553" max="2554" width="0" style="427" hidden="1" customWidth="1"/>
    <col min="2555" max="2555" width="16.83203125" style="427" customWidth="1"/>
    <col min="2556" max="2556" width="14.5" style="427" customWidth="1"/>
    <col min="2557" max="2557" width="18.33203125" style="427" customWidth="1"/>
    <col min="2558" max="2565" width="0" style="427" hidden="1" customWidth="1"/>
    <col min="2566" max="2566" width="13.83203125" style="427" customWidth="1"/>
    <col min="2567" max="2567" width="0" style="427" hidden="1" customWidth="1"/>
    <col min="2568" max="2798" width="9.33203125" style="427"/>
    <col min="2799" max="2803" width="0" style="427" hidden="1" customWidth="1"/>
    <col min="2804" max="2804" width="6.33203125" style="427" customWidth="1"/>
    <col min="2805" max="2805" width="5" style="427" customWidth="1"/>
    <col min="2806" max="2806" width="16.6640625" style="427" customWidth="1"/>
    <col min="2807" max="2807" width="84.6640625" style="427" customWidth="1"/>
    <col min="2808" max="2808" width="5" style="427" customWidth="1"/>
    <col min="2809" max="2810" width="0" style="427" hidden="1" customWidth="1"/>
    <col min="2811" max="2811" width="16.83203125" style="427" customWidth="1"/>
    <col min="2812" max="2812" width="14.5" style="427" customWidth="1"/>
    <col min="2813" max="2813" width="18.33203125" style="427" customWidth="1"/>
    <col min="2814" max="2821" width="0" style="427" hidden="1" customWidth="1"/>
    <col min="2822" max="2822" width="13.83203125" style="427" customWidth="1"/>
    <col min="2823" max="2823" width="0" style="427" hidden="1" customWidth="1"/>
    <col min="2824" max="3054" width="9.33203125" style="427"/>
    <col min="3055" max="3059" width="0" style="427" hidden="1" customWidth="1"/>
    <col min="3060" max="3060" width="6.33203125" style="427" customWidth="1"/>
    <col min="3061" max="3061" width="5" style="427" customWidth="1"/>
    <col min="3062" max="3062" width="16.6640625" style="427" customWidth="1"/>
    <col min="3063" max="3063" width="84.6640625" style="427" customWidth="1"/>
    <col min="3064" max="3064" width="5" style="427" customWidth="1"/>
    <col min="3065" max="3066" width="0" style="427" hidden="1" customWidth="1"/>
    <col min="3067" max="3067" width="16.83203125" style="427" customWidth="1"/>
    <col min="3068" max="3068" width="14.5" style="427" customWidth="1"/>
    <col min="3069" max="3069" width="18.33203125" style="427" customWidth="1"/>
    <col min="3070" max="3077" width="0" style="427" hidden="1" customWidth="1"/>
    <col min="3078" max="3078" width="13.83203125" style="427" customWidth="1"/>
    <col min="3079" max="3079" width="0" style="427" hidden="1" customWidth="1"/>
    <col min="3080" max="3310" width="9.33203125" style="427"/>
    <col min="3311" max="3315" width="0" style="427" hidden="1" customWidth="1"/>
    <col min="3316" max="3316" width="6.33203125" style="427" customWidth="1"/>
    <col min="3317" max="3317" width="5" style="427" customWidth="1"/>
    <col min="3318" max="3318" width="16.6640625" style="427" customWidth="1"/>
    <col min="3319" max="3319" width="84.6640625" style="427" customWidth="1"/>
    <col min="3320" max="3320" width="5" style="427" customWidth="1"/>
    <col min="3321" max="3322" width="0" style="427" hidden="1" customWidth="1"/>
    <col min="3323" max="3323" width="16.83203125" style="427" customWidth="1"/>
    <col min="3324" max="3324" width="14.5" style="427" customWidth="1"/>
    <col min="3325" max="3325" width="18.33203125" style="427" customWidth="1"/>
    <col min="3326" max="3333" width="0" style="427" hidden="1" customWidth="1"/>
    <col min="3334" max="3334" width="13.83203125" style="427" customWidth="1"/>
    <col min="3335" max="3335" width="0" style="427" hidden="1" customWidth="1"/>
    <col min="3336" max="3566" width="9.33203125" style="427"/>
    <col min="3567" max="3571" width="0" style="427" hidden="1" customWidth="1"/>
    <col min="3572" max="3572" width="6.33203125" style="427" customWidth="1"/>
    <col min="3573" max="3573" width="5" style="427" customWidth="1"/>
    <col min="3574" max="3574" width="16.6640625" style="427" customWidth="1"/>
    <col min="3575" max="3575" width="84.6640625" style="427" customWidth="1"/>
    <col min="3576" max="3576" width="5" style="427" customWidth="1"/>
    <col min="3577" max="3578" width="0" style="427" hidden="1" customWidth="1"/>
    <col min="3579" max="3579" width="16.83203125" style="427" customWidth="1"/>
    <col min="3580" max="3580" width="14.5" style="427" customWidth="1"/>
    <col min="3581" max="3581" width="18.33203125" style="427" customWidth="1"/>
    <col min="3582" max="3589" width="0" style="427" hidden="1" customWidth="1"/>
    <col min="3590" max="3590" width="13.83203125" style="427" customWidth="1"/>
    <col min="3591" max="3591" width="0" style="427" hidden="1" customWidth="1"/>
    <col min="3592" max="3822" width="9.33203125" style="427"/>
    <col min="3823" max="3827" width="0" style="427" hidden="1" customWidth="1"/>
    <col min="3828" max="3828" width="6.33203125" style="427" customWidth="1"/>
    <col min="3829" max="3829" width="5" style="427" customWidth="1"/>
    <col min="3830" max="3830" width="16.6640625" style="427" customWidth="1"/>
    <col min="3831" max="3831" width="84.6640625" style="427" customWidth="1"/>
    <col min="3832" max="3832" width="5" style="427" customWidth="1"/>
    <col min="3833" max="3834" width="0" style="427" hidden="1" customWidth="1"/>
    <col min="3835" max="3835" width="16.83203125" style="427" customWidth="1"/>
    <col min="3836" max="3836" width="14.5" style="427" customWidth="1"/>
    <col min="3837" max="3837" width="18.33203125" style="427" customWidth="1"/>
    <col min="3838" max="3845" width="0" style="427" hidden="1" customWidth="1"/>
    <col min="3846" max="3846" width="13.83203125" style="427" customWidth="1"/>
    <col min="3847" max="3847" width="0" style="427" hidden="1" customWidth="1"/>
    <col min="3848" max="4078" width="9.33203125" style="427"/>
    <col min="4079" max="4083" width="0" style="427" hidden="1" customWidth="1"/>
    <col min="4084" max="4084" width="6.33203125" style="427" customWidth="1"/>
    <col min="4085" max="4085" width="5" style="427" customWidth="1"/>
    <col min="4086" max="4086" width="16.6640625" style="427" customWidth="1"/>
    <col min="4087" max="4087" width="84.6640625" style="427" customWidth="1"/>
    <col min="4088" max="4088" width="5" style="427" customWidth="1"/>
    <col min="4089" max="4090" width="0" style="427" hidden="1" customWidth="1"/>
    <col min="4091" max="4091" width="16.83203125" style="427" customWidth="1"/>
    <col min="4092" max="4092" width="14.5" style="427" customWidth="1"/>
    <col min="4093" max="4093" width="18.33203125" style="427" customWidth="1"/>
    <col min="4094" max="4101" width="0" style="427" hidden="1" customWidth="1"/>
    <col min="4102" max="4102" width="13.83203125" style="427" customWidth="1"/>
    <col min="4103" max="4103" width="0" style="427" hidden="1" customWidth="1"/>
    <col min="4104" max="4334" width="9.33203125" style="427"/>
    <col min="4335" max="4339" width="0" style="427" hidden="1" customWidth="1"/>
    <col min="4340" max="4340" width="6.33203125" style="427" customWidth="1"/>
    <col min="4341" max="4341" width="5" style="427" customWidth="1"/>
    <col min="4342" max="4342" width="16.6640625" style="427" customWidth="1"/>
    <col min="4343" max="4343" width="84.6640625" style="427" customWidth="1"/>
    <col min="4344" max="4344" width="5" style="427" customWidth="1"/>
    <col min="4345" max="4346" width="0" style="427" hidden="1" customWidth="1"/>
    <col min="4347" max="4347" width="16.83203125" style="427" customWidth="1"/>
    <col min="4348" max="4348" width="14.5" style="427" customWidth="1"/>
    <col min="4349" max="4349" width="18.33203125" style="427" customWidth="1"/>
    <col min="4350" max="4357" width="0" style="427" hidden="1" customWidth="1"/>
    <col min="4358" max="4358" width="13.83203125" style="427" customWidth="1"/>
    <col min="4359" max="4359" width="0" style="427" hidden="1" customWidth="1"/>
    <col min="4360" max="4590" width="9.33203125" style="427"/>
    <col min="4591" max="4595" width="0" style="427" hidden="1" customWidth="1"/>
    <col min="4596" max="4596" width="6.33203125" style="427" customWidth="1"/>
    <col min="4597" max="4597" width="5" style="427" customWidth="1"/>
    <col min="4598" max="4598" width="16.6640625" style="427" customWidth="1"/>
    <col min="4599" max="4599" width="84.6640625" style="427" customWidth="1"/>
    <col min="4600" max="4600" width="5" style="427" customWidth="1"/>
    <col min="4601" max="4602" width="0" style="427" hidden="1" customWidth="1"/>
    <col min="4603" max="4603" width="16.83203125" style="427" customWidth="1"/>
    <col min="4604" max="4604" width="14.5" style="427" customWidth="1"/>
    <col min="4605" max="4605" width="18.33203125" style="427" customWidth="1"/>
    <col min="4606" max="4613" width="0" style="427" hidden="1" customWidth="1"/>
    <col min="4614" max="4614" width="13.83203125" style="427" customWidth="1"/>
    <col min="4615" max="4615" width="0" style="427" hidden="1" customWidth="1"/>
    <col min="4616" max="4846" width="9.33203125" style="427"/>
    <col min="4847" max="4851" width="0" style="427" hidden="1" customWidth="1"/>
    <col min="4852" max="4852" width="6.33203125" style="427" customWidth="1"/>
    <col min="4853" max="4853" width="5" style="427" customWidth="1"/>
    <col min="4854" max="4854" width="16.6640625" style="427" customWidth="1"/>
    <col min="4855" max="4855" width="84.6640625" style="427" customWidth="1"/>
    <col min="4856" max="4856" width="5" style="427" customWidth="1"/>
    <col min="4857" max="4858" width="0" style="427" hidden="1" customWidth="1"/>
    <col min="4859" max="4859" width="16.83203125" style="427" customWidth="1"/>
    <col min="4860" max="4860" width="14.5" style="427" customWidth="1"/>
    <col min="4861" max="4861" width="18.33203125" style="427" customWidth="1"/>
    <col min="4862" max="4869" width="0" style="427" hidden="1" customWidth="1"/>
    <col min="4870" max="4870" width="13.83203125" style="427" customWidth="1"/>
    <col min="4871" max="4871" width="0" style="427" hidden="1" customWidth="1"/>
    <col min="4872" max="5102" width="9.33203125" style="427"/>
    <col min="5103" max="5107" width="0" style="427" hidden="1" customWidth="1"/>
    <col min="5108" max="5108" width="6.33203125" style="427" customWidth="1"/>
    <col min="5109" max="5109" width="5" style="427" customWidth="1"/>
    <col min="5110" max="5110" width="16.6640625" style="427" customWidth="1"/>
    <col min="5111" max="5111" width="84.6640625" style="427" customWidth="1"/>
    <col min="5112" max="5112" width="5" style="427" customWidth="1"/>
    <col min="5113" max="5114" width="0" style="427" hidden="1" customWidth="1"/>
    <col min="5115" max="5115" width="16.83203125" style="427" customWidth="1"/>
    <col min="5116" max="5116" width="14.5" style="427" customWidth="1"/>
    <col min="5117" max="5117" width="18.33203125" style="427" customWidth="1"/>
    <col min="5118" max="5125" width="0" style="427" hidden="1" customWidth="1"/>
    <col min="5126" max="5126" width="13.83203125" style="427" customWidth="1"/>
    <col min="5127" max="5127" width="0" style="427" hidden="1" customWidth="1"/>
    <col min="5128" max="5358" width="9.33203125" style="427"/>
    <col min="5359" max="5363" width="0" style="427" hidden="1" customWidth="1"/>
    <col min="5364" max="5364" width="6.33203125" style="427" customWidth="1"/>
    <col min="5365" max="5365" width="5" style="427" customWidth="1"/>
    <col min="5366" max="5366" width="16.6640625" style="427" customWidth="1"/>
    <col min="5367" max="5367" width="84.6640625" style="427" customWidth="1"/>
    <col min="5368" max="5368" width="5" style="427" customWidth="1"/>
    <col min="5369" max="5370" width="0" style="427" hidden="1" customWidth="1"/>
    <col min="5371" max="5371" width="16.83203125" style="427" customWidth="1"/>
    <col min="5372" max="5372" width="14.5" style="427" customWidth="1"/>
    <col min="5373" max="5373" width="18.33203125" style="427" customWidth="1"/>
    <col min="5374" max="5381" width="0" style="427" hidden="1" customWidth="1"/>
    <col min="5382" max="5382" width="13.83203125" style="427" customWidth="1"/>
    <col min="5383" max="5383" width="0" style="427" hidden="1" customWidth="1"/>
    <col min="5384" max="5614" width="9.33203125" style="427"/>
    <col min="5615" max="5619" width="0" style="427" hidden="1" customWidth="1"/>
    <col min="5620" max="5620" width="6.33203125" style="427" customWidth="1"/>
    <col min="5621" max="5621" width="5" style="427" customWidth="1"/>
    <col min="5622" max="5622" width="16.6640625" style="427" customWidth="1"/>
    <col min="5623" max="5623" width="84.6640625" style="427" customWidth="1"/>
    <col min="5624" max="5624" width="5" style="427" customWidth="1"/>
    <col min="5625" max="5626" width="0" style="427" hidden="1" customWidth="1"/>
    <col min="5627" max="5627" width="16.83203125" style="427" customWidth="1"/>
    <col min="5628" max="5628" width="14.5" style="427" customWidth="1"/>
    <col min="5629" max="5629" width="18.33203125" style="427" customWidth="1"/>
    <col min="5630" max="5637" width="0" style="427" hidden="1" customWidth="1"/>
    <col min="5638" max="5638" width="13.83203125" style="427" customWidth="1"/>
    <col min="5639" max="5639" width="0" style="427" hidden="1" customWidth="1"/>
    <col min="5640" max="5870" width="9.33203125" style="427"/>
    <col min="5871" max="5875" width="0" style="427" hidden="1" customWidth="1"/>
    <col min="5876" max="5876" width="6.33203125" style="427" customWidth="1"/>
    <col min="5877" max="5877" width="5" style="427" customWidth="1"/>
    <col min="5878" max="5878" width="16.6640625" style="427" customWidth="1"/>
    <col min="5879" max="5879" width="84.6640625" style="427" customWidth="1"/>
    <col min="5880" max="5880" width="5" style="427" customWidth="1"/>
    <col min="5881" max="5882" width="0" style="427" hidden="1" customWidth="1"/>
    <col min="5883" max="5883" width="16.83203125" style="427" customWidth="1"/>
    <col min="5884" max="5884" width="14.5" style="427" customWidth="1"/>
    <col min="5885" max="5885" width="18.33203125" style="427" customWidth="1"/>
    <col min="5886" max="5893" width="0" style="427" hidden="1" customWidth="1"/>
    <col min="5894" max="5894" width="13.83203125" style="427" customWidth="1"/>
    <col min="5895" max="5895" width="0" style="427" hidden="1" customWidth="1"/>
    <col min="5896" max="6126" width="9.33203125" style="427"/>
    <col min="6127" max="6131" width="0" style="427" hidden="1" customWidth="1"/>
    <col min="6132" max="6132" width="6.33203125" style="427" customWidth="1"/>
    <col min="6133" max="6133" width="5" style="427" customWidth="1"/>
    <col min="6134" max="6134" width="16.6640625" style="427" customWidth="1"/>
    <col min="6135" max="6135" width="84.6640625" style="427" customWidth="1"/>
    <col min="6136" max="6136" width="5" style="427" customWidth="1"/>
    <col min="6137" max="6138" width="0" style="427" hidden="1" customWidth="1"/>
    <col min="6139" max="6139" width="16.83203125" style="427" customWidth="1"/>
    <col min="6140" max="6140" width="14.5" style="427" customWidth="1"/>
    <col min="6141" max="6141" width="18.33203125" style="427" customWidth="1"/>
    <col min="6142" max="6149" width="0" style="427" hidden="1" customWidth="1"/>
    <col min="6150" max="6150" width="13.83203125" style="427" customWidth="1"/>
    <col min="6151" max="6151" width="0" style="427" hidden="1" customWidth="1"/>
    <col min="6152" max="6382" width="9.33203125" style="427"/>
    <col min="6383" max="6387" width="0" style="427" hidden="1" customWidth="1"/>
    <col min="6388" max="6388" width="6.33203125" style="427" customWidth="1"/>
    <col min="6389" max="6389" width="5" style="427" customWidth="1"/>
    <col min="6390" max="6390" width="16.6640625" style="427" customWidth="1"/>
    <col min="6391" max="6391" width="84.6640625" style="427" customWidth="1"/>
    <col min="6392" max="6392" width="5" style="427" customWidth="1"/>
    <col min="6393" max="6394" width="0" style="427" hidden="1" customWidth="1"/>
    <col min="6395" max="6395" width="16.83203125" style="427" customWidth="1"/>
    <col min="6396" max="6396" width="14.5" style="427" customWidth="1"/>
    <col min="6397" max="6397" width="18.33203125" style="427" customWidth="1"/>
    <col min="6398" max="6405" width="0" style="427" hidden="1" customWidth="1"/>
    <col min="6406" max="6406" width="13.83203125" style="427" customWidth="1"/>
    <col min="6407" max="6407" width="0" style="427" hidden="1" customWidth="1"/>
    <col min="6408" max="6638" width="9.33203125" style="427"/>
    <col min="6639" max="6643" width="0" style="427" hidden="1" customWidth="1"/>
    <col min="6644" max="6644" width="6.33203125" style="427" customWidth="1"/>
    <col min="6645" max="6645" width="5" style="427" customWidth="1"/>
    <col min="6646" max="6646" width="16.6640625" style="427" customWidth="1"/>
    <col min="6647" max="6647" width="84.6640625" style="427" customWidth="1"/>
    <col min="6648" max="6648" width="5" style="427" customWidth="1"/>
    <col min="6649" max="6650" width="0" style="427" hidden="1" customWidth="1"/>
    <col min="6651" max="6651" width="16.83203125" style="427" customWidth="1"/>
    <col min="6652" max="6652" width="14.5" style="427" customWidth="1"/>
    <col min="6653" max="6653" width="18.33203125" style="427" customWidth="1"/>
    <col min="6654" max="6661" width="0" style="427" hidden="1" customWidth="1"/>
    <col min="6662" max="6662" width="13.83203125" style="427" customWidth="1"/>
    <col min="6663" max="6663" width="0" style="427" hidden="1" customWidth="1"/>
    <col min="6664" max="6894" width="9.33203125" style="427"/>
    <col min="6895" max="6899" width="0" style="427" hidden="1" customWidth="1"/>
    <col min="6900" max="6900" width="6.33203125" style="427" customWidth="1"/>
    <col min="6901" max="6901" width="5" style="427" customWidth="1"/>
    <col min="6902" max="6902" width="16.6640625" style="427" customWidth="1"/>
    <col min="6903" max="6903" width="84.6640625" style="427" customWidth="1"/>
    <col min="6904" max="6904" width="5" style="427" customWidth="1"/>
    <col min="6905" max="6906" width="0" style="427" hidden="1" customWidth="1"/>
    <col min="6907" max="6907" width="16.83203125" style="427" customWidth="1"/>
    <col min="6908" max="6908" width="14.5" style="427" customWidth="1"/>
    <col min="6909" max="6909" width="18.33203125" style="427" customWidth="1"/>
    <col min="6910" max="6917" width="0" style="427" hidden="1" customWidth="1"/>
    <col min="6918" max="6918" width="13.83203125" style="427" customWidth="1"/>
    <col min="6919" max="6919" width="0" style="427" hidden="1" customWidth="1"/>
    <col min="6920" max="7150" width="9.33203125" style="427"/>
    <col min="7151" max="7155" width="0" style="427" hidden="1" customWidth="1"/>
    <col min="7156" max="7156" width="6.33203125" style="427" customWidth="1"/>
    <col min="7157" max="7157" width="5" style="427" customWidth="1"/>
    <col min="7158" max="7158" width="16.6640625" style="427" customWidth="1"/>
    <col min="7159" max="7159" width="84.6640625" style="427" customWidth="1"/>
    <col min="7160" max="7160" width="5" style="427" customWidth="1"/>
    <col min="7161" max="7162" width="0" style="427" hidden="1" customWidth="1"/>
    <col min="7163" max="7163" width="16.83203125" style="427" customWidth="1"/>
    <col min="7164" max="7164" width="14.5" style="427" customWidth="1"/>
    <col min="7165" max="7165" width="18.33203125" style="427" customWidth="1"/>
    <col min="7166" max="7173" width="0" style="427" hidden="1" customWidth="1"/>
    <col min="7174" max="7174" width="13.83203125" style="427" customWidth="1"/>
    <col min="7175" max="7175" width="0" style="427" hidden="1" customWidth="1"/>
    <col min="7176" max="7406" width="9.33203125" style="427"/>
    <col min="7407" max="7411" width="0" style="427" hidden="1" customWidth="1"/>
    <col min="7412" max="7412" width="6.33203125" style="427" customWidth="1"/>
    <col min="7413" max="7413" width="5" style="427" customWidth="1"/>
    <col min="7414" max="7414" width="16.6640625" style="427" customWidth="1"/>
    <col min="7415" max="7415" width="84.6640625" style="427" customWidth="1"/>
    <col min="7416" max="7416" width="5" style="427" customWidth="1"/>
    <col min="7417" max="7418" width="0" style="427" hidden="1" customWidth="1"/>
    <col min="7419" max="7419" width="16.83203125" style="427" customWidth="1"/>
    <col min="7420" max="7420" width="14.5" style="427" customWidth="1"/>
    <col min="7421" max="7421" width="18.33203125" style="427" customWidth="1"/>
    <col min="7422" max="7429" width="0" style="427" hidden="1" customWidth="1"/>
    <col min="7430" max="7430" width="13.83203125" style="427" customWidth="1"/>
    <col min="7431" max="7431" width="0" style="427" hidden="1" customWidth="1"/>
    <col min="7432" max="7662" width="9.33203125" style="427"/>
    <col min="7663" max="7667" width="0" style="427" hidden="1" customWidth="1"/>
    <col min="7668" max="7668" width="6.33203125" style="427" customWidth="1"/>
    <col min="7669" max="7669" width="5" style="427" customWidth="1"/>
    <col min="7670" max="7670" width="16.6640625" style="427" customWidth="1"/>
    <col min="7671" max="7671" width="84.6640625" style="427" customWidth="1"/>
    <col min="7672" max="7672" width="5" style="427" customWidth="1"/>
    <col min="7673" max="7674" width="0" style="427" hidden="1" customWidth="1"/>
    <col min="7675" max="7675" width="16.83203125" style="427" customWidth="1"/>
    <col min="7676" max="7676" width="14.5" style="427" customWidth="1"/>
    <col min="7677" max="7677" width="18.33203125" style="427" customWidth="1"/>
    <col min="7678" max="7685" width="0" style="427" hidden="1" customWidth="1"/>
    <col min="7686" max="7686" width="13.83203125" style="427" customWidth="1"/>
    <col min="7687" max="7687" width="0" style="427" hidden="1" customWidth="1"/>
    <col min="7688" max="7918" width="9.33203125" style="427"/>
    <col min="7919" max="7923" width="0" style="427" hidden="1" customWidth="1"/>
    <col min="7924" max="7924" width="6.33203125" style="427" customWidth="1"/>
    <col min="7925" max="7925" width="5" style="427" customWidth="1"/>
    <col min="7926" max="7926" width="16.6640625" style="427" customWidth="1"/>
    <col min="7927" max="7927" width="84.6640625" style="427" customWidth="1"/>
    <col min="7928" max="7928" width="5" style="427" customWidth="1"/>
    <col min="7929" max="7930" width="0" style="427" hidden="1" customWidth="1"/>
    <col min="7931" max="7931" width="16.83203125" style="427" customWidth="1"/>
    <col min="7932" max="7932" width="14.5" style="427" customWidth="1"/>
    <col min="7933" max="7933" width="18.33203125" style="427" customWidth="1"/>
    <col min="7934" max="7941" width="0" style="427" hidden="1" customWidth="1"/>
    <col min="7942" max="7942" width="13.83203125" style="427" customWidth="1"/>
    <col min="7943" max="7943" width="0" style="427" hidden="1" customWidth="1"/>
    <col min="7944" max="8174" width="9.33203125" style="427"/>
    <col min="8175" max="8179" width="0" style="427" hidden="1" customWidth="1"/>
    <col min="8180" max="8180" width="6.33203125" style="427" customWidth="1"/>
    <col min="8181" max="8181" width="5" style="427" customWidth="1"/>
    <col min="8182" max="8182" width="16.6640625" style="427" customWidth="1"/>
    <col min="8183" max="8183" width="84.6640625" style="427" customWidth="1"/>
    <col min="8184" max="8184" width="5" style="427" customWidth="1"/>
    <col min="8185" max="8186" width="0" style="427" hidden="1" customWidth="1"/>
    <col min="8187" max="8187" width="16.83203125" style="427" customWidth="1"/>
    <col min="8188" max="8188" width="14.5" style="427" customWidth="1"/>
    <col min="8189" max="8189" width="18.33203125" style="427" customWidth="1"/>
    <col min="8190" max="8197" width="0" style="427" hidden="1" customWidth="1"/>
    <col min="8198" max="8198" width="13.83203125" style="427" customWidth="1"/>
    <col min="8199" max="8199" width="0" style="427" hidden="1" customWidth="1"/>
    <col min="8200" max="8430" width="9.33203125" style="427"/>
    <col min="8431" max="8435" width="0" style="427" hidden="1" customWidth="1"/>
    <col min="8436" max="8436" width="6.33203125" style="427" customWidth="1"/>
    <col min="8437" max="8437" width="5" style="427" customWidth="1"/>
    <col min="8438" max="8438" width="16.6640625" style="427" customWidth="1"/>
    <col min="8439" max="8439" width="84.6640625" style="427" customWidth="1"/>
    <col min="8440" max="8440" width="5" style="427" customWidth="1"/>
    <col min="8441" max="8442" width="0" style="427" hidden="1" customWidth="1"/>
    <col min="8443" max="8443" width="16.83203125" style="427" customWidth="1"/>
    <col min="8444" max="8444" width="14.5" style="427" customWidth="1"/>
    <col min="8445" max="8445" width="18.33203125" style="427" customWidth="1"/>
    <col min="8446" max="8453" width="0" style="427" hidden="1" customWidth="1"/>
    <col min="8454" max="8454" width="13.83203125" style="427" customWidth="1"/>
    <col min="8455" max="8455" width="0" style="427" hidden="1" customWidth="1"/>
    <col min="8456" max="8686" width="9.33203125" style="427"/>
    <col min="8687" max="8691" width="0" style="427" hidden="1" customWidth="1"/>
    <col min="8692" max="8692" width="6.33203125" style="427" customWidth="1"/>
    <col min="8693" max="8693" width="5" style="427" customWidth="1"/>
    <col min="8694" max="8694" width="16.6640625" style="427" customWidth="1"/>
    <col min="8695" max="8695" width="84.6640625" style="427" customWidth="1"/>
    <col min="8696" max="8696" width="5" style="427" customWidth="1"/>
    <col min="8697" max="8698" width="0" style="427" hidden="1" customWidth="1"/>
    <col min="8699" max="8699" width="16.83203125" style="427" customWidth="1"/>
    <col min="8700" max="8700" width="14.5" style="427" customWidth="1"/>
    <col min="8701" max="8701" width="18.33203125" style="427" customWidth="1"/>
    <col min="8702" max="8709" width="0" style="427" hidden="1" customWidth="1"/>
    <col min="8710" max="8710" width="13.83203125" style="427" customWidth="1"/>
    <col min="8711" max="8711" width="0" style="427" hidden="1" customWidth="1"/>
    <col min="8712" max="8942" width="9.33203125" style="427"/>
    <col min="8943" max="8947" width="0" style="427" hidden="1" customWidth="1"/>
    <col min="8948" max="8948" width="6.33203125" style="427" customWidth="1"/>
    <col min="8949" max="8949" width="5" style="427" customWidth="1"/>
    <col min="8950" max="8950" width="16.6640625" style="427" customWidth="1"/>
    <col min="8951" max="8951" width="84.6640625" style="427" customWidth="1"/>
    <col min="8952" max="8952" width="5" style="427" customWidth="1"/>
    <col min="8953" max="8954" width="0" style="427" hidden="1" customWidth="1"/>
    <col min="8955" max="8955" width="16.83203125" style="427" customWidth="1"/>
    <col min="8956" max="8956" width="14.5" style="427" customWidth="1"/>
    <col min="8957" max="8957" width="18.33203125" style="427" customWidth="1"/>
    <col min="8958" max="8965" width="0" style="427" hidden="1" customWidth="1"/>
    <col min="8966" max="8966" width="13.83203125" style="427" customWidth="1"/>
    <col min="8967" max="8967" width="0" style="427" hidden="1" customWidth="1"/>
    <col min="8968" max="9198" width="9.33203125" style="427"/>
    <col min="9199" max="9203" width="0" style="427" hidden="1" customWidth="1"/>
    <col min="9204" max="9204" width="6.33203125" style="427" customWidth="1"/>
    <col min="9205" max="9205" width="5" style="427" customWidth="1"/>
    <col min="9206" max="9206" width="16.6640625" style="427" customWidth="1"/>
    <col min="9207" max="9207" width="84.6640625" style="427" customWidth="1"/>
    <col min="9208" max="9208" width="5" style="427" customWidth="1"/>
    <col min="9209" max="9210" width="0" style="427" hidden="1" customWidth="1"/>
    <col min="9211" max="9211" width="16.83203125" style="427" customWidth="1"/>
    <col min="9212" max="9212" width="14.5" style="427" customWidth="1"/>
    <col min="9213" max="9213" width="18.33203125" style="427" customWidth="1"/>
    <col min="9214" max="9221" width="0" style="427" hidden="1" customWidth="1"/>
    <col min="9222" max="9222" width="13.83203125" style="427" customWidth="1"/>
    <col min="9223" max="9223" width="0" style="427" hidden="1" customWidth="1"/>
    <col min="9224" max="9454" width="9.33203125" style="427"/>
    <col min="9455" max="9459" width="0" style="427" hidden="1" customWidth="1"/>
    <col min="9460" max="9460" width="6.33203125" style="427" customWidth="1"/>
    <col min="9461" max="9461" width="5" style="427" customWidth="1"/>
    <col min="9462" max="9462" width="16.6640625" style="427" customWidth="1"/>
    <col min="9463" max="9463" width="84.6640625" style="427" customWidth="1"/>
    <col min="9464" max="9464" width="5" style="427" customWidth="1"/>
    <col min="9465" max="9466" width="0" style="427" hidden="1" customWidth="1"/>
    <col min="9467" max="9467" width="16.83203125" style="427" customWidth="1"/>
    <col min="9468" max="9468" width="14.5" style="427" customWidth="1"/>
    <col min="9469" max="9469" width="18.33203125" style="427" customWidth="1"/>
    <col min="9470" max="9477" width="0" style="427" hidden="1" customWidth="1"/>
    <col min="9478" max="9478" width="13.83203125" style="427" customWidth="1"/>
    <col min="9479" max="9479" width="0" style="427" hidden="1" customWidth="1"/>
    <col min="9480" max="9710" width="9.33203125" style="427"/>
    <col min="9711" max="9715" width="0" style="427" hidden="1" customWidth="1"/>
    <col min="9716" max="9716" width="6.33203125" style="427" customWidth="1"/>
    <col min="9717" max="9717" width="5" style="427" customWidth="1"/>
    <col min="9718" max="9718" width="16.6640625" style="427" customWidth="1"/>
    <col min="9719" max="9719" width="84.6640625" style="427" customWidth="1"/>
    <col min="9720" max="9720" width="5" style="427" customWidth="1"/>
    <col min="9721" max="9722" width="0" style="427" hidden="1" customWidth="1"/>
    <col min="9723" max="9723" width="16.83203125" style="427" customWidth="1"/>
    <col min="9724" max="9724" width="14.5" style="427" customWidth="1"/>
    <col min="9725" max="9725" width="18.33203125" style="427" customWidth="1"/>
    <col min="9726" max="9733" width="0" style="427" hidden="1" customWidth="1"/>
    <col min="9734" max="9734" width="13.83203125" style="427" customWidth="1"/>
    <col min="9735" max="9735" width="0" style="427" hidden="1" customWidth="1"/>
    <col min="9736" max="9966" width="9.33203125" style="427"/>
    <col min="9967" max="9971" width="0" style="427" hidden="1" customWidth="1"/>
    <col min="9972" max="9972" width="6.33203125" style="427" customWidth="1"/>
    <col min="9973" max="9973" width="5" style="427" customWidth="1"/>
    <col min="9974" max="9974" width="16.6640625" style="427" customWidth="1"/>
    <col min="9975" max="9975" width="84.6640625" style="427" customWidth="1"/>
    <col min="9976" max="9976" width="5" style="427" customWidth="1"/>
    <col min="9977" max="9978" width="0" style="427" hidden="1" customWidth="1"/>
    <col min="9979" max="9979" width="16.83203125" style="427" customWidth="1"/>
    <col min="9980" max="9980" width="14.5" style="427" customWidth="1"/>
    <col min="9981" max="9981" width="18.33203125" style="427" customWidth="1"/>
    <col min="9982" max="9989" width="0" style="427" hidden="1" customWidth="1"/>
    <col min="9990" max="9990" width="13.83203125" style="427" customWidth="1"/>
    <col min="9991" max="9991" width="0" style="427" hidden="1" customWidth="1"/>
    <col min="9992" max="10222" width="9.33203125" style="427"/>
    <col min="10223" max="10227" width="0" style="427" hidden="1" customWidth="1"/>
    <col min="10228" max="10228" width="6.33203125" style="427" customWidth="1"/>
    <col min="10229" max="10229" width="5" style="427" customWidth="1"/>
    <col min="10230" max="10230" width="16.6640625" style="427" customWidth="1"/>
    <col min="10231" max="10231" width="84.6640625" style="427" customWidth="1"/>
    <col min="10232" max="10232" width="5" style="427" customWidth="1"/>
    <col min="10233" max="10234" width="0" style="427" hidden="1" customWidth="1"/>
    <col min="10235" max="10235" width="16.83203125" style="427" customWidth="1"/>
    <col min="10236" max="10236" width="14.5" style="427" customWidth="1"/>
    <col min="10237" max="10237" width="18.33203125" style="427" customWidth="1"/>
    <col min="10238" max="10245" width="0" style="427" hidden="1" customWidth="1"/>
    <col min="10246" max="10246" width="13.83203125" style="427" customWidth="1"/>
    <col min="10247" max="10247" width="0" style="427" hidden="1" customWidth="1"/>
    <col min="10248" max="10478" width="9.33203125" style="427"/>
    <col min="10479" max="10483" width="0" style="427" hidden="1" customWidth="1"/>
    <col min="10484" max="10484" width="6.33203125" style="427" customWidth="1"/>
    <col min="10485" max="10485" width="5" style="427" customWidth="1"/>
    <col min="10486" max="10486" width="16.6640625" style="427" customWidth="1"/>
    <col min="10487" max="10487" width="84.6640625" style="427" customWidth="1"/>
    <col min="10488" max="10488" width="5" style="427" customWidth="1"/>
    <col min="10489" max="10490" width="0" style="427" hidden="1" customWidth="1"/>
    <col min="10491" max="10491" width="16.83203125" style="427" customWidth="1"/>
    <col min="10492" max="10492" width="14.5" style="427" customWidth="1"/>
    <col min="10493" max="10493" width="18.33203125" style="427" customWidth="1"/>
    <col min="10494" max="10501" width="0" style="427" hidden="1" customWidth="1"/>
    <col min="10502" max="10502" width="13.83203125" style="427" customWidth="1"/>
    <col min="10503" max="10503" width="0" style="427" hidden="1" customWidth="1"/>
    <col min="10504" max="10734" width="9.33203125" style="427"/>
    <col min="10735" max="10739" width="0" style="427" hidden="1" customWidth="1"/>
    <col min="10740" max="10740" width="6.33203125" style="427" customWidth="1"/>
    <col min="10741" max="10741" width="5" style="427" customWidth="1"/>
    <col min="10742" max="10742" width="16.6640625" style="427" customWidth="1"/>
    <col min="10743" max="10743" width="84.6640625" style="427" customWidth="1"/>
    <col min="10744" max="10744" width="5" style="427" customWidth="1"/>
    <col min="10745" max="10746" width="0" style="427" hidden="1" customWidth="1"/>
    <col min="10747" max="10747" width="16.83203125" style="427" customWidth="1"/>
    <col min="10748" max="10748" width="14.5" style="427" customWidth="1"/>
    <col min="10749" max="10749" width="18.33203125" style="427" customWidth="1"/>
    <col min="10750" max="10757" width="0" style="427" hidden="1" customWidth="1"/>
    <col min="10758" max="10758" width="13.83203125" style="427" customWidth="1"/>
    <col min="10759" max="10759" width="0" style="427" hidden="1" customWidth="1"/>
    <col min="10760" max="10990" width="9.33203125" style="427"/>
    <col min="10991" max="10995" width="0" style="427" hidden="1" customWidth="1"/>
    <col min="10996" max="10996" width="6.33203125" style="427" customWidth="1"/>
    <col min="10997" max="10997" width="5" style="427" customWidth="1"/>
    <col min="10998" max="10998" width="16.6640625" style="427" customWidth="1"/>
    <col min="10999" max="10999" width="84.6640625" style="427" customWidth="1"/>
    <col min="11000" max="11000" width="5" style="427" customWidth="1"/>
    <col min="11001" max="11002" width="0" style="427" hidden="1" customWidth="1"/>
    <col min="11003" max="11003" width="16.83203125" style="427" customWidth="1"/>
    <col min="11004" max="11004" width="14.5" style="427" customWidth="1"/>
    <col min="11005" max="11005" width="18.33203125" style="427" customWidth="1"/>
    <col min="11006" max="11013" width="0" style="427" hidden="1" customWidth="1"/>
    <col min="11014" max="11014" width="13.83203125" style="427" customWidth="1"/>
    <col min="11015" max="11015" width="0" style="427" hidden="1" customWidth="1"/>
    <col min="11016" max="11246" width="9.33203125" style="427"/>
    <col min="11247" max="11251" width="0" style="427" hidden="1" customWidth="1"/>
    <col min="11252" max="11252" width="6.33203125" style="427" customWidth="1"/>
    <col min="11253" max="11253" width="5" style="427" customWidth="1"/>
    <col min="11254" max="11254" width="16.6640625" style="427" customWidth="1"/>
    <col min="11255" max="11255" width="84.6640625" style="427" customWidth="1"/>
    <col min="11256" max="11256" width="5" style="427" customWidth="1"/>
    <col min="11257" max="11258" width="0" style="427" hidden="1" customWidth="1"/>
    <col min="11259" max="11259" width="16.83203125" style="427" customWidth="1"/>
    <col min="11260" max="11260" width="14.5" style="427" customWidth="1"/>
    <col min="11261" max="11261" width="18.33203125" style="427" customWidth="1"/>
    <col min="11262" max="11269" width="0" style="427" hidden="1" customWidth="1"/>
    <col min="11270" max="11270" width="13.83203125" style="427" customWidth="1"/>
    <col min="11271" max="11271" width="0" style="427" hidden="1" customWidth="1"/>
    <col min="11272" max="11502" width="9.33203125" style="427"/>
    <col min="11503" max="11507" width="0" style="427" hidden="1" customWidth="1"/>
    <col min="11508" max="11508" width="6.33203125" style="427" customWidth="1"/>
    <col min="11509" max="11509" width="5" style="427" customWidth="1"/>
    <col min="11510" max="11510" width="16.6640625" style="427" customWidth="1"/>
    <col min="11511" max="11511" width="84.6640625" style="427" customWidth="1"/>
    <col min="11512" max="11512" width="5" style="427" customWidth="1"/>
    <col min="11513" max="11514" width="0" style="427" hidden="1" customWidth="1"/>
    <col min="11515" max="11515" width="16.83203125" style="427" customWidth="1"/>
    <col min="11516" max="11516" width="14.5" style="427" customWidth="1"/>
    <col min="11517" max="11517" width="18.33203125" style="427" customWidth="1"/>
    <col min="11518" max="11525" width="0" style="427" hidden="1" customWidth="1"/>
    <col min="11526" max="11526" width="13.83203125" style="427" customWidth="1"/>
    <col min="11527" max="11527" width="0" style="427" hidden="1" customWidth="1"/>
    <col min="11528" max="11758" width="9.33203125" style="427"/>
    <col min="11759" max="11763" width="0" style="427" hidden="1" customWidth="1"/>
    <col min="11764" max="11764" width="6.33203125" style="427" customWidth="1"/>
    <col min="11765" max="11765" width="5" style="427" customWidth="1"/>
    <col min="11766" max="11766" width="16.6640625" style="427" customWidth="1"/>
    <col min="11767" max="11767" width="84.6640625" style="427" customWidth="1"/>
    <col min="11768" max="11768" width="5" style="427" customWidth="1"/>
    <col min="11769" max="11770" width="0" style="427" hidden="1" customWidth="1"/>
    <col min="11771" max="11771" width="16.83203125" style="427" customWidth="1"/>
    <col min="11772" max="11772" width="14.5" style="427" customWidth="1"/>
    <col min="11773" max="11773" width="18.33203125" style="427" customWidth="1"/>
    <col min="11774" max="11781" width="0" style="427" hidden="1" customWidth="1"/>
    <col min="11782" max="11782" width="13.83203125" style="427" customWidth="1"/>
    <col min="11783" max="11783" width="0" style="427" hidden="1" customWidth="1"/>
    <col min="11784" max="12014" width="9.33203125" style="427"/>
    <col min="12015" max="12019" width="0" style="427" hidden="1" customWidth="1"/>
    <col min="12020" max="12020" width="6.33203125" style="427" customWidth="1"/>
    <col min="12021" max="12021" width="5" style="427" customWidth="1"/>
    <col min="12022" max="12022" width="16.6640625" style="427" customWidth="1"/>
    <col min="12023" max="12023" width="84.6640625" style="427" customWidth="1"/>
    <col min="12024" max="12024" width="5" style="427" customWidth="1"/>
    <col min="12025" max="12026" width="0" style="427" hidden="1" customWidth="1"/>
    <col min="12027" max="12027" width="16.83203125" style="427" customWidth="1"/>
    <col min="12028" max="12028" width="14.5" style="427" customWidth="1"/>
    <col min="12029" max="12029" width="18.33203125" style="427" customWidth="1"/>
    <col min="12030" max="12037" width="0" style="427" hidden="1" customWidth="1"/>
    <col min="12038" max="12038" width="13.83203125" style="427" customWidth="1"/>
    <col min="12039" max="12039" width="0" style="427" hidden="1" customWidth="1"/>
    <col min="12040" max="12270" width="9.33203125" style="427"/>
    <col min="12271" max="12275" width="0" style="427" hidden="1" customWidth="1"/>
    <col min="12276" max="12276" width="6.33203125" style="427" customWidth="1"/>
    <col min="12277" max="12277" width="5" style="427" customWidth="1"/>
    <col min="12278" max="12278" width="16.6640625" style="427" customWidth="1"/>
    <col min="12279" max="12279" width="84.6640625" style="427" customWidth="1"/>
    <col min="12280" max="12280" width="5" style="427" customWidth="1"/>
    <col min="12281" max="12282" width="0" style="427" hidden="1" customWidth="1"/>
    <col min="12283" max="12283" width="16.83203125" style="427" customWidth="1"/>
    <col min="12284" max="12284" width="14.5" style="427" customWidth="1"/>
    <col min="12285" max="12285" width="18.33203125" style="427" customWidth="1"/>
    <col min="12286" max="12293" width="0" style="427" hidden="1" customWidth="1"/>
    <col min="12294" max="12294" width="13.83203125" style="427" customWidth="1"/>
    <col min="12295" max="12295" width="0" style="427" hidden="1" customWidth="1"/>
    <col min="12296" max="12526" width="9.33203125" style="427"/>
    <col min="12527" max="12531" width="0" style="427" hidden="1" customWidth="1"/>
    <col min="12532" max="12532" width="6.33203125" style="427" customWidth="1"/>
    <col min="12533" max="12533" width="5" style="427" customWidth="1"/>
    <col min="12534" max="12534" width="16.6640625" style="427" customWidth="1"/>
    <col min="12535" max="12535" width="84.6640625" style="427" customWidth="1"/>
    <col min="12536" max="12536" width="5" style="427" customWidth="1"/>
    <col min="12537" max="12538" width="0" style="427" hidden="1" customWidth="1"/>
    <col min="12539" max="12539" width="16.83203125" style="427" customWidth="1"/>
    <col min="12540" max="12540" width="14.5" style="427" customWidth="1"/>
    <col min="12541" max="12541" width="18.33203125" style="427" customWidth="1"/>
    <col min="12542" max="12549" width="0" style="427" hidden="1" customWidth="1"/>
    <col min="12550" max="12550" width="13.83203125" style="427" customWidth="1"/>
    <col min="12551" max="12551" width="0" style="427" hidden="1" customWidth="1"/>
    <col min="12552" max="12782" width="9.33203125" style="427"/>
    <col min="12783" max="12787" width="0" style="427" hidden="1" customWidth="1"/>
    <col min="12788" max="12788" width="6.33203125" style="427" customWidth="1"/>
    <col min="12789" max="12789" width="5" style="427" customWidth="1"/>
    <col min="12790" max="12790" width="16.6640625" style="427" customWidth="1"/>
    <col min="12791" max="12791" width="84.6640625" style="427" customWidth="1"/>
    <col min="12792" max="12792" width="5" style="427" customWidth="1"/>
    <col min="12793" max="12794" width="0" style="427" hidden="1" customWidth="1"/>
    <col min="12795" max="12795" width="16.83203125" style="427" customWidth="1"/>
    <col min="12796" max="12796" width="14.5" style="427" customWidth="1"/>
    <col min="12797" max="12797" width="18.33203125" style="427" customWidth="1"/>
    <col min="12798" max="12805" width="0" style="427" hidden="1" customWidth="1"/>
    <col min="12806" max="12806" width="13.83203125" style="427" customWidth="1"/>
    <col min="12807" max="12807" width="0" style="427" hidden="1" customWidth="1"/>
    <col min="12808" max="13038" width="9.33203125" style="427"/>
    <col min="13039" max="13043" width="0" style="427" hidden="1" customWidth="1"/>
    <col min="13044" max="13044" width="6.33203125" style="427" customWidth="1"/>
    <col min="13045" max="13045" width="5" style="427" customWidth="1"/>
    <col min="13046" max="13046" width="16.6640625" style="427" customWidth="1"/>
    <col min="13047" max="13047" width="84.6640625" style="427" customWidth="1"/>
    <col min="13048" max="13048" width="5" style="427" customWidth="1"/>
    <col min="13049" max="13050" width="0" style="427" hidden="1" customWidth="1"/>
    <col min="13051" max="13051" width="16.83203125" style="427" customWidth="1"/>
    <col min="13052" max="13052" width="14.5" style="427" customWidth="1"/>
    <col min="13053" max="13053" width="18.33203125" style="427" customWidth="1"/>
    <col min="13054" max="13061" width="0" style="427" hidden="1" customWidth="1"/>
    <col min="13062" max="13062" width="13.83203125" style="427" customWidth="1"/>
    <col min="13063" max="13063" width="0" style="427" hidden="1" customWidth="1"/>
    <col min="13064" max="13294" width="9.33203125" style="427"/>
    <col min="13295" max="13299" width="0" style="427" hidden="1" customWidth="1"/>
    <col min="13300" max="13300" width="6.33203125" style="427" customWidth="1"/>
    <col min="13301" max="13301" width="5" style="427" customWidth="1"/>
    <col min="13302" max="13302" width="16.6640625" style="427" customWidth="1"/>
    <col min="13303" max="13303" width="84.6640625" style="427" customWidth="1"/>
    <col min="13304" max="13304" width="5" style="427" customWidth="1"/>
    <col min="13305" max="13306" width="0" style="427" hidden="1" customWidth="1"/>
    <col min="13307" max="13307" width="16.83203125" style="427" customWidth="1"/>
    <col min="13308" max="13308" width="14.5" style="427" customWidth="1"/>
    <col min="13309" max="13309" width="18.33203125" style="427" customWidth="1"/>
    <col min="13310" max="13317" width="0" style="427" hidden="1" customWidth="1"/>
    <col min="13318" max="13318" width="13.83203125" style="427" customWidth="1"/>
    <col min="13319" max="13319" width="0" style="427" hidden="1" customWidth="1"/>
    <col min="13320" max="13550" width="9.33203125" style="427"/>
    <col min="13551" max="13555" width="0" style="427" hidden="1" customWidth="1"/>
    <col min="13556" max="13556" width="6.33203125" style="427" customWidth="1"/>
    <col min="13557" max="13557" width="5" style="427" customWidth="1"/>
    <col min="13558" max="13558" width="16.6640625" style="427" customWidth="1"/>
    <col min="13559" max="13559" width="84.6640625" style="427" customWidth="1"/>
    <col min="13560" max="13560" width="5" style="427" customWidth="1"/>
    <col min="13561" max="13562" width="0" style="427" hidden="1" customWidth="1"/>
    <col min="13563" max="13563" width="16.83203125" style="427" customWidth="1"/>
    <col min="13564" max="13564" width="14.5" style="427" customWidth="1"/>
    <col min="13565" max="13565" width="18.33203125" style="427" customWidth="1"/>
    <col min="13566" max="13573" width="0" style="427" hidden="1" customWidth="1"/>
    <col min="13574" max="13574" width="13.83203125" style="427" customWidth="1"/>
    <col min="13575" max="13575" width="0" style="427" hidden="1" customWidth="1"/>
    <col min="13576" max="13806" width="9.33203125" style="427"/>
    <col min="13807" max="13811" width="0" style="427" hidden="1" customWidth="1"/>
    <col min="13812" max="13812" width="6.33203125" style="427" customWidth="1"/>
    <col min="13813" max="13813" width="5" style="427" customWidth="1"/>
    <col min="13814" max="13814" width="16.6640625" style="427" customWidth="1"/>
    <col min="13815" max="13815" width="84.6640625" style="427" customWidth="1"/>
    <col min="13816" max="13816" width="5" style="427" customWidth="1"/>
    <col min="13817" max="13818" width="0" style="427" hidden="1" customWidth="1"/>
    <col min="13819" max="13819" width="16.83203125" style="427" customWidth="1"/>
    <col min="13820" max="13820" width="14.5" style="427" customWidth="1"/>
    <col min="13821" max="13821" width="18.33203125" style="427" customWidth="1"/>
    <col min="13822" max="13829" width="0" style="427" hidden="1" customWidth="1"/>
    <col min="13830" max="13830" width="13.83203125" style="427" customWidth="1"/>
    <col min="13831" max="13831" width="0" style="427" hidden="1" customWidth="1"/>
    <col min="13832" max="14062" width="9.33203125" style="427"/>
    <col min="14063" max="14067" width="0" style="427" hidden="1" customWidth="1"/>
    <col min="14068" max="14068" width="6.33203125" style="427" customWidth="1"/>
    <col min="14069" max="14069" width="5" style="427" customWidth="1"/>
    <col min="14070" max="14070" width="16.6640625" style="427" customWidth="1"/>
    <col min="14071" max="14071" width="84.6640625" style="427" customWidth="1"/>
    <col min="14072" max="14072" width="5" style="427" customWidth="1"/>
    <col min="14073" max="14074" width="0" style="427" hidden="1" customWidth="1"/>
    <col min="14075" max="14075" width="16.83203125" style="427" customWidth="1"/>
    <col min="14076" max="14076" width="14.5" style="427" customWidth="1"/>
    <col min="14077" max="14077" width="18.33203125" style="427" customWidth="1"/>
    <col min="14078" max="14085" width="0" style="427" hidden="1" customWidth="1"/>
    <col min="14086" max="14086" width="13.83203125" style="427" customWidth="1"/>
    <col min="14087" max="14087" width="0" style="427" hidden="1" customWidth="1"/>
    <col min="14088" max="14318" width="9.33203125" style="427"/>
    <col min="14319" max="14323" width="0" style="427" hidden="1" customWidth="1"/>
    <col min="14324" max="14324" width="6.33203125" style="427" customWidth="1"/>
    <col min="14325" max="14325" width="5" style="427" customWidth="1"/>
    <col min="14326" max="14326" width="16.6640625" style="427" customWidth="1"/>
    <col min="14327" max="14327" width="84.6640625" style="427" customWidth="1"/>
    <col min="14328" max="14328" width="5" style="427" customWidth="1"/>
    <col min="14329" max="14330" width="0" style="427" hidden="1" customWidth="1"/>
    <col min="14331" max="14331" width="16.83203125" style="427" customWidth="1"/>
    <col min="14332" max="14332" width="14.5" style="427" customWidth="1"/>
    <col min="14333" max="14333" width="18.33203125" style="427" customWidth="1"/>
    <col min="14334" max="14341" width="0" style="427" hidden="1" customWidth="1"/>
    <col min="14342" max="14342" width="13.83203125" style="427" customWidth="1"/>
    <col min="14343" max="14343" width="0" style="427" hidden="1" customWidth="1"/>
    <col min="14344" max="14574" width="9.33203125" style="427"/>
    <col min="14575" max="14579" width="0" style="427" hidden="1" customWidth="1"/>
    <col min="14580" max="14580" width="6.33203125" style="427" customWidth="1"/>
    <col min="14581" max="14581" width="5" style="427" customWidth="1"/>
    <col min="14582" max="14582" width="16.6640625" style="427" customWidth="1"/>
    <col min="14583" max="14583" width="84.6640625" style="427" customWidth="1"/>
    <col min="14584" max="14584" width="5" style="427" customWidth="1"/>
    <col min="14585" max="14586" width="0" style="427" hidden="1" customWidth="1"/>
    <col min="14587" max="14587" width="16.83203125" style="427" customWidth="1"/>
    <col min="14588" max="14588" width="14.5" style="427" customWidth="1"/>
    <col min="14589" max="14589" width="18.33203125" style="427" customWidth="1"/>
    <col min="14590" max="14597" width="0" style="427" hidden="1" customWidth="1"/>
    <col min="14598" max="14598" width="13.83203125" style="427" customWidth="1"/>
    <col min="14599" max="14599" width="0" style="427" hidden="1" customWidth="1"/>
    <col min="14600" max="14830" width="9.33203125" style="427"/>
    <col min="14831" max="14835" width="0" style="427" hidden="1" customWidth="1"/>
    <col min="14836" max="14836" width="6.33203125" style="427" customWidth="1"/>
    <col min="14837" max="14837" width="5" style="427" customWidth="1"/>
    <col min="14838" max="14838" width="16.6640625" style="427" customWidth="1"/>
    <col min="14839" max="14839" width="84.6640625" style="427" customWidth="1"/>
    <col min="14840" max="14840" width="5" style="427" customWidth="1"/>
    <col min="14841" max="14842" width="0" style="427" hidden="1" customWidth="1"/>
    <col min="14843" max="14843" width="16.83203125" style="427" customWidth="1"/>
    <col min="14844" max="14844" width="14.5" style="427" customWidth="1"/>
    <col min="14845" max="14845" width="18.33203125" style="427" customWidth="1"/>
    <col min="14846" max="14853" width="0" style="427" hidden="1" customWidth="1"/>
    <col min="14854" max="14854" width="13.83203125" style="427" customWidth="1"/>
    <col min="14855" max="14855" width="0" style="427" hidden="1" customWidth="1"/>
    <col min="14856" max="15086" width="9.33203125" style="427"/>
    <col min="15087" max="15091" width="0" style="427" hidden="1" customWidth="1"/>
    <col min="15092" max="15092" width="6.33203125" style="427" customWidth="1"/>
    <col min="15093" max="15093" width="5" style="427" customWidth="1"/>
    <col min="15094" max="15094" width="16.6640625" style="427" customWidth="1"/>
    <col min="15095" max="15095" width="84.6640625" style="427" customWidth="1"/>
    <col min="15096" max="15096" width="5" style="427" customWidth="1"/>
    <col min="15097" max="15098" width="0" style="427" hidden="1" customWidth="1"/>
    <col min="15099" max="15099" width="16.83203125" style="427" customWidth="1"/>
    <col min="15100" max="15100" width="14.5" style="427" customWidth="1"/>
    <col min="15101" max="15101" width="18.33203125" style="427" customWidth="1"/>
    <col min="15102" max="15109" width="0" style="427" hidden="1" customWidth="1"/>
    <col min="15110" max="15110" width="13.83203125" style="427" customWidth="1"/>
    <col min="15111" max="15111" width="0" style="427" hidden="1" customWidth="1"/>
    <col min="15112" max="15342" width="9.33203125" style="427"/>
    <col min="15343" max="15347" width="0" style="427" hidden="1" customWidth="1"/>
    <col min="15348" max="15348" width="6.33203125" style="427" customWidth="1"/>
    <col min="15349" max="15349" width="5" style="427" customWidth="1"/>
    <col min="15350" max="15350" width="16.6640625" style="427" customWidth="1"/>
    <col min="15351" max="15351" width="84.6640625" style="427" customWidth="1"/>
    <col min="15352" max="15352" width="5" style="427" customWidth="1"/>
    <col min="15353" max="15354" width="0" style="427" hidden="1" customWidth="1"/>
    <col min="15355" max="15355" width="16.83203125" style="427" customWidth="1"/>
    <col min="15356" max="15356" width="14.5" style="427" customWidth="1"/>
    <col min="15357" max="15357" width="18.33203125" style="427" customWidth="1"/>
    <col min="15358" max="15365" width="0" style="427" hidden="1" customWidth="1"/>
    <col min="15366" max="15366" width="13.83203125" style="427" customWidth="1"/>
    <col min="15367" max="15367" width="0" style="427" hidden="1" customWidth="1"/>
    <col min="15368" max="15598" width="9.33203125" style="427"/>
    <col min="15599" max="15603" width="0" style="427" hidden="1" customWidth="1"/>
    <col min="15604" max="15604" width="6.33203125" style="427" customWidth="1"/>
    <col min="15605" max="15605" width="5" style="427" customWidth="1"/>
    <col min="15606" max="15606" width="16.6640625" style="427" customWidth="1"/>
    <col min="15607" max="15607" width="84.6640625" style="427" customWidth="1"/>
    <col min="15608" max="15608" width="5" style="427" customWidth="1"/>
    <col min="15609" max="15610" width="0" style="427" hidden="1" customWidth="1"/>
    <col min="15611" max="15611" width="16.83203125" style="427" customWidth="1"/>
    <col min="15612" max="15612" width="14.5" style="427" customWidth="1"/>
    <col min="15613" max="15613" width="18.33203125" style="427" customWidth="1"/>
    <col min="15614" max="15621" width="0" style="427" hidden="1" customWidth="1"/>
    <col min="15622" max="15622" width="13.83203125" style="427" customWidth="1"/>
    <col min="15623" max="15623" width="0" style="427" hidden="1" customWidth="1"/>
    <col min="15624" max="15854" width="9.33203125" style="427"/>
    <col min="15855" max="15859" width="0" style="427" hidden="1" customWidth="1"/>
    <col min="15860" max="15860" width="6.33203125" style="427" customWidth="1"/>
    <col min="15861" max="15861" width="5" style="427" customWidth="1"/>
    <col min="15862" max="15862" width="16.6640625" style="427" customWidth="1"/>
    <col min="15863" max="15863" width="84.6640625" style="427" customWidth="1"/>
    <col min="15864" max="15864" width="5" style="427" customWidth="1"/>
    <col min="15865" max="15866" width="0" style="427" hidden="1" customWidth="1"/>
    <col min="15867" max="15867" width="16.83203125" style="427" customWidth="1"/>
    <col min="15868" max="15868" width="14.5" style="427" customWidth="1"/>
    <col min="15869" max="15869" width="18.33203125" style="427" customWidth="1"/>
    <col min="15870" max="15877" width="0" style="427" hidden="1" customWidth="1"/>
    <col min="15878" max="15878" width="13.83203125" style="427" customWidth="1"/>
    <col min="15879" max="15879" width="0" style="427" hidden="1" customWidth="1"/>
    <col min="15880" max="16110" width="9.33203125" style="427"/>
    <col min="16111" max="16115" width="0" style="427" hidden="1" customWidth="1"/>
    <col min="16116" max="16116" width="6.33203125" style="427" customWidth="1"/>
    <col min="16117" max="16117" width="5" style="427" customWidth="1"/>
    <col min="16118" max="16118" width="16.6640625" style="427" customWidth="1"/>
    <col min="16119" max="16119" width="84.6640625" style="427" customWidth="1"/>
    <col min="16120" max="16120" width="5" style="427" customWidth="1"/>
    <col min="16121" max="16122" width="0" style="427" hidden="1" customWidth="1"/>
    <col min="16123" max="16123" width="16.83203125" style="427" customWidth="1"/>
    <col min="16124" max="16124" width="14.5" style="427" customWidth="1"/>
    <col min="16125" max="16125" width="18.33203125" style="427" customWidth="1"/>
    <col min="16126" max="16133" width="0" style="427" hidden="1" customWidth="1"/>
    <col min="16134" max="16134" width="13.83203125" style="427" customWidth="1"/>
    <col min="16135" max="16135" width="0" style="427" hidden="1" customWidth="1"/>
    <col min="16136" max="16384" width="9.33203125" style="427"/>
  </cols>
  <sheetData>
    <row r="2" spans="1:7" s="407" customFormat="1" ht="15.75" x14ac:dyDescent="0.25">
      <c r="A2" s="403"/>
      <c r="B2" s="404"/>
      <c r="C2" s="405" t="s">
        <v>1065</v>
      </c>
      <c r="D2" s="406"/>
      <c r="F2" s="408"/>
      <c r="G2" s="409"/>
    </row>
    <row r="3" spans="1:7" s="407" customFormat="1" ht="15.75" x14ac:dyDescent="0.25">
      <c r="A3" s="403"/>
      <c r="B3" s="404"/>
      <c r="C3" s="410" t="s">
        <v>2237</v>
      </c>
      <c r="D3" s="406"/>
      <c r="F3" s="408"/>
      <c r="G3" s="409"/>
    </row>
    <row r="4" spans="1:7" s="407" customFormat="1" ht="15.75" x14ac:dyDescent="0.25">
      <c r="A4" s="403"/>
      <c r="B4" s="404"/>
      <c r="C4" s="411">
        <f>'[1]Kryci list'!D5</f>
        <v>0</v>
      </c>
      <c r="D4" s="406"/>
      <c r="F4" s="408"/>
      <c r="G4" s="409"/>
    </row>
    <row r="5" spans="1:7" s="407" customFormat="1" ht="13.5" thickBot="1" x14ac:dyDescent="0.25">
      <c r="A5" s="403"/>
      <c r="B5" s="404"/>
      <c r="C5" s="412" t="s">
        <v>31</v>
      </c>
      <c r="D5" s="412" t="s">
        <v>1201</v>
      </c>
      <c r="F5" s="408"/>
      <c r="G5" s="409"/>
    </row>
    <row r="6" spans="1:7" s="407" customFormat="1" x14ac:dyDescent="0.2">
      <c r="A6" s="403"/>
      <c r="B6" s="404"/>
      <c r="C6" s="413"/>
      <c r="D6" s="414"/>
      <c r="F6" s="408"/>
      <c r="G6" s="409"/>
    </row>
    <row r="7" spans="1:7" s="407" customFormat="1" x14ac:dyDescent="0.2">
      <c r="A7" s="403"/>
      <c r="B7" s="404"/>
      <c r="C7" s="415" t="str">
        <f>C40</f>
        <v>SO 01: Architektonicko stavební řešení</v>
      </c>
      <c r="D7" s="416">
        <f>G40</f>
        <v>0</v>
      </c>
      <c r="F7" s="408"/>
      <c r="G7" s="409"/>
    </row>
    <row r="8" spans="1:7" s="407" customFormat="1" x14ac:dyDescent="0.2">
      <c r="A8" s="403"/>
      <c r="B8" s="404"/>
      <c r="C8" s="417" t="str">
        <f>C41</f>
        <v>001: Zemní práce</v>
      </c>
      <c r="D8" s="418">
        <f>G41</f>
        <v>0</v>
      </c>
      <c r="F8" s="408"/>
      <c r="G8" s="409"/>
    </row>
    <row r="9" spans="1:7" s="407" customFormat="1" x14ac:dyDescent="0.2">
      <c r="A9" s="403"/>
      <c r="B9" s="404"/>
      <c r="C9" s="417" t="str">
        <f>C115</f>
        <v>002: Základy</v>
      </c>
      <c r="D9" s="418">
        <f>G115</f>
        <v>0</v>
      </c>
      <c r="F9" s="408"/>
      <c r="G9" s="409"/>
    </row>
    <row r="10" spans="1:7" s="407" customFormat="1" x14ac:dyDescent="0.2">
      <c r="A10" s="403"/>
      <c r="B10" s="404"/>
      <c r="C10" s="417" t="str">
        <f>C205</f>
        <v>003: Svislé konstrukce</v>
      </c>
      <c r="D10" s="418">
        <f>G205</f>
        <v>0</v>
      </c>
      <c r="F10" s="408"/>
      <c r="G10" s="409"/>
    </row>
    <row r="11" spans="1:7" s="407" customFormat="1" x14ac:dyDescent="0.2">
      <c r="A11" s="403"/>
      <c r="B11" s="404"/>
      <c r="C11" s="417" t="str">
        <f>C278</f>
        <v>004: Vodorovné konstrukce</v>
      </c>
      <c r="D11" s="418">
        <f>G278</f>
        <v>0</v>
      </c>
      <c r="F11" s="408"/>
      <c r="G11" s="409"/>
    </row>
    <row r="12" spans="1:7" s="407" customFormat="1" x14ac:dyDescent="0.2">
      <c r="A12" s="403"/>
      <c r="B12" s="404"/>
      <c r="C12" s="417" t="str">
        <f>C312</f>
        <v>006: Úpravy povrchu</v>
      </c>
      <c r="D12" s="418">
        <f>G312</f>
        <v>0</v>
      </c>
      <c r="F12" s="408"/>
      <c r="G12" s="409"/>
    </row>
    <row r="13" spans="1:7" s="407" customFormat="1" x14ac:dyDescent="0.2">
      <c r="A13" s="403"/>
      <c r="B13" s="404"/>
      <c r="C13" s="417" t="str">
        <f>C521</f>
        <v>008: Vedení dálková a přípojná</v>
      </c>
      <c r="D13" s="418">
        <f>G521</f>
        <v>0</v>
      </c>
      <c r="F13" s="408"/>
      <c r="G13" s="409"/>
    </row>
    <row r="14" spans="1:7" s="407" customFormat="1" x14ac:dyDescent="0.2">
      <c r="A14" s="403"/>
      <c r="B14" s="404"/>
      <c r="C14" s="417" t="str">
        <f>C529</f>
        <v>009: Ostatní konstrukce a práce</v>
      </c>
      <c r="D14" s="418">
        <f>G529</f>
        <v>0</v>
      </c>
      <c r="F14" s="408"/>
      <c r="G14" s="409"/>
    </row>
    <row r="15" spans="1:7" s="407" customFormat="1" x14ac:dyDescent="0.2">
      <c r="A15" s="403"/>
      <c r="B15" s="404"/>
      <c r="C15" s="417" t="str">
        <f>C650</f>
        <v>099: Přesun hmot HSV</v>
      </c>
      <c r="D15" s="418">
        <f>G650</f>
        <v>0</v>
      </c>
      <c r="F15" s="408"/>
      <c r="G15" s="409"/>
    </row>
    <row r="16" spans="1:7" s="407" customFormat="1" x14ac:dyDescent="0.2">
      <c r="A16" s="403"/>
      <c r="B16" s="404"/>
      <c r="C16" s="417" t="str">
        <f>C674</f>
        <v>711: Izolace proti vodě</v>
      </c>
      <c r="D16" s="418">
        <f>G674</f>
        <v>0</v>
      </c>
      <c r="F16" s="408"/>
      <c r="G16" s="409"/>
    </row>
    <row r="17" spans="1:7" s="407" customFormat="1" ht="12.75" customHeight="1" x14ac:dyDescent="0.2">
      <c r="A17" s="403"/>
      <c r="B17" s="404"/>
      <c r="C17" s="417" t="str">
        <f>C694</f>
        <v>725: Zařizovací předměty</v>
      </c>
      <c r="D17" s="418">
        <f>G694</f>
        <v>0</v>
      </c>
      <c r="F17" s="408"/>
      <c r="G17" s="409"/>
    </row>
    <row r="18" spans="1:7" s="407" customFormat="1" x14ac:dyDescent="0.2">
      <c r="A18" s="403"/>
      <c r="B18" s="404"/>
      <c r="C18" s="417" t="str">
        <f>C722</f>
        <v>763: Konstrukce montované</v>
      </c>
      <c r="D18" s="418">
        <f>G722</f>
        <v>0</v>
      </c>
      <c r="F18" s="408"/>
      <c r="G18" s="409"/>
    </row>
    <row r="19" spans="1:7" s="407" customFormat="1" x14ac:dyDescent="0.2">
      <c r="A19" s="403"/>
      <c r="B19" s="404"/>
      <c r="C19" s="417" t="str">
        <f>C808</f>
        <v>764: Konstrukce klempířské</v>
      </c>
      <c r="D19" s="418">
        <f>G808</f>
        <v>0</v>
      </c>
      <c r="F19" s="408"/>
      <c r="G19" s="409"/>
    </row>
    <row r="20" spans="1:7" s="407" customFormat="1" x14ac:dyDescent="0.2">
      <c r="A20" s="403"/>
      <c r="B20" s="404"/>
      <c r="C20" s="417" t="str">
        <f>C851</f>
        <v>766: Konstrukce truhlářské</v>
      </c>
      <c r="D20" s="418">
        <f>G851</f>
        <v>0</v>
      </c>
      <c r="F20" s="408"/>
      <c r="G20" s="409"/>
    </row>
    <row r="21" spans="1:7" s="407" customFormat="1" x14ac:dyDescent="0.2">
      <c r="A21" s="403"/>
      <c r="B21" s="404"/>
      <c r="C21" s="417" t="str">
        <f>C980</f>
        <v>767: Konstrukce zámečnické</v>
      </c>
      <c r="D21" s="418">
        <f>G980</f>
        <v>0</v>
      </c>
      <c r="F21" s="408"/>
      <c r="G21" s="409"/>
    </row>
    <row r="22" spans="1:7" s="407" customFormat="1" x14ac:dyDescent="0.2">
      <c r="A22" s="403"/>
      <c r="B22" s="404"/>
      <c r="C22" s="417" t="str">
        <f>C1055</f>
        <v>771: Podlahy z dlaždic</v>
      </c>
      <c r="D22" s="418">
        <f>G1055</f>
        <v>0</v>
      </c>
      <c r="F22" s="408"/>
      <c r="G22" s="409"/>
    </row>
    <row r="23" spans="1:7" s="407" customFormat="1" x14ac:dyDescent="0.2">
      <c r="A23" s="403"/>
      <c r="B23" s="404"/>
      <c r="C23" s="417" t="str">
        <f>C1159</f>
        <v>775: Podlahy skládané</v>
      </c>
      <c r="D23" s="418">
        <f>G1159</f>
        <v>0</v>
      </c>
      <c r="F23" s="408"/>
      <c r="G23" s="409"/>
    </row>
    <row r="24" spans="1:7" s="407" customFormat="1" x14ac:dyDescent="0.2">
      <c r="A24" s="403"/>
      <c r="B24" s="404"/>
      <c r="C24" s="417" t="str">
        <f>C1194</f>
        <v>776: Podlahy povlakové</v>
      </c>
      <c r="D24" s="418">
        <f>G1194</f>
        <v>0</v>
      </c>
      <c r="F24" s="408"/>
      <c r="G24" s="409"/>
    </row>
    <row r="25" spans="1:7" s="407" customFormat="1" x14ac:dyDescent="0.2">
      <c r="A25" s="403"/>
      <c r="B25" s="404"/>
      <c r="C25" s="417" t="str">
        <f>C1255</f>
        <v>781: Obklady</v>
      </c>
      <c r="D25" s="418">
        <f>G1255</f>
        <v>0</v>
      </c>
      <c r="F25" s="408"/>
      <c r="G25" s="409"/>
    </row>
    <row r="26" spans="1:7" s="407" customFormat="1" x14ac:dyDescent="0.2">
      <c r="A26" s="403"/>
      <c r="B26" s="404"/>
      <c r="C26" s="417" t="str">
        <f>C1302</f>
        <v>783: Nátěry</v>
      </c>
      <c r="D26" s="418">
        <f>G1302</f>
        <v>0</v>
      </c>
      <c r="F26" s="408"/>
      <c r="G26" s="409"/>
    </row>
    <row r="27" spans="1:7" s="407" customFormat="1" x14ac:dyDescent="0.2">
      <c r="A27" s="403"/>
      <c r="B27" s="404"/>
      <c r="C27" s="417" t="str">
        <f>C1315</f>
        <v>784: Malby</v>
      </c>
      <c r="D27" s="418">
        <f>G1315</f>
        <v>0</v>
      </c>
      <c r="F27" s="408"/>
      <c r="G27" s="409"/>
    </row>
    <row r="28" spans="1:7" s="407" customFormat="1" x14ac:dyDescent="0.2">
      <c r="A28" s="403"/>
      <c r="B28" s="404"/>
      <c r="C28" s="417" t="str">
        <f>C1340</f>
        <v>787: Zasklívání</v>
      </c>
      <c r="D28" s="418">
        <f>G1340</f>
        <v>0</v>
      </c>
      <c r="F28" s="408"/>
      <c r="G28" s="409"/>
    </row>
    <row r="29" spans="1:7" s="407" customFormat="1" x14ac:dyDescent="0.2">
      <c r="A29" s="403"/>
      <c r="B29" s="404"/>
      <c r="C29" s="417" t="str">
        <f>C1349</f>
        <v>V01: Průzkumné, geodetické a projektové práce</v>
      </c>
      <c r="D29" s="418">
        <f>G1349</f>
        <v>0</v>
      </c>
      <c r="F29" s="408"/>
      <c r="G29" s="409"/>
    </row>
    <row r="30" spans="1:7" s="407" customFormat="1" ht="13.5" thickBot="1" x14ac:dyDescent="0.25">
      <c r="A30" s="403"/>
      <c r="B30" s="404"/>
      <c r="C30" s="419"/>
      <c r="D30" s="420"/>
      <c r="F30" s="408"/>
      <c r="G30" s="409"/>
    </row>
    <row r="31" spans="1:7" s="407" customFormat="1" ht="15" x14ac:dyDescent="0.25">
      <c r="A31" s="403"/>
      <c r="B31" s="404"/>
      <c r="C31" s="421" t="s">
        <v>2234</v>
      </c>
      <c r="D31" s="422">
        <f>SUBTOTAL(9,D7:D30)/2</f>
        <v>0</v>
      </c>
      <c r="F31" s="408"/>
      <c r="G31" s="409"/>
    </row>
    <row r="32" spans="1:7" s="407" customFormat="1" ht="15" x14ac:dyDescent="0.25">
      <c r="A32" s="403"/>
      <c r="B32" s="404"/>
      <c r="C32" s="423" t="s">
        <v>20</v>
      </c>
      <c r="D32" s="424"/>
      <c r="F32" s="408"/>
      <c r="G32" s="409"/>
    </row>
    <row r="33" spans="1:7" x14ac:dyDescent="0.2">
      <c r="C33" s="425" t="s">
        <v>2236</v>
      </c>
      <c r="D33" s="426">
        <f>0.21*D31</f>
        <v>0</v>
      </c>
    </row>
    <row r="34" spans="1:7" ht="13.5" thickBot="1" x14ac:dyDescent="0.25">
      <c r="C34" s="425" t="str">
        <f>IF(B34=0,"","DPH " &amp; B6 &amp; " % ze základny: " &amp; TEXT(B34,"# ##0"))</f>
        <v/>
      </c>
      <c r="D34" s="426" t="str">
        <f>IF(B34=0,"",B34*B6/100)</f>
        <v/>
      </c>
    </row>
    <row r="35" spans="1:7" ht="15" x14ac:dyDescent="0.25">
      <c r="C35" s="421" t="s">
        <v>2235</v>
      </c>
      <c r="D35" s="422">
        <f>D31+D33</f>
        <v>0</v>
      </c>
    </row>
    <row r="37" spans="1:7" ht="21.6" customHeight="1" x14ac:dyDescent="0.25">
      <c r="A37" s="428"/>
      <c r="B37" s="429"/>
      <c r="C37" s="429"/>
      <c r="D37" s="429"/>
      <c r="E37" s="430"/>
      <c r="F37" s="431"/>
      <c r="G37" s="432"/>
    </row>
    <row r="38" spans="1:7" s="435" customFormat="1" ht="13.5" thickBot="1" x14ac:dyDescent="0.25">
      <c r="A38" s="433" t="s">
        <v>1198</v>
      </c>
      <c r="B38" s="433" t="s">
        <v>30</v>
      </c>
      <c r="C38" s="434" t="s">
        <v>31</v>
      </c>
      <c r="D38" s="433" t="s">
        <v>66</v>
      </c>
      <c r="E38" s="433" t="s">
        <v>1199</v>
      </c>
      <c r="F38" s="433" t="s">
        <v>1200</v>
      </c>
      <c r="G38" s="433" t="s">
        <v>1201</v>
      </c>
    </row>
    <row r="39" spans="1:7" ht="11.25" customHeight="1" x14ac:dyDescent="0.2">
      <c r="A39" s="436"/>
      <c r="B39" s="437"/>
      <c r="C39" s="438"/>
      <c r="D39" s="439"/>
      <c r="E39" s="436"/>
      <c r="F39" s="436"/>
      <c r="G39" s="436"/>
    </row>
    <row r="40" spans="1:7" s="446" customFormat="1" ht="18.75" customHeight="1" x14ac:dyDescent="0.2">
      <c r="A40" s="440"/>
      <c r="B40" s="441"/>
      <c r="C40" s="441" t="s">
        <v>2233</v>
      </c>
      <c r="D40" s="442"/>
      <c r="E40" s="443"/>
      <c r="F40" s="444"/>
      <c r="G40" s="445">
        <f>SUBTOTAL(9,G41:G1354)</f>
        <v>0</v>
      </c>
    </row>
    <row r="41" spans="1:7" s="453" customFormat="1" ht="16.5" customHeight="1" outlineLevel="1" x14ac:dyDescent="0.2">
      <c r="A41" s="447"/>
      <c r="B41" s="448"/>
      <c r="C41" s="448" t="s">
        <v>1202</v>
      </c>
      <c r="D41" s="449"/>
      <c r="E41" s="450"/>
      <c r="F41" s="451"/>
      <c r="G41" s="452">
        <f>SUBTOTAL(9,G42:G114)</f>
        <v>0</v>
      </c>
    </row>
    <row r="42" spans="1:7" s="460" customFormat="1" ht="12" outlineLevel="2" x14ac:dyDescent="0.2">
      <c r="A42" s="454">
        <v>1</v>
      </c>
      <c r="B42" s="455" t="s">
        <v>1203</v>
      </c>
      <c r="C42" s="456" t="s">
        <v>1204</v>
      </c>
      <c r="D42" s="457" t="s">
        <v>110</v>
      </c>
      <c r="E42" s="458">
        <v>31.784649999999999</v>
      </c>
      <c r="F42" s="401"/>
      <c r="G42" s="459">
        <f>E42*F42</f>
        <v>0</v>
      </c>
    </row>
    <row r="43" spans="1:7" s="460" customFormat="1" ht="12" outlineLevel="2" x14ac:dyDescent="0.2">
      <c r="A43" s="461"/>
      <c r="B43" s="462" t="s">
        <v>1996</v>
      </c>
      <c r="C43" s="530" t="s">
        <v>1997</v>
      </c>
      <c r="D43" s="530"/>
      <c r="E43" s="530"/>
      <c r="F43" s="530"/>
      <c r="G43" s="530"/>
    </row>
    <row r="44" spans="1:7" s="460" customFormat="1" ht="6" customHeight="1" outlineLevel="2" x14ac:dyDescent="0.2">
      <c r="A44" s="461"/>
      <c r="B44" s="463"/>
      <c r="C44" s="464"/>
      <c r="D44" s="464"/>
      <c r="E44" s="464"/>
      <c r="F44" s="464"/>
      <c r="G44" s="464"/>
    </row>
    <row r="45" spans="1:7" s="472" customFormat="1" ht="11.25" outlineLevel="3" x14ac:dyDescent="0.2">
      <c r="A45" s="465"/>
      <c r="B45" s="466" t="str">
        <f>IF(AND(B44&lt;&gt;"Výkaz výměr:",C44=""),"Výkaz výměr:","")</f>
        <v>Výkaz výměr:</v>
      </c>
      <c r="C45" s="467" t="s">
        <v>1205</v>
      </c>
      <c r="D45" s="468"/>
      <c r="E45" s="469">
        <v>0</v>
      </c>
      <c r="F45" s="470"/>
      <c r="G45" s="471"/>
    </row>
    <row r="46" spans="1:7" s="472" customFormat="1" ht="11.25" outlineLevel="3" x14ac:dyDescent="0.2">
      <c r="A46" s="465"/>
      <c r="B46" s="466" t="str">
        <f>IF(AND(B45&lt;&gt;"Výkaz výměr:",C45=""),"Výkaz výměr:","")</f>
        <v/>
      </c>
      <c r="C46" s="467" t="s">
        <v>1206</v>
      </c>
      <c r="D46" s="468"/>
      <c r="E46" s="469">
        <v>14.4231</v>
      </c>
      <c r="F46" s="470"/>
      <c r="G46" s="471"/>
    </row>
    <row r="47" spans="1:7" s="472" customFormat="1" ht="11.25" outlineLevel="3" x14ac:dyDescent="0.2">
      <c r="A47" s="465"/>
      <c r="B47" s="466" t="str">
        <f>IF(AND(B46&lt;&gt;"Výkaz výměr:",C46=""),"Výkaz výměr:","")</f>
        <v/>
      </c>
      <c r="C47" s="467" t="s">
        <v>1207</v>
      </c>
      <c r="D47" s="468"/>
      <c r="E47" s="469">
        <v>10.422799999999999</v>
      </c>
      <c r="F47" s="470"/>
      <c r="G47" s="471"/>
    </row>
    <row r="48" spans="1:7" s="472" customFormat="1" ht="11.25" outlineLevel="3" x14ac:dyDescent="0.2">
      <c r="A48" s="465"/>
      <c r="B48" s="466" t="str">
        <f>IF(AND(B47&lt;&gt;"Výkaz výměr:",C47=""),"Výkaz výměr:","")</f>
        <v/>
      </c>
      <c r="C48" s="467" t="s">
        <v>1208</v>
      </c>
      <c r="D48" s="468"/>
      <c r="E48" s="469">
        <v>6.9387500000000006</v>
      </c>
      <c r="F48" s="470"/>
      <c r="G48" s="471"/>
    </row>
    <row r="49" spans="1:7" s="460" customFormat="1" ht="12" outlineLevel="2" x14ac:dyDescent="0.2">
      <c r="A49" s="454">
        <v>2</v>
      </c>
      <c r="B49" s="455" t="s">
        <v>1209</v>
      </c>
      <c r="C49" s="456" t="s">
        <v>1210</v>
      </c>
      <c r="D49" s="457" t="s">
        <v>110</v>
      </c>
      <c r="E49" s="458">
        <v>31.785</v>
      </c>
      <c r="F49" s="401"/>
      <c r="G49" s="459">
        <f>E49*F49</f>
        <v>0</v>
      </c>
    </row>
    <row r="50" spans="1:7" s="460" customFormat="1" ht="12" outlineLevel="2" x14ac:dyDescent="0.2">
      <c r="A50" s="461"/>
      <c r="B50" s="462" t="s">
        <v>1996</v>
      </c>
      <c r="C50" s="530" t="s">
        <v>1998</v>
      </c>
      <c r="D50" s="530"/>
      <c r="E50" s="530"/>
      <c r="F50" s="530"/>
      <c r="G50" s="530"/>
    </row>
    <row r="51" spans="1:7" s="460" customFormat="1" ht="6" customHeight="1" outlineLevel="2" x14ac:dyDescent="0.2">
      <c r="A51" s="461"/>
      <c r="B51" s="463"/>
      <c r="C51" s="464"/>
      <c r="D51" s="464"/>
      <c r="E51" s="464"/>
      <c r="F51" s="464"/>
      <c r="G51" s="464"/>
    </row>
    <row r="52" spans="1:7" s="460" customFormat="1" ht="12" outlineLevel="2" x14ac:dyDescent="0.2">
      <c r="A52" s="454">
        <v>3</v>
      </c>
      <c r="B52" s="455" t="s">
        <v>1999</v>
      </c>
      <c r="C52" s="456" t="s">
        <v>2000</v>
      </c>
      <c r="D52" s="457" t="s">
        <v>74</v>
      </c>
      <c r="E52" s="458">
        <v>3.1784650000000001</v>
      </c>
      <c r="F52" s="401"/>
      <c r="G52" s="459">
        <f>E52*F52</f>
        <v>0</v>
      </c>
    </row>
    <row r="53" spans="1:7" s="460" customFormat="1" ht="12" outlineLevel="2" x14ac:dyDescent="0.2">
      <c r="A53" s="461"/>
      <c r="B53" s="462" t="s">
        <v>1996</v>
      </c>
      <c r="C53" s="530" t="s">
        <v>2001</v>
      </c>
      <c r="D53" s="530"/>
      <c r="E53" s="530"/>
      <c r="F53" s="530"/>
      <c r="G53" s="530"/>
    </row>
    <row r="54" spans="1:7" s="460" customFormat="1" ht="6" customHeight="1" outlineLevel="2" x14ac:dyDescent="0.2">
      <c r="A54" s="461"/>
      <c r="B54" s="463"/>
      <c r="C54" s="464"/>
      <c r="D54" s="464"/>
      <c r="E54" s="464"/>
      <c r="F54" s="464"/>
      <c r="G54" s="464"/>
    </row>
    <row r="55" spans="1:7" s="472" customFormat="1" ht="11.25" outlineLevel="3" x14ac:dyDescent="0.2">
      <c r="A55" s="465"/>
      <c r="B55" s="466" t="str">
        <f>IF(AND(B54&lt;&gt;"Výkaz výměr:",C54=""),"Výkaz výměr:","")</f>
        <v>Výkaz výměr:</v>
      </c>
      <c r="C55" s="467" t="s">
        <v>1205</v>
      </c>
      <c r="D55" s="468"/>
      <c r="E55" s="469">
        <v>0</v>
      </c>
      <c r="F55" s="470"/>
      <c r="G55" s="471"/>
    </row>
    <row r="56" spans="1:7" s="472" customFormat="1" ht="11.25" outlineLevel="3" x14ac:dyDescent="0.2">
      <c r="A56" s="465"/>
      <c r="B56" s="466" t="str">
        <f>IF(AND(B55&lt;&gt;"Výkaz výměr:",C55=""),"Výkaz výměr:","")</f>
        <v/>
      </c>
      <c r="C56" s="467" t="s">
        <v>1211</v>
      </c>
      <c r="D56" s="468"/>
      <c r="E56" s="469">
        <v>1.44231</v>
      </c>
      <c r="F56" s="470"/>
      <c r="G56" s="471"/>
    </row>
    <row r="57" spans="1:7" s="472" customFormat="1" ht="11.25" outlineLevel="3" x14ac:dyDescent="0.2">
      <c r="A57" s="465"/>
      <c r="B57" s="466" t="str">
        <f>IF(AND(B56&lt;&gt;"Výkaz výměr:",C56=""),"Výkaz výměr:","")</f>
        <v/>
      </c>
      <c r="C57" s="467" t="s">
        <v>1212</v>
      </c>
      <c r="D57" s="468"/>
      <c r="E57" s="469">
        <v>1.0422799999999999</v>
      </c>
      <c r="F57" s="470"/>
      <c r="G57" s="471"/>
    </row>
    <row r="58" spans="1:7" s="472" customFormat="1" ht="11.25" outlineLevel="3" x14ac:dyDescent="0.2">
      <c r="A58" s="465"/>
      <c r="B58" s="466" t="str">
        <f>IF(AND(B57&lt;&gt;"Výkaz výměr:",C57=""),"Výkaz výměr:","")</f>
        <v/>
      </c>
      <c r="C58" s="467" t="s">
        <v>1213</v>
      </c>
      <c r="D58" s="468"/>
      <c r="E58" s="469">
        <v>0.69387500000000002</v>
      </c>
      <c r="F58" s="470"/>
      <c r="G58" s="471"/>
    </row>
    <row r="59" spans="1:7" s="460" customFormat="1" ht="12" outlineLevel="2" x14ac:dyDescent="0.2">
      <c r="A59" s="454">
        <v>4</v>
      </c>
      <c r="B59" s="455" t="s">
        <v>2002</v>
      </c>
      <c r="C59" s="456" t="s">
        <v>2003</v>
      </c>
      <c r="D59" s="457" t="s">
        <v>74</v>
      </c>
      <c r="E59" s="458">
        <v>6.6086999999999998</v>
      </c>
      <c r="F59" s="401"/>
      <c r="G59" s="459">
        <f>E59*F59</f>
        <v>0</v>
      </c>
    </row>
    <row r="60" spans="1:7" s="460" customFormat="1" ht="12" outlineLevel="2" x14ac:dyDescent="0.2">
      <c r="A60" s="461"/>
      <c r="B60" s="462" t="s">
        <v>1996</v>
      </c>
      <c r="C60" s="530" t="s">
        <v>2004</v>
      </c>
      <c r="D60" s="530"/>
      <c r="E60" s="530"/>
      <c r="F60" s="530"/>
      <c r="G60" s="530"/>
    </row>
    <row r="61" spans="1:7" s="460" customFormat="1" ht="6" customHeight="1" outlineLevel="2" x14ac:dyDescent="0.2">
      <c r="A61" s="461"/>
      <c r="B61" s="463"/>
      <c r="C61" s="464"/>
      <c r="D61" s="464"/>
      <c r="E61" s="464"/>
      <c r="F61" s="464"/>
      <c r="G61" s="464"/>
    </row>
    <row r="62" spans="1:7" s="472" customFormat="1" ht="11.25" outlineLevel="3" x14ac:dyDescent="0.2">
      <c r="A62" s="465"/>
      <c r="B62" s="466" t="str">
        <f t="shared" ref="B62:B72" si="0">IF(AND(B61&lt;&gt;"Výkaz výměr:",C61=""),"Výkaz výměr:","")</f>
        <v>Výkaz výměr:</v>
      </c>
      <c r="C62" s="467" t="s">
        <v>1214</v>
      </c>
      <c r="D62" s="468"/>
      <c r="E62" s="469">
        <v>0</v>
      </c>
      <c r="F62" s="470"/>
      <c r="G62" s="471"/>
    </row>
    <row r="63" spans="1:7" s="472" customFormat="1" ht="11.25" outlineLevel="3" x14ac:dyDescent="0.2">
      <c r="A63" s="465"/>
      <c r="B63" s="466" t="str">
        <f t="shared" si="0"/>
        <v/>
      </c>
      <c r="C63" s="467" t="s">
        <v>1215</v>
      </c>
      <c r="D63" s="468"/>
      <c r="E63" s="469">
        <v>0.76439999999999997</v>
      </c>
      <c r="F63" s="470"/>
      <c r="G63" s="471"/>
    </row>
    <row r="64" spans="1:7" s="472" customFormat="1" ht="11.25" outlineLevel="3" x14ac:dyDescent="0.2">
      <c r="A64" s="465"/>
      <c r="B64" s="466" t="str">
        <f t="shared" si="0"/>
        <v/>
      </c>
      <c r="C64" s="467" t="s">
        <v>1216</v>
      </c>
      <c r="D64" s="468"/>
      <c r="E64" s="469">
        <v>0.74969999999999992</v>
      </c>
      <c r="F64" s="470"/>
      <c r="G64" s="471"/>
    </row>
    <row r="65" spans="1:7" s="472" customFormat="1" ht="11.25" outlineLevel="3" x14ac:dyDescent="0.2">
      <c r="A65" s="465"/>
      <c r="B65" s="466" t="str">
        <f t="shared" si="0"/>
        <v/>
      </c>
      <c r="C65" s="467" t="s">
        <v>1217</v>
      </c>
      <c r="D65" s="468"/>
      <c r="E65" s="469">
        <v>0.74969999999999992</v>
      </c>
      <c r="F65" s="470"/>
      <c r="G65" s="471"/>
    </row>
    <row r="66" spans="1:7" s="472" customFormat="1" ht="11.25" outlineLevel="3" x14ac:dyDescent="0.2">
      <c r="A66" s="465"/>
      <c r="B66" s="466" t="str">
        <f t="shared" si="0"/>
        <v/>
      </c>
      <c r="C66" s="467" t="s">
        <v>1218</v>
      </c>
      <c r="D66" s="468"/>
      <c r="E66" s="469">
        <v>0.76439999999999997</v>
      </c>
      <c r="F66" s="470"/>
      <c r="G66" s="471"/>
    </row>
    <row r="67" spans="1:7" s="472" customFormat="1" ht="11.25" outlineLevel="3" x14ac:dyDescent="0.2">
      <c r="A67" s="465"/>
      <c r="B67" s="466" t="str">
        <f t="shared" si="0"/>
        <v/>
      </c>
      <c r="C67" s="467" t="s">
        <v>1219</v>
      </c>
      <c r="D67" s="468"/>
      <c r="E67" s="469">
        <v>0.59639999999999993</v>
      </c>
      <c r="F67" s="470"/>
      <c r="G67" s="471"/>
    </row>
    <row r="68" spans="1:7" s="472" customFormat="1" ht="11.25" outlineLevel="3" x14ac:dyDescent="0.2">
      <c r="A68" s="465"/>
      <c r="B68" s="466" t="str">
        <f t="shared" si="0"/>
        <v/>
      </c>
      <c r="C68" s="467" t="s">
        <v>1220</v>
      </c>
      <c r="D68" s="468"/>
      <c r="E68" s="469">
        <v>0.73919999999999997</v>
      </c>
      <c r="F68" s="470"/>
      <c r="G68" s="471"/>
    </row>
    <row r="69" spans="1:7" s="472" customFormat="1" ht="11.25" outlineLevel="3" x14ac:dyDescent="0.2">
      <c r="A69" s="465"/>
      <c r="B69" s="466" t="str">
        <f t="shared" si="0"/>
        <v/>
      </c>
      <c r="C69" s="467" t="s">
        <v>1221</v>
      </c>
      <c r="D69" s="468"/>
      <c r="E69" s="469">
        <v>0.53339999999999999</v>
      </c>
      <c r="F69" s="470"/>
      <c r="G69" s="471"/>
    </row>
    <row r="70" spans="1:7" s="472" customFormat="1" ht="11.25" outlineLevel="3" x14ac:dyDescent="0.2">
      <c r="A70" s="465"/>
      <c r="B70" s="466" t="str">
        <f t="shared" si="0"/>
        <v/>
      </c>
      <c r="C70" s="467" t="s">
        <v>1222</v>
      </c>
      <c r="D70" s="468"/>
      <c r="E70" s="469">
        <v>0.71399999999999997</v>
      </c>
      <c r="F70" s="470"/>
      <c r="G70" s="471"/>
    </row>
    <row r="71" spans="1:7" s="472" customFormat="1" ht="11.25" outlineLevel="3" x14ac:dyDescent="0.2">
      <c r="A71" s="465"/>
      <c r="B71" s="466" t="str">
        <f t="shared" si="0"/>
        <v/>
      </c>
      <c r="C71" s="467" t="s">
        <v>1223</v>
      </c>
      <c r="D71" s="468"/>
      <c r="E71" s="469">
        <v>0.31499999999999995</v>
      </c>
      <c r="F71" s="470"/>
      <c r="G71" s="471"/>
    </row>
    <row r="72" spans="1:7" s="472" customFormat="1" ht="11.25" outlineLevel="3" x14ac:dyDescent="0.2">
      <c r="A72" s="465"/>
      <c r="B72" s="466" t="str">
        <f t="shared" si="0"/>
        <v/>
      </c>
      <c r="C72" s="467" t="s">
        <v>1224</v>
      </c>
      <c r="D72" s="468"/>
      <c r="E72" s="469">
        <v>0.6825</v>
      </c>
      <c r="F72" s="470"/>
      <c r="G72" s="471"/>
    </row>
    <row r="73" spans="1:7" s="460" customFormat="1" ht="12" outlineLevel="2" x14ac:dyDescent="0.2">
      <c r="A73" s="454">
        <v>5</v>
      </c>
      <c r="B73" s="455" t="s">
        <v>2005</v>
      </c>
      <c r="C73" s="456" t="s">
        <v>2006</v>
      </c>
      <c r="D73" s="457" t="s">
        <v>74</v>
      </c>
      <c r="E73" s="458">
        <v>9.786999999999999</v>
      </c>
      <c r="F73" s="401"/>
      <c r="G73" s="459">
        <f>E73*F73</f>
        <v>0</v>
      </c>
    </row>
    <row r="74" spans="1:7" s="460" customFormat="1" ht="12" outlineLevel="2" x14ac:dyDescent="0.2">
      <c r="A74" s="461"/>
      <c r="B74" s="462" t="s">
        <v>1996</v>
      </c>
      <c r="C74" s="530" t="s">
        <v>2007</v>
      </c>
      <c r="D74" s="530"/>
      <c r="E74" s="530"/>
      <c r="F74" s="530"/>
      <c r="G74" s="530"/>
    </row>
    <row r="75" spans="1:7" s="460" customFormat="1" ht="6" customHeight="1" outlineLevel="2" x14ac:dyDescent="0.2">
      <c r="A75" s="461"/>
      <c r="B75" s="463"/>
      <c r="C75" s="464"/>
      <c r="D75" s="464"/>
      <c r="E75" s="464"/>
      <c r="F75" s="464"/>
      <c r="G75" s="464"/>
    </row>
    <row r="76" spans="1:7" s="472" customFormat="1" ht="11.25" outlineLevel="3" x14ac:dyDescent="0.2">
      <c r="A76" s="465"/>
      <c r="B76" s="466" t="str">
        <f>IF(AND(B75&lt;&gt;"Výkaz výměr:",C75=""),"Výkaz výměr:","")</f>
        <v>Výkaz výměr:</v>
      </c>
      <c r="C76" s="467" t="s">
        <v>1225</v>
      </c>
      <c r="D76" s="468"/>
      <c r="E76" s="469">
        <v>9.786999999999999</v>
      </c>
      <c r="F76" s="470"/>
      <c r="G76" s="471"/>
    </row>
    <row r="77" spans="1:7" s="460" customFormat="1" ht="12" outlineLevel="2" x14ac:dyDescent="0.2">
      <c r="A77" s="454">
        <v>6</v>
      </c>
      <c r="B77" s="455" t="s">
        <v>1226</v>
      </c>
      <c r="C77" s="456" t="s">
        <v>1227</v>
      </c>
      <c r="D77" s="457" t="s">
        <v>74</v>
      </c>
      <c r="E77" s="458">
        <v>9.7870000000000008</v>
      </c>
      <c r="F77" s="401"/>
      <c r="G77" s="459">
        <f>E77*F77</f>
        <v>0</v>
      </c>
    </row>
    <row r="78" spans="1:7" s="460" customFormat="1" ht="12" outlineLevel="2" x14ac:dyDescent="0.2">
      <c r="A78" s="461"/>
      <c r="B78" s="462" t="s">
        <v>1996</v>
      </c>
      <c r="C78" s="530" t="s">
        <v>2008</v>
      </c>
      <c r="D78" s="530"/>
      <c r="E78" s="530"/>
      <c r="F78" s="530"/>
      <c r="G78" s="530"/>
    </row>
    <row r="79" spans="1:7" s="460" customFormat="1" ht="6" customHeight="1" outlineLevel="2" x14ac:dyDescent="0.2">
      <c r="A79" s="461"/>
      <c r="B79" s="463"/>
      <c r="C79" s="464"/>
      <c r="D79" s="464"/>
      <c r="E79" s="464"/>
      <c r="F79" s="464"/>
      <c r="G79" s="464"/>
    </row>
    <row r="80" spans="1:7" s="460" customFormat="1" ht="12" outlineLevel="2" x14ac:dyDescent="0.2">
      <c r="A80" s="454">
        <v>7</v>
      </c>
      <c r="B80" s="455" t="s">
        <v>1228</v>
      </c>
      <c r="C80" s="473" t="s">
        <v>1229</v>
      </c>
      <c r="D80" s="457" t="s">
        <v>74</v>
      </c>
      <c r="E80" s="458">
        <v>19.574000000000002</v>
      </c>
      <c r="F80" s="401"/>
      <c r="G80" s="459">
        <f>E80*F80</f>
        <v>0</v>
      </c>
    </row>
    <row r="81" spans="1:7" s="460" customFormat="1" ht="12" outlineLevel="2" x14ac:dyDescent="0.2">
      <c r="A81" s="461"/>
      <c r="B81" s="462" t="s">
        <v>1996</v>
      </c>
      <c r="C81" s="530" t="s">
        <v>2009</v>
      </c>
      <c r="D81" s="530"/>
      <c r="E81" s="530"/>
      <c r="F81" s="530"/>
      <c r="G81" s="530"/>
    </row>
    <row r="82" spans="1:7" s="460" customFormat="1" ht="6" customHeight="1" outlineLevel="2" x14ac:dyDescent="0.2">
      <c r="A82" s="461"/>
      <c r="B82" s="463"/>
      <c r="C82" s="464"/>
      <c r="D82" s="464"/>
      <c r="E82" s="464"/>
      <c r="F82" s="464"/>
      <c r="G82" s="464"/>
    </row>
    <row r="83" spans="1:7" s="472" customFormat="1" ht="11.25" outlineLevel="3" x14ac:dyDescent="0.2">
      <c r="A83" s="465"/>
      <c r="B83" s="466" t="str">
        <f>IF(AND(B82&lt;&gt;"Výkaz výměr:",C82=""),"Výkaz výměr:","")</f>
        <v>Výkaz výměr:</v>
      </c>
      <c r="C83" s="467" t="s">
        <v>1230</v>
      </c>
      <c r="D83" s="468"/>
      <c r="E83" s="469">
        <v>19.574000000000002</v>
      </c>
      <c r="F83" s="470"/>
      <c r="G83" s="471"/>
    </row>
    <row r="84" spans="1:7" s="460" customFormat="1" ht="12" outlineLevel="2" x14ac:dyDescent="0.2">
      <c r="A84" s="454">
        <v>8</v>
      </c>
      <c r="B84" s="455" t="s">
        <v>86</v>
      </c>
      <c r="C84" s="473" t="s">
        <v>2010</v>
      </c>
      <c r="D84" s="457" t="s">
        <v>74</v>
      </c>
      <c r="E84" s="458">
        <v>9.7870000000000008</v>
      </c>
      <c r="F84" s="401"/>
      <c r="G84" s="459">
        <f>E84*F84</f>
        <v>0</v>
      </c>
    </row>
    <row r="85" spans="1:7" s="460" customFormat="1" ht="12" outlineLevel="2" x14ac:dyDescent="0.2">
      <c r="A85" s="461"/>
      <c r="B85" s="462" t="s">
        <v>1996</v>
      </c>
      <c r="C85" s="530" t="s">
        <v>2011</v>
      </c>
      <c r="D85" s="530"/>
      <c r="E85" s="530"/>
      <c r="F85" s="530"/>
      <c r="G85" s="530"/>
    </row>
    <row r="86" spans="1:7" s="460" customFormat="1" ht="6" customHeight="1" outlineLevel="2" x14ac:dyDescent="0.2">
      <c r="A86" s="461"/>
      <c r="B86" s="463"/>
      <c r="C86" s="464"/>
      <c r="D86" s="464"/>
      <c r="E86" s="464"/>
      <c r="F86" s="464"/>
      <c r="G86" s="464"/>
    </row>
    <row r="87" spans="1:7" s="460" customFormat="1" ht="24" outlineLevel="2" x14ac:dyDescent="0.2">
      <c r="A87" s="454">
        <v>9</v>
      </c>
      <c r="B87" s="455" t="s">
        <v>89</v>
      </c>
      <c r="C87" s="456" t="s">
        <v>2012</v>
      </c>
      <c r="D87" s="457" t="s">
        <v>74</v>
      </c>
      <c r="E87" s="458">
        <v>88.083000000000013</v>
      </c>
      <c r="F87" s="401"/>
      <c r="G87" s="459">
        <f>E87*F87</f>
        <v>0</v>
      </c>
    </row>
    <row r="88" spans="1:7" s="460" customFormat="1" ht="12" outlineLevel="2" x14ac:dyDescent="0.2">
      <c r="A88" s="461"/>
      <c r="B88" s="462" t="s">
        <v>1996</v>
      </c>
      <c r="C88" s="530" t="s">
        <v>2013</v>
      </c>
      <c r="D88" s="530"/>
      <c r="E88" s="530"/>
      <c r="F88" s="530"/>
      <c r="G88" s="530"/>
    </row>
    <row r="89" spans="1:7" s="460" customFormat="1" ht="6" customHeight="1" outlineLevel="2" x14ac:dyDescent="0.2">
      <c r="A89" s="461"/>
      <c r="B89" s="463"/>
      <c r="C89" s="464"/>
      <c r="D89" s="464"/>
      <c r="E89" s="464"/>
      <c r="F89" s="464"/>
      <c r="G89" s="464"/>
    </row>
    <row r="90" spans="1:7" s="472" customFormat="1" ht="11.25" outlineLevel="3" x14ac:dyDescent="0.2">
      <c r="A90" s="465"/>
      <c r="B90" s="466" t="str">
        <f>IF(AND(B89&lt;&gt;"Výkaz výměr:",C89=""),"Výkaz výměr:","")</f>
        <v>Výkaz výměr:</v>
      </c>
      <c r="C90" s="467" t="s">
        <v>2014</v>
      </c>
      <c r="D90" s="468"/>
      <c r="E90" s="469">
        <v>88.083000000000013</v>
      </c>
      <c r="F90" s="470"/>
      <c r="G90" s="471"/>
    </row>
    <row r="91" spans="1:7" s="460" customFormat="1" ht="12" outlineLevel="2" x14ac:dyDescent="0.2">
      <c r="A91" s="454">
        <v>10</v>
      </c>
      <c r="B91" s="455" t="s">
        <v>1231</v>
      </c>
      <c r="C91" s="456" t="s">
        <v>1232</v>
      </c>
      <c r="D91" s="457" t="s">
        <v>74</v>
      </c>
      <c r="E91" s="458">
        <v>9.7870000000000008</v>
      </c>
      <c r="F91" s="401"/>
      <c r="G91" s="459">
        <f>E91*F91</f>
        <v>0</v>
      </c>
    </row>
    <row r="92" spans="1:7" s="460" customFormat="1" ht="12" outlineLevel="2" x14ac:dyDescent="0.2">
      <c r="A92" s="461"/>
      <c r="B92" s="462" t="s">
        <v>1996</v>
      </c>
      <c r="C92" s="530" t="s">
        <v>2015</v>
      </c>
      <c r="D92" s="530"/>
      <c r="E92" s="530"/>
      <c r="F92" s="530"/>
      <c r="G92" s="530"/>
    </row>
    <row r="93" spans="1:7" s="460" customFormat="1" ht="6" customHeight="1" outlineLevel="2" x14ac:dyDescent="0.2">
      <c r="A93" s="461"/>
      <c r="B93" s="463"/>
      <c r="C93" s="464"/>
      <c r="D93" s="464"/>
      <c r="E93" s="464"/>
      <c r="F93" s="464"/>
      <c r="G93" s="464"/>
    </row>
    <row r="94" spans="1:7" s="460" customFormat="1" ht="12" outlineLevel="2" x14ac:dyDescent="0.2">
      <c r="A94" s="454">
        <v>11</v>
      </c>
      <c r="B94" s="455" t="s">
        <v>96</v>
      </c>
      <c r="C94" s="473" t="s">
        <v>1233</v>
      </c>
      <c r="D94" s="457" t="s">
        <v>98</v>
      </c>
      <c r="E94" s="458">
        <v>17.616600000000002</v>
      </c>
      <c r="F94" s="401"/>
      <c r="G94" s="459">
        <f>E94*F94</f>
        <v>0</v>
      </c>
    </row>
    <row r="95" spans="1:7" s="460" customFormat="1" ht="12" outlineLevel="2" x14ac:dyDescent="0.2">
      <c r="A95" s="461"/>
      <c r="B95" s="462" t="s">
        <v>1996</v>
      </c>
      <c r="C95" s="530" t="s">
        <v>2016</v>
      </c>
      <c r="D95" s="530"/>
      <c r="E95" s="530"/>
      <c r="F95" s="530"/>
      <c r="G95" s="530"/>
    </row>
    <row r="96" spans="1:7" s="460" customFormat="1" ht="6" customHeight="1" outlineLevel="2" x14ac:dyDescent="0.2">
      <c r="A96" s="461"/>
      <c r="B96" s="463"/>
      <c r="C96" s="464"/>
      <c r="D96" s="464"/>
      <c r="E96" s="464"/>
      <c r="F96" s="464"/>
      <c r="G96" s="464"/>
    </row>
    <row r="97" spans="1:7" s="472" customFormat="1" ht="11.25" outlineLevel="3" x14ac:dyDescent="0.2">
      <c r="A97" s="465"/>
      <c r="B97" s="466" t="str">
        <f>IF(AND(B96&lt;&gt;"Výkaz výměr:",C96=""),"Výkaz výměr:","")</f>
        <v>Výkaz výměr:</v>
      </c>
      <c r="C97" s="467" t="s">
        <v>1234</v>
      </c>
      <c r="D97" s="468"/>
      <c r="E97" s="469">
        <v>17.616600000000002</v>
      </c>
      <c r="F97" s="470"/>
      <c r="G97" s="471"/>
    </row>
    <row r="98" spans="1:7" s="460" customFormat="1" ht="12" outlineLevel="2" x14ac:dyDescent="0.2">
      <c r="A98" s="454">
        <v>12</v>
      </c>
      <c r="B98" s="455" t="s">
        <v>1235</v>
      </c>
      <c r="C98" s="456" t="s">
        <v>1236</v>
      </c>
      <c r="D98" s="457" t="s">
        <v>110</v>
      </c>
      <c r="E98" s="458">
        <v>31.784649999999999</v>
      </c>
      <c r="F98" s="401"/>
      <c r="G98" s="459">
        <f>E98*F98</f>
        <v>0</v>
      </c>
    </row>
    <row r="99" spans="1:7" s="460" customFormat="1" ht="12" outlineLevel="2" x14ac:dyDescent="0.2">
      <c r="A99" s="461"/>
      <c r="B99" s="462" t="s">
        <v>1996</v>
      </c>
      <c r="C99" s="530" t="s">
        <v>2017</v>
      </c>
      <c r="D99" s="530"/>
      <c r="E99" s="530"/>
      <c r="F99" s="530"/>
      <c r="G99" s="530"/>
    </row>
    <row r="100" spans="1:7" s="460" customFormat="1" ht="6" customHeight="1" outlineLevel="2" x14ac:dyDescent="0.2">
      <c r="A100" s="461"/>
      <c r="B100" s="463"/>
      <c r="C100" s="464"/>
      <c r="D100" s="464"/>
      <c r="E100" s="464"/>
      <c r="F100" s="464"/>
      <c r="G100" s="464"/>
    </row>
    <row r="101" spans="1:7" s="472" customFormat="1" ht="11.25" outlineLevel="3" x14ac:dyDescent="0.2">
      <c r="A101" s="465"/>
      <c r="B101" s="466" t="str">
        <f>IF(AND(B100&lt;&gt;"Výkaz výměr:",C100=""),"Výkaz výměr:","")</f>
        <v>Výkaz výměr:</v>
      </c>
      <c r="C101" s="467" t="s">
        <v>1205</v>
      </c>
      <c r="D101" s="468"/>
      <c r="E101" s="469">
        <v>0</v>
      </c>
      <c r="F101" s="470"/>
      <c r="G101" s="471"/>
    </row>
    <row r="102" spans="1:7" s="472" customFormat="1" ht="11.25" outlineLevel="3" x14ac:dyDescent="0.2">
      <c r="A102" s="465"/>
      <c r="B102" s="466" t="str">
        <f>IF(AND(B101&lt;&gt;"Výkaz výměr:",C101=""),"Výkaz výměr:","")</f>
        <v/>
      </c>
      <c r="C102" s="467" t="s">
        <v>1206</v>
      </c>
      <c r="D102" s="468"/>
      <c r="E102" s="469">
        <v>14.4231</v>
      </c>
      <c r="F102" s="470"/>
      <c r="G102" s="471"/>
    </row>
    <row r="103" spans="1:7" s="472" customFormat="1" ht="11.25" outlineLevel="3" x14ac:dyDescent="0.2">
      <c r="A103" s="465"/>
      <c r="B103" s="466" t="str">
        <f>IF(AND(B102&lt;&gt;"Výkaz výměr:",C102=""),"Výkaz výměr:","")</f>
        <v/>
      </c>
      <c r="C103" s="467" t="s">
        <v>1207</v>
      </c>
      <c r="D103" s="468"/>
      <c r="E103" s="469">
        <v>10.422799999999999</v>
      </c>
      <c r="F103" s="470"/>
      <c r="G103" s="471"/>
    </row>
    <row r="104" spans="1:7" s="472" customFormat="1" ht="11.25" outlineLevel="3" x14ac:dyDescent="0.2">
      <c r="A104" s="465"/>
      <c r="B104" s="466" t="str">
        <f>IF(AND(B103&lt;&gt;"Výkaz výměr:",C103=""),"Výkaz výměr:","")</f>
        <v/>
      </c>
      <c r="C104" s="467" t="s">
        <v>1208</v>
      </c>
      <c r="D104" s="468"/>
      <c r="E104" s="469">
        <v>6.9387500000000006</v>
      </c>
      <c r="F104" s="470"/>
      <c r="G104" s="471"/>
    </row>
    <row r="105" spans="1:7" s="460" customFormat="1" ht="12" outlineLevel="2" x14ac:dyDescent="0.2">
      <c r="A105" s="454">
        <v>13</v>
      </c>
      <c r="B105" s="455" t="s">
        <v>1237</v>
      </c>
      <c r="C105" s="456" t="s">
        <v>1238</v>
      </c>
      <c r="D105" s="457" t="s">
        <v>74</v>
      </c>
      <c r="E105" s="458">
        <v>0.62850000000000006</v>
      </c>
      <c r="F105" s="401"/>
      <c r="G105" s="459">
        <f>E105*F105</f>
        <v>0</v>
      </c>
    </row>
    <row r="106" spans="1:7" s="460" customFormat="1" ht="12" outlineLevel="2" x14ac:dyDescent="0.2">
      <c r="A106" s="461"/>
      <c r="B106" s="462" t="s">
        <v>1996</v>
      </c>
      <c r="C106" s="530" t="s">
        <v>2018</v>
      </c>
      <c r="D106" s="530"/>
      <c r="E106" s="530"/>
      <c r="F106" s="530"/>
      <c r="G106" s="530"/>
    </row>
    <row r="107" spans="1:7" s="460" customFormat="1" ht="6" customHeight="1" outlineLevel="2" x14ac:dyDescent="0.2">
      <c r="A107" s="461"/>
      <c r="B107" s="463"/>
      <c r="C107" s="464"/>
      <c r="D107" s="464"/>
      <c r="E107" s="464"/>
      <c r="F107" s="464"/>
      <c r="G107" s="464"/>
    </row>
    <row r="108" spans="1:7" s="472" customFormat="1" ht="11.25" outlineLevel="3" x14ac:dyDescent="0.2">
      <c r="A108" s="465"/>
      <c r="B108" s="466" t="str">
        <f>IF(AND(B107&lt;&gt;"Výkaz výměr:",C107=""),"Výkaz výměr:","")</f>
        <v>Výkaz výměr:</v>
      </c>
      <c r="C108" s="467" t="s">
        <v>1239</v>
      </c>
      <c r="D108" s="468"/>
      <c r="E108" s="469">
        <v>0</v>
      </c>
      <c r="F108" s="470"/>
      <c r="G108" s="471"/>
    </row>
    <row r="109" spans="1:7" s="472" customFormat="1" ht="11.25" outlineLevel="3" x14ac:dyDescent="0.2">
      <c r="A109" s="465"/>
      <c r="B109" s="466" t="str">
        <f>IF(AND(B108&lt;&gt;"Výkaz výměr:",C108=""),"Výkaz výměr:","")</f>
        <v/>
      </c>
      <c r="C109" s="467" t="s">
        <v>1240</v>
      </c>
      <c r="D109" s="468"/>
      <c r="E109" s="469">
        <v>0.62850000000000006</v>
      </c>
      <c r="F109" s="470"/>
      <c r="G109" s="471"/>
    </row>
    <row r="110" spans="1:7" s="460" customFormat="1" ht="12" outlineLevel="2" x14ac:dyDescent="0.2">
      <c r="A110" s="454">
        <v>14</v>
      </c>
      <c r="B110" s="455" t="s">
        <v>1241</v>
      </c>
      <c r="C110" s="456" t="s">
        <v>1242</v>
      </c>
      <c r="D110" s="457" t="s">
        <v>98</v>
      </c>
      <c r="E110" s="458">
        <v>1.3838000000000001</v>
      </c>
      <c r="F110" s="401"/>
      <c r="G110" s="459">
        <f>E110*F110</f>
        <v>0</v>
      </c>
    </row>
    <row r="111" spans="1:7" s="460" customFormat="1" ht="12" outlineLevel="2" x14ac:dyDescent="0.2">
      <c r="A111" s="461"/>
      <c r="B111" s="462" t="s">
        <v>1996</v>
      </c>
      <c r="C111" s="530"/>
      <c r="D111" s="530"/>
      <c r="E111" s="530"/>
      <c r="F111" s="530"/>
      <c r="G111" s="530"/>
    </row>
    <row r="112" spans="1:7" s="460" customFormat="1" ht="6" customHeight="1" outlineLevel="2" x14ac:dyDescent="0.2">
      <c r="A112" s="461"/>
      <c r="B112" s="463"/>
      <c r="C112" s="464"/>
      <c r="D112" s="464"/>
      <c r="E112" s="464"/>
      <c r="F112" s="464"/>
      <c r="G112" s="464"/>
    </row>
    <row r="113" spans="1:7" s="472" customFormat="1" ht="11.25" outlineLevel="3" x14ac:dyDescent="0.2">
      <c r="A113" s="465"/>
      <c r="B113" s="466" t="str">
        <f>IF(AND(B112&lt;&gt;"Výkaz výměr:",C112=""),"Výkaz výměr:","")</f>
        <v>Výkaz výměr:</v>
      </c>
      <c r="C113" s="467" t="s">
        <v>1243</v>
      </c>
      <c r="D113" s="468"/>
      <c r="E113" s="469">
        <v>1.3838000000000001</v>
      </c>
      <c r="F113" s="470"/>
      <c r="G113" s="471"/>
    </row>
    <row r="114" spans="1:7" s="480" customFormat="1" ht="12.75" customHeight="1" outlineLevel="2" x14ac:dyDescent="0.2">
      <c r="A114" s="474"/>
      <c r="B114" s="475"/>
      <c r="C114" s="476"/>
      <c r="D114" s="475"/>
      <c r="E114" s="477"/>
      <c r="F114" s="478"/>
      <c r="G114" s="479"/>
    </row>
    <row r="115" spans="1:7" s="453" customFormat="1" ht="16.5" customHeight="1" outlineLevel="1" x14ac:dyDescent="0.2">
      <c r="A115" s="447"/>
      <c r="B115" s="448"/>
      <c r="C115" s="448" t="s">
        <v>1244</v>
      </c>
      <c r="D115" s="449"/>
      <c r="E115" s="450"/>
      <c r="F115" s="451"/>
      <c r="G115" s="452">
        <f>SUBTOTAL(9,G116:G204)</f>
        <v>0</v>
      </c>
    </row>
    <row r="116" spans="1:7" s="460" customFormat="1" ht="12" outlineLevel="2" x14ac:dyDescent="0.2">
      <c r="A116" s="454">
        <v>15</v>
      </c>
      <c r="B116" s="455" t="s">
        <v>111</v>
      </c>
      <c r="C116" s="456" t="s">
        <v>1245</v>
      </c>
      <c r="D116" s="457" t="s">
        <v>74</v>
      </c>
      <c r="E116" s="481">
        <v>6.84</v>
      </c>
      <c r="F116" s="401"/>
      <c r="G116" s="459">
        <f>E116*F116</f>
        <v>0</v>
      </c>
    </row>
    <row r="117" spans="1:7" s="460" customFormat="1" ht="12" outlineLevel="2" x14ac:dyDescent="0.2">
      <c r="A117" s="461"/>
      <c r="B117" s="462" t="s">
        <v>1996</v>
      </c>
      <c r="C117" s="530" t="s">
        <v>2019</v>
      </c>
      <c r="D117" s="530"/>
      <c r="E117" s="530"/>
      <c r="F117" s="530"/>
      <c r="G117" s="530"/>
    </row>
    <row r="118" spans="1:7" s="460" customFormat="1" ht="6" customHeight="1" outlineLevel="2" x14ac:dyDescent="0.2">
      <c r="A118" s="461"/>
      <c r="B118" s="463"/>
      <c r="C118" s="464"/>
      <c r="D118" s="464"/>
      <c r="E118" s="464"/>
      <c r="F118" s="464"/>
      <c r="G118" s="464"/>
    </row>
    <row r="119" spans="1:7" s="472" customFormat="1" ht="11.25" outlineLevel="3" x14ac:dyDescent="0.2">
      <c r="A119" s="465"/>
      <c r="B119" s="466" t="str">
        <f t="shared" ref="B119:B129" si="1">IF(AND(B118&lt;&gt;"Výkaz výměr:",C118=""),"Výkaz výměr:","")</f>
        <v>Výkaz výměr:</v>
      </c>
      <c r="C119" s="467" t="s">
        <v>1214</v>
      </c>
      <c r="D119" s="468"/>
      <c r="E119" s="469">
        <v>0</v>
      </c>
      <c r="F119" s="470"/>
      <c r="G119" s="471"/>
    </row>
    <row r="120" spans="1:7" s="472" customFormat="1" ht="11.25" outlineLevel="3" x14ac:dyDescent="0.2">
      <c r="A120" s="465"/>
      <c r="B120" s="466" t="str">
        <f t="shared" si="1"/>
        <v/>
      </c>
      <c r="C120" s="467" t="s">
        <v>1215</v>
      </c>
      <c r="D120" s="468"/>
      <c r="E120" s="469">
        <v>0.76439999999999997</v>
      </c>
      <c r="F120" s="470"/>
      <c r="G120" s="471"/>
    </row>
    <row r="121" spans="1:7" s="472" customFormat="1" ht="11.25" outlineLevel="3" x14ac:dyDescent="0.2">
      <c r="A121" s="465"/>
      <c r="B121" s="466" t="str">
        <f t="shared" si="1"/>
        <v/>
      </c>
      <c r="C121" s="467" t="s">
        <v>1216</v>
      </c>
      <c r="D121" s="468"/>
      <c r="E121" s="469">
        <v>0.74969999999999992</v>
      </c>
      <c r="F121" s="470"/>
      <c r="G121" s="471"/>
    </row>
    <row r="122" spans="1:7" s="472" customFormat="1" ht="11.25" outlineLevel="3" x14ac:dyDescent="0.2">
      <c r="A122" s="465"/>
      <c r="B122" s="466" t="str">
        <f t="shared" si="1"/>
        <v/>
      </c>
      <c r="C122" s="467" t="s">
        <v>1217</v>
      </c>
      <c r="D122" s="468"/>
      <c r="E122" s="469">
        <v>0.74969999999999992</v>
      </c>
      <c r="F122" s="470"/>
      <c r="G122" s="471"/>
    </row>
    <row r="123" spans="1:7" s="472" customFormat="1" ht="11.25" outlineLevel="3" x14ac:dyDescent="0.2">
      <c r="A123" s="465"/>
      <c r="B123" s="466" t="str">
        <f t="shared" si="1"/>
        <v/>
      </c>
      <c r="C123" s="467" t="s">
        <v>1218</v>
      </c>
      <c r="D123" s="468"/>
      <c r="E123" s="469">
        <v>0.76439999999999997</v>
      </c>
      <c r="F123" s="470"/>
      <c r="G123" s="471"/>
    </row>
    <row r="124" spans="1:7" s="472" customFormat="1" ht="11.25" outlineLevel="3" x14ac:dyDescent="0.2">
      <c r="A124" s="465"/>
      <c r="B124" s="466" t="str">
        <f t="shared" si="1"/>
        <v/>
      </c>
      <c r="C124" s="467" t="s">
        <v>1219</v>
      </c>
      <c r="D124" s="468"/>
      <c r="E124" s="469">
        <v>0.59639999999999993</v>
      </c>
      <c r="F124" s="470"/>
      <c r="G124" s="471"/>
    </row>
    <row r="125" spans="1:7" s="472" customFormat="1" ht="11.25" outlineLevel="3" x14ac:dyDescent="0.2">
      <c r="A125" s="465"/>
      <c r="B125" s="466" t="str">
        <f t="shared" si="1"/>
        <v/>
      </c>
      <c r="C125" s="467" t="s">
        <v>1220</v>
      </c>
      <c r="D125" s="468"/>
      <c r="E125" s="469">
        <v>0.73919999999999997</v>
      </c>
      <c r="F125" s="470"/>
      <c r="G125" s="471"/>
    </row>
    <row r="126" spans="1:7" s="472" customFormat="1" ht="11.25" outlineLevel="3" x14ac:dyDescent="0.2">
      <c r="A126" s="465"/>
      <c r="B126" s="466" t="str">
        <f t="shared" si="1"/>
        <v/>
      </c>
      <c r="C126" s="467" t="s">
        <v>1221</v>
      </c>
      <c r="D126" s="468"/>
      <c r="E126" s="469">
        <v>0.53339999999999999</v>
      </c>
      <c r="F126" s="470"/>
      <c r="G126" s="471"/>
    </row>
    <row r="127" spans="1:7" s="472" customFormat="1" ht="11.25" outlineLevel="3" x14ac:dyDescent="0.2">
      <c r="A127" s="465"/>
      <c r="B127" s="466" t="str">
        <f t="shared" si="1"/>
        <v/>
      </c>
      <c r="C127" s="467" t="s">
        <v>1222</v>
      </c>
      <c r="D127" s="468"/>
      <c r="E127" s="469">
        <v>0.71399999999999997</v>
      </c>
      <c r="F127" s="470"/>
      <c r="G127" s="471"/>
    </row>
    <row r="128" spans="1:7" s="472" customFormat="1" ht="11.25" outlineLevel="3" x14ac:dyDescent="0.2">
      <c r="A128" s="465"/>
      <c r="B128" s="466" t="str">
        <f t="shared" si="1"/>
        <v/>
      </c>
      <c r="C128" s="467" t="s">
        <v>1223</v>
      </c>
      <c r="D128" s="468"/>
      <c r="E128" s="469">
        <v>0.31499999999999995</v>
      </c>
      <c r="F128" s="470"/>
      <c r="G128" s="471"/>
    </row>
    <row r="129" spans="1:7" s="472" customFormat="1" ht="11.25" outlineLevel="3" x14ac:dyDescent="0.2">
      <c r="A129" s="465"/>
      <c r="B129" s="466" t="str">
        <f t="shared" si="1"/>
        <v/>
      </c>
      <c r="C129" s="467" t="s">
        <v>1224</v>
      </c>
      <c r="D129" s="468"/>
      <c r="E129" s="469">
        <v>0.6825</v>
      </c>
      <c r="F129" s="470"/>
      <c r="G129" s="471"/>
    </row>
    <row r="130" spans="1:7" s="472" customFormat="1" ht="11.25" outlineLevel="3" x14ac:dyDescent="0.2">
      <c r="A130" s="465"/>
      <c r="B130" s="466"/>
      <c r="C130" s="482" t="s">
        <v>2315</v>
      </c>
      <c r="D130" s="483"/>
      <c r="E130" s="484">
        <v>0.23100000000000001</v>
      </c>
      <c r="F130" s="470"/>
      <c r="G130" s="471"/>
    </row>
    <row r="131" spans="1:7" s="460" customFormat="1" ht="12" outlineLevel="2" x14ac:dyDescent="0.2">
      <c r="A131" s="454">
        <v>16</v>
      </c>
      <c r="B131" s="455" t="s">
        <v>1246</v>
      </c>
      <c r="C131" s="473" t="s">
        <v>1247</v>
      </c>
      <c r="D131" s="457" t="s">
        <v>110</v>
      </c>
      <c r="E131" s="458">
        <v>7.8674999999999988</v>
      </c>
      <c r="F131" s="401"/>
      <c r="G131" s="459">
        <f>E131*F131</f>
        <v>0</v>
      </c>
    </row>
    <row r="132" spans="1:7" s="460" customFormat="1" ht="12" outlineLevel="2" x14ac:dyDescent="0.2">
      <c r="A132" s="461"/>
      <c r="B132" s="462" t="s">
        <v>1996</v>
      </c>
      <c r="C132" s="530" t="s">
        <v>2020</v>
      </c>
      <c r="D132" s="530"/>
      <c r="E132" s="530"/>
      <c r="F132" s="530"/>
      <c r="G132" s="530"/>
    </row>
    <row r="133" spans="1:7" s="460" customFormat="1" ht="6" customHeight="1" outlineLevel="2" x14ac:dyDescent="0.2">
      <c r="A133" s="461"/>
      <c r="B133" s="463"/>
      <c r="C133" s="464"/>
      <c r="D133" s="464"/>
      <c r="E133" s="464"/>
      <c r="F133" s="464"/>
      <c r="G133" s="464"/>
    </row>
    <row r="134" spans="1:7" s="472" customFormat="1" ht="11.25" outlineLevel="3" x14ac:dyDescent="0.2">
      <c r="A134" s="465"/>
      <c r="B134" s="466" t="str">
        <f t="shared" ref="B134:B144" si="2">IF(AND(B133&lt;&gt;"Výkaz výměr:",C133=""),"Výkaz výměr:","")</f>
        <v>Výkaz výměr:</v>
      </c>
      <c r="C134" s="467" t="s">
        <v>1248</v>
      </c>
      <c r="D134" s="468"/>
      <c r="E134" s="469">
        <v>0</v>
      </c>
      <c r="F134" s="470"/>
      <c r="G134" s="471"/>
    </row>
    <row r="135" spans="1:7" s="472" customFormat="1" ht="11.25" outlineLevel="3" x14ac:dyDescent="0.2">
      <c r="A135" s="465"/>
      <c r="B135" s="466" t="str">
        <f t="shared" si="2"/>
        <v/>
      </c>
      <c r="C135" s="467" t="s">
        <v>1249</v>
      </c>
      <c r="D135" s="468"/>
      <c r="E135" s="469">
        <v>0.91</v>
      </c>
      <c r="F135" s="470"/>
      <c r="G135" s="471"/>
    </row>
    <row r="136" spans="1:7" s="472" customFormat="1" ht="11.25" outlineLevel="3" x14ac:dyDescent="0.2">
      <c r="A136" s="465"/>
      <c r="B136" s="466" t="str">
        <f t="shared" si="2"/>
        <v/>
      </c>
      <c r="C136" s="467" t="s">
        <v>1250</v>
      </c>
      <c r="D136" s="468"/>
      <c r="E136" s="469">
        <v>0.89249999999999996</v>
      </c>
      <c r="F136" s="470"/>
      <c r="G136" s="471"/>
    </row>
    <row r="137" spans="1:7" s="472" customFormat="1" ht="11.25" outlineLevel="3" x14ac:dyDescent="0.2">
      <c r="A137" s="465"/>
      <c r="B137" s="466" t="str">
        <f t="shared" si="2"/>
        <v/>
      </c>
      <c r="C137" s="467" t="s">
        <v>1251</v>
      </c>
      <c r="D137" s="468"/>
      <c r="E137" s="469">
        <v>0.89249999999999996</v>
      </c>
      <c r="F137" s="470"/>
      <c r="G137" s="471"/>
    </row>
    <row r="138" spans="1:7" s="472" customFormat="1" ht="11.25" outlineLevel="3" x14ac:dyDescent="0.2">
      <c r="A138" s="465"/>
      <c r="B138" s="466" t="str">
        <f t="shared" si="2"/>
        <v/>
      </c>
      <c r="C138" s="467" t="s">
        <v>1252</v>
      </c>
      <c r="D138" s="468"/>
      <c r="E138" s="469">
        <v>0.91</v>
      </c>
      <c r="F138" s="470"/>
      <c r="G138" s="471"/>
    </row>
    <row r="139" spans="1:7" s="472" customFormat="1" ht="11.25" outlineLevel="3" x14ac:dyDescent="0.2">
      <c r="A139" s="465"/>
      <c r="B139" s="466" t="str">
        <f t="shared" si="2"/>
        <v/>
      </c>
      <c r="C139" s="467" t="s">
        <v>1253</v>
      </c>
      <c r="D139" s="468"/>
      <c r="E139" s="469">
        <v>0.71</v>
      </c>
      <c r="F139" s="470"/>
      <c r="G139" s="471"/>
    </row>
    <row r="140" spans="1:7" s="472" customFormat="1" ht="11.25" outlineLevel="3" x14ac:dyDescent="0.2">
      <c r="A140" s="465"/>
      <c r="B140" s="466" t="str">
        <f t="shared" si="2"/>
        <v/>
      </c>
      <c r="C140" s="467" t="s">
        <v>1254</v>
      </c>
      <c r="D140" s="468"/>
      <c r="E140" s="469">
        <v>0.88</v>
      </c>
      <c r="F140" s="470"/>
      <c r="G140" s="471"/>
    </row>
    <row r="141" spans="1:7" s="472" customFormat="1" ht="11.25" outlineLevel="3" x14ac:dyDescent="0.2">
      <c r="A141" s="465"/>
      <c r="B141" s="466" t="str">
        <f t="shared" si="2"/>
        <v/>
      </c>
      <c r="C141" s="467" t="s">
        <v>1255</v>
      </c>
      <c r="D141" s="468"/>
      <c r="E141" s="469">
        <v>0.63500000000000001</v>
      </c>
      <c r="F141" s="470"/>
      <c r="G141" s="471"/>
    </row>
    <row r="142" spans="1:7" s="472" customFormat="1" ht="11.25" outlineLevel="3" x14ac:dyDescent="0.2">
      <c r="A142" s="465"/>
      <c r="B142" s="466" t="str">
        <f t="shared" si="2"/>
        <v/>
      </c>
      <c r="C142" s="467" t="s">
        <v>1256</v>
      </c>
      <c r="D142" s="468"/>
      <c r="E142" s="469">
        <v>0.85</v>
      </c>
      <c r="F142" s="470"/>
      <c r="G142" s="471"/>
    </row>
    <row r="143" spans="1:7" s="472" customFormat="1" ht="11.25" outlineLevel="3" x14ac:dyDescent="0.2">
      <c r="A143" s="465"/>
      <c r="B143" s="466" t="str">
        <f t="shared" si="2"/>
        <v/>
      </c>
      <c r="C143" s="467" t="s">
        <v>1257</v>
      </c>
      <c r="D143" s="468"/>
      <c r="E143" s="469">
        <v>0.375</v>
      </c>
      <c r="F143" s="470"/>
      <c r="G143" s="471"/>
    </row>
    <row r="144" spans="1:7" s="472" customFormat="1" ht="11.25" outlineLevel="3" x14ac:dyDescent="0.2">
      <c r="A144" s="465"/>
      <c r="B144" s="466" t="str">
        <f t="shared" si="2"/>
        <v/>
      </c>
      <c r="C144" s="467" t="s">
        <v>1258</v>
      </c>
      <c r="D144" s="468"/>
      <c r="E144" s="469">
        <v>0.8125</v>
      </c>
      <c r="F144" s="470"/>
      <c r="G144" s="471"/>
    </row>
    <row r="145" spans="1:7" s="460" customFormat="1" ht="12" outlineLevel="2" x14ac:dyDescent="0.2">
      <c r="A145" s="454">
        <v>17</v>
      </c>
      <c r="B145" s="455" t="s">
        <v>1259</v>
      </c>
      <c r="C145" s="456" t="s">
        <v>1260</v>
      </c>
      <c r="D145" s="457" t="s">
        <v>98</v>
      </c>
      <c r="E145" s="458">
        <v>0.13418143999999999</v>
      </c>
      <c r="F145" s="401"/>
      <c r="G145" s="459">
        <f>E145*F145</f>
        <v>0</v>
      </c>
    </row>
    <row r="146" spans="1:7" s="460" customFormat="1" ht="12" outlineLevel="2" x14ac:dyDescent="0.2">
      <c r="A146" s="461"/>
      <c r="B146" s="462" t="s">
        <v>1996</v>
      </c>
      <c r="C146" s="530" t="s">
        <v>2021</v>
      </c>
      <c r="D146" s="530"/>
      <c r="E146" s="530"/>
      <c r="F146" s="530"/>
      <c r="G146" s="530"/>
    </row>
    <row r="147" spans="1:7" s="460" customFormat="1" ht="6" customHeight="1" outlineLevel="2" x14ac:dyDescent="0.2">
      <c r="A147" s="461"/>
      <c r="B147" s="463"/>
      <c r="C147" s="464"/>
      <c r="D147" s="464"/>
      <c r="E147" s="464"/>
      <c r="F147" s="464"/>
      <c r="G147" s="464"/>
    </row>
    <row r="148" spans="1:7" s="472" customFormat="1" ht="11.25" outlineLevel="3" x14ac:dyDescent="0.2">
      <c r="A148" s="465"/>
      <c r="B148" s="466" t="str">
        <f t="shared" ref="B148:B160" si="3">IF(AND(B147&lt;&gt;"Výkaz výměr:",C147=""),"Výkaz výměr:","")</f>
        <v>Výkaz výměr:</v>
      </c>
      <c r="C148" s="467" t="s">
        <v>1261</v>
      </c>
      <c r="D148" s="468"/>
      <c r="E148" s="469">
        <v>0</v>
      </c>
      <c r="F148" s="470"/>
      <c r="G148" s="471"/>
    </row>
    <row r="149" spans="1:7" s="472" customFormat="1" ht="11.25" outlineLevel="3" x14ac:dyDescent="0.2">
      <c r="A149" s="465"/>
      <c r="B149" s="466" t="str">
        <f t="shared" si="3"/>
        <v/>
      </c>
      <c r="C149" s="467" t="s">
        <v>1262</v>
      </c>
      <c r="D149" s="468"/>
      <c r="E149" s="469">
        <v>0</v>
      </c>
      <c r="F149" s="470"/>
      <c r="G149" s="471"/>
    </row>
    <row r="150" spans="1:7" s="472" customFormat="1" ht="11.25" outlineLevel="3" x14ac:dyDescent="0.2">
      <c r="A150" s="465"/>
      <c r="B150" s="466" t="str">
        <f t="shared" si="3"/>
        <v/>
      </c>
      <c r="C150" s="467" t="s">
        <v>1263</v>
      </c>
      <c r="D150" s="468"/>
      <c r="E150" s="469">
        <v>1.2929280000000001E-2</v>
      </c>
      <c r="F150" s="470"/>
      <c r="G150" s="471"/>
    </row>
    <row r="151" spans="1:7" s="472" customFormat="1" ht="11.25" outlineLevel="3" x14ac:dyDescent="0.2">
      <c r="A151" s="465"/>
      <c r="B151" s="466" t="str">
        <f t="shared" si="3"/>
        <v/>
      </c>
      <c r="C151" s="467" t="s">
        <v>1264</v>
      </c>
      <c r="D151" s="468"/>
      <c r="E151" s="469">
        <v>1.268064E-2</v>
      </c>
      <c r="F151" s="470"/>
      <c r="G151" s="471"/>
    </row>
    <row r="152" spans="1:7" s="472" customFormat="1" ht="11.25" outlineLevel="3" x14ac:dyDescent="0.2">
      <c r="A152" s="465"/>
      <c r="B152" s="466" t="str">
        <f t="shared" si="3"/>
        <v/>
      </c>
      <c r="C152" s="467" t="s">
        <v>1265</v>
      </c>
      <c r="D152" s="468"/>
      <c r="E152" s="469">
        <v>1.268064E-2</v>
      </c>
      <c r="F152" s="470"/>
      <c r="G152" s="471"/>
    </row>
    <row r="153" spans="1:7" s="472" customFormat="1" ht="11.25" outlineLevel="3" x14ac:dyDescent="0.2">
      <c r="A153" s="465"/>
      <c r="B153" s="466" t="str">
        <f t="shared" si="3"/>
        <v/>
      </c>
      <c r="C153" s="467" t="s">
        <v>1266</v>
      </c>
      <c r="D153" s="468"/>
      <c r="E153" s="469">
        <v>1.2929280000000001E-2</v>
      </c>
      <c r="F153" s="470"/>
      <c r="G153" s="471"/>
    </row>
    <row r="154" spans="1:7" s="472" customFormat="1" ht="11.25" outlineLevel="3" x14ac:dyDescent="0.2">
      <c r="A154" s="465"/>
      <c r="B154" s="466" t="str">
        <f t="shared" si="3"/>
        <v/>
      </c>
      <c r="C154" s="467" t="s">
        <v>1267</v>
      </c>
      <c r="D154" s="468"/>
      <c r="E154" s="469">
        <v>1.008768E-2</v>
      </c>
      <c r="F154" s="470"/>
      <c r="G154" s="471"/>
    </row>
    <row r="155" spans="1:7" s="472" customFormat="1" ht="11.25" outlineLevel="3" x14ac:dyDescent="0.2">
      <c r="A155" s="465"/>
      <c r="B155" s="466" t="str">
        <f t="shared" si="3"/>
        <v/>
      </c>
      <c r="C155" s="467" t="s">
        <v>1268</v>
      </c>
      <c r="D155" s="468"/>
      <c r="E155" s="469">
        <v>1.250304E-2</v>
      </c>
      <c r="F155" s="470"/>
      <c r="G155" s="471"/>
    </row>
    <row r="156" spans="1:7" s="472" customFormat="1" ht="11.25" outlineLevel="3" x14ac:dyDescent="0.2">
      <c r="A156" s="465"/>
      <c r="B156" s="466" t="str">
        <f t="shared" si="3"/>
        <v/>
      </c>
      <c r="C156" s="467" t="s">
        <v>1269</v>
      </c>
      <c r="D156" s="468"/>
      <c r="E156" s="469">
        <v>9.0220800000000018E-3</v>
      </c>
      <c r="F156" s="470"/>
      <c r="G156" s="471"/>
    </row>
    <row r="157" spans="1:7" s="472" customFormat="1" ht="11.25" outlineLevel="3" x14ac:dyDescent="0.2">
      <c r="A157" s="465"/>
      <c r="B157" s="466" t="str">
        <f t="shared" si="3"/>
        <v/>
      </c>
      <c r="C157" s="467" t="s">
        <v>1270</v>
      </c>
      <c r="D157" s="468"/>
      <c r="E157" s="469">
        <v>1.20768E-2</v>
      </c>
      <c r="F157" s="470"/>
      <c r="G157" s="471"/>
    </row>
    <row r="158" spans="1:7" s="472" customFormat="1" ht="11.25" outlineLevel="3" x14ac:dyDescent="0.2">
      <c r="A158" s="465"/>
      <c r="B158" s="466" t="str">
        <f t="shared" si="3"/>
        <v/>
      </c>
      <c r="C158" s="467" t="s">
        <v>1271</v>
      </c>
      <c r="D158" s="468"/>
      <c r="E158" s="469">
        <v>5.3280000000000003E-3</v>
      </c>
      <c r="F158" s="470"/>
      <c r="G158" s="471"/>
    </row>
    <row r="159" spans="1:7" s="472" customFormat="1" ht="11.25" outlineLevel="3" x14ac:dyDescent="0.2">
      <c r="A159" s="465"/>
      <c r="B159" s="466" t="str">
        <f t="shared" si="3"/>
        <v/>
      </c>
      <c r="C159" s="467" t="s">
        <v>1272</v>
      </c>
      <c r="D159" s="468"/>
      <c r="E159" s="469">
        <v>1.1544E-2</v>
      </c>
      <c r="F159" s="470"/>
      <c r="G159" s="471"/>
    </row>
    <row r="160" spans="1:7" s="472" customFormat="1" ht="11.25" outlineLevel="3" x14ac:dyDescent="0.2">
      <c r="A160" s="465"/>
      <c r="B160" s="466" t="str">
        <f t="shared" si="3"/>
        <v/>
      </c>
      <c r="C160" s="467" t="s">
        <v>1273</v>
      </c>
      <c r="D160" s="468"/>
      <c r="E160" s="469">
        <v>2.2400000000000003E-2</v>
      </c>
      <c r="F160" s="470"/>
      <c r="G160" s="471"/>
    </row>
    <row r="161" spans="1:7" s="460" customFormat="1" ht="12" outlineLevel="2" x14ac:dyDescent="0.2">
      <c r="A161" s="454">
        <v>18</v>
      </c>
      <c r="B161" s="455" t="s">
        <v>1274</v>
      </c>
      <c r="C161" s="456" t="s">
        <v>1275</v>
      </c>
      <c r="D161" s="457" t="s">
        <v>74</v>
      </c>
      <c r="E161" s="458">
        <v>3.1784650000000001</v>
      </c>
      <c r="F161" s="401"/>
      <c r="G161" s="459">
        <f>E161*F161</f>
        <v>0</v>
      </c>
    </row>
    <row r="162" spans="1:7" s="460" customFormat="1" ht="12" outlineLevel="2" x14ac:dyDescent="0.2">
      <c r="A162" s="461"/>
      <c r="B162" s="462" t="s">
        <v>1996</v>
      </c>
      <c r="C162" s="530" t="s">
        <v>2022</v>
      </c>
      <c r="D162" s="530"/>
      <c r="E162" s="530"/>
      <c r="F162" s="530"/>
      <c r="G162" s="530"/>
    </row>
    <row r="163" spans="1:7" s="460" customFormat="1" ht="6" customHeight="1" outlineLevel="2" x14ac:dyDescent="0.2">
      <c r="A163" s="461"/>
      <c r="B163" s="463"/>
      <c r="C163" s="464"/>
      <c r="D163" s="464"/>
      <c r="E163" s="464"/>
      <c r="F163" s="464"/>
      <c r="G163" s="464"/>
    </row>
    <row r="164" spans="1:7" s="472" customFormat="1" ht="11.25" outlineLevel="3" x14ac:dyDescent="0.2">
      <c r="A164" s="465"/>
      <c r="B164" s="466" t="str">
        <f>IF(AND(B163&lt;&gt;"Výkaz výměr:",C163=""),"Výkaz výměr:","")</f>
        <v>Výkaz výměr:</v>
      </c>
      <c r="C164" s="467" t="s">
        <v>1205</v>
      </c>
      <c r="D164" s="468"/>
      <c r="E164" s="469">
        <v>0</v>
      </c>
      <c r="F164" s="470"/>
      <c r="G164" s="471"/>
    </row>
    <row r="165" spans="1:7" s="472" customFormat="1" ht="11.25" outlineLevel="3" x14ac:dyDescent="0.2">
      <c r="A165" s="465"/>
      <c r="B165" s="466" t="str">
        <f>IF(AND(B164&lt;&gt;"Výkaz výměr:",C164=""),"Výkaz výměr:","")</f>
        <v/>
      </c>
      <c r="C165" s="467" t="s">
        <v>1211</v>
      </c>
      <c r="D165" s="468"/>
      <c r="E165" s="469">
        <v>1.44231</v>
      </c>
      <c r="F165" s="470"/>
      <c r="G165" s="471"/>
    </row>
    <row r="166" spans="1:7" s="472" customFormat="1" ht="11.25" outlineLevel="3" x14ac:dyDescent="0.2">
      <c r="A166" s="465"/>
      <c r="B166" s="466" t="str">
        <f>IF(AND(B165&lt;&gt;"Výkaz výměr:",C165=""),"Výkaz výměr:","")</f>
        <v/>
      </c>
      <c r="C166" s="467" t="s">
        <v>1212</v>
      </c>
      <c r="D166" s="468"/>
      <c r="E166" s="469">
        <v>1.0422799999999999</v>
      </c>
      <c r="F166" s="470"/>
      <c r="G166" s="471"/>
    </row>
    <row r="167" spans="1:7" s="472" customFormat="1" ht="11.25" outlineLevel="3" x14ac:dyDescent="0.2">
      <c r="A167" s="465"/>
      <c r="B167" s="466" t="str">
        <f>IF(AND(B166&lt;&gt;"Výkaz výměr:",C166=""),"Výkaz výměr:","")</f>
        <v/>
      </c>
      <c r="C167" s="467" t="s">
        <v>1213</v>
      </c>
      <c r="D167" s="468"/>
      <c r="E167" s="469">
        <v>0.69387500000000002</v>
      </c>
      <c r="F167" s="470"/>
      <c r="G167" s="471"/>
    </row>
    <row r="168" spans="1:7" s="460" customFormat="1" ht="12" outlineLevel="2" x14ac:dyDescent="0.2">
      <c r="A168" s="454">
        <v>19</v>
      </c>
      <c r="B168" s="455" t="s">
        <v>1276</v>
      </c>
      <c r="C168" s="456" t="s">
        <v>1277</v>
      </c>
      <c r="D168" s="457" t="s">
        <v>74</v>
      </c>
      <c r="E168" s="458">
        <v>3.7519999999999998</v>
      </c>
      <c r="F168" s="401"/>
      <c r="G168" s="459">
        <f>E168*F168</f>
        <v>0</v>
      </c>
    </row>
    <row r="169" spans="1:7" s="460" customFormat="1" ht="12" outlineLevel="2" x14ac:dyDescent="0.2">
      <c r="A169" s="461"/>
      <c r="B169" s="462" t="s">
        <v>1996</v>
      </c>
      <c r="C169" s="530" t="s">
        <v>2023</v>
      </c>
      <c r="D169" s="530"/>
      <c r="E169" s="530"/>
      <c r="F169" s="530"/>
      <c r="G169" s="530"/>
    </row>
    <row r="170" spans="1:7" s="460" customFormat="1" ht="6" customHeight="1" outlineLevel="2" x14ac:dyDescent="0.2">
      <c r="A170" s="461"/>
      <c r="B170" s="463"/>
      <c r="C170" s="464"/>
      <c r="D170" s="464"/>
      <c r="E170" s="464"/>
      <c r="F170" s="464"/>
      <c r="G170" s="464"/>
    </row>
    <row r="171" spans="1:7" s="472" customFormat="1" ht="11.25" outlineLevel="3" x14ac:dyDescent="0.2">
      <c r="A171" s="465"/>
      <c r="B171" s="466" t="str">
        <f>IF(AND(B170&lt;&gt;"Výkaz výměr:",C170=""),"Výkaz výměr:","")</f>
        <v>Výkaz výměr:</v>
      </c>
      <c r="C171" s="467" t="s">
        <v>1278</v>
      </c>
      <c r="D171" s="468"/>
      <c r="E171" s="469">
        <v>3.1779999999999999</v>
      </c>
      <c r="F171" s="470"/>
      <c r="G171" s="471"/>
    </row>
    <row r="172" spans="1:7" s="472" customFormat="1" ht="11.25" outlineLevel="3" x14ac:dyDescent="0.2">
      <c r="A172" s="465"/>
      <c r="B172" s="466" t="str">
        <f>IF(AND(B171&lt;&gt;"Výkaz výměr:",C171=""),"Výkaz výměr:","")</f>
        <v/>
      </c>
      <c r="C172" s="467" t="s">
        <v>1279</v>
      </c>
      <c r="D172" s="468"/>
      <c r="E172" s="469">
        <v>0.57399999999999995</v>
      </c>
      <c r="F172" s="470"/>
      <c r="G172" s="471"/>
    </row>
    <row r="173" spans="1:7" s="460" customFormat="1" ht="12" outlineLevel="2" x14ac:dyDescent="0.2">
      <c r="A173" s="454">
        <v>20</v>
      </c>
      <c r="B173" s="455" t="s">
        <v>1280</v>
      </c>
      <c r="C173" s="456" t="s">
        <v>1281</v>
      </c>
      <c r="D173" s="457" t="s">
        <v>98</v>
      </c>
      <c r="E173" s="458">
        <v>0.127296722</v>
      </c>
      <c r="F173" s="401"/>
      <c r="G173" s="459">
        <f>E173*F173</f>
        <v>0</v>
      </c>
    </row>
    <row r="174" spans="1:7" s="460" customFormat="1" ht="12" outlineLevel="2" x14ac:dyDescent="0.2">
      <c r="A174" s="461"/>
      <c r="B174" s="462" t="s">
        <v>1996</v>
      </c>
      <c r="C174" s="530" t="s">
        <v>2024</v>
      </c>
      <c r="D174" s="530"/>
      <c r="E174" s="530"/>
      <c r="F174" s="530"/>
      <c r="G174" s="530"/>
    </row>
    <row r="175" spans="1:7" s="460" customFormat="1" ht="6" customHeight="1" outlineLevel="2" x14ac:dyDescent="0.2">
      <c r="A175" s="461"/>
      <c r="B175" s="463"/>
      <c r="C175" s="464"/>
      <c r="D175" s="464"/>
      <c r="E175" s="464"/>
      <c r="F175" s="464"/>
      <c r="G175" s="464"/>
    </row>
    <row r="176" spans="1:7" s="472" customFormat="1" ht="11.25" outlineLevel="3" x14ac:dyDescent="0.2">
      <c r="A176" s="465"/>
      <c r="B176" s="466" t="str">
        <f t="shared" ref="B176:B181" si="4">IF(AND(B175&lt;&gt;"Výkaz výměr:",C175=""),"Výkaz výměr:","")</f>
        <v>Výkaz výměr:</v>
      </c>
      <c r="C176" s="467" t="s">
        <v>1205</v>
      </c>
      <c r="D176" s="468"/>
      <c r="E176" s="469">
        <v>0</v>
      </c>
      <c r="F176" s="470"/>
      <c r="G176" s="471"/>
    </row>
    <row r="177" spans="1:7" s="472" customFormat="1" ht="11.25" outlineLevel="3" x14ac:dyDescent="0.2">
      <c r="A177" s="465"/>
      <c r="B177" s="466" t="str">
        <f t="shared" si="4"/>
        <v/>
      </c>
      <c r="C177" s="467" t="s">
        <v>1282</v>
      </c>
      <c r="D177" s="468"/>
      <c r="E177" s="469">
        <v>0</v>
      </c>
      <c r="F177" s="470"/>
      <c r="G177" s="471"/>
    </row>
    <row r="178" spans="1:7" s="472" customFormat="1" ht="11.25" outlineLevel="3" x14ac:dyDescent="0.2">
      <c r="A178" s="465"/>
      <c r="B178" s="466" t="str">
        <f t="shared" si="4"/>
        <v/>
      </c>
      <c r="C178" s="467" t="s">
        <v>1283</v>
      </c>
      <c r="D178" s="468"/>
      <c r="E178" s="469">
        <v>4.4423147999999996E-2</v>
      </c>
      <c r="F178" s="470"/>
      <c r="G178" s="471"/>
    </row>
    <row r="179" spans="1:7" s="472" customFormat="1" ht="11.25" outlineLevel="3" x14ac:dyDescent="0.2">
      <c r="A179" s="465"/>
      <c r="B179" s="466" t="str">
        <f t="shared" si="4"/>
        <v/>
      </c>
      <c r="C179" s="467" t="s">
        <v>1284</v>
      </c>
      <c r="D179" s="468"/>
      <c r="E179" s="469">
        <v>3.2102223999999999E-2</v>
      </c>
      <c r="F179" s="470"/>
      <c r="G179" s="471"/>
    </row>
    <row r="180" spans="1:7" s="472" customFormat="1" ht="11.25" outlineLevel="3" x14ac:dyDescent="0.2">
      <c r="A180" s="465"/>
      <c r="B180" s="466" t="str">
        <f t="shared" si="4"/>
        <v/>
      </c>
      <c r="C180" s="467" t="s">
        <v>1285</v>
      </c>
      <c r="D180" s="468"/>
      <c r="E180" s="469">
        <v>2.1371350000000001E-2</v>
      </c>
      <c r="F180" s="470"/>
      <c r="G180" s="471"/>
    </row>
    <row r="181" spans="1:7" s="472" customFormat="1" ht="11.25" outlineLevel="3" x14ac:dyDescent="0.2">
      <c r="A181" s="465"/>
      <c r="B181" s="466" t="str">
        <f t="shared" si="4"/>
        <v/>
      </c>
      <c r="C181" s="467" t="s">
        <v>1286</v>
      </c>
      <c r="D181" s="468"/>
      <c r="E181" s="469">
        <v>2.9399999999999999E-2</v>
      </c>
      <c r="F181" s="470"/>
      <c r="G181" s="471"/>
    </row>
    <row r="182" spans="1:7" s="460" customFormat="1" ht="12" outlineLevel="2" x14ac:dyDescent="0.2">
      <c r="A182" s="454">
        <v>21</v>
      </c>
      <c r="B182" s="455" t="s">
        <v>1287</v>
      </c>
      <c r="C182" s="456" t="s">
        <v>1288</v>
      </c>
      <c r="D182" s="457" t="s">
        <v>110</v>
      </c>
      <c r="E182" s="458">
        <v>1.2570000000000001</v>
      </c>
      <c r="F182" s="401"/>
      <c r="G182" s="459">
        <f>E182*F182</f>
        <v>0</v>
      </c>
    </row>
    <row r="183" spans="1:7" s="460" customFormat="1" ht="12" outlineLevel="2" x14ac:dyDescent="0.2">
      <c r="A183" s="461"/>
      <c r="B183" s="462" t="s">
        <v>1996</v>
      </c>
      <c r="C183" s="530" t="s">
        <v>2025</v>
      </c>
      <c r="D183" s="530"/>
      <c r="E183" s="530"/>
      <c r="F183" s="530"/>
      <c r="G183" s="530"/>
    </row>
    <row r="184" spans="1:7" s="460" customFormat="1" ht="6" customHeight="1" outlineLevel="2" x14ac:dyDescent="0.2">
      <c r="A184" s="461"/>
      <c r="B184" s="463"/>
      <c r="C184" s="464"/>
      <c r="D184" s="464"/>
      <c r="E184" s="464"/>
      <c r="F184" s="464"/>
      <c r="G184" s="464"/>
    </row>
    <row r="185" spans="1:7" s="472" customFormat="1" ht="11.25" outlineLevel="3" x14ac:dyDescent="0.2">
      <c r="A185" s="465"/>
      <c r="B185" s="466" t="str">
        <f>IF(AND(B184&lt;&gt;"Výkaz výměr:",C184=""),"Výkaz výměr:","")</f>
        <v>Výkaz výměr:</v>
      </c>
      <c r="C185" s="467" t="s">
        <v>1205</v>
      </c>
      <c r="D185" s="468"/>
      <c r="E185" s="469">
        <v>0</v>
      </c>
      <c r="F185" s="470"/>
      <c r="G185" s="471"/>
    </row>
    <row r="186" spans="1:7" s="472" customFormat="1" ht="11.25" outlineLevel="3" x14ac:dyDescent="0.2">
      <c r="A186" s="465"/>
      <c r="B186" s="466" t="str">
        <f>IF(AND(B185&lt;&gt;"Výkaz výměr:",C185=""),"Výkaz výměr:","")</f>
        <v/>
      </c>
      <c r="C186" s="467" t="s">
        <v>1289</v>
      </c>
      <c r="D186" s="468"/>
      <c r="E186" s="469">
        <v>1.2570000000000001</v>
      </c>
      <c r="F186" s="470"/>
      <c r="G186" s="471"/>
    </row>
    <row r="187" spans="1:7" s="460" customFormat="1" ht="12" outlineLevel="2" x14ac:dyDescent="0.2">
      <c r="A187" s="454">
        <v>22</v>
      </c>
      <c r="B187" s="455" t="s">
        <v>1290</v>
      </c>
      <c r="C187" s="456" t="s">
        <v>1291</v>
      </c>
      <c r="D187" s="457" t="s">
        <v>110</v>
      </c>
      <c r="E187" s="458">
        <v>1.2569999999999999</v>
      </c>
      <c r="F187" s="401"/>
      <c r="G187" s="459">
        <f>E187*F187</f>
        <v>0</v>
      </c>
    </row>
    <row r="188" spans="1:7" s="460" customFormat="1" ht="12" outlineLevel="2" x14ac:dyDescent="0.2">
      <c r="A188" s="461"/>
      <c r="B188" s="462" t="s">
        <v>1996</v>
      </c>
      <c r="C188" s="530" t="s">
        <v>2026</v>
      </c>
      <c r="D188" s="530"/>
      <c r="E188" s="530"/>
      <c r="F188" s="530"/>
      <c r="G188" s="530"/>
    </row>
    <row r="189" spans="1:7" s="460" customFormat="1" ht="6" customHeight="1" outlineLevel="2" x14ac:dyDescent="0.2">
      <c r="A189" s="461"/>
      <c r="B189" s="463"/>
      <c r="C189" s="464"/>
      <c r="D189" s="464"/>
      <c r="E189" s="464"/>
      <c r="F189" s="464"/>
      <c r="G189" s="464"/>
    </row>
    <row r="190" spans="1:7" s="460" customFormat="1" ht="12" outlineLevel="2" x14ac:dyDescent="0.2">
      <c r="A190" s="454">
        <v>23</v>
      </c>
      <c r="B190" s="455" t="s">
        <v>1292</v>
      </c>
      <c r="C190" s="456" t="s">
        <v>1293</v>
      </c>
      <c r="D190" s="457" t="s">
        <v>74</v>
      </c>
      <c r="E190" s="458">
        <v>1.3521924999999999</v>
      </c>
      <c r="F190" s="401"/>
      <c r="G190" s="459">
        <f>E190*F190</f>
        <v>0</v>
      </c>
    </row>
    <row r="191" spans="1:7" s="460" customFormat="1" ht="12" outlineLevel="2" x14ac:dyDescent="0.2">
      <c r="A191" s="461"/>
      <c r="B191" s="462" t="s">
        <v>1996</v>
      </c>
      <c r="C191" s="530" t="s">
        <v>2027</v>
      </c>
      <c r="D191" s="530"/>
      <c r="E191" s="530"/>
      <c r="F191" s="530"/>
      <c r="G191" s="530"/>
    </row>
    <row r="192" spans="1:7" s="460" customFormat="1" ht="6" customHeight="1" outlineLevel="2" x14ac:dyDescent="0.2">
      <c r="A192" s="461"/>
      <c r="B192" s="463"/>
      <c r="C192" s="464"/>
      <c r="D192" s="464"/>
      <c r="E192" s="464"/>
      <c r="F192" s="464"/>
      <c r="G192" s="464"/>
    </row>
    <row r="193" spans="1:7" s="472" customFormat="1" ht="11.25" outlineLevel="3" x14ac:dyDescent="0.2">
      <c r="A193" s="465"/>
      <c r="B193" s="466" t="str">
        <f>IF(AND(B192&lt;&gt;"Výkaz výměr:",C192=""),"Výkaz výměr:","")</f>
        <v>Výkaz výměr:</v>
      </c>
      <c r="C193" s="467" t="s">
        <v>1205</v>
      </c>
      <c r="D193" s="468"/>
      <c r="E193" s="469">
        <v>0</v>
      </c>
      <c r="F193" s="470"/>
      <c r="G193" s="471"/>
    </row>
    <row r="194" spans="1:7" s="472" customFormat="1" ht="11.25" outlineLevel="3" x14ac:dyDescent="0.2">
      <c r="A194" s="465"/>
      <c r="B194" s="466" t="str">
        <f>IF(AND(B193&lt;&gt;"Výkaz výměr:",C193=""),"Výkaz výměr:","")</f>
        <v/>
      </c>
      <c r="C194" s="467" t="s">
        <v>1294</v>
      </c>
      <c r="D194" s="468"/>
      <c r="E194" s="469">
        <v>0.64629000000000003</v>
      </c>
      <c r="F194" s="470"/>
      <c r="G194" s="471"/>
    </row>
    <row r="195" spans="1:7" s="472" customFormat="1" ht="11.25" outlineLevel="3" x14ac:dyDescent="0.2">
      <c r="A195" s="465"/>
      <c r="B195" s="466" t="str">
        <f>IF(AND(B194&lt;&gt;"Výkaz výměr:",C194=""),"Výkaz výměr:","")</f>
        <v/>
      </c>
      <c r="C195" s="467" t="s">
        <v>1295</v>
      </c>
      <c r="D195" s="468"/>
      <c r="E195" s="469">
        <v>0.44703999999999999</v>
      </c>
      <c r="F195" s="470"/>
      <c r="G195" s="471"/>
    </row>
    <row r="196" spans="1:7" s="472" customFormat="1" ht="11.25" outlineLevel="3" x14ac:dyDescent="0.2">
      <c r="A196" s="465"/>
      <c r="B196" s="466" t="str">
        <f>IF(AND(B195&lt;&gt;"Výkaz výměr:",C195=""),"Výkaz výměr:","")</f>
        <v/>
      </c>
      <c r="C196" s="467" t="s">
        <v>1296</v>
      </c>
      <c r="D196" s="468"/>
      <c r="E196" s="469">
        <v>0.25886250000000005</v>
      </c>
      <c r="F196" s="470"/>
      <c r="G196" s="471"/>
    </row>
    <row r="197" spans="1:7" s="460" customFormat="1" ht="12" outlineLevel="2" x14ac:dyDescent="0.2">
      <c r="A197" s="454">
        <v>24</v>
      </c>
      <c r="B197" s="455" t="s">
        <v>1297</v>
      </c>
      <c r="C197" s="456" t="s">
        <v>1298</v>
      </c>
      <c r="D197" s="457" t="s">
        <v>74</v>
      </c>
      <c r="E197" s="458">
        <v>2.7043849999999998</v>
      </c>
      <c r="F197" s="401"/>
      <c r="G197" s="459">
        <f>E197*F197</f>
        <v>0</v>
      </c>
    </row>
    <row r="198" spans="1:7" s="460" customFormat="1" ht="12" outlineLevel="2" x14ac:dyDescent="0.2">
      <c r="A198" s="461"/>
      <c r="B198" s="462" t="s">
        <v>1996</v>
      </c>
      <c r="C198" s="530" t="s">
        <v>2028</v>
      </c>
      <c r="D198" s="530"/>
      <c r="E198" s="530"/>
      <c r="F198" s="530"/>
      <c r="G198" s="530"/>
    </row>
    <row r="199" spans="1:7" s="460" customFormat="1" ht="6" customHeight="1" outlineLevel="2" x14ac:dyDescent="0.2">
      <c r="A199" s="461"/>
      <c r="B199" s="463"/>
      <c r="C199" s="464"/>
      <c r="D199" s="464"/>
      <c r="E199" s="464"/>
      <c r="F199" s="464"/>
      <c r="G199" s="464"/>
    </row>
    <row r="200" spans="1:7" s="472" customFormat="1" ht="11.25" outlineLevel="3" x14ac:dyDescent="0.2">
      <c r="A200" s="465"/>
      <c r="B200" s="466" t="str">
        <f>IF(AND(B199&lt;&gt;"Výkaz výměr:",C199=""),"Výkaz výměr:","")</f>
        <v>Výkaz výměr:</v>
      </c>
      <c r="C200" s="467" t="s">
        <v>1205</v>
      </c>
      <c r="D200" s="468"/>
      <c r="E200" s="469">
        <v>0</v>
      </c>
      <c r="F200" s="470"/>
      <c r="G200" s="471"/>
    </row>
    <row r="201" spans="1:7" s="472" customFormat="1" ht="11.25" outlineLevel="3" x14ac:dyDescent="0.2">
      <c r="A201" s="465"/>
      <c r="B201" s="466" t="str">
        <f>IF(AND(B200&lt;&gt;"Výkaz výměr:",C200=""),"Výkaz výměr:","")</f>
        <v/>
      </c>
      <c r="C201" s="467" t="s">
        <v>1299</v>
      </c>
      <c r="D201" s="468"/>
      <c r="E201" s="469">
        <v>1.2925800000000001</v>
      </c>
      <c r="F201" s="470"/>
      <c r="G201" s="471"/>
    </row>
    <row r="202" spans="1:7" s="472" customFormat="1" ht="11.25" outlineLevel="3" x14ac:dyDescent="0.2">
      <c r="A202" s="465"/>
      <c r="B202" s="466" t="str">
        <f>IF(AND(B201&lt;&gt;"Výkaz výměr:",C201=""),"Výkaz výměr:","")</f>
        <v/>
      </c>
      <c r="C202" s="467" t="s">
        <v>1300</v>
      </c>
      <c r="D202" s="468"/>
      <c r="E202" s="469">
        <v>0.89407999999999999</v>
      </c>
      <c r="F202" s="470"/>
      <c r="G202" s="471"/>
    </row>
    <row r="203" spans="1:7" s="472" customFormat="1" ht="11.25" outlineLevel="3" x14ac:dyDescent="0.2">
      <c r="A203" s="465"/>
      <c r="B203" s="466" t="str">
        <f>IF(AND(B202&lt;&gt;"Výkaz výměr:",C202=""),"Výkaz výměr:","")</f>
        <v/>
      </c>
      <c r="C203" s="467" t="s">
        <v>1301</v>
      </c>
      <c r="D203" s="468"/>
      <c r="E203" s="469">
        <v>0.5177250000000001</v>
      </c>
      <c r="F203" s="470"/>
      <c r="G203" s="471"/>
    </row>
    <row r="204" spans="1:7" s="480" customFormat="1" ht="12.75" customHeight="1" outlineLevel="2" x14ac:dyDescent="0.2">
      <c r="A204" s="474"/>
      <c r="B204" s="475"/>
      <c r="C204" s="476"/>
      <c r="D204" s="475"/>
      <c r="E204" s="477"/>
      <c r="F204" s="478"/>
      <c r="G204" s="479"/>
    </row>
    <row r="205" spans="1:7" s="453" customFormat="1" ht="16.5" customHeight="1" outlineLevel="1" x14ac:dyDescent="0.2">
      <c r="A205" s="447"/>
      <c r="B205" s="448"/>
      <c r="C205" s="448" t="s">
        <v>1302</v>
      </c>
      <c r="D205" s="449"/>
      <c r="E205" s="450"/>
      <c r="F205" s="451"/>
      <c r="G205" s="452">
        <f>SUBTOTAL(9,G206:G277)</f>
        <v>0</v>
      </c>
    </row>
    <row r="206" spans="1:7" s="460" customFormat="1" ht="24" outlineLevel="2" x14ac:dyDescent="0.2">
      <c r="A206" s="454">
        <v>25</v>
      </c>
      <c r="B206" s="455" t="s">
        <v>1303</v>
      </c>
      <c r="C206" s="456" t="s">
        <v>2316</v>
      </c>
      <c r="D206" s="457" t="s">
        <v>110</v>
      </c>
      <c r="E206" s="458">
        <v>15.044999999999998</v>
      </c>
      <c r="F206" s="401"/>
      <c r="G206" s="459">
        <f>E206*F206</f>
        <v>0</v>
      </c>
    </row>
    <row r="207" spans="1:7" s="460" customFormat="1" ht="12" outlineLevel="2" x14ac:dyDescent="0.2">
      <c r="A207" s="461"/>
      <c r="B207" s="462" t="s">
        <v>1996</v>
      </c>
      <c r="C207" s="530" t="s">
        <v>2029</v>
      </c>
      <c r="D207" s="530"/>
      <c r="E207" s="530"/>
      <c r="F207" s="530"/>
      <c r="G207" s="530"/>
    </row>
    <row r="208" spans="1:7" s="460" customFormat="1" ht="6" customHeight="1" outlineLevel="2" x14ac:dyDescent="0.2">
      <c r="A208" s="461"/>
      <c r="B208" s="463"/>
      <c r="C208" s="464"/>
      <c r="D208" s="464"/>
      <c r="E208" s="464"/>
      <c r="F208" s="464"/>
      <c r="G208" s="464"/>
    </row>
    <row r="209" spans="1:7" s="472" customFormat="1" ht="11.25" outlineLevel="3" x14ac:dyDescent="0.2">
      <c r="A209" s="465"/>
      <c r="B209" s="466" t="str">
        <f>IF(AND(B208&lt;&gt;"Výkaz výměr:",C208=""),"Výkaz výměr:","")</f>
        <v>Výkaz výměr:</v>
      </c>
      <c r="C209" s="467" t="s">
        <v>1304</v>
      </c>
      <c r="D209" s="468"/>
      <c r="E209" s="469">
        <v>15.044999999999998</v>
      </c>
      <c r="F209" s="470"/>
      <c r="G209" s="471"/>
    </row>
    <row r="210" spans="1:7" s="460" customFormat="1" ht="24" outlineLevel="2" x14ac:dyDescent="0.2">
      <c r="A210" s="454">
        <v>26</v>
      </c>
      <c r="B210" s="455" t="s">
        <v>1305</v>
      </c>
      <c r="C210" s="456" t="s">
        <v>2317</v>
      </c>
      <c r="D210" s="457" t="s">
        <v>110</v>
      </c>
      <c r="E210" s="458">
        <v>134.5</v>
      </c>
      <c r="F210" s="401"/>
      <c r="G210" s="459">
        <f>E210*F210</f>
        <v>0</v>
      </c>
    </row>
    <row r="211" spans="1:7" s="460" customFormat="1" ht="12" outlineLevel="2" x14ac:dyDescent="0.2">
      <c r="A211" s="461"/>
      <c r="B211" s="462" t="s">
        <v>1996</v>
      </c>
      <c r="C211" s="530" t="s">
        <v>2030</v>
      </c>
      <c r="D211" s="530"/>
      <c r="E211" s="530"/>
      <c r="F211" s="530"/>
      <c r="G211" s="530"/>
    </row>
    <row r="212" spans="1:7" s="460" customFormat="1" ht="6" customHeight="1" outlineLevel="2" x14ac:dyDescent="0.2">
      <c r="A212" s="461"/>
      <c r="B212" s="463"/>
      <c r="C212" s="464"/>
      <c r="D212" s="464"/>
      <c r="E212" s="464"/>
      <c r="F212" s="464"/>
      <c r="G212" s="464"/>
    </row>
    <row r="213" spans="1:7" s="472" customFormat="1" ht="11.25" outlineLevel="3" x14ac:dyDescent="0.2">
      <c r="A213" s="465"/>
      <c r="B213" s="466" t="str">
        <f t="shared" ref="B213:B222" si="5">IF(AND(B212&lt;&gt;"Výkaz výměr:",C212=""),"Výkaz výměr:","")</f>
        <v>Výkaz výměr:</v>
      </c>
      <c r="C213" s="467" t="s">
        <v>1306</v>
      </c>
      <c r="D213" s="468"/>
      <c r="E213" s="469">
        <v>0</v>
      </c>
      <c r="F213" s="470"/>
      <c r="G213" s="471"/>
    </row>
    <row r="214" spans="1:7" s="472" customFormat="1" ht="11.25" outlineLevel="3" x14ac:dyDescent="0.2">
      <c r="A214" s="465"/>
      <c r="B214" s="466" t="str">
        <f t="shared" si="5"/>
        <v/>
      </c>
      <c r="C214" s="467" t="s">
        <v>1307</v>
      </c>
      <c r="D214" s="468"/>
      <c r="E214" s="469">
        <v>14.909999999999997</v>
      </c>
      <c r="F214" s="470"/>
      <c r="G214" s="471"/>
    </row>
    <row r="215" spans="1:7" s="472" customFormat="1" ht="11.25" outlineLevel="3" x14ac:dyDescent="0.2">
      <c r="A215" s="465"/>
      <c r="B215" s="466" t="str">
        <f t="shared" si="5"/>
        <v/>
      </c>
      <c r="C215" s="467" t="s">
        <v>1308</v>
      </c>
      <c r="D215" s="468"/>
      <c r="E215" s="469">
        <v>17.61</v>
      </c>
      <c r="F215" s="470"/>
      <c r="G215" s="471"/>
    </row>
    <row r="216" spans="1:7" s="472" customFormat="1" ht="11.25" outlineLevel="3" x14ac:dyDescent="0.2">
      <c r="A216" s="465"/>
      <c r="B216" s="466" t="str">
        <f t="shared" si="5"/>
        <v/>
      </c>
      <c r="C216" s="467" t="s">
        <v>1309</v>
      </c>
      <c r="D216" s="468"/>
      <c r="E216" s="469">
        <v>15.099999999999998</v>
      </c>
      <c r="F216" s="470"/>
      <c r="G216" s="471"/>
    </row>
    <row r="217" spans="1:7" s="472" customFormat="1" ht="11.25" outlineLevel="3" x14ac:dyDescent="0.2">
      <c r="A217" s="465"/>
      <c r="B217" s="466" t="str">
        <f t="shared" si="5"/>
        <v/>
      </c>
      <c r="C217" s="467" t="s">
        <v>1310</v>
      </c>
      <c r="D217" s="468"/>
      <c r="E217" s="469">
        <v>16.409999999999997</v>
      </c>
      <c r="F217" s="470"/>
      <c r="G217" s="471"/>
    </row>
    <row r="218" spans="1:7" s="472" customFormat="1" ht="11.25" outlineLevel="3" x14ac:dyDescent="0.2">
      <c r="A218" s="465"/>
      <c r="B218" s="466" t="str">
        <f t="shared" si="5"/>
        <v/>
      </c>
      <c r="C218" s="467" t="s">
        <v>1311</v>
      </c>
      <c r="D218" s="468"/>
      <c r="E218" s="469">
        <v>1.89</v>
      </c>
      <c r="F218" s="470"/>
      <c r="G218" s="471"/>
    </row>
    <row r="219" spans="1:7" s="472" customFormat="1" ht="11.25" outlineLevel="3" x14ac:dyDescent="0.2">
      <c r="A219" s="465"/>
      <c r="B219" s="466" t="str">
        <f t="shared" si="5"/>
        <v/>
      </c>
      <c r="C219" s="467" t="s">
        <v>2238</v>
      </c>
      <c r="D219" s="468"/>
      <c r="E219" s="469">
        <v>28.8</v>
      </c>
      <c r="F219" s="470"/>
      <c r="G219" s="471"/>
    </row>
    <row r="220" spans="1:7" s="472" customFormat="1" ht="11.25" outlineLevel="3" x14ac:dyDescent="0.2">
      <c r="A220" s="465"/>
      <c r="B220" s="466" t="str">
        <f t="shared" si="5"/>
        <v/>
      </c>
      <c r="C220" s="467" t="s">
        <v>1312</v>
      </c>
      <c r="D220" s="468"/>
      <c r="E220" s="469">
        <v>19.980000000000004</v>
      </c>
      <c r="F220" s="470"/>
      <c r="G220" s="471"/>
    </row>
    <row r="221" spans="1:7" s="472" customFormat="1" ht="11.25" outlineLevel="3" x14ac:dyDescent="0.2">
      <c r="A221" s="465"/>
      <c r="B221" s="466" t="str">
        <f t="shared" si="5"/>
        <v/>
      </c>
      <c r="C221" s="467" t="s">
        <v>1313</v>
      </c>
      <c r="D221" s="468"/>
      <c r="E221" s="469">
        <v>9.4499999999999993</v>
      </c>
      <c r="F221" s="470"/>
      <c r="G221" s="471"/>
    </row>
    <row r="222" spans="1:7" s="472" customFormat="1" ht="11.25" outlineLevel="3" x14ac:dyDescent="0.2">
      <c r="A222" s="465"/>
      <c r="B222" s="466" t="str">
        <f t="shared" si="5"/>
        <v/>
      </c>
      <c r="C222" s="467" t="s">
        <v>1314</v>
      </c>
      <c r="D222" s="468"/>
      <c r="E222" s="469">
        <v>10.350000000000001</v>
      </c>
      <c r="F222" s="470"/>
      <c r="G222" s="471"/>
    </row>
    <row r="223" spans="1:7" s="460" customFormat="1" ht="12" outlineLevel="2" x14ac:dyDescent="0.2">
      <c r="A223" s="454">
        <v>27</v>
      </c>
      <c r="B223" s="455" t="s">
        <v>1315</v>
      </c>
      <c r="C223" s="473" t="s">
        <v>1316</v>
      </c>
      <c r="D223" s="457" t="s">
        <v>130</v>
      </c>
      <c r="E223" s="458">
        <v>7</v>
      </c>
      <c r="F223" s="401"/>
      <c r="G223" s="459">
        <f>E223*F223</f>
        <v>0</v>
      </c>
    </row>
    <row r="224" spans="1:7" s="460" customFormat="1" ht="12" outlineLevel="2" x14ac:dyDescent="0.2">
      <c r="A224" s="461"/>
      <c r="B224" s="462" t="s">
        <v>1996</v>
      </c>
      <c r="C224" s="530" t="s">
        <v>2031</v>
      </c>
      <c r="D224" s="530"/>
      <c r="E224" s="530"/>
      <c r="F224" s="530"/>
      <c r="G224" s="530"/>
    </row>
    <row r="225" spans="1:7" s="460" customFormat="1" ht="6" customHeight="1" outlineLevel="2" x14ac:dyDescent="0.2">
      <c r="A225" s="461"/>
      <c r="B225" s="463"/>
      <c r="C225" s="464"/>
      <c r="D225" s="464"/>
      <c r="E225" s="464"/>
      <c r="F225" s="464"/>
      <c r="G225" s="464"/>
    </row>
    <row r="226" spans="1:7" s="472" customFormat="1" ht="11.25" outlineLevel="3" x14ac:dyDescent="0.2">
      <c r="A226" s="465"/>
      <c r="B226" s="466" t="str">
        <f t="shared" ref="B226:B231" si="6">IF(AND(B225&lt;&gt;"Výkaz výměr:",C225=""),"Výkaz výměr:","")</f>
        <v>Výkaz výměr:</v>
      </c>
      <c r="C226" s="467" t="s">
        <v>1306</v>
      </c>
      <c r="D226" s="468"/>
      <c r="E226" s="469">
        <v>0</v>
      </c>
      <c r="F226" s="470"/>
      <c r="G226" s="471"/>
    </row>
    <row r="227" spans="1:7" s="472" customFormat="1" ht="11.25" outlineLevel="3" x14ac:dyDescent="0.2">
      <c r="A227" s="465"/>
      <c r="B227" s="466" t="str">
        <f t="shared" si="6"/>
        <v/>
      </c>
      <c r="C227" s="467" t="s">
        <v>1317</v>
      </c>
      <c r="D227" s="468"/>
      <c r="E227" s="469">
        <v>1</v>
      </c>
      <c r="F227" s="470"/>
      <c r="G227" s="471"/>
    </row>
    <row r="228" spans="1:7" s="472" customFormat="1" ht="11.25" outlineLevel="3" x14ac:dyDescent="0.2">
      <c r="A228" s="465"/>
      <c r="B228" s="466" t="str">
        <f t="shared" si="6"/>
        <v/>
      </c>
      <c r="C228" s="467" t="s">
        <v>1318</v>
      </c>
      <c r="D228" s="468"/>
      <c r="E228" s="469">
        <v>1</v>
      </c>
      <c r="F228" s="470"/>
      <c r="G228" s="471"/>
    </row>
    <row r="229" spans="1:7" s="472" customFormat="1" ht="11.25" outlineLevel="3" x14ac:dyDescent="0.2">
      <c r="A229" s="465"/>
      <c r="B229" s="466" t="str">
        <f t="shared" si="6"/>
        <v/>
      </c>
      <c r="C229" s="467" t="s">
        <v>1319</v>
      </c>
      <c r="D229" s="468"/>
      <c r="E229" s="469">
        <v>1</v>
      </c>
      <c r="F229" s="470"/>
      <c r="G229" s="471"/>
    </row>
    <row r="230" spans="1:7" s="472" customFormat="1" ht="11.25" outlineLevel="3" x14ac:dyDescent="0.2">
      <c r="A230" s="465"/>
      <c r="B230" s="466" t="str">
        <f t="shared" si="6"/>
        <v/>
      </c>
      <c r="C230" s="467" t="s">
        <v>1320</v>
      </c>
      <c r="D230" s="468"/>
      <c r="E230" s="469">
        <v>1</v>
      </c>
      <c r="F230" s="470"/>
      <c r="G230" s="471"/>
    </row>
    <row r="231" spans="1:7" s="472" customFormat="1" ht="11.25" outlineLevel="3" x14ac:dyDescent="0.2">
      <c r="A231" s="465"/>
      <c r="B231" s="466" t="str">
        <f t="shared" si="6"/>
        <v/>
      </c>
      <c r="C231" s="467" t="s">
        <v>1321</v>
      </c>
      <c r="D231" s="468"/>
      <c r="E231" s="469">
        <v>3</v>
      </c>
      <c r="F231" s="470"/>
      <c r="G231" s="471"/>
    </row>
    <row r="232" spans="1:7" s="460" customFormat="1" ht="24" outlineLevel="2" x14ac:dyDescent="0.2">
      <c r="A232" s="454">
        <v>28</v>
      </c>
      <c r="B232" s="455" t="s">
        <v>1322</v>
      </c>
      <c r="C232" s="456" t="s">
        <v>2318</v>
      </c>
      <c r="D232" s="457" t="s">
        <v>110</v>
      </c>
      <c r="E232" s="458">
        <v>43.32</v>
      </c>
      <c r="F232" s="401"/>
      <c r="G232" s="459">
        <f>E232*F232</f>
        <v>0</v>
      </c>
    </row>
    <row r="233" spans="1:7" s="460" customFormat="1" ht="12" outlineLevel="2" x14ac:dyDescent="0.2">
      <c r="A233" s="461"/>
      <c r="B233" s="462" t="s">
        <v>1996</v>
      </c>
      <c r="C233" s="530" t="s">
        <v>2032</v>
      </c>
      <c r="D233" s="530"/>
      <c r="E233" s="530"/>
      <c r="F233" s="530"/>
      <c r="G233" s="530"/>
    </row>
    <row r="234" spans="1:7" s="460" customFormat="1" ht="6" customHeight="1" outlineLevel="2" x14ac:dyDescent="0.2">
      <c r="A234" s="461"/>
      <c r="B234" s="463"/>
      <c r="C234" s="464"/>
      <c r="D234" s="464"/>
      <c r="E234" s="464"/>
      <c r="F234" s="464"/>
      <c r="G234" s="464"/>
    </row>
    <row r="235" spans="1:7" s="472" customFormat="1" ht="11.25" outlineLevel="3" x14ac:dyDescent="0.2">
      <c r="A235" s="465"/>
      <c r="B235" s="466" t="str">
        <f t="shared" ref="B235:B243" si="7">IF(AND(B234&lt;&gt;"Výkaz výměr:",C234=""),"Výkaz výměr:","")</f>
        <v>Výkaz výměr:</v>
      </c>
      <c r="C235" s="467" t="s">
        <v>1306</v>
      </c>
      <c r="D235" s="468"/>
      <c r="E235" s="469">
        <v>0</v>
      </c>
      <c r="F235" s="470"/>
      <c r="G235" s="471"/>
    </row>
    <row r="236" spans="1:7" s="472" customFormat="1" ht="11.25" outlineLevel="3" x14ac:dyDescent="0.2">
      <c r="A236" s="465"/>
      <c r="B236" s="466" t="str">
        <f t="shared" si="7"/>
        <v/>
      </c>
      <c r="C236" s="467" t="s">
        <v>1323</v>
      </c>
      <c r="D236" s="468"/>
      <c r="E236" s="469">
        <v>5.01</v>
      </c>
      <c r="F236" s="470"/>
      <c r="G236" s="471"/>
    </row>
    <row r="237" spans="1:7" s="472" customFormat="1" ht="11.25" outlineLevel="3" x14ac:dyDescent="0.2">
      <c r="A237" s="465"/>
      <c r="B237" s="466" t="str">
        <f t="shared" si="7"/>
        <v/>
      </c>
      <c r="C237" s="467" t="s">
        <v>1324</v>
      </c>
      <c r="D237" s="468"/>
      <c r="E237" s="469">
        <v>1.62</v>
      </c>
      <c r="F237" s="470"/>
      <c r="G237" s="471"/>
    </row>
    <row r="238" spans="1:7" s="472" customFormat="1" ht="11.25" outlineLevel="3" x14ac:dyDescent="0.2">
      <c r="A238" s="465"/>
      <c r="B238" s="466" t="str">
        <f t="shared" si="7"/>
        <v/>
      </c>
      <c r="C238" s="467" t="s">
        <v>1325</v>
      </c>
      <c r="D238" s="468"/>
      <c r="E238" s="469">
        <v>5.5500000000000007</v>
      </c>
      <c r="F238" s="470"/>
      <c r="G238" s="471"/>
    </row>
    <row r="239" spans="1:7" s="472" customFormat="1" ht="11.25" outlineLevel="3" x14ac:dyDescent="0.2">
      <c r="A239" s="465"/>
      <c r="B239" s="466" t="str">
        <f t="shared" si="7"/>
        <v/>
      </c>
      <c r="C239" s="467" t="s">
        <v>1326</v>
      </c>
      <c r="D239" s="468"/>
      <c r="E239" s="469">
        <v>7.14</v>
      </c>
      <c r="F239" s="470"/>
      <c r="G239" s="471"/>
    </row>
    <row r="240" spans="1:7" s="472" customFormat="1" ht="11.25" outlineLevel="3" x14ac:dyDescent="0.2">
      <c r="A240" s="465"/>
      <c r="B240" s="466" t="str">
        <f t="shared" si="7"/>
        <v/>
      </c>
      <c r="C240" s="467" t="s">
        <v>1327</v>
      </c>
      <c r="D240" s="468"/>
      <c r="E240" s="469">
        <v>5.25</v>
      </c>
      <c r="F240" s="470"/>
      <c r="G240" s="471"/>
    </row>
    <row r="241" spans="1:7" s="472" customFormat="1" ht="11.25" outlineLevel="3" x14ac:dyDescent="0.2">
      <c r="A241" s="465"/>
      <c r="B241" s="466" t="str">
        <f t="shared" si="7"/>
        <v/>
      </c>
      <c r="C241" s="467" t="s">
        <v>1328</v>
      </c>
      <c r="D241" s="468"/>
      <c r="E241" s="469">
        <v>5.25</v>
      </c>
      <c r="F241" s="470"/>
      <c r="G241" s="471"/>
    </row>
    <row r="242" spans="1:7" s="472" customFormat="1" ht="11.25" outlineLevel="3" x14ac:dyDescent="0.2">
      <c r="A242" s="465"/>
      <c r="B242" s="466" t="str">
        <f t="shared" si="7"/>
        <v/>
      </c>
      <c r="C242" s="467" t="s">
        <v>1329</v>
      </c>
      <c r="D242" s="468"/>
      <c r="E242" s="469">
        <v>9.0000000000000018</v>
      </c>
      <c r="F242" s="470"/>
      <c r="G242" s="471"/>
    </row>
    <row r="243" spans="1:7" s="472" customFormat="1" ht="11.25" outlineLevel="3" x14ac:dyDescent="0.2">
      <c r="A243" s="465"/>
      <c r="B243" s="466" t="str">
        <f t="shared" si="7"/>
        <v/>
      </c>
      <c r="C243" s="467" t="s">
        <v>1330</v>
      </c>
      <c r="D243" s="468"/>
      <c r="E243" s="469">
        <v>4.5</v>
      </c>
      <c r="F243" s="470"/>
      <c r="G243" s="471"/>
    </row>
    <row r="244" spans="1:7" s="460" customFormat="1" ht="12" outlineLevel="2" x14ac:dyDescent="0.2">
      <c r="A244" s="454">
        <v>29</v>
      </c>
      <c r="B244" s="455" t="s">
        <v>1331</v>
      </c>
      <c r="C244" s="473" t="s">
        <v>1332</v>
      </c>
      <c r="D244" s="457" t="s">
        <v>130</v>
      </c>
      <c r="E244" s="458">
        <v>3</v>
      </c>
      <c r="F244" s="401"/>
      <c r="G244" s="459">
        <f>E244*F244</f>
        <v>0</v>
      </c>
    </row>
    <row r="245" spans="1:7" s="460" customFormat="1" ht="12" outlineLevel="2" x14ac:dyDescent="0.2">
      <c r="A245" s="461"/>
      <c r="B245" s="462" t="s">
        <v>1996</v>
      </c>
      <c r="C245" s="530" t="s">
        <v>2033</v>
      </c>
      <c r="D245" s="530"/>
      <c r="E245" s="530"/>
      <c r="F245" s="530"/>
      <c r="G245" s="530"/>
    </row>
    <row r="246" spans="1:7" s="460" customFormat="1" ht="6" customHeight="1" outlineLevel="2" x14ac:dyDescent="0.2">
      <c r="A246" s="461"/>
      <c r="B246" s="463"/>
      <c r="C246" s="464"/>
      <c r="D246" s="464"/>
      <c r="E246" s="464"/>
      <c r="F246" s="464"/>
      <c r="G246" s="464"/>
    </row>
    <row r="247" spans="1:7" s="472" customFormat="1" ht="11.25" outlineLevel="3" x14ac:dyDescent="0.2">
      <c r="A247" s="465"/>
      <c r="B247" s="466" t="str">
        <f>IF(AND(B246&lt;&gt;"Výkaz výměr:",C246=""),"Výkaz výměr:","")</f>
        <v>Výkaz výměr:</v>
      </c>
      <c r="C247" s="467" t="s">
        <v>1306</v>
      </c>
      <c r="D247" s="468"/>
      <c r="E247" s="469">
        <v>0</v>
      </c>
      <c r="F247" s="470"/>
      <c r="G247" s="471"/>
    </row>
    <row r="248" spans="1:7" s="472" customFormat="1" ht="11.25" outlineLevel="3" x14ac:dyDescent="0.2">
      <c r="A248" s="465"/>
      <c r="B248" s="466" t="str">
        <f>IF(AND(B247&lt;&gt;"Výkaz výměr:",C247=""),"Výkaz výměr:","")</f>
        <v/>
      </c>
      <c r="C248" s="467" t="s">
        <v>1318</v>
      </c>
      <c r="D248" s="468"/>
      <c r="E248" s="469">
        <v>1</v>
      </c>
      <c r="F248" s="470"/>
      <c r="G248" s="471"/>
    </row>
    <row r="249" spans="1:7" s="472" customFormat="1" ht="11.25" outlineLevel="3" x14ac:dyDescent="0.2">
      <c r="A249" s="465"/>
      <c r="B249" s="466" t="str">
        <f>IF(AND(B248&lt;&gt;"Výkaz výměr:",C248=""),"Výkaz výměr:","")</f>
        <v/>
      </c>
      <c r="C249" s="467" t="s">
        <v>1319</v>
      </c>
      <c r="D249" s="468"/>
      <c r="E249" s="469">
        <v>1</v>
      </c>
      <c r="F249" s="470"/>
      <c r="G249" s="471"/>
    </row>
    <row r="250" spans="1:7" s="472" customFormat="1" ht="11.25" outlineLevel="3" x14ac:dyDescent="0.2">
      <c r="A250" s="465"/>
      <c r="B250" s="466" t="str">
        <f>IF(AND(B249&lt;&gt;"Výkaz výměr:",C249=""),"Výkaz výměr:","")</f>
        <v/>
      </c>
      <c r="C250" s="467" t="s">
        <v>1333</v>
      </c>
      <c r="D250" s="468"/>
      <c r="E250" s="469">
        <v>1</v>
      </c>
      <c r="F250" s="470"/>
      <c r="G250" s="471"/>
    </row>
    <row r="251" spans="1:7" s="460" customFormat="1" ht="12" outlineLevel="2" x14ac:dyDescent="0.2">
      <c r="A251" s="454">
        <v>30</v>
      </c>
      <c r="B251" s="455" t="s">
        <v>1334</v>
      </c>
      <c r="C251" s="456" t="s">
        <v>1335</v>
      </c>
      <c r="D251" s="457" t="s">
        <v>110</v>
      </c>
      <c r="E251" s="458">
        <v>15.975</v>
      </c>
      <c r="F251" s="401"/>
      <c r="G251" s="459">
        <f>E251*F251</f>
        <v>0</v>
      </c>
    </row>
    <row r="252" spans="1:7" s="460" customFormat="1" ht="12" outlineLevel="2" x14ac:dyDescent="0.2">
      <c r="A252" s="461"/>
      <c r="B252" s="462" t="s">
        <v>1996</v>
      </c>
      <c r="C252" s="530" t="s">
        <v>2034</v>
      </c>
      <c r="D252" s="530"/>
      <c r="E252" s="530"/>
      <c r="F252" s="530"/>
      <c r="G252" s="530"/>
    </row>
    <row r="253" spans="1:7" s="460" customFormat="1" ht="6" customHeight="1" outlineLevel="2" x14ac:dyDescent="0.2">
      <c r="A253" s="461"/>
      <c r="B253" s="463"/>
      <c r="C253" s="464"/>
      <c r="D253" s="464"/>
      <c r="E253" s="464"/>
      <c r="F253" s="464"/>
      <c r="G253" s="464"/>
    </row>
    <row r="254" spans="1:7" s="472" customFormat="1" ht="11.25" outlineLevel="3" x14ac:dyDescent="0.2">
      <c r="A254" s="465"/>
      <c r="B254" s="466" t="str">
        <f t="shared" ref="B254:B259" si="8">IF(AND(B253&lt;&gt;"Výkaz výměr:",C253=""),"Výkaz výměr:","")</f>
        <v>Výkaz výměr:</v>
      </c>
      <c r="C254" s="467" t="s">
        <v>1306</v>
      </c>
      <c r="D254" s="468"/>
      <c r="E254" s="469">
        <v>0</v>
      </c>
      <c r="F254" s="470"/>
      <c r="G254" s="471"/>
    </row>
    <row r="255" spans="1:7" s="472" customFormat="1" ht="11.25" outlineLevel="3" x14ac:dyDescent="0.2">
      <c r="A255" s="465"/>
      <c r="B255" s="466" t="str">
        <f t="shared" si="8"/>
        <v/>
      </c>
      <c r="C255" s="467" t="s">
        <v>1336</v>
      </c>
      <c r="D255" s="468"/>
      <c r="E255" s="469">
        <v>1.4249999999999998</v>
      </c>
      <c r="F255" s="470"/>
      <c r="G255" s="471"/>
    </row>
    <row r="256" spans="1:7" s="472" customFormat="1" ht="11.25" outlineLevel="3" x14ac:dyDescent="0.2">
      <c r="A256" s="465"/>
      <c r="B256" s="466" t="str">
        <f t="shared" si="8"/>
        <v/>
      </c>
      <c r="C256" s="467" t="s">
        <v>1337</v>
      </c>
      <c r="D256" s="468"/>
      <c r="E256" s="469">
        <v>1.35</v>
      </c>
      <c r="F256" s="470"/>
      <c r="G256" s="471"/>
    </row>
    <row r="257" spans="1:7" s="472" customFormat="1" ht="11.25" outlineLevel="3" x14ac:dyDescent="0.2">
      <c r="A257" s="465"/>
      <c r="B257" s="466" t="str">
        <f t="shared" si="8"/>
        <v/>
      </c>
      <c r="C257" s="467" t="s">
        <v>1338</v>
      </c>
      <c r="D257" s="468"/>
      <c r="E257" s="469">
        <v>1.35</v>
      </c>
      <c r="F257" s="470"/>
      <c r="G257" s="471"/>
    </row>
    <row r="258" spans="1:7" s="472" customFormat="1" ht="11.25" outlineLevel="3" x14ac:dyDescent="0.2">
      <c r="A258" s="465"/>
      <c r="B258" s="466" t="str">
        <f t="shared" si="8"/>
        <v/>
      </c>
      <c r="C258" s="467" t="s">
        <v>1339</v>
      </c>
      <c r="D258" s="468"/>
      <c r="E258" s="469">
        <v>1.35</v>
      </c>
      <c r="F258" s="470"/>
      <c r="G258" s="471"/>
    </row>
    <row r="259" spans="1:7" s="472" customFormat="1" ht="11.25" outlineLevel="3" x14ac:dyDescent="0.2">
      <c r="A259" s="465"/>
      <c r="B259" s="466" t="str">
        <f t="shared" si="8"/>
        <v/>
      </c>
      <c r="C259" s="467" t="s">
        <v>1340</v>
      </c>
      <c r="D259" s="468"/>
      <c r="E259" s="469">
        <v>10.5</v>
      </c>
      <c r="F259" s="470"/>
      <c r="G259" s="471"/>
    </row>
    <row r="260" spans="1:7" s="460" customFormat="1" ht="12" outlineLevel="2" x14ac:dyDescent="0.2">
      <c r="A260" s="454">
        <v>31</v>
      </c>
      <c r="B260" s="455" t="s">
        <v>1341</v>
      </c>
      <c r="C260" s="456" t="s">
        <v>1342</v>
      </c>
      <c r="D260" s="457" t="s">
        <v>98</v>
      </c>
      <c r="E260" s="458">
        <v>0.06</v>
      </c>
      <c r="F260" s="401"/>
      <c r="G260" s="459">
        <f>E260*F260</f>
        <v>0</v>
      </c>
    </row>
    <row r="261" spans="1:7" s="460" customFormat="1" ht="12" outlineLevel="2" x14ac:dyDescent="0.2">
      <c r="A261" s="461"/>
      <c r="B261" s="462" t="s">
        <v>1996</v>
      </c>
      <c r="C261" s="530" t="s">
        <v>2035</v>
      </c>
      <c r="D261" s="530"/>
      <c r="E261" s="530"/>
      <c r="F261" s="530"/>
      <c r="G261" s="530"/>
    </row>
    <row r="262" spans="1:7" s="460" customFormat="1" ht="6" customHeight="1" outlineLevel="2" x14ac:dyDescent="0.2">
      <c r="A262" s="461"/>
      <c r="B262" s="463"/>
      <c r="C262" s="464"/>
      <c r="D262" s="464"/>
      <c r="E262" s="464"/>
      <c r="F262" s="464"/>
      <c r="G262" s="464"/>
    </row>
    <row r="263" spans="1:7" s="460" customFormat="1" ht="12" outlineLevel="2" x14ac:dyDescent="0.2">
      <c r="A263" s="454">
        <v>32</v>
      </c>
      <c r="B263" s="455" t="s">
        <v>1343</v>
      </c>
      <c r="C263" s="456" t="s">
        <v>1344</v>
      </c>
      <c r="D263" s="457" t="s">
        <v>98</v>
      </c>
      <c r="E263" s="458">
        <v>7.16923E-2</v>
      </c>
      <c r="F263" s="401"/>
      <c r="G263" s="459">
        <f>E263*F263</f>
        <v>0</v>
      </c>
    </row>
    <row r="264" spans="1:7" s="460" customFormat="1" ht="12" outlineLevel="2" x14ac:dyDescent="0.2">
      <c r="A264" s="461"/>
      <c r="B264" s="462" t="s">
        <v>1996</v>
      </c>
      <c r="C264" s="530"/>
      <c r="D264" s="530"/>
      <c r="E264" s="530"/>
      <c r="F264" s="530"/>
      <c r="G264" s="530"/>
    </row>
    <row r="265" spans="1:7" s="460" customFormat="1" ht="6" customHeight="1" outlineLevel="2" x14ac:dyDescent="0.2">
      <c r="A265" s="461"/>
      <c r="B265" s="463"/>
      <c r="C265" s="464"/>
      <c r="D265" s="464"/>
      <c r="E265" s="464"/>
      <c r="F265" s="464"/>
      <c r="G265" s="464"/>
    </row>
    <row r="266" spans="1:7" s="472" customFormat="1" ht="11.25" outlineLevel="3" x14ac:dyDescent="0.2">
      <c r="A266" s="465"/>
      <c r="B266" s="466" t="str">
        <f>IF(AND(B265&lt;&gt;"Výkaz výměr:",C265=""),"Výkaz výměr:","")</f>
        <v>Výkaz výměr:</v>
      </c>
      <c r="C266" s="467" t="s">
        <v>1345</v>
      </c>
      <c r="D266" s="468"/>
      <c r="E266" s="469">
        <v>0</v>
      </c>
      <c r="F266" s="470"/>
      <c r="G266" s="471"/>
    </row>
    <row r="267" spans="1:7" s="472" customFormat="1" ht="11.25" outlineLevel="3" x14ac:dyDescent="0.2">
      <c r="A267" s="465"/>
      <c r="B267" s="466" t="str">
        <f>IF(AND(B266&lt;&gt;"Výkaz výměr:",C266=""),"Výkaz výměr:","")</f>
        <v/>
      </c>
      <c r="C267" s="467" t="s">
        <v>1346</v>
      </c>
      <c r="D267" s="468"/>
      <c r="E267" s="469">
        <v>3.465E-2</v>
      </c>
      <c r="F267" s="470"/>
      <c r="G267" s="471"/>
    </row>
    <row r="268" spans="1:7" s="472" customFormat="1" ht="11.25" outlineLevel="3" x14ac:dyDescent="0.2">
      <c r="A268" s="465"/>
      <c r="B268" s="466"/>
      <c r="C268" s="467" t="s">
        <v>2253</v>
      </c>
      <c r="D268" s="468"/>
      <c r="E268" s="469">
        <v>2.5000000000000001E-2</v>
      </c>
      <c r="F268" s="470"/>
      <c r="G268" s="471"/>
    </row>
    <row r="269" spans="1:7" s="472" customFormat="1" ht="11.25" outlineLevel="3" x14ac:dyDescent="0.2">
      <c r="A269" s="465"/>
      <c r="B269" s="466" t="str">
        <f>IF(AND(B267&lt;&gt;"Výkaz výměr:",C267=""),"Výkaz výměr:","")</f>
        <v/>
      </c>
      <c r="C269" s="467" t="s">
        <v>2254</v>
      </c>
      <c r="D269" s="468"/>
      <c r="E269" s="469">
        <v>1.2E-2</v>
      </c>
      <c r="F269" s="470"/>
      <c r="G269" s="471"/>
    </row>
    <row r="270" spans="1:7" s="460" customFormat="1" ht="12" outlineLevel="2" x14ac:dyDescent="0.2">
      <c r="A270" s="454">
        <v>33</v>
      </c>
      <c r="B270" s="455" t="s">
        <v>1347</v>
      </c>
      <c r="C270" s="456" t="s">
        <v>1348</v>
      </c>
      <c r="D270" s="457" t="s">
        <v>130</v>
      </c>
      <c r="E270" s="458">
        <v>2</v>
      </c>
      <c r="F270" s="401"/>
      <c r="G270" s="459">
        <f>E270*F270</f>
        <v>0</v>
      </c>
    </row>
    <row r="271" spans="1:7" s="460" customFormat="1" ht="12" outlineLevel="2" x14ac:dyDescent="0.2">
      <c r="A271" s="461"/>
      <c r="B271" s="462" t="s">
        <v>1996</v>
      </c>
      <c r="C271" s="530" t="s">
        <v>2036</v>
      </c>
      <c r="D271" s="530"/>
      <c r="E271" s="530"/>
      <c r="F271" s="530"/>
      <c r="G271" s="530"/>
    </row>
    <row r="272" spans="1:7" s="460" customFormat="1" ht="6" customHeight="1" outlineLevel="2" x14ac:dyDescent="0.2">
      <c r="A272" s="461"/>
      <c r="B272" s="463"/>
      <c r="C272" s="464"/>
      <c r="D272" s="464"/>
      <c r="E272" s="464"/>
      <c r="F272" s="464"/>
      <c r="G272" s="464"/>
    </row>
    <row r="273" spans="1:7" s="472" customFormat="1" ht="11.25" outlineLevel="3" x14ac:dyDescent="0.2">
      <c r="A273" s="465"/>
      <c r="B273" s="466" t="str">
        <f>IF(AND(B272&lt;&gt;"Výkaz výměr:",C272=""),"Výkaz výměr:","")</f>
        <v>Výkaz výměr:</v>
      </c>
      <c r="C273" s="467" t="s">
        <v>1349</v>
      </c>
      <c r="D273" s="468"/>
      <c r="E273" s="469">
        <v>2</v>
      </c>
      <c r="F273" s="470"/>
      <c r="G273" s="471"/>
    </row>
    <row r="274" spans="1:7" s="460" customFormat="1" ht="12" outlineLevel="2" x14ac:dyDescent="0.2">
      <c r="A274" s="454">
        <v>34</v>
      </c>
      <c r="B274" s="455" t="s">
        <v>1350</v>
      </c>
      <c r="C274" s="456" t="s">
        <v>1351</v>
      </c>
      <c r="D274" s="457" t="s">
        <v>130</v>
      </c>
      <c r="E274" s="458">
        <v>2</v>
      </c>
      <c r="F274" s="401"/>
      <c r="G274" s="459">
        <f>E274*F274</f>
        <v>0</v>
      </c>
    </row>
    <row r="275" spans="1:7" s="460" customFormat="1" ht="12" outlineLevel="2" x14ac:dyDescent="0.2">
      <c r="A275" s="461"/>
      <c r="B275" s="462" t="s">
        <v>1996</v>
      </c>
      <c r="C275" s="530"/>
      <c r="D275" s="530"/>
      <c r="E275" s="530"/>
      <c r="F275" s="530"/>
      <c r="G275" s="530"/>
    </row>
    <row r="276" spans="1:7" s="460" customFormat="1" ht="6" customHeight="1" outlineLevel="2" x14ac:dyDescent="0.2">
      <c r="A276" s="461"/>
      <c r="B276" s="463"/>
      <c r="C276" s="464"/>
      <c r="D276" s="464"/>
      <c r="E276" s="464"/>
      <c r="F276" s="464"/>
      <c r="G276" s="464"/>
    </row>
    <row r="277" spans="1:7" s="480" customFormat="1" ht="12.75" customHeight="1" outlineLevel="2" x14ac:dyDescent="0.2">
      <c r="A277" s="474"/>
      <c r="B277" s="475"/>
      <c r="C277" s="476"/>
      <c r="D277" s="475"/>
      <c r="E277" s="477"/>
      <c r="F277" s="478"/>
      <c r="G277" s="479"/>
    </row>
    <row r="278" spans="1:7" s="453" customFormat="1" ht="16.5" customHeight="1" outlineLevel="1" x14ac:dyDescent="0.2">
      <c r="A278" s="447"/>
      <c r="B278" s="448"/>
      <c r="C278" s="448" t="s">
        <v>1352</v>
      </c>
      <c r="D278" s="449"/>
      <c r="E278" s="450"/>
      <c r="F278" s="451"/>
      <c r="G278" s="452">
        <f>SUBTOTAL(9,G279:G311)</f>
        <v>0</v>
      </c>
    </row>
    <row r="279" spans="1:7" s="460" customFormat="1" ht="12" outlineLevel="2" x14ac:dyDescent="0.2">
      <c r="A279" s="454">
        <v>35</v>
      </c>
      <c r="B279" s="455" t="s">
        <v>1353</v>
      </c>
      <c r="C279" s="456" t="s">
        <v>1354</v>
      </c>
      <c r="D279" s="457" t="s">
        <v>74</v>
      </c>
      <c r="E279" s="458">
        <v>0.57367999999999997</v>
      </c>
      <c r="F279" s="401"/>
      <c r="G279" s="459">
        <f>E279*F279</f>
        <v>0</v>
      </c>
    </row>
    <row r="280" spans="1:7" s="460" customFormat="1" ht="12" outlineLevel="2" x14ac:dyDescent="0.2">
      <c r="A280" s="461"/>
      <c r="B280" s="462" t="s">
        <v>1996</v>
      </c>
      <c r="C280" s="530" t="s">
        <v>2037</v>
      </c>
      <c r="D280" s="530"/>
      <c r="E280" s="530"/>
      <c r="F280" s="530"/>
      <c r="G280" s="530"/>
    </row>
    <row r="281" spans="1:7" s="460" customFormat="1" ht="6" customHeight="1" outlineLevel="2" x14ac:dyDescent="0.2">
      <c r="A281" s="461"/>
      <c r="B281" s="463"/>
      <c r="C281" s="464"/>
      <c r="D281" s="464"/>
      <c r="E281" s="464"/>
      <c r="F281" s="464"/>
      <c r="G281" s="464"/>
    </row>
    <row r="282" spans="1:7" s="472" customFormat="1" ht="11.25" outlineLevel="3" x14ac:dyDescent="0.2">
      <c r="A282" s="465"/>
      <c r="B282" s="466" t="str">
        <f>IF(AND(B281&lt;&gt;"Výkaz výměr:",C281=""),"Výkaz výměr:","")</f>
        <v>Výkaz výměr:</v>
      </c>
      <c r="C282" s="467" t="s">
        <v>1205</v>
      </c>
      <c r="D282" s="468"/>
      <c r="E282" s="469">
        <v>0</v>
      </c>
      <c r="F282" s="470"/>
      <c r="G282" s="471"/>
    </row>
    <row r="283" spans="1:7" s="472" customFormat="1" ht="11.25" outlineLevel="3" x14ac:dyDescent="0.2">
      <c r="A283" s="465"/>
      <c r="B283" s="466" t="str">
        <f>IF(AND(B282&lt;&gt;"Výkaz výměr:",C282=""),"Výkaz výměr:","")</f>
        <v/>
      </c>
      <c r="C283" s="467" t="s">
        <v>1355</v>
      </c>
      <c r="D283" s="468"/>
      <c r="E283" s="469">
        <v>0.36919999999999997</v>
      </c>
      <c r="F283" s="470"/>
      <c r="G283" s="471"/>
    </row>
    <row r="284" spans="1:7" s="472" customFormat="1" ht="11.25" outlineLevel="3" x14ac:dyDescent="0.2">
      <c r="A284" s="465"/>
      <c r="B284" s="466" t="str">
        <f>IF(AND(B283&lt;&gt;"Výkaz výměr:",C283=""),"Výkaz výměr:","")</f>
        <v/>
      </c>
      <c r="C284" s="467" t="s">
        <v>1356</v>
      </c>
      <c r="D284" s="468"/>
      <c r="E284" s="469">
        <v>0.20447999999999997</v>
      </c>
      <c r="F284" s="470"/>
      <c r="G284" s="471"/>
    </row>
    <row r="285" spans="1:7" s="460" customFormat="1" ht="12" outlineLevel="2" x14ac:dyDescent="0.2">
      <c r="A285" s="454">
        <v>36</v>
      </c>
      <c r="B285" s="455" t="s">
        <v>1357</v>
      </c>
      <c r="C285" s="456" t="s">
        <v>1358</v>
      </c>
      <c r="D285" s="457" t="s">
        <v>98</v>
      </c>
      <c r="E285" s="458">
        <v>0.1148</v>
      </c>
      <c r="F285" s="401"/>
      <c r="G285" s="459">
        <f>E285*F285</f>
        <v>0</v>
      </c>
    </row>
    <row r="286" spans="1:7" s="460" customFormat="1" ht="12" outlineLevel="2" x14ac:dyDescent="0.2">
      <c r="A286" s="461"/>
      <c r="B286" s="462" t="s">
        <v>1996</v>
      </c>
      <c r="C286" s="530" t="s">
        <v>2038</v>
      </c>
      <c r="D286" s="530"/>
      <c r="E286" s="530"/>
      <c r="F286" s="530"/>
      <c r="G286" s="530"/>
    </row>
    <row r="287" spans="1:7" s="460" customFormat="1" ht="6" customHeight="1" outlineLevel="2" x14ac:dyDescent="0.2">
      <c r="A287" s="461"/>
      <c r="B287" s="463"/>
      <c r="C287" s="464"/>
      <c r="D287" s="464"/>
      <c r="E287" s="464"/>
      <c r="F287" s="464"/>
      <c r="G287" s="464"/>
    </row>
    <row r="288" spans="1:7" s="472" customFormat="1" ht="11.25" outlineLevel="3" x14ac:dyDescent="0.2">
      <c r="A288" s="465"/>
      <c r="B288" s="466" t="str">
        <f>IF(AND(B287&lt;&gt;"Výkaz výměr:",C287=""),"Výkaz výměr:","")</f>
        <v>Výkaz výměr:</v>
      </c>
      <c r="C288" s="467" t="s">
        <v>1359</v>
      </c>
      <c r="D288" s="468"/>
      <c r="E288" s="469">
        <v>0.1148</v>
      </c>
      <c r="F288" s="470"/>
      <c r="G288" s="471"/>
    </row>
    <row r="289" spans="1:7" s="460" customFormat="1" ht="12" outlineLevel="2" x14ac:dyDescent="0.2">
      <c r="A289" s="454">
        <v>37</v>
      </c>
      <c r="B289" s="455" t="s">
        <v>189</v>
      </c>
      <c r="C289" s="456" t="s">
        <v>1360</v>
      </c>
      <c r="D289" s="457" t="s">
        <v>110</v>
      </c>
      <c r="E289" s="458">
        <v>1.6881999999999999</v>
      </c>
      <c r="F289" s="401"/>
      <c r="G289" s="459">
        <f>E289*F289</f>
        <v>0</v>
      </c>
    </row>
    <row r="290" spans="1:7" s="460" customFormat="1" ht="12" outlineLevel="2" x14ac:dyDescent="0.2">
      <c r="A290" s="461"/>
      <c r="B290" s="462" t="s">
        <v>1996</v>
      </c>
      <c r="C290" s="530" t="s">
        <v>2039</v>
      </c>
      <c r="D290" s="530"/>
      <c r="E290" s="530"/>
      <c r="F290" s="530"/>
      <c r="G290" s="530"/>
    </row>
    <row r="291" spans="1:7" s="460" customFormat="1" ht="6" customHeight="1" outlineLevel="2" x14ac:dyDescent="0.2">
      <c r="A291" s="461"/>
      <c r="B291" s="463"/>
      <c r="C291" s="464"/>
      <c r="D291" s="464"/>
      <c r="E291" s="464"/>
      <c r="F291" s="464"/>
      <c r="G291" s="464"/>
    </row>
    <row r="292" spans="1:7" s="472" customFormat="1" ht="11.25" outlineLevel="3" x14ac:dyDescent="0.2">
      <c r="A292" s="465"/>
      <c r="B292" s="466" t="str">
        <f>IF(AND(B291&lt;&gt;"Výkaz výměr:",C291=""),"Výkaz výměr:","")</f>
        <v>Výkaz výměr:</v>
      </c>
      <c r="C292" s="467" t="s">
        <v>1205</v>
      </c>
      <c r="D292" s="468"/>
      <c r="E292" s="469">
        <v>0</v>
      </c>
      <c r="F292" s="470"/>
      <c r="G292" s="471"/>
    </row>
    <row r="293" spans="1:7" s="472" customFormat="1" ht="11.25" outlineLevel="3" x14ac:dyDescent="0.2">
      <c r="A293" s="465"/>
      <c r="B293" s="466" t="str">
        <f>IF(AND(B292&lt;&gt;"Výkaz výměr:",C292=""),"Výkaz výměr:","")</f>
        <v/>
      </c>
      <c r="C293" s="467" t="s">
        <v>1361</v>
      </c>
      <c r="D293" s="468"/>
      <c r="E293" s="469">
        <v>0.32500000000000001</v>
      </c>
      <c r="F293" s="470"/>
      <c r="G293" s="471"/>
    </row>
    <row r="294" spans="1:7" s="472" customFormat="1" ht="11.25" outlineLevel="3" x14ac:dyDescent="0.2">
      <c r="A294" s="465"/>
      <c r="B294" s="466" t="str">
        <f>IF(AND(B293&lt;&gt;"Výkaz výměr:",C293=""),"Výkaz výměr:","")</f>
        <v/>
      </c>
      <c r="C294" s="467" t="s">
        <v>1362</v>
      </c>
      <c r="D294" s="468"/>
      <c r="E294" s="469">
        <v>1.3632</v>
      </c>
      <c r="F294" s="470"/>
      <c r="G294" s="471"/>
    </row>
    <row r="295" spans="1:7" s="460" customFormat="1" ht="12" outlineLevel="2" x14ac:dyDescent="0.2">
      <c r="A295" s="454">
        <v>38</v>
      </c>
      <c r="B295" s="455" t="s">
        <v>191</v>
      </c>
      <c r="C295" s="456" t="s">
        <v>1363</v>
      </c>
      <c r="D295" s="457" t="s">
        <v>110</v>
      </c>
      <c r="E295" s="458">
        <v>1.6879999999999999</v>
      </c>
      <c r="F295" s="401"/>
      <c r="G295" s="459">
        <f>E295*F295</f>
        <v>0</v>
      </c>
    </row>
    <row r="296" spans="1:7" s="460" customFormat="1" ht="12" outlineLevel="2" x14ac:dyDescent="0.2">
      <c r="A296" s="461"/>
      <c r="B296" s="462" t="s">
        <v>1996</v>
      </c>
      <c r="C296" s="530" t="s">
        <v>2040</v>
      </c>
      <c r="D296" s="530"/>
      <c r="E296" s="530"/>
      <c r="F296" s="530"/>
      <c r="G296" s="530"/>
    </row>
    <row r="297" spans="1:7" s="460" customFormat="1" ht="6" customHeight="1" outlineLevel="2" x14ac:dyDescent="0.2">
      <c r="A297" s="461"/>
      <c r="B297" s="463"/>
      <c r="C297" s="464"/>
      <c r="D297" s="464"/>
      <c r="E297" s="464"/>
      <c r="F297" s="464"/>
      <c r="G297" s="464"/>
    </row>
    <row r="298" spans="1:7" s="460" customFormat="1" ht="12" outlineLevel="2" x14ac:dyDescent="0.2">
      <c r="A298" s="454">
        <v>39</v>
      </c>
      <c r="B298" s="455" t="s">
        <v>1364</v>
      </c>
      <c r="C298" s="456" t="s">
        <v>1365</v>
      </c>
      <c r="D298" s="457" t="s">
        <v>130</v>
      </c>
      <c r="E298" s="458">
        <v>3</v>
      </c>
      <c r="F298" s="401"/>
      <c r="G298" s="459">
        <f>E298*F298</f>
        <v>0</v>
      </c>
    </row>
    <row r="299" spans="1:7" s="460" customFormat="1" ht="12" outlineLevel="2" x14ac:dyDescent="0.2">
      <c r="A299" s="461"/>
      <c r="B299" s="462" t="s">
        <v>1996</v>
      </c>
      <c r="C299" s="530" t="s">
        <v>2041</v>
      </c>
      <c r="D299" s="530"/>
      <c r="E299" s="530"/>
      <c r="F299" s="530"/>
      <c r="G299" s="530"/>
    </row>
    <row r="300" spans="1:7" s="460" customFormat="1" ht="6" customHeight="1" outlineLevel="2" x14ac:dyDescent="0.2">
      <c r="A300" s="461"/>
      <c r="B300" s="463"/>
      <c r="C300" s="464"/>
      <c r="D300" s="464"/>
      <c r="E300" s="464"/>
      <c r="F300" s="464"/>
      <c r="G300" s="464"/>
    </row>
    <row r="301" spans="1:7" s="472" customFormat="1" ht="11.25" outlineLevel="3" x14ac:dyDescent="0.2">
      <c r="A301" s="465"/>
      <c r="B301" s="466" t="str">
        <f>IF(AND(B300&lt;&gt;"Výkaz výměr:",C300=""),"Výkaz výměr:","")</f>
        <v>Výkaz výměr:</v>
      </c>
      <c r="C301" s="467" t="s">
        <v>1366</v>
      </c>
      <c r="D301" s="468"/>
      <c r="E301" s="469">
        <v>3</v>
      </c>
      <c r="F301" s="470"/>
      <c r="G301" s="471"/>
    </row>
    <row r="302" spans="1:7" s="460" customFormat="1" ht="12" outlineLevel="2" x14ac:dyDescent="0.2">
      <c r="A302" s="454">
        <v>40</v>
      </c>
      <c r="B302" s="455" t="s">
        <v>1367</v>
      </c>
      <c r="C302" s="456" t="s">
        <v>1368</v>
      </c>
      <c r="D302" s="457" t="s">
        <v>110</v>
      </c>
      <c r="E302" s="458">
        <v>17.675000000000001</v>
      </c>
      <c r="F302" s="401"/>
      <c r="G302" s="459">
        <f>E302*F302</f>
        <v>0</v>
      </c>
    </row>
    <row r="303" spans="1:7" s="460" customFormat="1" ht="12" outlineLevel="2" x14ac:dyDescent="0.2">
      <c r="A303" s="461"/>
      <c r="B303" s="462" t="s">
        <v>1996</v>
      </c>
      <c r="C303" s="530" t="s">
        <v>2042</v>
      </c>
      <c r="D303" s="530"/>
      <c r="E303" s="530"/>
      <c r="F303" s="530"/>
      <c r="G303" s="530"/>
    </row>
    <row r="304" spans="1:7" s="460" customFormat="1" ht="6" customHeight="1" outlineLevel="2" x14ac:dyDescent="0.2">
      <c r="A304" s="461"/>
      <c r="B304" s="463"/>
      <c r="C304" s="464"/>
      <c r="D304" s="464"/>
      <c r="E304" s="464"/>
      <c r="F304" s="464"/>
      <c r="G304" s="464"/>
    </row>
    <row r="305" spans="1:7" s="472" customFormat="1" ht="11.25" outlineLevel="3" x14ac:dyDescent="0.2">
      <c r="A305" s="465"/>
      <c r="B305" s="466" t="str">
        <f>IF(AND(B304&lt;&gt;"Výkaz výměr:",C304=""),"Výkaz výměr:","")</f>
        <v>Výkaz výměr:</v>
      </c>
      <c r="C305" s="467" t="s">
        <v>1369</v>
      </c>
      <c r="D305" s="468"/>
      <c r="E305" s="469">
        <v>17.675000000000001</v>
      </c>
      <c r="F305" s="470"/>
      <c r="G305" s="471"/>
    </row>
    <row r="306" spans="1:7" s="460" customFormat="1" ht="24" outlineLevel="2" x14ac:dyDescent="0.2">
      <c r="A306" s="485">
        <v>41</v>
      </c>
      <c r="B306" s="486" t="s">
        <v>1370</v>
      </c>
      <c r="C306" s="487" t="s">
        <v>2273</v>
      </c>
      <c r="D306" s="488" t="s">
        <v>110</v>
      </c>
      <c r="E306" s="481">
        <v>21.21</v>
      </c>
      <c r="F306" s="402"/>
      <c r="G306" s="489">
        <f>E306*F306</f>
        <v>0</v>
      </c>
    </row>
    <row r="307" spans="1:7" s="460" customFormat="1" ht="12" outlineLevel="2" x14ac:dyDescent="0.2">
      <c r="A307" s="461"/>
      <c r="B307" s="462" t="s">
        <v>1996</v>
      </c>
      <c r="C307" s="530"/>
      <c r="D307" s="530"/>
      <c r="E307" s="530"/>
      <c r="F307" s="530"/>
      <c r="G307" s="530"/>
    </row>
    <row r="308" spans="1:7" s="460" customFormat="1" ht="6" customHeight="1" outlineLevel="2" x14ac:dyDescent="0.2">
      <c r="A308" s="461"/>
      <c r="B308" s="463"/>
      <c r="C308" s="464"/>
      <c r="D308" s="464"/>
      <c r="E308" s="464"/>
      <c r="F308" s="464"/>
      <c r="G308" s="464"/>
    </row>
    <row r="309" spans="1:7" s="472" customFormat="1" ht="11.25" outlineLevel="3" x14ac:dyDescent="0.2">
      <c r="A309" s="465"/>
      <c r="B309" s="466" t="str">
        <f>IF(AND(B308&lt;&gt;"Výkaz výměr:",C308=""),"Výkaz výměr:","")</f>
        <v>Výkaz výměr:</v>
      </c>
      <c r="C309" s="467" t="s">
        <v>1371</v>
      </c>
      <c r="D309" s="468"/>
      <c r="E309" s="469">
        <v>17.675000000000001</v>
      </c>
      <c r="F309" s="470"/>
      <c r="G309" s="471"/>
    </row>
    <row r="310" spans="1:7" s="472" customFormat="1" ht="11.25" outlineLevel="3" x14ac:dyDescent="0.2">
      <c r="A310" s="465"/>
      <c r="B310" s="466" t="str">
        <f>IF(AND(B309&lt;&gt;"Výkaz výměr:",C309=""),"Výkaz výměr:","")</f>
        <v/>
      </c>
      <c r="C310" s="467" t="s">
        <v>1372</v>
      </c>
      <c r="D310" s="468"/>
      <c r="E310" s="469">
        <v>3.5350000000000001</v>
      </c>
      <c r="F310" s="470"/>
      <c r="G310" s="471"/>
    </row>
    <row r="311" spans="1:7" s="480" customFormat="1" ht="12.75" customHeight="1" outlineLevel="2" x14ac:dyDescent="0.2">
      <c r="A311" s="474"/>
      <c r="B311" s="475"/>
      <c r="C311" s="476"/>
      <c r="D311" s="475"/>
      <c r="E311" s="477"/>
      <c r="F311" s="478"/>
      <c r="G311" s="479"/>
    </row>
    <row r="312" spans="1:7" s="453" customFormat="1" ht="16.5" customHeight="1" outlineLevel="1" x14ac:dyDescent="0.2">
      <c r="A312" s="447"/>
      <c r="B312" s="448"/>
      <c r="C312" s="448" t="s">
        <v>1373</v>
      </c>
      <c r="D312" s="449"/>
      <c r="E312" s="450"/>
      <c r="F312" s="451"/>
      <c r="G312" s="452">
        <f>SUBTOTAL(9,G313:G520)</f>
        <v>0</v>
      </c>
    </row>
    <row r="313" spans="1:7" s="460" customFormat="1" ht="12" outlineLevel="2" x14ac:dyDescent="0.2">
      <c r="A313" s="454">
        <v>42</v>
      </c>
      <c r="B313" s="455" t="s">
        <v>223</v>
      </c>
      <c r="C313" s="456" t="s">
        <v>1374</v>
      </c>
      <c r="D313" s="457" t="s">
        <v>74</v>
      </c>
      <c r="E313" s="458">
        <v>20.778800000000004</v>
      </c>
      <c r="F313" s="401"/>
      <c r="G313" s="459">
        <f>E313*F313</f>
        <v>0</v>
      </c>
    </row>
    <row r="314" spans="1:7" s="460" customFormat="1" ht="12" outlineLevel="2" x14ac:dyDescent="0.2">
      <c r="A314" s="461"/>
      <c r="B314" s="462" t="s">
        <v>1996</v>
      </c>
      <c r="C314" s="530" t="s">
        <v>2043</v>
      </c>
      <c r="D314" s="530"/>
      <c r="E314" s="530"/>
      <c r="F314" s="530"/>
      <c r="G314" s="530"/>
    </row>
    <row r="315" spans="1:7" s="460" customFormat="1" ht="6" customHeight="1" outlineLevel="2" x14ac:dyDescent="0.2">
      <c r="A315" s="461"/>
      <c r="B315" s="463"/>
      <c r="C315" s="464"/>
      <c r="D315" s="464"/>
      <c r="E315" s="464"/>
      <c r="F315" s="464"/>
      <c r="G315" s="464"/>
    </row>
    <row r="316" spans="1:7" s="472" customFormat="1" ht="11.25" outlineLevel="3" x14ac:dyDescent="0.2">
      <c r="A316" s="465"/>
      <c r="B316" s="466" t="str">
        <f t="shared" ref="B316:B329" si="9">IF(AND(B315&lt;&gt;"Výkaz výměr:",C315=""),"Výkaz výměr:","")</f>
        <v>Výkaz výměr:</v>
      </c>
      <c r="C316" s="467" t="s">
        <v>1375</v>
      </c>
      <c r="D316" s="468"/>
      <c r="E316" s="469">
        <v>0</v>
      </c>
      <c r="F316" s="470"/>
      <c r="G316" s="471"/>
    </row>
    <row r="317" spans="1:7" s="472" customFormat="1" ht="11.25" outlineLevel="3" x14ac:dyDescent="0.2">
      <c r="A317" s="465"/>
      <c r="B317" s="466" t="str">
        <f t="shared" si="9"/>
        <v/>
      </c>
      <c r="C317" s="467" t="s">
        <v>1376</v>
      </c>
      <c r="D317" s="468"/>
      <c r="E317" s="469">
        <v>0.91560000000000008</v>
      </c>
      <c r="F317" s="470"/>
      <c r="G317" s="471"/>
    </row>
    <row r="318" spans="1:7" s="472" customFormat="1" ht="11.25" outlineLevel="3" x14ac:dyDescent="0.2">
      <c r="A318" s="465"/>
      <c r="B318" s="466" t="str">
        <f t="shared" si="9"/>
        <v/>
      </c>
      <c r="C318" s="467" t="s">
        <v>1377</v>
      </c>
      <c r="D318" s="468"/>
      <c r="E318" s="469">
        <v>1.4504000000000001</v>
      </c>
      <c r="F318" s="470"/>
      <c r="G318" s="471"/>
    </row>
    <row r="319" spans="1:7" s="472" customFormat="1" ht="11.25" outlineLevel="3" x14ac:dyDescent="0.2">
      <c r="A319" s="465"/>
      <c r="B319" s="466" t="str">
        <f t="shared" si="9"/>
        <v/>
      </c>
      <c r="C319" s="467" t="s">
        <v>1378</v>
      </c>
      <c r="D319" s="468"/>
      <c r="E319" s="469">
        <v>0.11620000000000001</v>
      </c>
      <c r="F319" s="470"/>
      <c r="G319" s="471"/>
    </row>
    <row r="320" spans="1:7" s="472" customFormat="1" ht="11.25" outlineLevel="3" x14ac:dyDescent="0.2">
      <c r="A320" s="465"/>
      <c r="B320" s="466" t="str">
        <f t="shared" si="9"/>
        <v/>
      </c>
      <c r="C320" s="467" t="s">
        <v>1379</v>
      </c>
      <c r="D320" s="468"/>
      <c r="E320" s="469">
        <v>0.12250000000000001</v>
      </c>
      <c r="F320" s="470"/>
      <c r="G320" s="471"/>
    </row>
    <row r="321" spans="1:7" s="472" customFormat="1" ht="11.25" outlineLevel="3" x14ac:dyDescent="0.2">
      <c r="A321" s="465"/>
      <c r="B321" s="466" t="str">
        <f t="shared" si="9"/>
        <v/>
      </c>
      <c r="C321" s="467" t="s">
        <v>1380</v>
      </c>
      <c r="D321" s="468"/>
      <c r="E321" s="469">
        <v>0.10990000000000001</v>
      </c>
      <c r="F321" s="470"/>
      <c r="G321" s="471"/>
    </row>
    <row r="322" spans="1:7" s="472" customFormat="1" ht="11.25" outlineLevel="3" x14ac:dyDescent="0.2">
      <c r="A322" s="465"/>
      <c r="B322" s="466" t="str">
        <f t="shared" si="9"/>
        <v/>
      </c>
      <c r="C322" s="467" t="s">
        <v>1381</v>
      </c>
      <c r="D322" s="468"/>
      <c r="E322" s="469">
        <v>0.10220000000000001</v>
      </c>
      <c r="F322" s="470"/>
      <c r="G322" s="471"/>
    </row>
    <row r="323" spans="1:7" s="472" customFormat="1" ht="11.25" outlineLevel="3" x14ac:dyDescent="0.2">
      <c r="A323" s="465"/>
      <c r="B323" s="466" t="str">
        <f t="shared" si="9"/>
        <v/>
      </c>
      <c r="C323" s="467" t="s">
        <v>1382</v>
      </c>
      <c r="D323" s="468"/>
      <c r="E323" s="469">
        <v>1.6310000000000002</v>
      </c>
      <c r="F323" s="470"/>
      <c r="G323" s="471"/>
    </row>
    <row r="324" spans="1:7" s="472" customFormat="1" ht="11.25" outlineLevel="3" x14ac:dyDescent="0.2">
      <c r="A324" s="465"/>
      <c r="B324" s="466" t="str">
        <f t="shared" si="9"/>
        <v/>
      </c>
      <c r="C324" s="467" t="s">
        <v>1383</v>
      </c>
      <c r="D324" s="468"/>
      <c r="E324" s="469">
        <v>9.6082000000000001</v>
      </c>
      <c r="F324" s="470"/>
      <c r="G324" s="471"/>
    </row>
    <row r="325" spans="1:7" s="472" customFormat="1" ht="11.25" outlineLevel="3" x14ac:dyDescent="0.2">
      <c r="A325" s="465"/>
      <c r="B325" s="466" t="str">
        <f t="shared" si="9"/>
        <v/>
      </c>
      <c r="C325" s="467" t="s">
        <v>1384</v>
      </c>
      <c r="D325" s="468"/>
      <c r="E325" s="469">
        <v>2.7635999999999998</v>
      </c>
      <c r="F325" s="470"/>
      <c r="G325" s="471"/>
    </row>
    <row r="326" spans="1:7" s="472" customFormat="1" ht="11.25" outlineLevel="3" x14ac:dyDescent="0.2">
      <c r="A326" s="465"/>
      <c r="B326" s="466" t="str">
        <f t="shared" si="9"/>
        <v/>
      </c>
      <c r="C326" s="467" t="s">
        <v>1385</v>
      </c>
      <c r="D326" s="468"/>
      <c r="E326" s="469">
        <v>0.97230000000000016</v>
      </c>
      <c r="F326" s="470"/>
      <c r="G326" s="471"/>
    </row>
    <row r="327" spans="1:7" s="472" customFormat="1" ht="11.25" outlineLevel="3" x14ac:dyDescent="0.2">
      <c r="A327" s="465"/>
      <c r="B327" s="466" t="str">
        <f t="shared" si="9"/>
        <v/>
      </c>
      <c r="C327" s="467" t="s">
        <v>1386</v>
      </c>
      <c r="D327" s="468"/>
      <c r="E327" s="469">
        <v>1.1914</v>
      </c>
      <c r="F327" s="470"/>
      <c r="G327" s="471"/>
    </row>
    <row r="328" spans="1:7" s="472" customFormat="1" ht="11.25" outlineLevel="3" x14ac:dyDescent="0.2">
      <c r="A328" s="465"/>
      <c r="B328" s="466" t="str">
        <f t="shared" si="9"/>
        <v/>
      </c>
      <c r="C328" s="467" t="s">
        <v>1387</v>
      </c>
      <c r="D328" s="468"/>
      <c r="E328" s="469">
        <v>1.3279000000000001</v>
      </c>
      <c r="F328" s="470"/>
      <c r="G328" s="471"/>
    </row>
    <row r="329" spans="1:7" s="472" customFormat="1" ht="11.25" outlineLevel="3" x14ac:dyDescent="0.2">
      <c r="A329" s="465"/>
      <c r="B329" s="466" t="str">
        <f t="shared" si="9"/>
        <v/>
      </c>
      <c r="C329" s="467" t="s">
        <v>1388</v>
      </c>
      <c r="D329" s="468"/>
      <c r="E329" s="469">
        <v>0.46760000000000002</v>
      </c>
      <c r="F329" s="470"/>
      <c r="G329" s="471"/>
    </row>
    <row r="330" spans="1:7" s="460" customFormat="1" ht="12" outlineLevel="2" x14ac:dyDescent="0.2">
      <c r="A330" s="454">
        <v>43</v>
      </c>
      <c r="B330" s="455" t="s">
        <v>1389</v>
      </c>
      <c r="C330" s="456" t="s">
        <v>1390</v>
      </c>
      <c r="D330" s="457" t="s">
        <v>74</v>
      </c>
      <c r="E330" s="458">
        <v>20.779</v>
      </c>
      <c r="F330" s="401"/>
      <c r="G330" s="459">
        <f>E330*F330</f>
        <v>0</v>
      </c>
    </row>
    <row r="331" spans="1:7" s="460" customFormat="1" ht="12" outlineLevel="2" x14ac:dyDescent="0.2">
      <c r="A331" s="461"/>
      <c r="B331" s="462" t="s">
        <v>1996</v>
      </c>
      <c r="C331" s="530" t="s">
        <v>2044</v>
      </c>
      <c r="D331" s="530"/>
      <c r="E331" s="530"/>
      <c r="F331" s="530"/>
      <c r="G331" s="530"/>
    </row>
    <row r="332" spans="1:7" s="460" customFormat="1" ht="6" customHeight="1" outlineLevel="2" x14ac:dyDescent="0.2">
      <c r="A332" s="461"/>
      <c r="B332" s="463"/>
      <c r="C332" s="464"/>
      <c r="D332" s="464"/>
      <c r="E332" s="464"/>
      <c r="F332" s="464"/>
      <c r="G332" s="464"/>
    </row>
    <row r="333" spans="1:7" s="460" customFormat="1" ht="24" outlineLevel="2" x14ac:dyDescent="0.2">
      <c r="A333" s="454">
        <v>44</v>
      </c>
      <c r="B333" s="455" t="s">
        <v>1391</v>
      </c>
      <c r="C333" s="456" t="s">
        <v>1392</v>
      </c>
      <c r="D333" s="457" t="s">
        <v>145</v>
      </c>
      <c r="E333" s="458">
        <v>201.81</v>
      </c>
      <c r="F333" s="401"/>
      <c r="G333" s="459">
        <f>E333*F333</f>
        <v>0</v>
      </c>
    </row>
    <row r="334" spans="1:7" s="460" customFormat="1" ht="12" outlineLevel="2" x14ac:dyDescent="0.2">
      <c r="A334" s="461"/>
      <c r="B334" s="462" t="s">
        <v>1996</v>
      </c>
      <c r="C334" s="530" t="s">
        <v>2045</v>
      </c>
      <c r="D334" s="530"/>
      <c r="E334" s="530"/>
      <c r="F334" s="530"/>
      <c r="G334" s="530"/>
    </row>
    <row r="335" spans="1:7" s="460" customFormat="1" ht="6" customHeight="1" outlineLevel="2" x14ac:dyDescent="0.2">
      <c r="A335" s="461"/>
      <c r="B335" s="463"/>
      <c r="C335" s="464"/>
      <c r="D335" s="464"/>
      <c r="E335" s="464"/>
      <c r="F335" s="464"/>
      <c r="G335" s="464"/>
    </row>
    <row r="336" spans="1:7" s="472" customFormat="1" ht="11.25" outlineLevel="3" x14ac:dyDescent="0.2">
      <c r="A336" s="465"/>
      <c r="B336" s="466" t="str">
        <f t="shared" ref="B336:B348" si="10">IF(AND(B335&lt;&gt;"Výkaz výměr:",C335=""),"Výkaz výměr:","")</f>
        <v>Výkaz výměr:</v>
      </c>
      <c r="C336" s="467" t="s">
        <v>1393</v>
      </c>
      <c r="D336" s="468"/>
      <c r="E336" s="469">
        <v>7.25</v>
      </c>
      <c r="F336" s="470"/>
      <c r="G336" s="471"/>
    </row>
    <row r="337" spans="1:7" s="472" customFormat="1" ht="11.25" outlineLevel="3" x14ac:dyDescent="0.2">
      <c r="A337" s="465"/>
      <c r="B337" s="466" t="str">
        <f t="shared" si="10"/>
        <v/>
      </c>
      <c r="C337" s="467" t="s">
        <v>1394</v>
      </c>
      <c r="D337" s="468"/>
      <c r="E337" s="469">
        <v>18.600000000000001</v>
      </c>
      <c r="F337" s="470"/>
      <c r="G337" s="471"/>
    </row>
    <row r="338" spans="1:7" s="472" customFormat="1" ht="11.25" outlineLevel="3" x14ac:dyDescent="0.2">
      <c r="A338" s="465"/>
      <c r="B338" s="466" t="str">
        <f t="shared" si="10"/>
        <v/>
      </c>
      <c r="C338" s="467" t="s">
        <v>1395</v>
      </c>
      <c r="D338" s="468"/>
      <c r="E338" s="469">
        <v>5.4</v>
      </c>
      <c r="F338" s="470"/>
      <c r="G338" s="471"/>
    </row>
    <row r="339" spans="1:7" s="472" customFormat="1" ht="11.25" outlineLevel="3" x14ac:dyDescent="0.2">
      <c r="A339" s="465"/>
      <c r="B339" s="466" t="str">
        <f t="shared" si="10"/>
        <v/>
      </c>
      <c r="C339" s="467" t="s">
        <v>1396</v>
      </c>
      <c r="D339" s="468"/>
      <c r="E339" s="469">
        <v>5.5</v>
      </c>
      <c r="F339" s="470"/>
      <c r="G339" s="471"/>
    </row>
    <row r="340" spans="1:7" s="472" customFormat="1" ht="11.25" outlineLevel="3" x14ac:dyDescent="0.2">
      <c r="A340" s="465"/>
      <c r="B340" s="466" t="str">
        <f t="shared" si="10"/>
        <v/>
      </c>
      <c r="C340" s="467" t="s">
        <v>1397</v>
      </c>
      <c r="D340" s="468"/>
      <c r="E340" s="469">
        <v>5.3</v>
      </c>
      <c r="F340" s="470"/>
      <c r="G340" s="471"/>
    </row>
    <row r="341" spans="1:7" s="472" customFormat="1" ht="11.25" outlineLevel="3" x14ac:dyDescent="0.2">
      <c r="A341" s="465"/>
      <c r="B341" s="466" t="str">
        <f t="shared" si="10"/>
        <v/>
      </c>
      <c r="C341" s="467" t="s">
        <v>1398</v>
      </c>
      <c r="D341" s="468"/>
      <c r="E341" s="469">
        <v>11.4</v>
      </c>
      <c r="F341" s="470"/>
      <c r="G341" s="471"/>
    </row>
    <row r="342" spans="1:7" s="472" customFormat="1" ht="11.25" outlineLevel="3" x14ac:dyDescent="0.2">
      <c r="A342" s="465"/>
      <c r="B342" s="466" t="str">
        <f t="shared" si="10"/>
        <v/>
      </c>
      <c r="C342" s="467" t="s">
        <v>1399</v>
      </c>
      <c r="D342" s="468"/>
      <c r="E342" s="469">
        <v>29.75</v>
      </c>
      <c r="F342" s="470"/>
      <c r="G342" s="471"/>
    </row>
    <row r="343" spans="1:7" s="472" customFormat="1" ht="11.25" outlineLevel="3" x14ac:dyDescent="0.2">
      <c r="A343" s="465"/>
      <c r="B343" s="466" t="str">
        <f t="shared" si="10"/>
        <v/>
      </c>
      <c r="C343" s="467" t="s">
        <v>1400</v>
      </c>
      <c r="D343" s="468"/>
      <c r="E343" s="469">
        <v>32.049999999999997</v>
      </c>
      <c r="F343" s="470"/>
      <c r="G343" s="471"/>
    </row>
    <row r="344" spans="1:7" s="472" customFormat="1" ht="11.25" outlineLevel="3" x14ac:dyDescent="0.2">
      <c r="A344" s="465"/>
      <c r="B344" s="466" t="str">
        <f t="shared" si="10"/>
        <v/>
      </c>
      <c r="C344" s="467" t="s">
        <v>1401</v>
      </c>
      <c r="D344" s="468"/>
      <c r="E344" s="469">
        <v>24.5</v>
      </c>
      <c r="F344" s="470"/>
      <c r="G344" s="471"/>
    </row>
    <row r="345" spans="1:7" s="472" customFormat="1" ht="11.25" outlineLevel="3" x14ac:dyDescent="0.2">
      <c r="A345" s="465"/>
      <c r="B345" s="466" t="str">
        <f t="shared" si="10"/>
        <v/>
      </c>
      <c r="C345" s="467" t="s">
        <v>1402</v>
      </c>
      <c r="D345" s="468"/>
      <c r="E345" s="469">
        <v>16.099999999999998</v>
      </c>
      <c r="F345" s="470"/>
      <c r="G345" s="471"/>
    </row>
    <row r="346" spans="1:7" s="472" customFormat="1" ht="11.25" outlineLevel="3" x14ac:dyDescent="0.2">
      <c r="A346" s="465"/>
      <c r="B346" s="466" t="str">
        <f t="shared" si="10"/>
        <v/>
      </c>
      <c r="C346" s="467" t="s">
        <v>1403</v>
      </c>
      <c r="D346" s="468"/>
      <c r="E346" s="469">
        <v>17.899999999999999</v>
      </c>
      <c r="F346" s="470"/>
      <c r="G346" s="471"/>
    </row>
    <row r="347" spans="1:7" s="472" customFormat="1" ht="11.25" outlineLevel="3" x14ac:dyDescent="0.2">
      <c r="A347" s="465"/>
      <c r="B347" s="466" t="str">
        <f t="shared" si="10"/>
        <v/>
      </c>
      <c r="C347" s="467" t="s">
        <v>1404</v>
      </c>
      <c r="D347" s="468"/>
      <c r="E347" s="469">
        <v>18.04</v>
      </c>
      <c r="F347" s="470"/>
      <c r="G347" s="471"/>
    </row>
    <row r="348" spans="1:7" s="472" customFormat="1" ht="11.25" outlineLevel="3" x14ac:dyDescent="0.2">
      <c r="A348" s="465"/>
      <c r="B348" s="466" t="str">
        <f t="shared" si="10"/>
        <v/>
      </c>
      <c r="C348" s="467" t="s">
        <v>1405</v>
      </c>
      <c r="D348" s="468"/>
      <c r="E348" s="469">
        <v>10.02</v>
      </c>
      <c r="F348" s="470"/>
      <c r="G348" s="471"/>
    </row>
    <row r="349" spans="1:7" s="460" customFormat="1" ht="12" outlineLevel="2" x14ac:dyDescent="0.2">
      <c r="A349" s="454">
        <v>45</v>
      </c>
      <c r="B349" s="455" t="s">
        <v>1406</v>
      </c>
      <c r="C349" s="456" t="s">
        <v>1407</v>
      </c>
      <c r="D349" s="457" t="s">
        <v>74</v>
      </c>
      <c r="E349" s="481">
        <v>8.6940000000000008</v>
      </c>
      <c r="F349" s="401"/>
      <c r="G349" s="459">
        <f>E349*F349</f>
        <v>0</v>
      </c>
    </row>
    <row r="350" spans="1:7" s="460" customFormat="1" ht="12" outlineLevel="2" x14ac:dyDescent="0.2">
      <c r="A350" s="461"/>
      <c r="B350" s="462" t="s">
        <v>1996</v>
      </c>
      <c r="C350" s="530" t="s">
        <v>2046</v>
      </c>
      <c r="D350" s="530"/>
      <c r="E350" s="530"/>
      <c r="F350" s="530"/>
      <c r="G350" s="530"/>
    </row>
    <row r="351" spans="1:7" s="460" customFormat="1" ht="6" customHeight="1" outlineLevel="2" x14ac:dyDescent="0.2">
      <c r="A351" s="461"/>
      <c r="B351" s="463"/>
      <c r="C351" s="464"/>
      <c r="D351" s="464"/>
      <c r="E351" s="464"/>
      <c r="F351" s="464"/>
      <c r="G351" s="464"/>
    </row>
    <row r="352" spans="1:7" s="472" customFormat="1" ht="11.25" outlineLevel="3" x14ac:dyDescent="0.2">
      <c r="A352" s="465"/>
      <c r="B352" s="466" t="str">
        <f>IF(AND(B351&lt;&gt;"Výkaz výměr:",C351=""),"Výkaz výměr:","")</f>
        <v>Výkaz výměr:</v>
      </c>
      <c r="C352" s="467" t="s">
        <v>1408</v>
      </c>
      <c r="D352" s="468"/>
      <c r="E352" s="469">
        <v>8.4</v>
      </c>
      <c r="F352" s="470"/>
      <c r="G352" s="471"/>
    </row>
    <row r="353" spans="1:7" s="472" customFormat="1" ht="11.25" outlineLevel="3" x14ac:dyDescent="0.2">
      <c r="A353" s="465"/>
      <c r="B353" s="466" t="str">
        <f>IF(AND(B352&lt;&gt;"Výkaz výměr:",C352=""),"Výkaz výměr:","")</f>
        <v/>
      </c>
      <c r="C353" s="482" t="s">
        <v>2319</v>
      </c>
      <c r="D353" s="483"/>
      <c r="E353" s="484">
        <v>0.29399999999999998</v>
      </c>
      <c r="F353" s="470"/>
      <c r="G353" s="471"/>
    </row>
    <row r="354" spans="1:7" s="460" customFormat="1" ht="12" outlineLevel="2" x14ac:dyDescent="0.2">
      <c r="A354" s="454">
        <v>46</v>
      </c>
      <c r="B354" s="455" t="s">
        <v>233</v>
      </c>
      <c r="C354" s="456" t="s">
        <v>1409</v>
      </c>
      <c r="D354" s="457" t="s">
        <v>130</v>
      </c>
      <c r="E354" s="458">
        <v>2</v>
      </c>
      <c r="F354" s="401"/>
      <c r="G354" s="459">
        <f>E354*F354</f>
        <v>0</v>
      </c>
    </row>
    <row r="355" spans="1:7" s="460" customFormat="1" ht="12" outlineLevel="2" x14ac:dyDescent="0.2">
      <c r="A355" s="461"/>
      <c r="B355" s="462" t="s">
        <v>1996</v>
      </c>
      <c r="C355" s="530" t="s">
        <v>2047</v>
      </c>
      <c r="D355" s="530"/>
      <c r="E355" s="530"/>
      <c r="F355" s="530"/>
      <c r="G355" s="530"/>
    </row>
    <row r="356" spans="1:7" s="460" customFormat="1" ht="6" customHeight="1" outlineLevel="2" x14ac:dyDescent="0.2">
      <c r="A356" s="461"/>
      <c r="B356" s="463"/>
      <c r="C356" s="464"/>
      <c r="D356" s="464"/>
      <c r="E356" s="464"/>
      <c r="F356" s="464"/>
      <c r="G356" s="464"/>
    </row>
    <row r="357" spans="1:7" s="460" customFormat="1" ht="12" outlineLevel="2" x14ac:dyDescent="0.2">
      <c r="A357" s="454">
        <v>47</v>
      </c>
      <c r="B357" s="455" t="s">
        <v>1410</v>
      </c>
      <c r="C357" s="473" t="s">
        <v>1411</v>
      </c>
      <c r="D357" s="457" t="s">
        <v>130</v>
      </c>
      <c r="E357" s="458">
        <v>1</v>
      </c>
      <c r="F357" s="401"/>
      <c r="G357" s="459">
        <f>E357*F357</f>
        <v>0</v>
      </c>
    </row>
    <row r="358" spans="1:7" s="460" customFormat="1" ht="12" outlineLevel="2" x14ac:dyDescent="0.2">
      <c r="A358" s="461"/>
      <c r="B358" s="462" t="s">
        <v>1996</v>
      </c>
      <c r="C358" s="530"/>
      <c r="D358" s="530"/>
      <c r="E358" s="530"/>
      <c r="F358" s="530"/>
      <c r="G358" s="530"/>
    </row>
    <row r="359" spans="1:7" s="460" customFormat="1" ht="6" customHeight="1" outlineLevel="2" x14ac:dyDescent="0.2">
      <c r="A359" s="461"/>
      <c r="B359" s="463"/>
      <c r="C359" s="464"/>
      <c r="D359" s="464"/>
      <c r="E359" s="464"/>
      <c r="F359" s="464"/>
      <c r="G359" s="464"/>
    </row>
    <row r="360" spans="1:7" s="460" customFormat="1" ht="12" outlineLevel="2" x14ac:dyDescent="0.2">
      <c r="A360" s="454">
        <v>48</v>
      </c>
      <c r="B360" s="455" t="s">
        <v>1412</v>
      </c>
      <c r="C360" s="473" t="s">
        <v>1413</v>
      </c>
      <c r="D360" s="457" t="s">
        <v>130</v>
      </c>
      <c r="E360" s="458">
        <v>1</v>
      </c>
      <c r="F360" s="401"/>
      <c r="G360" s="459">
        <f>E360*F360</f>
        <v>0</v>
      </c>
    </row>
    <row r="361" spans="1:7" s="460" customFormat="1" ht="12" outlineLevel="2" x14ac:dyDescent="0.2">
      <c r="A361" s="461"/>
      <c r="B361" s="462" t="s">
        <v>1996</v>
      </c>
      <c r="C361" s="530"/>
      <c r="D361" s="530"/>
      <c r="E361" s="530"/>
      <c r="F361" s="530"/>
      <c r="G361" s="530"/>
    </row>
    <row r="362" spans="1:7" s="460" customFormat="1" ht="6" customHeight="1" outlineLevel="2" x14ac:dyDescent="0.2">
      <c r="A362" s="461"/>
      <c r="B362" s="463"/>
      <c r="C362" s="464"/>
      <c r="D362" s="464"/>
      <c r="E362" s="464"/>
      <c r="F362" s="464"/>
      <c r="G362" s="464"/>
    </row>
    <row r="363" spans="1:7" s="460" customFormat="1" ht="12" outlineLevel="2" x14ac:dyDescent="0.2">
      <c r="A363" s="454">
        <v>49</v>
      </c>
      <c r="B363" s="455" t="s">
        <v>1414</v>
      </c>
      <c r="C363" s="456" t="s">
        <v>1415</v>
      </c>
      <c r="D363" s="457" t="s">
        <v>130</v>
      </c>
      <c r="E363" s="458">
        <v>2</v>
      </c>
      <c r="F363" s="401"/>
      <c r="G363" s="459">
        <f>E363*F363</f>
        <v>0</v>
      </c>
    </row>
    <row r="364" spans="1:7" s="460" customFormat="1" ht="12" outlineLevel="2" x14ac:dyDescent="0.2">
      <c r="A364" s="461"/>
      <c r="B364" s="462" t="s">
        <v>1996</v>
      </c>
      <c r="C364" s="530" t="s">
        <v>2048</v>
      </c>
      <c r="D364" s="530"/>
      <c r="E364" s="530"/>
      <c r="F364" s="530"/>
      <c r="G364" s="530"/>
    </row>
    <row r="365" spans="1:7" s="460" customFormat="1" ht="6" customHeight="1" outlineLevel="2" x14ac:dyDescent="0.2">
      <c r="A365" s="461"/>
      <c r="B365" s="463"/>
      <c r="C365" s="464"/>
      <c r="D365" s="464"/>
      <c r="E365" s="464"/>
      <c r="F365" s="464"/>
      <c r="G365" s="464"/>
    </row>
    <row r="366" spans="1:7" s="460" customFormat="1" ht="24" outlineLevel="2" x14ac:dyDescent="0.2">
      <c r="A366" s="454">
        <v>50</v>
      </c>
      <c r="B366" s="455" t="s">
        <v>1416</v>
      </c>
      <c r="C366" s="456" t="s">
        <v>1417</v>
      </c>
      <c r="D366" s="457" t="s">
        <v>130</v>
      </c>
      <c r="E366" s="458">
        <v>2</v>
      </c>
      <c r="F366" s="401"/>
      <c r="G366" s="459">
        <f>E366*F366</f>
        <v>0</v>
      </c>
    </row>
    <row r="367" spans="1:7" s="460" customFormat="1" ht="12" outlineLevel="2" x14ac:dyDescent="0.2">
      <c r="A367" s="461"/>
      <c r="B367" s="462" t="s">
        <v>1996</v>
      </c>
      <c r="C367" s="530"/>
      <c r="D367" s="530"/>
      <c r="E367" s="530"/>
      <c r="F367" s="530"/>
      <c r="G367" s="530"/>
    </row>
    <row r="368" spans="1:7" s="460" customFormat="1" ht="12" outlineLevel="2" x14ac:dyDescent="0.2">
      <c r="A368" s="485">
        <v>51</v>
      </c>
      <c r="B368" s="486" t="s">
        <v>2320</v>
      </c>
      <c r="C368" s="490" t="s">
        <v>2321</v>
      </c>
      <c r="D368" s="488" t="s">
        <v>130</v>
      </c>
      <c r="E368" s="481">
        <v>1</v>
      </c>
      <c r="F368" s="402"/>
      <c r="G368" s="489">
        <f>E368*F368</f>
        <v>0</v>
      </c>
    </row>
    <row r="369" spans="1:7" s="460" customFormat="1" ht="12" outlineLevel="2" x14ac:dyDescent="0.2">
      <c r="A369" s="461"/>
      <c r="B369" s="462" t="s">
        <v>1996</v>
      </c>
      <c r="C369" s="531" t="s">
        <v>2322</v>
      </c>
      <c r="D369" s="530"/>
      <c r="E369" s="530"/>
      <c r="F369" s="530"/>
      <c r="G369" s="530"/>
    </row>
    <row r="370" spans="1:7" s="460" customFormat="1" ht="6" customHeight="1" outlineLevel="2" x14ac:dyDescent="0.2">
      <c r="A370" s="461"/>
      <c r="B370" s="463"/>
      <c r="C370" s="464"/>
      <c r="D370" s="464"/>
      <c r="E370" s="464"/>
      <c r="F370" s="464"/>
      <c r="G370" s="464"/>
    </row>
    <row r="371" spans="1:7" s="460" customFormat="1" ht="12" outlineLevel="2" x14ac:dyDescent="0.2">
      <c r="A371" s="465"/>
      <c r="B371" s="466" t="str">
        <f>IF(AND(B370&lt;&gt;"Výkaz výměr:",C370=""),"Výkaz výměr:","")</f>
        <v>Výkaz výměr:</v>
      </c>
      <c r="C371" s="467" t="s">
        <v>1758</v>
      </c>
      <c r="D371" s="468"/>
      <c r="E371" s="469">
        <v>1</v>
      </c>
      <c r="F371" s="470"/>
      <c r="G371" s="471"/>
    </row>
    <row r="372" spans="1:7" s="460" customFormat="1" ht="12" outlineLevel="2" x14ac:dyDescent="0.2">
      <c r="A372" s="485">
        <v>52</v>
      </c>
      <c r="B372" s="486" t="s">
        <v>2323</v>
      </c>
      <c r="C372" s="490" t="s">
        <v>2324</v>
      </c>
      <c r="D372" s="488" t="s">
        <v>130</v>
      </c>
      <c r="E372" s="481">
        <v>1</v>
      </c>
      <c r="F372" s="402"/>
      <c r="G372" s="489">
        <f>E372*F372</f>
        <v>0</v>
      </c>
    </row>
    <row r="373" spans="1:7" s="460" customFormat="1" ht="12" outlineLevel="2" x14ac:dyDescent="0.2">
      <c r="A373" s="454">
        <v>53</v>
      </c>
      <c r="B373" s="455" t="s">
        <v>2049</v>
      </c>
      <c r="C373" s="456" t="s">
        <v>2050</v>
      </c>
      <c r="D373" s="457" t="s">
        <v>110</v>
      </c>
      <c r="E373" s="458">
        <v>35.769539999999999</v>
      </c>
      <c r="F373" s="401"/>
      <c r="G373" s="459">
        <f>E373*F373</f>
        <v>0</v>
      </c>
    </row>
    <row r="374" spans="1:7" s="460" customFormat="1" ht="12" outlineLevel="2" x14ac:dyDescent="0.2">
      <c r="A374" s="461"/>
      <c r="B374" s="462" t="s">
        <v>1996</v>
      </c>
      <c r="C374" s="530" t="s">
        <v>2051</v>
      </c>
      <c r="D374" s="530"/>
      <c r="E374" s="530"/>
      <c r="F374" s="530"/>
      <c r="G374" s="530"/>
    </row>
    <row r="375" spans="1:7" s="460" customFormat="1" ht="6" customHeight="1" outlineLevel="2" x14ac:dyDescent="0.2">
      <c r="A375" s="461"/>
      <c r="B375" s="463"/>
      <c r="C375" s="464"/>
      <c r="D375" s="464"/>
      <c r="E375" s="464"/>
      <c r="F375" s="464"/>
      <c r="G375" s="464"/>
    </row>
    <row r="376" spans="1:7" s="472" customFormat="1" ht="11.25" outlineLevel="3" x14ac:dyDescent="0.2">
      <c r="A376" s="465"/>
      <c r="B376" s="466" t="str">
        <f>IF(AND(B375&lt;&gt;"Výkaz výměr:",C375=""),"Výkaz výměr:","")</f>
        <v>Výkaz výměr:</v>
      </c>
      <c r="C376" s="467" t="s">
        <v>2052</v>
      </c>
      <c r="D376" s="468"/>
      <c r="E376" s="469">
        <v>3.5474999999999999</v>
      </c>
      <c r="F376" s="470"/>
      <c r="G376" s="471"/>
    </row>
    <row r="377" spans="1:7" s="472" customFormat="1" ht="11.25" outlineLevel="3" x14ac:dyDescent="0.2">
      <c r="A377" s="465"/>
      <c r="B377" s="466" t="str">
        <f>IF(AND(B376&lt;&gt;"Výkaz výměr:",C376=""),"Výkaz výměr:","")</f>
        <v/>
      </c>
      <c r="C377" s="467" t="s">
        <v>2053</v>
      </c>
      <c r="D377" s="468"/>
      <c r="E377" s="469">
        <v>19.47204</v>
      </c>
      <c r="F377" s="470"/>
      <c r="G377" s="471"/>
    </row>
    <row r="378" spans="1:7" s="472" customFormat="1" ht="11.25" outlineLevel="3" x14ac:dyDescent="0.2">
      <c r="A378" s="465"/>
      <c r="B378" s="466" t="str">
        <f>IF(AND(B377&lt;&gt;"Výkaz výměr:",C377=""),"Výkaz výměr:","")</f>
        <v/>
      </c>
      <c r="C378" s="467" t="s">
        <v>2054</v>
      </c>
      <c r="D378" s="468"/>
      <c r="E378" s="469">
        <v>12.75</v>
      </c>
      <c r="F378" s="470"/>
      <c r="G378" s="471"/>
    </row>
    <row r="379" spans="1:7" s="460" customFormat="1" ht="12" outlineLevel="2" x14ac:dyDescent="0.2">
      <c r="A379" s="454">
        <v>54</v>
      </c>
      <c r="B379" s="455" t="s">
        <v>2055</v>
      </c>
      <c r="C379" s="456" t="s">
        <v>2056</v>
      </c>
      <c r="D379" s="457" t="s">
        <v>130</v>
      </c>
      <c r="E379" s="458">
        <v>26</v>
      </c>
      <c r="F379" s="401"/>
      <c r="G379" s="459">
        <f>E379*F379</f>
        <v>0</v>
      </c>
    </row>
    <row r="380" spans="1:7" s="460" customFormat="1" ht="12" outlineLevel="2" x14ac:dyDescent="0.2">
      <c r="A380" s="461"/>
      <c r="B380" s="462" t="s">
        <v>1996</v>
      </c>
      <c r="C380" s="530" t="s">
        <v>2057</v>
      </c>
      <c r="D380" s="530"/>
      <c r="E380" s="530"/>
      <c r="F380" s="530"/>
      <c r="G380" s="530"/>
    </row>
    <row r="381" spans="1:7" s="460" customFormat="1" ht="6" customHeight="1" outlineLevel="2" x14ac:dyDescent="0.2">
      <c r="A381" s="461"/>
      <c r="B381" s="463"/>
      <c r="C381" s="464"/>
      <c r="D381" s="464"/>
      <c r="E381" s="464"/>
      <c r="F381" s="464"/>
      <c r="G381" s="464"/>
    </row>
    <row r="382" spans="1:7" s="472" customFormat="1" ht="11.25" outlineLevel="3" x14ac:dyDescent="0.2">
      <c r="A382" s="465"/>
      <c r="B382" s="466" t="str">
        <f>IF(AND(B381&lt;&gt;"Výkaz výměr:",C381=""),"Výkaz výměr:","")</f>
        <v>Výkaz výměr:</v>
      </c>
      <c r="C382" s="467" t="s">
        <v>2058</v>
      </c>
      <c r="D382" s="468"/>
      <c r="E382" s="469">
        <v>26</v>
      </c>
      <c r="F382" s="470"/>
      <c r="G382" s="471"/>
    </row>
    <row r="383" spans="1:7" s="460" customFormat="1" ht="24" outlineLevel="2" x14ac:dyDescent="0.2">
      <c r="A383" s="454">
        <v>55</v>
      </c>
      <c r="B383" s="455" t="s">
        <v>1418</v>
      </c>
      <c r="C383" s="456" t="s">
        <v>1419</v>
      </c>
      <c r="D383" s="457" t="s">
        <v>110</v>
      </c>
      <c r="E383" s="458">
        <v>52.83</v>
      </c>
      <c r="F383" s="401"/>
      <c r="G383" s="459">
        <f>E383*F383</f>
        <v>0</v>
      </c>
    </row>
    <row r="384" spans="1:7" s="460" customFormat="1" ht="12" outlineLevel="2" x14ac:dyDescent="0.2">
      <c r="A384" s="461"/>
      <c r="B384" s="462" t="s">
        <v>1996</v>
      </c>
      <c r="C384" s="530" t="s">
        <v>2059</v>
      </c>
      <c r="D384" s="530"/>
      <c r="E384" s="530"/>
      <c r="F384" s="530"/>
      <c r="G384" s="530"/>
    </row>
    <row r="385" spans="1:7" s="460" customFormat="1" ht="6" customHeight="1" outlineLevel="2" x14ac:dyDescent="0.2">
      <c r="A385" s="461"/>
      <c r="B385" s="463"/>
      <c r="C385" s="464"/>
      <c r="D385" s="464"/>
      <c r="E385" s="464"/>
      <c r="F385" s="464"/>
      <c r="G385" s="464"/>
    </row>
    <row r="386" spans="1:7" s="472" customFormat="1" ht="11.25" outlineLevel="3" x14ac:dyDescent="0.2">
      <c r="A386" s="465"/>
      <c r="B386" s="466" t="str">
        <f t="shared" ref="B386:B395" si="11">IF(AND(B385&lt;&gt;"Výkaz výměr:",C385=""),"Výkaz výměr:","")</f>
        <v>Výkaz výměr:</v>
      </c>
      <c r="C386" s="467" t="s">
        <v>1420</v>
      </c>
      <c r="D386" s="468"/>
      <c r="E386" s="469">
        <v>0</v>
      </c>
      <c r="F386" s="470"/>
      <c r="G386" s="471"/>
    </row>
    <row r="387" spans="1:7" s="472" customFormat="1" ht="11.25" outlineLevel="3" x14ac:dyDescent="0.2">
      <c r="A387" s="465"/>
      <c r="B387" s="466" t="str">
        <f t="shared" si="11"/>
        <v/>
      </c>
      <c r="C387" s="467" t="s">
        <v>1421</v>
      </c>
      <c r="D387" s="468"/>
      <c r="E387" s="469">
        <v>3.08</v>
      </c>
      <c r="F387" s="470"/>
      <c r="G387" s="471"/>
    </row>
    <row r="388" spans="1:7" s="472" customFormat="1" ht="11.25" outlineLevel="3" x14ac:dyDescent="0.2">
      <c r="A388" s="465"/>
      <c r="B388" s="466" t="str">
        <f t="shared" si="11"/>
        <v/>
      </c>
      <c r="C388" s="467" t="s">
        <v>1422</v>
      </c>
      <c r="D388" s="468"/>
      <c r="E388" s="469">
        <v>0.8</v>
      </c>
      <c r="F388" s="470"/>
      <c r="G388" s="471"/>
    </row>
    <row r="389" spans="1:7" s="472" customFormat="1" ht="11.25" outlineLevel="3" x14ac:dyDescent="0.2">
      <c r="A389" s="465"/>
      <c r="B389" s="466" t="str">
        <f t="shared" si="11"/>
        <v/>
      </c>
      <c r="C389" s="467" t="s">
        <v>1423</v>
      </c>
      <c r="D389" s="468"/>
      <c r="E389" s="469">
        <v>0.42</v>
      </c>
      <c r="F389" s="470"/>
      <c r="G389" s="471"/>
    </row>
    <row r="390" spans="1:7" s="472" customFormat="1" ht="11.25" outlineLevel="3" x14ac:dyDescent="0.2">
      <c r="A390" s="465"/>
      <c r="B390" s="466" t="str">
        <f t="shared" si="11"/>
        <v/>
      </c>
      <c r="C390" s="467" t="s">
        <v>1424</v>
      </c>
      <c r="D390" s="468"/>
      <c r="E390" s="469">
        <v>29.61</v>
      </c>
      <c r="F390" s="470"/>
      <c r="G390" s="471"/>
    </row>
    <row r="391" spans="1:7" s="472" customFormat="1" ht="11.25" outlineLevel="3" x14ac:dyDescent="0.2">
      <c r="A391" s="465"/>
      <c r="B391" s="466" t="str">
        <f t="shared" si="11"/>
        <v/>
      </c>
      <c r="C391" s="467" t="s">
        <v>1425</v>
      </c>
      <c r="D391" s="468"/>
      <c r="E391" s="469">
        <v>10.64</v>
      </c>
      <c r="F391" s="470"/>
      <c r="G391" s="471"/>
    </row>
    <row r="392" spans="1:7" s="472" customFormat="1" ht="11.25" outlineLevel="3" x14ac:dyDescent="0.2">
      <c r="A392" s="465"/>
      <c r="B392" s="466" t="str">
        <f t="shared" si="11"/>
        <v/>
      </c>
      <c r="C392" s="467" t="s">
        <v>1426</v>
      </c>
      <c r="D392" s="468"/>
      <c r="E392" s="469">
        <v>1.3</v>
      </c>
      <c r="F392" s="470"/>
      <c r="G392" s="471"/>
    </row>
    <row r="393" spans="1:7" s="472" customFormat="1" ht="11.25" outlineLevel="3" x14ac:dyDescent="0.2">
      <c r="A393" s="465"/>
      <c r="B393" s="466" t="str">
        <f t="shared" si="11"/>
        <v/>
      </c>
      <c r="C393" s="467" t="s">
        <v>1427</v>
      </c>
      <c r="D393" s="468"/>
      <c r="E393" s="469">
        <v>0.77</v>
      </c>
      <c r="F393" s="470"/>
      <c r="G393" s="471"/>
    </row>
    <row r="394" spans="1:7" s="472" customFormat="1" ht="11.25" outlineLevel="3" x14ac:dyDescent="0.2">
      <c r="A394" s="465"/>
      <c r="B394" s="466" t="str">
        <f t="shared" si="11"/>
        <v/>
      </c>
      <c r="C394" s="467" t="s">
        <v>1428</v>
      </c>
      <c r="D394" s="468"/>
      <c r="E394" s="469">
        <v>5.81</v>
      </c>
      <c r="F394" s="470"/>
      <c r="G394" s="471"/>
    </row>
    <row r="395" spans="1:7" s="472" customFormat="1" ht="11.25" outlineLevel="3" x14ac:dyDescent="0.2">
      <c r="A395" s="465"/>
      <c r="B395" s="466" t="str">
        <f t="shared" si="11"/>
        <v/>
      </c>
      <c r="C395" s="467" t="s">
        <v>1429</v>
      </c>
      <c r="D395" s="468"/>
      <c r="E395" s="469">
        <v>0.4</v>
      </c>
      <c r="F395" s="470"/>
      <c r="G395" s="471"/>
    </row>
    <row r="396" spans="1:7" s="460" customFormat="1" ht="12" outlineLevel="2" x14ac:dyDescent="0.2">
      <c r="A396" s="454">
        <v>56</v>
      </c>
      <c r="B396" s="455" t="s">
        <v>1430</v>
      </c>
      <c r="C396" s="456" t="s">
        <v>1431</v>
      </c>
      <c r="D396" s="457" t="s">
        <v>110</v>
      </c>
      <c r="E396" s="458">
        <v>52.83</v>
      </c>
      <c r="F396" s="401"/>
      <c r="G396" s="459">
        <f>E396*F396</f>
        <v>0</v>
      </c>
    </row>
    <row r="397" spans="1:7" s="460" customFormat="1" ht="12" outlineLevel="2" x14ac:dyDescent="0.2">
      <c r="A397" s="461"/>
      <c r="B397" s="462" t="s">
        <v>1996</v>
      </c>
      <c r="C397" s="530" t="s">
        <v>2060</v>
      </c>
      <c r="D397" s="530"/>
      <c r="E397" s="530"/>
      <c r="F397" s="530"/>
      <c r="G397" s="530"/>
    </row>
    <row r="398" spans="1:7" s="460" customFormat="1" ht="6" customHeight="1" outlineLevel="2" x14ac:dyDescent="0.2">
      <c r="A398" s="461"/>
      <c r="B398" s="463"/>
      <c r="C398" s="464"/>
      <c r="D398" s="464"/>
      <c r="E398" s="464"/>
      <c r="F398" s="464"/>
      <c r="G398" s="464"/>
    </row>
    <row r="399" spans="1:7" s="460" customFormat="1" ht="24" outlineLevel="2" x14ac:dyDescent="0.2">
      <c r="A399" s="454">
        <v>57</v>
      </c>
      <c r="B399" s="455" t="s">
        <v>1432</v>
      </c>
      <c r="C399" s="456" t="s">
        <v>1433</v>
      </c>
      <c r="D399" s="457" t="s">
        <v>110</v>
      </c>
      <c r="E399" s="458">
        <v>377.875</v>
      </c>
      <c r="F399" s="401"/>
      <c r="G399" s="459">
        <f>E399*F399</f>
        <v>0</v>
      </c>
    </row>
    <row r="400" spans="1:7" s="460" customFormat="1" ht="12" outlineLevel="2" x14ac:dyDescent="0.2">
      <c r="A400" s="461"/>
      <c r="B400" s="462" t="s">
        <v>1996</v>
      </c>
      <c r="C400" s="530" t="s">
        <v>2061</v>
      </c>
      <c r="D400" s="530"/>
      <c r="E400" s="530"/>
      <c r="F400" s="530"/>
      <c r="G400" s="530"/>
    </row>
    <row r="401" spans="1:7" s="460" customFormat="1" ht="6" customHeight="1" outlineLevel="2" x14ac:dyDescent="0.2">
      <c r="A401" s="461"/>
      <c r="B401" s="463"/>
      <c r="C401" s="464"/>
      <c r="D401" s="464"/>
      <c r="E401" s="464"/>
      <c r="F401" s="464"/>
      <c r="G401" s="464"/>
    </row>
    <row r="402" spans="1:7" s="472" customFormat="1" ht="11.25" outlineLevel="3" x14ac:dyDescent="0.2">
      <c r="A402" s="465"/>
      <c r="B402" s="466" t="str">
        <f t="shared" ref="B402:B430" si="12">IF(AND(B401&lt;&gt;"Výkaz výměr:",C401=""),"Výkaz výměr:","")</f>
        <v>Výkaz výměr:</v>
      </c>
      <c r="C402" s="467" t="s">
        <v>1434</v>
      </c>
      <c r="D402" s="468"/>
      <c r="E402" s="469">
        <v>0</v>
      </c>
      <c r="F402" s="470"/>
      <c r="G402" s="471"/>
    </row>
    <row r="403" spans="1:7" s="472" customFormat="1" ht="11.25" outlineLevel="3" x14ac:dyDescent="0.2">
      <c r="A403" s="465"/>
      <c r="B403" s="466" t="str">
        <f t="shared" si="12"/>
        <v/>
      </c>
      <c r="C403" s="467" t="s">
        <v>1304</v>
      </c>
      <c r="D403" s="468"/>
      <c r="E403" s="469">
        <v>15.044999999999998</v>
      </c>
      <c r="F403" s="470"/>
      <c r="G403" s="471"/>
    </row>
    <row r="404" spans="1:7" s="472" customFormat="1" ht="11.25" outlineLevel="3" x14ac:dyDescent="0.2">
      <c r="A404" s="465"/>
      <c r="B404" s="466" t="str">
        <f t="shared" si="12"/>
        <v/>
      </c>
      <c r="C404" s="467" t="s">
        <v>1435</v>
      </c>
      <c r="D404" s="468"/>
      <c r="E404" s="469">
        <v>0</v>
      </c>
      <c r="F404" s="470"/>
      <c r="G404" s="471"/>
    </row>
    <row r="405" spans="1:7" s="472" customFormat="1" ht="11.25" outlineLevel="3" x14ac:dyDescent="0.2">
      <c r="A405" s="465"/>
      <c r="B405" s="466" t="str">
        <f t="shared" si="12"/>
        <v/>
      </c>
      <c r="C405" s="467" t="s">
        <v>1436</v>
      </c>
      <c r="D405" s="468"/>
      <c r="E405" s="469">
        <v>27.579999999999995</v>
      </c>
      <c r="F405" s="470"/>
      <c r="G405" s="471"/>
    </row>
    <row r="406" spans="1:7" s="472" customFormat="1" ht="11.25" outlineLevel="3" x14ac:dyDescent="0.2">
      <c r="A406" s="465"/>
      <c r="B406" s="466" t="str">
        <f t="shared" si="12"/>
        <v/>
      </c>
      <c r="C406" s="467" t="s">
        <v>1437</v>
      </c>
      <c r="D406" s="468"/>
      <c r="E406" s="469">
        <v>32.619999999999997</v>
      </c>
      <c r="F406" s="470"/>
      <c r="G406" s="471"/>
    </row>
    <row r="407" spans="1:7" s="472" customFormat="1" ht="11.25" outlineLevel="3" x14ac:dyDescent="0.2">
      <c r="A407" s="465"/>
      <c r="B407" s="466" t="str">
        <f t="shared" si="12"/>
        <v/>
      </c>
      <c r="C407" s="467" t="s">
        <v>1438</v>
      </c>
      <c r="D407" s="468"/>
      <c r="E407" s="469">
        <v>27.76</v>
      </c>
      <c r="F407" s="470"/>
      <c r="G407" s="471"/>
    </row>
    <row r="408" spans="1:7" s="472" customFormat="1" ht="11.25" outlineLevel="3" x14ac:dyDescent="0.2">
      <c r="A408" s="465"/>
      <c r="B408" s="466" t="str">
        <f t="shared" si="12"/>
        <v/>
      </c>
      <c r="C408" s="467" t="s">
        <v>1439</v>
      </c>
      <c r="D408" s="468"/>
      <c r="E408" s="469">
        <v>30.379999999999995</v>
      </c>
      <c r="F408" s="470"/>
      <c r="G408" s="471"/>
    </row>
    <row r="409" spans="1:7" s="472" customFormat="1" ht="11.25" outlineLevel="3" x14ac:dyDescent="0.2">
      <c r="A409" s="465"/>
      <c r="B409" s="466" t="str">
        <f t="shared" si="12"/>
        <v/>
      </c>
      <c r="C409" s="467" t="s">
        <v>1440</v>
      </c>
      <c r="D409" s="468"/>
      <c r="E409" s="469">
        <v>3.5279999999999996</v>
      </c>
      <c r="F409" s="470"/>
      <c r="G409" s="471"/>
    </row>
    <row r="410" spans="1:7" s="472" customFormat="1" ht="11.25" outlineLevel="3" x14ac:dyDescent="0.2">
      <c r="A410" s="465"/>
      <c r="B410" s="466" t="str">
        <f t="shared" si="12"/>
        <v/>
      </c>
      <c r="C410" s="467" t="s">
        <v>2239</v>
      </c>
      <c r="D410" s="468"/>
      <c r="E410" s="469">
        <v>53.48</v>
      </c>
      <c r="F410" s="470"/>
      <c r="G410" s="471"/>
    </row>
    <row r="411" spans="1:7" s="472" customFormat="1" ht="11.25" outlineLevel="3" x14ac:dyDescent="0.2">
      <c r="A411" s="465"/>
      <c r="B411" s="466" t="str">
        <f t="shared" si="12"/>
        <v/>
      </c>
      <c r="C411" s="467" t="s">
        <v>1441</v>
      </c>
      <c r="D411" s="468"/>
      <c r="E411" s="469">
        <v>36.540000000000006</v>
      </c>
      <c r="F411" s="470"/>
      <c r="G411" s="471"/>
    </row>
    <row r="412" spans="1:7" s="472" customFormat="1" ht="11.25" outlineLevel="3" x14ac:dyDescent="0.2">
      <c r="A412" s="465"/>
      <c r="B412" s="466" t="str">
        <f t="shared" si="12"/>
        <v/>
      </c>
      <c r="C412" s="467" t="s">
        <v>1442</v>
      </c>
      <c r="D412" s="468"/>
      <c r="E412" s="469">
        <v>17.639999999999997</v>
      </c>
      <c r="F412" s="470"/>
      <c r="G412" s="471"/>
    </row>
    <row r="413" spans="1:7" s="472" customFormat="1" ht="11.25" outlineLevel="3" x14ac:dyDescent="0.2">
      <c r="A413" s="465"/>
      <c r="B413" s="466" t="str">
        <f t="shared" si="12"/>
        <v/>
      </c>
      <c r="C413" s="467" t="s">
        <v>1443</v>
      </c>
      <c r="D413" s="468"/>
      <c r="E413" s="469">
        <v>19.32</v>
      </c>
      <c r="F413" s="470"/>
      <c r="G413" s="471"/>
    </row>
    <row r="414" spans="1:7" s="472" customFormat="1" ht="11.25" outlineLevel="3" x14ac:dyDescent="0.2">
      <c r="A414" s="465"/>
      <c r="B414" s="466" t="str">
        <f t="shared" si="12"/>
        <v/>
      </c>
      <c r="C414" s="467" t="s">
        <v>1444</v>
      </c>
      <c r="D414" s="468"/>
      <c r="E414" s="469">
        <v>0</v>
      </c>
      <c r="F414" s="470"/>
      <c r="G414" s="471"/>
    </row>
    <row r="415" spans="1:7" s="472" customFormat="1" ht="11.25" outlineLevel="3" x14ac:dyDescent="0.2">
      <c r="A415" s="465"/>
      <c r="B415" s="466" t="str">
        <f t="shared" si="12"/>
        <v/>
      </c>
      <c r="C415" s="467" t="s">
        <v>1445</v>
      </c>
      <c r="D415" s="468"/>
      <c r="E415" s="469">
        <v>9.3519999999999985</v>
      </c>
      <c r="F415" s="470"/>
      <c r="G415" s="471"/>
    </row>
    <row r="416" spans="1:7" s="472" customFormat="1" ht="11.25" outlineLevel="3" x14ac:dyDescent="0.2">
      <c r="A416" s="465"/>
      <c r="B416" s="466" t="str">
        <f t="shared" si="12"/>
        <v/>
      </c>
      <c r="C416" s="467" t="s">
        <v>1446</v>
      </c>
      <c r="D416" s="468"/>
      <c r="E416" s="469">
        <v>2.8</v>
      </c>
      <c r="F416" s="470"/>
      <c r="G416" s="471"/>
    </row>
    <row r="417" spans="1:7" s="472" customFormat="1" ht="11.25" outlineLevel="3" x14ac:dyDescent="0.2">
      <c r="A417" s="465"/>
      <c r="B417" s="466" t="str">
        <f t="shared" si="12"/>
        <v/>
      </c>
      <c r="C417" s="467" t="s">
        <v>1447</v>
      </c>
      <c r="D417" s="468"/>
      <c r="E417" s="469">
        <v>10.36</v>
      </c>
      <c r="F417" s="470"/>
      <c r="G417" s="471"/>
    </row>
    <row r="418" spans="1:7" s="472" customFormat="1" ht="11.25" outlineLevel="3" x14ac:dyDescent="0.2">
      <c r="A418" s="465"/>
      <c r="B418" s="466" t="str">
        <f t="shared" si="12"/>
        <v/>
      </c>
      <c r="C418" s="467" t="s">
        <v>1448</v>
      </c>
      <c r="D418" s="468"/>
      <c r="E418" s="469">
        <v>12.879999999999997</v>
      </c>
      <c r="F418" s="470"/>
      <c r="G418" s="471"/>
    </row>
    <row r="419" spans="1:7" s="472" customFormat="1" ht="11.25" outlineLevel="3" x14ac:dyDescent="0.2">
      <c r="A419" s="465"/>
      <c r="B419" s="466" t="str">
        <f t="shared" si="12"/>
        <v/>
      </c>
      <c r="C419" s="467" t="s">
        <v>1449</v>
      </c>
      <c r="D419" s="468"/>
      <c r="E419" s="469">
        <v>9.7999999999999989</v>
      </c>
      <c r="F419" s="470"/>
      <c r="G419" s="471"/>
    </row>
    <row r="420" spans="1:7" s="472" customFormat="1" ht="11.25" outlineLevel="3" x14ac:dyDescent="0.2">
      <c r="A420" s="465"/>
      <c r="B420" s="466" t="str">
        <f t="shared" si="12"/>
        <v/>
      </c>
      <c r="C420" s="467" t="s">
        <v>1450</v>
      </c>
      <c r="D420" s="468"/>
      <c r="E420" s="469">
        <v>9.7999999999999989</v>
      </c>
      <c r="F420" s="470"/>
      <c r="G420" s="471"/>
    </row>
    <row r="421" spans="1:7" s="472" customFormat="1" ht="11.25" outlineLevel="3" x14ac:dyDescent="0.2">
      <c r="A421" s="465"/>
      <c r="B421" s="466" t="str">
        <f t="shared" si="12"/>
        <v/>
      </c>
      <c r="C421" s="467" t="s">
        <v>1451</v>
      </c>
      <c r="D421" s="468"/>
      <c r="E421" s="469">
        <v>16.52</v>
      </c>
      <c r="F421" s="470"/>
      <c r="G421" s="471"/>
    </row>
    <row r="422" spans="1:7" s="472" customFormat="1" ht="11.25" outlineLevel="3" x14ac:dyDescent="0.2">
      <c r="A422" s="465"/>
      <c r="B422" s="466" t="str">
        <f t="shared" si="12"/>
        <v/>
      </c>
      <c r="C422" s="467" t="s">
        <v>1452</v>
      </c>
      <c r="D422" s="468"/>
      <c r="E422" s="469">
        <v>9</v>
      </c>
      <c r="F422" s="470"/>
      <c r="G422" s="471"/>
    </row>
    <row r="423" spans="1:7" s="472" customFormat="1" ht="11.25" outlineLevel="3" x14ac:dyDescent="0.2">
      <c r="A423" s="465"/>
      <c r="B423" s="466" t="str">
        <f t="shared" si="12"/>
        <v/>
      </c>
      <c r="C423" s="467" t="s">
        <v>1453</v>
      </c>
      <c r="D423" s="468"/>
      <c r="E423" s="469">
        <v>0</v>
      </c>
      <c r="F423" s="470"/>
      <c r="G423" s="471"/>
    </row>
    <row r="424" spans="1:7" s="472" customFormat="1" ht="11.25" outlineLevel="3" x14ac:dyDescent="0.2">
      <c r="A424" s="465"/>
      <c r="B424" s="466" t="str">
        <f t="shared" si="12"/>
        <v/>
      </c>
      <c r="C424" s="467" t="s">
        <v>1336</v>
      </c>
      <c r="D424" s="468"/>
      <c r="E424" s="469">
        <v>1.4249999999999998</v>
      </c>
      <c r="F424" s="470"/>
      <c r="G424" s="471"/>
    </row>
    <row r="425" spans="1:7" s="472" customFormat="1" ht="11.25" outlineLevel="3" x14ac:dyDescent="0.2">
      <c r="A425" s="465"/>
      <c r="B425" s="466" t="str">
        <f t="shared" si="12"/>
        <v/>
      </c>
      <c r="C425" s="467" t="s">
        <v>1337</v>
      </c>
      <c r="D425" s="468"/>
      <c r="E425" s="469">
        <v>1.35</v>
      </c>
      <c r="F425" s="470"/>
      <c r="G425" s="471"/>
    </row>
    <row r="426" spans="1:7" s="472" customFormat="1" ht="11.25" outlineLevel="3" x14ac:dyDescent="0.2">
      <c r="A426" s="465"/>
      <c r="B426" s="466" t="str">
        <f t="shared" si="12"/>
        <v/>
      </c>
      <c r="C426" s="467" t="s">
        <v>1338</v>
      </c>
      <c r="D426" s="468"/>
      <c r="E426" s="469">
        <v>1.35</v>
      </c>
      <c r="F426" s="470"/>
      <c r="G426" s="471"/>
    </row>
    <row r="427" spans="1:7" s="472" customFormat="1" ht="11.25" outlineLevel="3" x14ac:dyDescent="0.2">
      <c r="A427" s="465"/>
      <c r="B427" s="466" t="str">
        <f t="shared" si="12"/>
        <v/>
      </c>
      <c r="C427" s="467" t="s">
        <v>1339</v>
      </c>
      <c r="D427" s="468"/>
      <c r="E427" s="469">
        <v>1.35</v>
      </c>
      <c r="F427" s="470"/>
      <c r="G427" s="471"/>
    </row>
    <row r="428" spans="1:7" s="472" customFormat="1" ht="11.25" outlineLevel="3" x14ac:dyDescent="0.2">
      <c r="A428" s="465"/>
      <c r="B428" s="466" t="str">
        <f t="shared" si="12"/>
        <v/>
      </c>
      <c r="C428" s="467" t="s">
        <v>1454</v>
      </c>
      <c r="D428" s="468"/>
      <c r="E428" s="469">
        <v>10.32</v>
      </c>
      <c r="F428" s="470"/>
      <c r="G428" s="471"/>
    </row>
    <row r="429" spans="1:7" s="472" customFormat="1" ht="11.25" outlineLevel="3" x14ac:dyDescent="0.2">
      <c r="A429" s="465"/>
      <c r="B429" s="466" t="str">
        <f t="shared" si="12"/>
        <v/>
      </c>
      <c r="C429" s="467" t="s">
        <v>1455</v>
      </c>
      <c r="D429" s="468"/>
      <c r="E429" s="469">
        <v>0</v>
      </c>
      <c r="F429" s="470"/>
      <c r="G429" s="471"/>
    </row>
    <row r="430" spans="1:7" s="472" customFormat="1" ht="11.25" outlineLevel="3" x14ac:dyDescent="0.2">
      <c r="A430" s="465"/>
      <c r="B430" s="466" t="str">
        <f t="shared" si="12"/>
        <v/>
      </c>
      <c r="C430" s="467" t="s">
        <v>1456</v>
      </c>
      <c r="D430" s="468"/>
      <c r="E430" s="469">
        <v>17.674999999999997</v>
      </c>
      <c r="F430" s="470"/>
      <c r="G430" s="471"/>
    </row>
    <row r="431" spans="1:7" s="460" customFormat="1" ht="24" outlineLevel="2" x14ac:dyDescent="0.2">
      <c r="A431" s="454">
        <v>58</v>
      </c>
      <c r="B431" s="455" t="s">
        <v>1457</v>
      </c>
      <c r="C431" s="456" t="s">
        <v>1458</v>
      </c>
      <c r="D431" s="457" t="s">
        <v>110</v>
      </c>
      <c r="E431" s="458">
        <v>6.2662500000000003</v>
      </c>
      <c r="F431" s="401"/>
      <c r="G431" s="459">
        <f>E431*F431</f>
        <v>0</v>
      </c>
    </row>
    <row r="432" spans="1:7" s="460" customFormat="1" ht="12" outlineLevel="2" x14ac:dyDescent="0.2">
      <c r="A432" s="461"/>
      <c r="B432" s="462" t="s">
        <v>1996</v>
      </c>
      <c r="C432" s="530" t="s">
        <v>2059</v>
      </c>
      <c r="D432" s="530"/>
      <c r="E432" s="530"/>
      <c r="F432" s="530"/>
      <c r="G432" s="530"/>
    </row>
    <row r="433" spans="1:7" s="460" customFormat="1" ht="6" customHeight="1" outlineLevel="2" x14ac:dyDescent="0.2">
      <c r="A433" s="461"/>
      <c r="B433" s="463"/>
      <c r="C433" s="464"/>
      <c r="D433" s="464"/>
      <c r="E433" s="464"/>
      <c r="F433" s="464"/>
      <c r="G433" s="464"/>
    </row>
    <row r="434" spans="1:7" s="472" customFormat="1" ht="11.25" outlineLevel="3" x14ac:dyDescent="0.2">
      <c r="A434" s="465"/>
      <c r="B434" s="466" t="str">
        <f>IF(AND(B433&lt;&gt;"Výkaz výměr:",C433=""),"Výkaz výměr:","")</f>
        <v>Výkaz výměr:</v>
      </c>
      <c r="C434" s="467" t="s">
        <v>1459</v>
      </c>
      <c r="D434" s="468"/>
      <c r="E434" s="469">
        <v>6.2662500000000003</v>
      </c>
      <c r="F434" s="470"/>
      <c r="G434" s="471"/>
    </row>
    <row r="435" spans="1:7" s="460" customFormat="1" ht="12" outlineLevel="2" x14ac:dyDescent="0.2">
      <c r="A435" s="454">
        <v>59</v>
      </c>
      <c r="B435" s="455" t="s">
        <v>1460</v>
      </c>
      <c r="C435" s="456" t="s">
        <v>1461</v>
      </c>
      <c r="D435" s="457" t="s">
        <v>110</v>
      </c>
      <c r="E435" s="458">
        <v>87.374999999999972</v>
      </c>
      <c r="F435" s="401"/>
      <c r="G435" s="459">
        <f>E435*F435</f>
        <v>0</v>
      </c>
    </row>
    <row r="436" spans="1:7" s="460" customFormat="1" ht="12" outlineLevel="2" x14ac:dyDescent="0.2">
      <c r="A436" s="461"/>
      <c r="B436" s="462" t="s">
        <v>1996</v>
      </c>
      <c r="C436" s="530" t="s">
        <v>2062</v>
      </c>
      <c r="D436" s="530"/>
      <c r="E436" s="530"/>
      <c r="F436" s="530"/>
      <c r="G436" s="530"/>
    </row>
    <row r="437" spans="1:7" s="460" customFormat="1" ht="6" customHeight="1" outlineLevel="2" x14ac:dyDescent="0.2">
      <c r="A437" s="461"/>
      <c r="B437" s="463"/>
      <c r="C437" s="464"/>
      <c r="D437" s="464"/>
      <c r="E437" s="464"/>
      <c r="F437" s="464"/>
      <c r="G437" s="464"/>
    </row>
    <row r="438" spans="1:7" s="472" customFormat="1" ht="11.25" outlineLevel="3" x14ac:dyDescent="0.2">
      <c r="A438" s="465"/>
      <c r="B438" s="466" t="str">
        <f>IF(AND(B437&lt;&gt;"Výkaz výměr:",C437=""),"Výkaz výměr:","")</f>
        <v>Výkaz výměr:</v>
      </c>
      <c r="C438" s="467" t="s">
        <v>1462</v>
      </c>
      <c r="D438" s="468"/>
      <c r="E438" s="469">
        <v>0</v>
      </c>
      <c r="F438" s="470"/>
      <c r="G438" s="471"/>
    </row>
    <row r="439" spans="1:7" s="472" customFormat="1" ht="11.25" outlineLevel="3" x14ac:dyDescent="0.2">
      <c r="A439" s="465"/>
      <c r="B439" s="466" t="str">
        <f>IF(AND(B438&lt;&gt;"Výkaz výměr:",C438=""),"Výkaz výměr:","")</f>
        <v/>
      </c>
      <c r="C439" s="467" t="s">
        <v>1463</v>
      </c>
      <c r="D439" s="468"/>
      <c r="E439" s="469">
        <v>25.499999999999993</v>
      </c>
      <c r="F439" s="470"/>
      <c r="G439" s="471"/>
    </row>
    <row r="440" spans="1:7" s="472" customFormat="1" ht="11.25" outlineLevel="3" x14ac:dyDescent="0.2">
      <c r="A440" s="465"/>
      <c r="B440" s="466" t="str">
        <f>IF(AND(B439&lt;&gt;"Výkaz výměr:",C439=""),"Výkaz výměr:","")</f>
        <v/>
      </c>
      <c r="C440" s="467" t="s">
        <v>1464</v>
      </c>
      <c r="D440" s="468"/>
      <c r="E440" s="469">
        <v>21.449999999999996</v>
      </c>
      <c r="F440" s="470"/>
      <c r="G440" s="471"/>
    </row>
    <row r="441" spans="1:7" s="472" customFormat="1" ht="11.25" outlineLevel="3" x14ac:dyDescent="0.2">
      <c r="A441" s="465"/>
      <c r="B441" s="466" t="str">
        <f>IF(AND(B440&lt;&gt;"Výkaz výměr:",C440=""),"Výkaz výměr:","")</f>
        <v/>
      </c>
      <c r="C441" s="467" t="s">
        <v>1465</v>
      </c>
      <c r="D441" s="468"/>
      <c r="E441" s="469">
        <v>40.42499999999999</v>
      </c>
      <c r="F441" s="470"/>
      <c r="G441" s="471"/>
    </row>
    <row r="442" spans="1:7" s="460" customFormat="1" ht="12" outlineLevel="2" x14ac:dyDescent="0.2">
      <c r="A442" s="454">
        <v>60</v>
      </c>
      <c r="B442" s="455" t="s">
        <v>1466</v>
      </c>
      <c r="C442" s="456" t="s">
        <v>1467</v>
      </c>
      <c r="D442" s="457" t="s">
        <v>110</v>
      </c>
      <c r="E442" s="458">
        <v>373.87</v>
      </c>
      <c r="F442" s="401"/>
      <c r="G442" s="459">
        <f>E442*F442</f>
        <v>0</v>
      </c>
    </row>
    <row r="443" spans="1:7" s="460" customFormat="1" ht="12" outlineLevel="2" x14ac:dyDescent="0.2">
      <c r="A443" s="461"/>
      <c r="B443" s="462" t="s">
        <v>1996</v>
      </c>
      <c r="C443" s="530" t="s">
        <v>2063</v>
      </c>
      <c r="D443" s="530"/>
      <c r="E443" s="530"/>
      <c r="F443" s="530"/>
      <c r="G443" s="530"/>
    </row>
    <row r="444" spans="1:7" s="460" customFormat="1" ht="6" customHeight="1" outlineLevel="2" x14ac:dyDescent="0.2">
      <c r="A444" s="461"/>
      <c r="B444" s="463"/>
      <c r="C444" s="464"/>
      <c r="D444" s="464"/>
      <c r="E444" s="464"/>
      <c r="F444" s="464"/>
      <c r="G444" s="464"/>
    </row>
    <row r="445" spans="1:7" s="472" customFormat="1" ht="11.25" outlineLevel="3" x14ac:dyDescent="0.2">
      <c r="A445" s="465"/>
      <c r="B445" s="466" t="str">
        <f>IF(AND(B444&lt;&gt;"Výkaz výměr:",C444=""),"Výkaz výměr:","")</f>
        <v>Výkaz výměr:</v>
      </c>
      <c r="C445" s="467" t="s">
        <v>2240</v>
      </c>
      <c r="D445" s="468"/>
      <c r="E445" s="469">
        <v>377.875</v>
      </c>
      <c r="F445" s="470"/>
      <c r="G445" s="471"/>
    </row>
    <row r="446" spans="1:7" s="472" customFormat="1" ht="11.25" outlineLevel="3" x14ac:dyDescent="0.2">
      <c r="A446" s="465"/>
      <c r="B446" s="466" t="str">
        <f>IF(AND(B445&lt;&gt;"Výkaz výměr:",C445=""),"Výkaz výměr:","")</f>
        <v/>
      </c>
      <c r="C446" s="467" t="s">
        <v>1468</v>
      </c>
      <c r="D446" s="468"/>
      <c r="E446" s="469">
        <v>87.375</v>
      </c>
      <c r="F446" s="470"/>
      <c r="G446" s="471"/>
    </row>
    <row r="447" spans="1:7" s="472" customFormat="1" ht="11.25" outlineLevel="3" x14ac:dyDescent="0.2">
      <c r="A447" s="465"/>
      <c r="B447" s="466" t="str">
        <f>IF(AND(B446&lt;&gt;"Výkaz výměr:",C446=""),"Výkaz výměr:","")</f>
        <v/>
      </c>
      <c r="C447" s="467" t="s">
        <v>1469</v>
      </c>
      <c r="D447" s="468"/>
      <c r="E447" s="469">
        <v>-91.38</v>
      </c>
      <c r="F447" s="470"/>
      <c r="G447" s="471"/>
    </row>
    <row r="448" spans="1:7" s="460" customFormat="1" ht="12" outlineLevel="2" x14ac:dyDescent="0.2">
      <c r="A448" s="454">
        <v>61</v>
      </c>
      <c r="B448" s="455" t="s">
        <v>1470</v>
      </c>
      <c r="C448" s="456" t="s">
        <v>200</v>
      </c>
      <c r="D448" s="457" t="s">
        <v>110</v>
      </c>
      <c r="E448" s="458">
        <v>405.23</v>
      </c>
      <c r="F448" s="401"/>
      <c r="G448" s="459">
        <f>E448*F448</f>
        <v>0</v>
      </c>
    </row>
    <row r="449" spans="1:7" s="460" customFormat="1" ht="12" outlineLevel="2" x14ac:dyDescent="0.2">
      <c r="A449" s="461"/>
      <c r="B449" s="462" t="s">
        <v>1996</v>
      </c>
      <c r="C449" s="530"/>
      <c r="D449" s="530"/>
      <c r="E449" s="530"/>
      <c r="F449" s="530"/>
      <c r="G449" s="530"/>
    </row>
    <row r="450" spans="1:7" s="460" customFormat="1" ht="6" customHeight="1" outlineLevel="2" x14ac:dyDescent="0.2">
      <c r="A450" s="461"/>
      <c r="B450" s="463"/>
      <c r="C450" s="464"/>
      <c r="D450" s="464"/>
      <c r="E450" s="464"/>
      <c r="F450" s="464"/>
      <c r="G450" s="464"/>
    </row>
    <row r="451" spans="1:7" s="460" customFormat="1" ht="12" outlineLevel="2" x14ac:dyDescent="0.2">
      <c r="A451" s="454">
        <v>62</v>
      </c>
      <c r="B451" s="455" t="s">
        <v>221</v>
      </c>
      <c r="C451" s="456" t="s">
        <v>1471</v>
      </c>
      <c r="D451" s="457" t="s">
        <v>110</v>
      </c>
      <c r="E451" s="458">
        <v>42.437999999999995</v>
      </c>
      <c r="F451" s="401"/>
      <c r="G451" s="459">
        <f>E451*F451</f>
        <v>0</v>
      </c>
    </row>
    <row r="452" spans="1:7" s="460" customFormat="1" ht="12" outlineLevel="2" x14ac:dyDescent="0.2">
      <c r="A452" s="461"/>
      <c r="B452" s="462" t="s">
        <v>1996</v>
      </c>
      <c r="C452" s="531" t="s">
        <v>2333</v>
      </c>
      <c r="D452" s="530"/>
      <c r="E452" s="530"/>
      <c r="F452" s="530"/>
      <c r="G452" s="530"/>
    </row>
    <row r="453" spans="1:7" s="460" customFormat="1" ht="6" customHeight="1" outlineLevel="2" x14ac:dyDescent="0.2">
      <c r="A453" s="461"/>
      <c r="B453" s="463"/>
      <c r="C453" s="464"/>
      <c r="D453" s="464"/>
      <c r="E453" s="464"/>
      <c r="F453" s="464"/>
      <c r="G453" s="464"/>
    </row>
    <row r="454" spans="1:7" s="472" customFormat="1" ht="11.25" outlineLevel="3" x14ac:dyDescent="0.2">
      <c r="A454" s="465"/>
      <c r="B454" s="466" t="str">
        <f t="shared" ref="B454:B460" si="13">IF(AND(B453&lt;&gt;"Výkaz výměr:",C453=""),"Výkaz výměr:","")</f>
        <v>Výkaz výměr:</v>
      </c>
      <c r="C454" s="467" t="s">
        <v>1472</v>
      </c>
      <c r="D454" s="468"/>
      <c r="E454" s="469">
        <v>0</v>
      </c>
      <c r="F454" s="470"/>
      <c r="G454" s="471"/>
    </row>
    <row r="455" spans="1:7" s="472" customFormat="1" ht="11.25" outlineLevel="3" x14ac:dyDescent="0.2">
      <c r="A455" s="465"/>
      <c r="B455" s="466" t="str">
        <f t="shared" si="13"/>
        <v/>
      </c>
      <c r="C455" s="467" t="s">
        <v>1473</v>
      </c>
      <c r="D455" s="468"/>
      <c r="E455" s="469">
        <v>23.895</v>
      </c>
      <c r="F455" s="470"/>
      <c r="G455" s="471"/>
    </row>
    <row r="456" spans="1:7" s="472" customFormat="1" ht="11.25" outlineLevel="3" x14ac:dyDescent="0.2">
      <c r="A456" s="465"/>
      <c r="B456" s="466" t="str">
        <f t="shared" si="13"/>
        <v/>
      </c>
      <c r="C456" s="467" t="s">
        <v>1474</v>
      </c>
      <c r="D456" s="468"/>
      <c r="E456" s="469">
        <v>7.4250000000000007</v>
      </c>
      <c r="F456" s="470"/>
      <c r="G456" s="471"/>
    </row>
    <row r="457" spans="1:7" s="472" customFormat="1" ht="11.25" outlineLevel="3" x14ac:dyDescent="0.2">
      <c r="A457" s="465"/>
      <c r="B457" s="466" t="str">
        <f t="shared" si="13"/>
        <v/>
      </c>
      <c r="C457" s="467" t="s">
        <v>1475</v>
      </c>
      <c r="D457" s="468"/>
      <c r="E457" s="469">
        <v>2.4300000000000002</v>
      </c>
      <c r="F457" s="470"/>
      <c r="G457" s="471"/>
    </row>
    <row r="458" spans="1:7" s="472" customFormat="1" ht="11.25" outlineLevel="3" x14ac:dyDescent="0.2">
      <c r="A458" s="465"/>
      <c r="B458" s="466" t="str">
        <f t="shared" si="13"/>
        <v/>
      </c>
      <c r="C458" s="467" t="s">
        <v>1476</v>
      </c>
      <c r="D458" s="468"/>
      <c r="E458" s="469">
        <v>2.2050000000000001</v>
      </c>
      <c r="F458" s="470"/>
      <c r="G458" s="471"/>
    </row>
    <row r="459" spans="1:7" s="472" customFormat="1" ht="11.25" outlineLevel="3" x14ac:dyDescent="0.2">
      <c r="A459" s="465"/>
      <c r="B459" s="466" t="str">
        <f t="shared" si="13"/>
        <v/>
      </c>
      <c r="C459" s="467" t="s">
        <v>1477</v>
      </c>
      <c r="D459" s="468"/>
      <c r="E459" s="469">
        <v>2.625</v>
      </c>
      <c r="F459" s="470"/>
      <c r="G459" s="471"/>
    </row>
    <row r="460" spans="1:7" s="472" customFormat="1" ht="11.25" outlineLevel="3" x14ac:dyDescent="0.2">
      <c r="A460" s="465"/>
      <c r="B460" s="466" t="str">
        <f t="shared" si="13"/>
        <v/>
      </c>
      <c r="C460" s="467" t="s">
        <v>1478</v>
      </c>
      <c r="D460" s="468"/>
      <c r="E460" s="469">
        <v>3.8580000000000001</v>
      </c>
      <c r="F460" s="470"/>
      <c r="G460" s="471"/>
    </row>
    <row r="461" spans="1:7" s="460" customFormat="1" ht="24" outlineLevel="2" x14ac:dyDescent="0.2">
      <c r="A461" s="454">
        <v>63</v>
      </c>
      <c r="B461" s="455" t="s">
        <v>1479</v>
      </c>
      <c r="C461" s="456" t="s">
        <v>1480</v>
      </c>
      <c r="D461" s="457" t="s">
        <v>110</v>
      </c>
      <c r="E461" s="458">
        <v>16.844999999999995</v>
      </c>
      <c r="F461" s="401"/>
      <c r="G461" s="459">
        <f>E461*F461</f>
        <v>0</v>
      </c>
    </row>
    <row r="462" spans="1:7" s="460" customFormat="1" ht="12" outlineLevel="2" x14ac:dyDescent="0.2">
      <c r="A462" s="461"/>
      <c r="B462" s="462" t="s">
        <v>1996</v>
      </c>
      <c r="C462" s="530" t="s">
        <v>2064</v>
      </c>
      <c r="D462" s="530"/>
      <c r="E462" s="530"/>
      <c r="F462" s="530"/>
      <c r="G462" s="530"/>
    </row>
    <row r="463" spans="1:7" s="460" customFormat="1" ht="6" customHeight="1" outlineLevel="2" x14ac:dyDescent="0.2">
      <c r="A463" s="461"/>
      <c r="B463" s="463"/>
      <c r="C463" s="464"/>
      <c r="D463" s="464"/>
      <c r="E463" s="464"/>
      <c r="F463" s="464"/>
      <c r="G463" s="464"/>
    </row>
    <row r="464" spans="1:7" s="472" customFormat="1" ht="11.25" outlineLevel="3" x14ac:dyDescent="0.2">
      <c r="A464" s="465"/>
      <c r="B464" s="466" t="str">
        <f>IF(AND(B463&lt;&gt;"Výkaz výměr:",C463=""),"Výkaz výměr:","")</f>
        <v>Výkaz výměr:</v>
      </c>
      <c r="C464" s="467" t="s">
        <v>1481</v>
      </c>
      <c r="D464" s="468"/>
      <c r="E464" s="469">
        <v>16.844999999999995</v>
      </c>
      <c r="F464" s="470"/>
      <c r="G464" s="471"/>
    </row>
    <row r="465" spans="1:7" s="460" customFormat="1" ht="12" outlineLevel="2" x14ac:dyDescent="0.2">
      <c r="A465" s="454">
        <v>64</v>
      </c>
      <c r="B465" s="455" t="s">
        <v>1482</v>
      </c>
      <c r="C465" s="456" t="s">
        <v>1483</v>
      </c>
      <c r="D465" s="457" t="s">
        <v>110</v>
      </c>
      <c r="E465" s="458">
        <v>18.529499999999999</v>
      </c>
      <c r="F465" s="401"/>
      <c r="G465" s="459">
        <f>E465*F465</f>
        <v>0</v>
      </c>
    </row>
    <row r="466" spans="1:7" s="460" customFormat="1" ht="12" outlineLevel="2" x14ac:dyDescent="0.2">
      <c r="A466" s="461"/>
      <c r="B466" s="462" t="s">
        <v>1996</v>
      </c>
      <c r="C466" s="530"/>
      <c r="D466" s="530"/>
      <c r="E466" s="530"/>
      <c r="F466" s="530"/>
      <c r="G466" s="530"/>
    </row>
    <row r="467" spans="1:7" s="460" customFormat="1" ht="6" customHeight="1" outlineLevel="2" x14ac:dyDescent="0.2">
      <c r="A467" s="461"/>
      <c r="B467" s="463"/>
      <c r="C467" s="464"/>
      <c r="D467" s="464"/>
      <c r="E467" s="464"/>
      <c r="F467" s="464"/>
      <c r="G467" s="464"/>
    </row>
    <row r="468" spans="1:7" s="472" customFormat="1" ht="11.25" outlineLevel="3" x14ac:dyDescent="0.2">
      <c r="A468" s="465"/>
      <c r="B468" s="466" t="str">
        <f>IF(AND(B467&lt;&gt;"Výkaz výměr:",C467=""),"Výkaz výměr:","")</f>
        <v>Výkaz výměr:</v>
      </c>
      <c r="C468" s="467" t="s">
        <v>1484</v>
      </c>
      <c r="D468" s="468"/>
      <c r="E468" s="469">
        <v>16.844999999999999</v>
      </c>
      <c r="F468" s="470"/>
      <c r="G468" s="471"/>
    </row>
    <row r="469" spans="1:7" s="472" customFormat="1" ht="11.25" outlineLevel="3" x14ac:dyDescent="0.2">
      <c r="A469" s="465"/>
      <c r="B469" s="466" t="str">
        <f>IF(AND(B468&lt;&gt;"Výkaz výměr:",C468=""),"Výkaz výměr:","")</f>
        <v/>
      </c>
      <c r="C469" s="467" t="s">
        <v>1485</v>
      </c>
      <c r="D469" s="468"/>
      <c r="E469" s="469">
        <v>1.6844999999999999</v>
      </c>
      <c r="F469" s="470"/>
      <c r="G469" s="471"/>
    </row>
    <row r="470" spans="1:7" s="460" customFormat="1" ht="12" outlineLevel="2" x14ac:dyDescent="0.2">
      <c r="A470" s="454">
        <v>65</v>
      </c>
      <c r="B470" s="455" t="s">
        <v>1486</v>
      </c>
      <c r="C470" s="473" t="s">
        <v>1487</v>
      </c>
      <c r="D470" s="457" t="s">
        <v>130</v>
      </c>
      <c r="E470" s="458">
        <v>1</v>
      </c>
      <c r="F470" s="401"/>
      <c r="G470" s="459">
        <f>E470*F470</f>
        <v>0</v>
      </c>
    </row>
    <row r="471" spans="1:7" s="460" customFormat="1" ht="12" outlineLevel="2" x14ac:dyDescent="0.2">
      <c r="A471" s="461"/>
      <c r="B471" s="462" t="s">
        <v>1996</v>
      </c>
      <c r="C471" s="530" t="s">
        <v>2065</v>
      </c>
      <c r="D471" s="530"/>
      <c r="E471" s="530"/>
      <c r="F471" s="530"/>
      <c r="G471" s="530"/>
    </row>
    <row r="472" spans="1:7" s="460" customFormat="1" ht="6" customHeight="1" outlineLevel="2" x14ac:dyDescent="0.2">
      <c r="A472" s="461"/>
      <c r="B472" s="463"/>
      <c r="C472" s="464"/>
      <c r="D472" s="464"/>
      <c r="E472" s="464"/>
      <c r="F472" s="464"/>
      <c r="G472" s="464"/>
    </row>
    <row r="473" spans="1:7" s="460" customFormat="1" ht="12" outlineLevel="2" x14ac:dyDescent="0.2">
      <c r="A473" s="454">
        <v>66</v>
      </c>
      <c r="B473" s="455" t="s">
        <v>216</v>
      </c>
      <c r="C473" s="456" t="s">
        <v>1488</v>
      </c>
      <c r="D473" s="457" t="s">
        <v>110</v>
      </c>
      <c r="E473" s="458">
        <v>17.844999999999999</v>
      </c>
      <c r="F473" s="401"/>
      <c r="G473" s="459">
        <f>E473*F473</f>
        <v>0</v>
      </c>
    </row>
    <row r="474" spans="1:7" s="460" customFormat="1" ht="12" outlineLevel="2" x14ac:dyDescent="0.2">
      <c r="A474" s="461"/>
      <c r="B474" s="462" t="s">
        <v>1996</v>
      </c>
      <c r="C474" s="530" t="s">
        <v>2066</v>
      </c>
      <c r="D474" s="530"/>
      <c r="E474" s="530"/>
      <c r="F474" s="530"/>
      <c r="G474" s="530"/>
    </row>
    <row r="475" spans="1:7" s="460" customFormat="1" ht="6" customHeight="1" outlineLevel="2" x14ac:dyDescent="0.2">
      <c r="A475" s="461"/>
      <c r="B475" s="463"/>
      <c r="C475" s="464"/>
      <c r="D475" s="464"/>
      <c r="E475" s="464"/>
      <c r="F475" s="464"/>
      <c r="G475" s="464"/>
    </row>
    <row r="476" spans="1:7" s="472" customFormat="1" ht="11.25" outlineLevel="3" x14ac:dyDescent="0.2">
      <c r="A476" s="465"/>
      <c r="B476" s="466" t="str">
        <f>IF(AND(B475&lt;&gt;"Výkaz výměr:",C475=""),"Výkaz výměr:","")</f>
        <v>Výkaz výměr:</v>
      </c>
      <c r="C476" s="467" t="s">
        <v>1489</v>
      </c>
      <c r="D476" s="468"/>
      <c r="E476" s="469">
        <v>17.844999999999999</v>
      </c>
      <c r="F476" s="470"/>
      <c r="G476" s="471"/>
    </row>
    <row r="477" spans="1:7" s="460" customFormat="1" ht="12" outlineLevel="2" x14ac:dyDescent="0.2">
      <c r="A477" s="454">
        <v>67</v>
      </c>
      <c r="B477" s="455" t="s">
        <v>1490</v>
      </c>
      <c r="C477" s="456" t="s">
        <v>1491</v>
      </c>
      <c r="D477" s="457" t="s">
        <v>145</v>
      </c>
      <c r="E477" s="458">
        <v>12</v>
      </c>
      <c r="F477" s="401"/>
      <c r="G477" s="459">
        <f>E477*F477</f>
        <v>0</v>
      </c>
    </row>
    <row r="478" spans="1:7" s="460" customFormat="1" ht="12" outlineLevel="2" x14ac:dyDescent="0.2">
      <c r="A478" s="461"/>
      <c r="B478" s="462" t="s">
        <v>1996</v>
      </c>
      <c r="C478" s="530" t="s">
        <v>2067</v>
      </c>
      <c r="D478" s="530"/>
      <c r="E478" s="530"/>
      <c r="F478" s="530"/>
      <c r="G478" s="530"/>
    </row>
    <row r="479" spans="1:7" s="460" customFormat="1" ht="6" customHeight="1" outlineLevel="2" x14ac:dyDescent="0.2">
      <c r="A479" s="461"/>
      <c r="B479" s="463"/>
      <c r="C479" s="464"/>
      <c r="D479" s="464"/>
      <c r="E479" s="464"/>
      <c r="F479" s="464"/>
      <c r="G479" s="464"/>
    </row>
    <row r="480" spans="1:7" s="472" customFormat="1" ht="11.25" outlineLevel="3" x14ac:dyDescent="0.2">
      <c r="A480" s="465"/>
      <c r="B480" s="466" t="str">
        <f>IF(AND(B479&lt;&gt;"Výkaz výměr:",C479=""),"Výkaz výměr:","")</f>
        <v>Výkaz výměr:</v>
      </c>
      <c r="C480" s="467" t="s">
        <v>1492</v>
      </c>
      <c r="D480" s="468"/>
      <c r="E480" s="469">
        <v>12</v>
      </c>
      <c r="F480" s="470"/>
      <c r="G480" s="471"/>
    </row>
    <row r="481" spans="1:7" s="460" customFormat="1" ht="12" outlineLevel="2" x14ac:dyDescent="0.2">
      <c r="A481" s="454">
        <v>68</v>
      </c>
      <c r="B481" s="455" t="s">
        <v>1493</v>
      </c>
      <c r="C481" s="473" t="s">
        <v>1494</v>
      </c>
      <c r="D481" s="457" t="s">
        <v>145</v>
      </c>
      <c r="E481" s="458">
        <v>13.2</v>
      </c>
      <c r="F481" s="401"/>
      <c r="G481" s="459">
        <f>E481*F481</f>
        <v>0</v>
      </c>
    </row>
    <row r="482" spans="1:7" s="460" customFormat="1" ht="12" outlineLevel="2" x14ac:dyDescent="0.2">
      <c r="A482" s="461"/>
      <c r="B482" s="462" t="s">
        <v>1996</v>
      </c>
      <c r="C482" s="530"/>
      <c r="D482" s="530"/>
      <c r="E482" s="530"/>
      <c r="F482" s="530"/>
      <c r="G482" s="530"/>
    </row>
    <row r="483" spans="1:7" s="460" customFormat="1" ht="6" customHeight="1" outlineLevel="2" x14ac:dyDescent="0.2">
      <c r="A483" s="461"/>
      <c r="B483" s="463"/>
      <c r="C483" s="464"/>
      <c r="D483" s="464"/>
      <c r="E483" s="464"/>
      <c r="F483" s="464"/>
      <c r="G483" s="464"/>
    </row>
    <row r="484" spans="1:7" s="472" customFormat="1" ht="11.25" outlineLevel="3" x14ac:dyDescent="0.2">
      <c r="A484" s="465"/>
      <c r="B484" s="466" t="str">
        <f>IF(AND(B483&lt;&gt;"Výkaz výměr:",C483=""),"Výkaz výměr:","")</f>
        <v>Výkaz výměr:</v>
      </c>
      <c r="C484" s="467" t="s">
        <v>1495</v>
      </c>
      <c r="D484" s="468"/>
      <c r="E484" s="469">
        <v>12</v>
      </c>
      <c r="F484" s="470"/>
      <c r="G484" s="471"/>
    </row>
    <row r="485" spans="1:7" s="472" customFormat="1" ht="11.25" outlineLevel="3" x14ac:dyDescent="0.2">
      <c r="A485" s="465"/>
      <c r="B485" s="466" t="str">
        <f>IF(AND(B484&lt;&gt;"Výkaz výměr:",C484=""),"Výkaz výměr:","")</f>
        <v/>
      </c>
      <c r="C485" s="467" t="s">
        <v>1496</v>
      </c>
      <c r="D485" s="468"/>
      <c r="E485" s="469">
        <v>1.2000000000000002</v>
      </c>
      <c r="F485" s="470"/>
      <c r="G485" s="471"/>
    </row>
    <row r="486" spans="1:7" s="460" customFormat="1" ht="12" outlineLevel="2" x14ac:dyDescent="0.2">
      <c r="A486" s="454">
        <v>69</v>
      </c>
      <c r="B486" s="455" t="s">
        <v>1497</v>
      </c>
      <c r="C486" s="456" t="s">
        <v>1498</v>
      </c>
      <c r="D486" s="457" t="s">
        <v>145</v>
      </c>
      <c r="E486" s="458">
        <v>55.1</v>
      </c>
      <c r="F486" s="401"/>
      <c r="G486" s="459">
        <f>E486*F486</f>
        <v>0</v>
      </c>
    </row>
    <row r="487" spans="1:7" s="460" customFormat="1" ht="12" outlineLevel="2" x14ac:dyDescent="0.2">
      <c r="A487" s="461"/>
      <c r="B487" s="462" t="s">
        <v>1996</v>
      </c>
      <c r="C487" s="530" t="s">
        <v>2068</v>
      </c>
      <c r="D487" s="530"/>
      <c r="E487" s="530"/>
      <c r="F487" s="530"/>
      <c r="G487" s="530"/>
    </row>
    <row r="488" spans="1:7" s="460" customFormat="1" ht="6" customHeight="1" outlineLevel="2" x14ac:dyDescent="0.2">
      <c r="A488" s="461"/>
      <c r="B488" s="463"/>
      <c r="C488" s="464"/>
      <c r="D488" s="464"/>
      <c r="E488" s="464"/>
      <c r="F488" s="464"/>
      <c r="G488" s="464"/>
    </row>
    <row r="489" spans="1:7" s="472" customFormat="1" ht="11.25" outlineLevel="3" x14ac:dyDescent="0.2">
      <c r="A489" s="465"/>
      <c r="B489" s="466" t="str">
        <f>IF(AND(B488&lt;&gt;"Výkaz výměr:",C488=""),"Výkaz výměr:","")</f>
        <v>Výkaz výměr:</v>
      </c>
      <c r="C489" s="467" t="s">
        <v>1499</v>
      </c>
      <c r="D489" s="468"/>
      <c r="E489" s="469">
        <v>55.1</v>
      </c>
      <c r="F489" s="470"/>
      <c r="G489" s="471"/>
    </row>
    <row r="490" spans="1:7" s="460" customFormat="1" ht="12" outlineLevel="2" x14ac:dyDescent="0.2">
      <c r="A490" s="454">
        <v>70</v>
      </c>
      <c r="B490" s="455" t="s">
        <v>1500</v>
      </c>
      <c r="C490" s="456" t="s">
        <v>1501</v>
      </c>
      <c r="D490" s="457" t="s">
        <v>145</v>
      </c>
      <c r="E490" s="458">
        <v>11.0275</v>
      </c>
      <c r="F490" s="401"/>
      <c r="G490" s="459">
        <f>E490*F490</f>
        <v>0</v>
      </c>
    </row>
    <row r="491" spans="1:7" s="460" customFormat="1" ht="12" outlineLevel="2" x14ac:dyDescent="0.2">
      <c r="A491" s="461"/>
      <c r="B491" s="462" t="s">
        <v>1996</v>
      </c>
      <c r="C491" s="530" t="s">
        <v>2069</v>
      </c>
      <c r="D491" s="530"/>
      <c r="E491" s="530"/>
      <c r="F491" s="530"/>
      <c r="G491" s="530"/>
    </row>
    <row r="492" spans="1:7" s="460" customFormat="1" ht="6" customHeight="1" outlineLevel="2" x14ac:dyDescent="0.2">
      <c r="A492" s="461"/>
      <c r="B492" s="463"/>
      <c r="C492" s="464"/>
      <c r="D492" s="464"/>
      <c r="E492" s="464"/>
      <c r="F492" s="464"/>
      <c r="G492" s="464"/>
    </row>
    <row r="493" spans="1:7" s="472" customFormat="1" ht="11.25" outlineLevel="3" x14ac:dyDescent="0.2">
      <c r="A493" s="465"/>
      <c r="B493" s="466" t="str">
        <f>IF(AND(B492&lt;&gt;"Výkaz výměr:",C492=""),"Výkaz výměr:","")</f>
        <v>Výkaz výměr:</v>
      </c>
      <c r="C493" s="467" t="s">
        <v>1502</v>
      </c>
      <c r="D493" s="468"/>
      <c r="E493" s="469">
        <v>8.7750000000000004</v>
      </c>
      <c r="F493" s="470"/>
      <c r="G493" s="471"/>
    </row>
    <row r="494" spans="1:7" s="472" customFormat="1" ht="11.25" outlineLevel="3" x14ac:dyDescent="0.2">
      <c r="A494" s="465"/>
      <c r="B494" s="466" t="str">
        <f>IF(AND(B493&lt;&gt;"Výkaz výměr:",C493=""),"Výkaz výměr:","")</f>
        <v/>
      </c>
      <c r="C494" s="467" t="s">
        <v>1503</v>
      </c>
      <c r="D494" s="468"/>
      <c r="E494" s="469">
        <v>1.25</v>
      </c>
      <c r="F494" s="470"/>
      <c r="G494" s="471"/>
    </row>
    <row r="495" spans="1:7" s="472" customFormat="1" ht="11.25" outlineLevel="3" x14ac:dyDescent="0.2">
      <c r="A495" s="465"/>
      <c r="B495" s="466" t="str">
        <f>IF(AND(B494&lt;&gt;"Výkaz výměr:",C494=""),"Výkaz výměr:","")</f>
        <v/>
      </c>
      <c r="C495" s="467" t="s">
        <v>1504</v>
      </c>
      <c r="D495" s="468"/>
      <c r="E495" s="469">
        <v>1.0025000000000002</v>
      </c>
      <c r="F495" s="470"/>
      <c r="G495" s="471"/>
    </row>
    <row r="496" spans="1:7" s="460" customFormat="1" ht="12" outlineLevel="2" x14ac:dyDescent="0.2">
      <c r="A496" s="454">
        <v>71</v>
      </c>
      <c r="B496" s="455" t="s">
        <v>1505</v>
      </c>
      <c r="C496" s="456" t="s">
        <v>1506</v>
      </c>
      <c r="D496" s="457" t="s">
        <v>145</v>
      </c>
      <c r="E496" s="458">
        <v>8.6624999999999996</v>
      </c>
      <c r="F496" s="401"/>
      <c r="G496" s="459">
        <f>E496*F496</f>
        <v>0</v>
      </c>
    </row>
    <row r="497" spans="1:7" s="460" customFormat="1" ht="12" outlineLevel="2" x14ac:dyDescent="0.2">
      <c r="A497" s="461"/>
      <c r="B497" s="462" t="s">
        <v>1996</v>
      </c>
      <c r="C497" s="530" t="s">
        <v>2070</v>
      </c>
      <c r="D497" s="530"/>
      <c r="E497" s="530"/>
      <c r="F497" s="530"/>
      <c r="G497" s="530"/>
    </row>
    <row r="498" spans="1:7" s="460" customFormat="1" ht="6" customHeight="1" outlineLevel="2" x14ac:dyDescent="0.2">
      <c r="A498" s="461"/>
      <c r="B498" s="463"/>
      <c r="C498" s="464"/>
      <c r="D498" s="464"/>
      <c r="E498" s="464"/>
      <c r="F498" s="464"/>
      <c r="G498" s="464"/>
    </row>
    <row r="499" spans="1:7" s="472" customFormat="1" ht="11.25" outlineLevel="3" x14ac:dyDescent="0.2">
      <c r="A499" s="465"/>
      <c r="B499" s="466" t="str">
        <f>IF(AND(B498&lt;&gt;"Výkaz výměr:",C498=""),"Výkaz výměr:","")</f>
        <v>Výkaz výměr:</v>
      </c>
      <c r="C499" s="467" t="s">
        <v>1507</v>
      </c>
      <c r="D499" s="468"/>
      <c r="E499" s="469">
        <v>7.875</v>
      </c>
      <c r="F499" s="470"/>
      <c r="G499" s="471"/>
    </row>
    <row r="500" spans="1:7" s="472" customFormat="1" ht="11.25" outlineLevel="3" x14ac:dyDescent="0.2">
      <c r="A500" s="465"/>
      <c r="B500" s="466" t="str">
        <f>IF(AND(B499&lt;&gt;"Výkaz výměr:",C499=""),"Výkaz výměr:","")</f>
        <v/>
      </c>
      <c r="C500" s="467" t="s">
        <v>1508</v>
      </c>
      <c r="D500" s="468"/>
      <c r="E500" s="469">
        <v>0.78750000000000009</v>
      </c>
      <c r="F500" s="470"/>
      <c r="G500" s="471"/>
    </row>
    <row r="501" spans="1:7" s="460" customFormat="1" ht="12" outlineLevel="2" x14ac:dyDescent="0.2">
      <c r="A501" s="454">
        <v>72</v>
      </c>
      <c r="B501" s="455" t="s">
        <v>1509</v>
      </c>
      <c r="C501" s="456" t="s">
        <v>1510</v>
      </c>
      <c r="D501" s="457" t="s">
        <v>145</v>
      </c>
      <c r="E501" s="458">
        <v>40.92</v>
      </c>
      <c r="F501" s="401"/>
      <c r="G501" s="459">
        <f>E501*F501</f>
        <v>0</v>
      </c>
    </row>
    <row r="502" spans="1:7" s="460" customFormat="1" ht="12" outlineLevel="2" x14ac:dyDescent="0.2">
      <c r="A502" s="461"/>
      <c r="B502" s="462" t="s">
        <v>1996</v>
      </c>
      <c r="C502" s="530" t="s">
        <v>2071</v>
      </c>
      <c r="D502" s="530"/>
      <c r="E502" s="530"/>
      <c r="F502" s="530"/>
      <c r="G502" s="530"/>
    </row>
    <row r="503" spans="1:7" s="460" customFormat="1" ht="6" customHeight="1" outlineLevel="2" x14ac:dyDescent="0.2">
      <c r="A503" s="461"/>
      <c r="B503" s="463"/>
      <c r="C503" s="464"/>
      <c r="D503" s="464"/>
      <c r="E503" s="464"/>
      <c r="F503" s="464"/>
      <c r="G503" s="464"/>
    </row>
    <row r="504" spans="1:7" s="472" customFormat="1" ht="11.25" outlineLevel="3" x14ac:dyDescent="0.2">
      <c r="A504" s="465"/>
      <c r="B504" s="466" t="str">
        <f>IF(AND(B503&lt;&gt;"Výkaz výměr:",C503=""),"Výkaz výměr:","")</f>
        <v>Výkaz výměr:</v>
      </c>
      <c r="C504" s="467" t="s">
        <v>1511</v>
      </c>
      <c r="D504" s="468"/>
      <c r="E504" s="469">
        <v>33</v>
      </c>
      <c r="F504" s="470"/>
      <c r="G504" s="471"/>
    </row>
    <row r="505" spans="1:7" s="472" customFormat="1" ht="11.25" outlineLevel="3" x14ac:dyDescent="0.2">
      <c r="A505" s="465"/>
      <c r="B505" s="466" t="str">
        <f>IF(AND(B504&lt;&gt;"Výkaz výměr:",C504=""),"Výkaz výměr:","")</f>
        <v/>
      </c>
      <c r="C505" s="467" t="s">
        <v>1512</v>
      </c>
      <c r="D505" s="468"/>
      <c r="E505" s="469">
        <v>4.2</v>
      </c>
      <c r="F505" s="470"/>
      <c r="G505" s="471"/>
    </row>
    <row r="506" spans="1:7" s="472" customFormat="1" ht="11.25" outlineLevel="3" x14ac:dyDescent="0.2">
      <c r="A506" s="465"/>
      <c r="B506" s="466" t="str">
        <f>IF(AND(B505&lt;&gt;"Výkaz výměr:",C505=""),"Výkaz výměr:","")</f>
        <v/>
      </c>
      <c r="C506" s="467" t="s">
        <v>1513</v>
      </c>
      <c r="D506" s="468"/>
      <c r="E506" s="469">
        <v>3.7200000000000006</v>
      </c>
      <c r="F506" s="470"/>
      <c r="G506" s="471"/>
    </row>
    <row r="507" spans="1:7" s="460" customFormat="1" ht="12" outlineLevel="2" x14ac:dyDescent="0.2">
      <c r="A507" s="454">
        <v>73</v>
      </c>
      <c r="B507" s="455" t="s">
        <v>205</v>
      </c>
      <c r="C507" s="456" t="s">
        <v>1514</v>
      </c>
      <c r="D507" s="457" t="s">
        <v>145</v>
      </c>
      <c r="E507" s="458">
        <v>47.225000000000009</v>
      </c>
      <c r="F507" s="401"/>
      <c r="G507" s="459">
        <f>E507*F507</f>
        <v>0</v>
      </c>
    </row>
    <row r="508" spans="1:7" s="460" customFormat="1" ht="12" outlineLevel="2" x14ac:dyDescent="0.2">
      <c r="A508" s="461"/>
      <c r="B508" s="462" t="s">
        <v>1996</v>
      </c>
      <c r="C508" s="530" t="s">
        <v>2072</v>
      </c>
      <c r="D508" s="530"/>
      <c r="E508" s="530"/>
      <c r="F508" s="530"/>
      <c r="G508" s="530"/>
    </row>
    <row r="509" spans="1:7" s="460" customFormat="1" ht="6" customHeight="1" outlineLevel="2" x14ac:dyDescent="0.2">
      <c r="A509" s="461"/>
      <c r="B509" s="463"/>
      <c r="C509" s="464"/>
      <c r="D509" s="464"/>
      <c r="E509" s="464"/>
      <c r="F509" s="464"/>
      <c r="G509" s="464"/>
    </row>
    <row r="510" spans="1:7" s="472" customFormat="1" ht="11.25" outlineLevel="3" x14ac:dyDescent="0.2">
      <c r="A510" s="465"/>
      <c r="B510" s="466" t="str">
        <f>IF(AND(B509&lt;&gt;"Výkaz výměr:",C509=""),"Výkaz výměr:","")</f>
        <v>Výkaz výměr:</v>
      </c>
      <c r="C510" s="467" t="s">
        <v>1515</v>
      </c>
      <c r="D510" s="468"/>
      <c r="E510" s="469">
        <v>41.775000000000006</v>
      </c>
      <c r="F510" s="470"/>
      <c r="G510" s="471"/>
    </row>
    <row r="511" spans="1:7" s="472" customFormat="1" ht="11.25" outlineLevel="3" x14ac:dyDescent="0.2">
      <c r="A511" s="465"/>
      <c r="B511" s="466" t="str">
        <f>IF(AND(B510&lt;&gt;"Výkaz výměr:",C510=""),"Výkaz výměr:","")</f>
        <v/>
      </c>
      <c r="C511" s="467" t="s">
        <v>1516</v>
      </c>
      <c r="D511" s="468"/>
      <c r="E511" s="469">
        <v>5.45</v>
      </c>
      <c r="F511" s="470"/>
      <c r="G511" s="471"/>
    </row>
    <row r="512" spans="1:7" s="460" customFormat="1" ht="12" outlineLevel="2" x14ac:dyDescent="0.2">
      <c r="A512" s="454">
        <v>74</v>
      </c>
      <c r="B512" s="455" t="s">
        <v>1517</v>
      </c>
      <c r="C512" s="456" t="s">
        <v>1518</v>
      </c>
      <c r="D512" s="457" t="s">
        <v>145</v>
      </c>
      <c r="E512" s="458">
        <v>51.947500000000005</v>
      </c>
      <c r="F512" s="401"/>
      <c r="G512" s="459">
        <f>E512*F512</f>
        <v>0</v>
      </c>
    </row>
    <row r="513" spans="1:7" s="460" customFormat="1" ht="12" outlineLevel="2" x14ac:dyDescent="0.2">
      <c r="A513" s="461"/>
      <c r="B513" s="462" t="s">
        <v>1996</v>
      </c>
      <c r="C513" s="530" t="s">
        <v>2073</v>
      </c>
      <c r="D513" s="530"/>
      <c r="E513" s="530"/>
      <c r="F513" s="530"/>
      <c r="G513" s="530"/>
    </row>
    <row r="514" spans="1:7" s="460" customFormat="1" ht="6" customHeight="1" outlineLevel="2" x14ac:dyDescent="0.2">
      <c r="A514" s="461"/>
      <c r="B514" s="463"/>
      <c r="C514" s="464"/>
      <c r="D514" s="464"/>
      <c r="E514" s="464"/>
      <c r="F514" s="464"/>
      <c r="G514" s="464"/>
    </row>
    <row r="515" spans="1:7" s="472" customFormat="1" ht="11.25" outlineLevel="3" x14ac:dyDescent="0.2">
      <c r="A515" s="465"/>
      <c r="B515" s="466" t="str">
        <f>IF(AND(B514&lt;&gt;"Výkaz výměr:",C514=""),"Výkaz výměr:","")</f>
        <v>Výkaz výměr:</v>
      </c>
      <c r="C515" s="467" t="s">
        <v>1519</v>
      </c>
      <c r="D515" s="468"/>
      <c r="E515" s="469">
        <v>47.225000000000001</v>
      </c>
      <c r="F515" s="470"/>
      <c r="G515" s="471"/>
    </row>
    <row r="516" spans="1:7" s="472" customFormat="1" ht="11.25" outlineLevel="3" x14ac:dyDescent="0.2">
      <c r="A516" s="465"/>
      <c r="B516" s="466" t="str">
        <f>IF(AND(B515&lt;&gt;"Výkaz výměr:",C515=""),"Výkaz výměr:","")</f>
        <v/>
      </c>
      <c r="C516" s="467" t="s">
        <v>1520</v>
      </c>
      <c r="D516" s="468"/>
      <c r="E516" s="469">
        <v>4.7225000000000001</v>
      </c>
      <c r="F516" s="470"/>
      <c r="G516" s="471"/>
    </row>
    <row r="517" spans="1:7" s="460" customFormat="1" ht="12" outlineLevel="2" x14ac:dyDescent="0.2">
      <c r="A517" s="454">
        <v>75</v>
      </c>
      <c r="B517" s="455" t="s">
        <v>1521</v>
      </c>
      <c r="C517" s="456" t="s">
        <v>1522</v>
      </c>
      <c r="D517" s="457" t="s">
        <v>110</v>
      </c>
      <c r="E517" s="458">
        <v>42.438000000000002</v>
      </c>
      <c r="F517" s="401"/>
      <c r="G517" s="459">
        <f>E517*F517</f>
        <v>0</v>
      </c>
    </row>
    <row r="518" spans="1:7" s="460" customFormat="1" ht="12" outlineLevel="2" x14ac:dyDescent="0.2">
      <c r="A518" s="461"/>
      <c r="B518" s="462" t="s">
        <v>1996</v>
      </c>
      <c r="C518" s="530" t="s">
        <v>2074</v>
      </c>
      <c r="D518" s="530"/>
      <c r="E518" s="530"/>
      <c r="F518" s="530"/>
      <c r="G518" s="530"/>
    </row>
    <row r="519" spans="1:7" s="460" customFormat="1" ht="6" customHeight="1" outlineLevel="2" x14ac:dyDescent="0.2">
      <c r="A519" s="461"/>
      <c r="B519" s="463"/>
      <c r="C519" s="464"/>
      <c r="D519" s="464"/>
      <c r="E519" s="464"/>
      <c r="F519" s="464"/>
      <c r="G519" s="464"/>
    </row>
    <row r="520" spans="1:7" s="480" customFormat="1" ht="12.75" customHeight="1" outlineLevel="2" x14ac:dyDescent="0.2">
      <c r="A520" s="474"/>
      <c r="B520" s="475"/>
      <c r="C520" s="476"/>
      <c r="D520" s="475"/>
      <c r="E520" s="477"/>
      <c r="F520" s="478"/>
      <c r="G520" s="479"/>
    </row>
    <row r="521" spans="1:7" s="453" customFormat="1" ht="16.5" customHeight="1" outlineLevel="1" x14ac:dyDescent="0.2">
      <c r="A521" s="447"/>
      <c r="B521" s="448"/>
      <c r="C521" s="448" t="s">
        <v>1523</v>
      </c>
      <c r="D521" s="449"/>
      <c r="E521" s="450"/>
      <c r="F521" s="451"/>
      <c r="G521" s="452">
        <f>SUBTOTAL(9,G522:G528)</f>
        <v>0</v>
      </c>
    </row>
    <row r="522" spans="1:7" s="460" customFormat="1" ht="12" outlineLevel="2" x14ac:dyDescent="0.2">
      <c r="A522" s="454">
        <v>76</v>
      </c>
      <c r="B522" s="455" t="s">
        <v>1524</v>
      </c>
      <c r="C522" s="456" t="s">
        <v>1525</v>
      </c>
      <c r="D522" s="457" t="s">
        <v>130</v>
      </c>
      <c r="E522" s="458">
        <v>2</v>
      </c>
      <c r="F522" s="401"/>
      <c r="G522" s="459">
        <f>E522*F522</f>
        <v>0</v>
      </c>
    </row>
    <row r="523" spans="1:7" s="460" customFormat="1" ht="12" outlineLevel="2" x14ac:dyDescent="0.2">
      <c r="A523" s="461"/>
      <c r="B523" s="462" t="s">
        <v>1996</v>
      </c>
      <c r="C523" s="530" t="s">
        <v>2075</v>
      </c>
      <c r="D523" s="530"/>
      <c r="E523" s="530"/>
      <c r="F523" s="530"/>
      <c r="G523" s="530"/>
    </row>
    <row r="524" spans="1:7" s="460" customFormat="1" ht="6" customHeight="1" outlineLevel="2" x14ac:dyDescent="0.2">
      <c r="A524" s="461"/>
      <c r="B524" s="463"/>
      <c r="C524" s="464"/>
      <c r="D524" s="464"/>
      <c r="E524" s="464"/>
      <c r="F524" s="464"/>
      <c r="G524" s="464"/>
    </row>
    <row r="525" spans="1:7" s="460" customFormat="1" ht="12" outlineLevel="2" x14ac:dyDescent="0.2">
      <c r="A525" s="454">
        <v>77</v>
      </c>
      <c r="B525" s="455" t="s">
        <v>1526</v>
      </c>
      <c r="C525" s="473" t="s">
        <v>1527</v>
      </c>
      <c r="D525" s="457" t="s">
        <v>130</v>
      </c>
      <c r="E525" s="458">
        <v>2</v>
      </c>
      <c r="F525" s="401"/>
      <c r="G525" s="459">
        <f>E525*F525</f>
        <v>0</v>
      </c>
    </row>
    <row r="526" spans="1:7" s="460" customFormat="1" ht="12" outlineLevel="2" x14ac:dyDescent="0.2">
      <c r="A526" s="461"/>
      <c r="B526" s="462" t="s">
        <v>1996</v>
      </c>
      <c r="C526" s="530"/>
      <c r="D526" s="530"/>
      <c r="E526" s="530"/>
      <c r="F526" s="530"/>
      <c r="G526" s="530"/>
    </row>
    <row r="527" spans="1:7" s="460" customFormat="1" ht="6" customHeight="1" outlineLevel="2" x14ac:dyDescent="0.2">
      <c r="A527" s="461"/>
      <c r="B527" s="463"/>
      <c r="C527" s="464"/>
      <c r="D527" s="464"/>
      <c r="E527" s="464"/>
      <c r="F527" s="464"/>
      <c r="G527" s="464"/>
    </row>
    <row r="528" spans="1:7" s="480" customFormat="1" ht="12.75" customHeight="1" outlineLevel="2" x14ac:dyDescent="0.2">
      <c r="A528" s="474"/>
      <c r="B528" s="475"/>
      <c r="C528" s="476"/>
      <c r="D528" s="475"/>
      <c r="E528" s="477"/>
      <c r="F528" s="478"/>
      <c r="G528" s="479"/>
    </row>
    <row r="529" spans="1:7" s="453" customFormat="1" ht="16.5" customHeight="1" outlineLevel="1" x14ac:dyDescent="0.2">
      <c r="A529" s="447"/>
      <c r="B529" s="448"/>
      <c r="C529" s="448" t="s">
        <v>1528</v>
      </c>
      <c r="D529" s="449"/>
      <c r="E529" s="450"/>
      <c r="F529" s="451"/>
      <c r="G529" s="452">
        <f>SUBTOTAL(9,G530:G649)</f>
        <v>0</v>
      </c>
    </row>
    <row r="530" spans="1:7" s="460" customFormat="1" ht="12" outlineLevel="2" x14ac:dyDescent="0.2">
      <c r="A530" s="454">
        <v>78</v>
      </c>
      <c r="B530" s="455" t="s">
        <v>1529</v>
      </c>
      <c r="C530" s="456" t="s">
        <v>1530</v>
      </c>
      <c r="D530" s="457" t="s">
        <v>110</v>
      </c>
      <c r="E530" s="458">
        <v>68.528700000000001</v>
      </c>
      <c r="F530" s="401"/>
      <c r="G530" s="459">
        <f>E530*F530</f>
        <v>0</v>
      </c>
    </row>
    <row r="531" spans="1:7" s="460" customFormat="1" ht="12" outlineLevel="2" x14ac:dyDescent="0.2">
      <c r="A531" s="461"/>
      <c r="B531" s="462" t="s">
        <v>1996</v>
      </c>
      <c r="C531" s="530" t="s">
        <v>2076</v>
      </c>
      <c r="D531" s="530"/>
      <c r="E531" s="530"/>
      <c r="F531" s="530"/>
      <c r="G531" s="530"/>
    </row>
    <row r="532" spans="1:7" s="460" customFormat="1" ht="6" customHeight="1" outlineLevel="2" x14ac:dyDescent="0.2">
      <c r="A532" s="461"/>
      <c r="B532" s="463"/>
      <c r="C532" s="464"/>
      <c r="D532" s="464"/>
      <c r="E532" s="464"/>
      <c r="F532" s="464"/>
      <c r="G532" s="464"/>
    </row>
    <row r="533" spans="1:7" s="472" customFormat="1" ht="11.25" outlineLevel="3" x14ac:dyDescent="0.2">
      <c r="A533" s="465"/>
      <c r="B533" s="466" t="str">
        <f>IF(AND(B532&lt;&gt;"Výkaz výměr:",C532=""),"Výkaz výměr:","")</f>
        <v>Výkaz výměr:</v>
      </c>
      <c r="C533" s="467" t="s">
        <v>1531</v>
      </c>
      <c r="D533" s="468"/>
      <c r="E533" s="469">
        <v>68.528700000000001</v>
      </c>
      <c r="F533" s="470"/>
      <c r="G533" s="471"/>
    </row>
    <row r="534" spans="1:7" s="460" customFormat="1" ht="12" outlineLevel="2" x14ac:dyDescent="0.2">
      <c r="A534" s="454">
        <v>79</v>
      </c>
      <c r="B534" s="455" t="s">
        <v>1532</v>
      </c>
      <c r="C534" s="456" t="s">
        <v>1533</v>
      </c>
      <c r="D534" s="457" t="s">
        <v>110</v>
      </c>
      <c r="E534" s="458">
        <v>30.24</v>
      </c>
      <c r="F534" s="401"/>
      <c r="G534" s="459">
        <f>E534*F534</f>
        <v>0</v>
      </c>
    </row>
    <row r="535" spans="1:7" s="460" customFormat="1" ht="12" outlineLevel="2" x14ac:dyDescent="0.2">
      <c r="A535" s="461"/>
      <c r="B535" s="462" t="s">
        <v>1996</v>
      </c>
      <c r="C535" s="530" t="s">
        <v>2077</v>
      </c>
      <c r="D535" s="530"/>
      <c r="E535" s="530"/>
      <c r="F535" s="530"/>
      <c r="G535" s="530"/>
    </row>
    <row r="536" spans="1:7" s="460" customFormat="1" ht="6" customHeight="1" outlineLevel="2" x14ac:dyDescent="0.2">
      <c r="A536" s="461"/>
      <c r="B536" s="463"/>
      <c r="C536" s="464"/>
      <c r="D536" s="464"/>
      <c r="E536" s="464"/>
      <c r="F536" s="464"/>
      <c r="G536" s="464"/>
    </row>
    <row r="537" spans="1:7" s="472" customFormat="1" ht="11.25" outlineLevel="3" x14ac:dyDescent="0.2">
      <c r="A537" s="465"/>
      <c r="B537" s="466" t="str">
        <f>IF(AND(B536&lt;&gt;"Výkaz výměr:",C536=""),"Výkaz výměr:","")</f>
        <v>Výkaz výměr:</v>
      </c>
      <c r="C537" s="467" t="s">
        <v>1534</v>
      </c>
      <c r="D537" s="468"/>
      <c r="E537" s="469">
        <v>30.24</v>
      </c>
      <c r="F537" s="470"/>
      <c r="G537" s="471"/>
    </row>
    <row r="538" spans="1:7" s="460" customFormat="1" ht="12" outlineLevel="2" x14ac:dyDescent="0.2">
      <c r="A538" s="454">
        <v>80</v>
      </c>
      <c r="B538" s="455" t="s">
        <v>1535</v>
      </c>
      <c r="C538" s="456" t="s">
        <v>1536</v>
      </c>
      <c r="D538" s="457" t="s">
        <v>110</v>
      </c>
      <c r="E538" s="458">
        <v>250.8</v>
      </c>
      <c r="F538" s="401"/>
      <c r="G538" s="459">
        <f>E538*F538</f>
        <v>0</v>
      </c>
    </row>
    <row r="539" spans="1:7" s="460" customFormat="1" ht="12" outlineLevel="2" x14ac:dyDescent="0.2">
      <c r="A539" s="461"/>
      <c r="B539" s="462" t="s">
        <v>1996</v>
      </c>
      <c r="C539" s="530" t="s">
        <v>2078</v>
      </c>
      <c r="D539" s="530"/>
      <c r="E539" s="530"/>
      <c r="F539" s="530"/>
      <c r="G539" s="530"/>
    </row>
    <row r="540" spans="1:7" s="460" customFormat="1" ht="6" customHeight="1" outlineLevel="2" x14ac:dyDescent="0.2">
      <c r="A540" s="461"/>
      <c r="B540" s="463"/>
      <c r="C540" s="464"/>
      <c r="D540" s="464"/>
      <c r="E540" s="464"/>
      <c r="F540" s="464"/>
      <c r="G540" s="464"/>
    </row>
    <row r="541" spans="1:7" s="472" customFormat="1" ht="11.25" outlineLevel="3" x14ac:dyDescent="0.2">
      <c r="A541" s="465"/>
      <c r="B541" s="466" t="str">
        <f>IF(AND(B540&lt;&gt;"Výkaz výměr:",C540=""),"Výkaz výměr:","")</f>
        <v>Výkaz výměr:</v>
      </c>
      <c r="C541" s="467" t="s">
        <v>1537</v>
      </c>
      <c r="D541" s="468"/>
      <c r="E541" s="469">
        <v>250.8</v>
      </c>
      <c r="F541" s="470"/>
      <c r="G541" s="471"/>
    </row>
    <row r="542" spans="1:7" s="460" customFormat="1" ht="12" outlineLevel="2" x14ac:dyDescent="0.2">
      <c r="A542" s="454">
        <v>81</v>
      </c>
      <c r="B542" s="455" t="s">
        <v>1538</v>
      </c>
      <c r="C542" s="456" t="s">
        <v>1539</v>
      </c>
      <c r="D542" s="457" t="s">
        <v>110</v>
      </c>
      <c r="E542" s="458">
        <v>87.375</v>
      </c>
      <c r="F542" s="401"/>
      <c r="G542" s="459">
        <f>E542*F542</f>
        <v>0</v>
      </c>
    </row>
    <row r="543" spans="1:7" s="460" customFormat="1" ht="12" outlineLevel="2" x14ac:dyDescent="0.2">
      <c r="A543" s="461"/>
      <c r="B543" s="462" t="s">
        <v>1996</v>
      </c>
      <c r="C543" s="530" t="s">
        <v>2079</v>
      </c>
      <c r="D543" s="530"/>
      <c r="E543" s="530"/>
      <c r="F543" s="530"/>
      <c r="G543" s="530"/>
    </row>
    <row r="544" spans="1:7" s="460" customFormat="1" ht="6" customHeight="1" outlineLevel="2" x14ac:dyDescent="0.2">
      <c r="A544" s="461"/>
      <c r="B544" s="463"/>
      <c r="C544" s="464"/>
      <c r="D544" s="464"/>
      <c r="E544" s="464"/>
      <c r="F544" s="464"/>
      <c r="G544" s="464"/>
    </row>
    <row r="545" spans="1:7" s="472" customFormat="1" ht="11.25" outlineLevel="3" x14ac:dyDescent="0.2">
      <c r="A545" s="465"/>
      <c r="B545" s="466" t="str">
        <f>IF(AND(B544&lt;&gt;"Výkaz výměr:",C544=""),"Výkaz výměr:","")</f>
        <v>Výkaz výměr:</v>
      </c>
      <c r="C545" s="467" t="s">
        <v>1540</v>
      </c>
      <c r="D545" s="468"/>
      <c r="E545" s="469">
        <v>87.375</v>
      </c>
      <c r="F545" s="470"/>
      <c r="G545" s="471"/>
    </row>
    <row r="546" spans="1:7" s="460" customFormat="1" ht="12" outlineLevel="2" x14ac:dyDescent="0.2">
      <c r="A546" s="454">
        <v>82</v>
      </c>
      <c r="B546" s="455" t="s">
        <v>1541</v>
      </c>
      <c r="C546" s="456" t="s">
        <v>1542</v>
      </c>
      <c r="D546" s="457" t="s">
        <v>145</v>
      </c>
      <c r="E546" s="458">
        <v>20</v>
      </c>
      <c r="F546" s="401"/>
      <c r="G546" s="459">
        <f>E546*F546</f>
        <v>0</v>
      </c>
    </row>
    <row r="547" spans="1:7" s="460" customFormat="1" ht="12" outlineLevel="2" x14ac:dyDescent="0.2">
      <c r="A547" s="461"/>
      <c r="B547" s="462" t="s">
        <v>1996</v>
      </c>
      <c r="C547" s="530" t="s">
        <v>2080</v>
      </c>
      <c r="D547" s="530"/>
      <c r="E547" s="530"/>
      <c r="F547" s="530"/>
      <c r="G547" s="530"/>
    </row>
    <row r="548" spans="1:7" s="460" customFormat="1" ht="6" customHeight="1" outlineLevel="2" x14ac:dyDescent="0.2">
      <c r="A548" s="461"/>
      <c r="B548" s="463"/>
      <c r="C548" s="464"/>
      <c r="D548" s="464"/>
      <c r="E548" s="464"/>
      <c r="F548" s="464"/>
      <c r="G548" s="464"/>
    </row>
    <row r="549" spans="1:7" s="472" customFormat="1" ht="11.25" outlineLevel="3" x14ac:dyDescent="0.2">
      <c r="A549" s="465"/>
      <c r="B549" s="466" t="str">
        <f>IF(AND(B548&lt;&gt;"Výkaz výměr:",C548=""),"Výkaz výměr:","")</f>
        <v>Výkaz výměr:</v>
      </c>
      <c r="C549" s="467" t="s">
        <v>1543</v>
      </c>
      <c r="D549" s="468"/>
      <c r="E549" s="469">
        <v>20</v>
      </c>
      <c r="F549" s="470"/>
      <c r="G549" s="471"/>
    </row>
    <row r="550" spans="1:7" s="460" customFormat="1" ht="12" outlineLevel="2" x14ac:dyDescent="0.2">
      <c r="A550" s="454">
        <v>83</v>
      </c>
      <c r="B550" s="455" t="s">
        <v>1544</v>
      </c>
      <c r="C550" s="456" t="s">
        <v>1545</v>
      </c>
      <c r="D550" s="457" t="s">
        <v>145</v>
      </c>
      <c r="E550" s="458">
        <v>20</v>
      </c>
      <c r="F550" s="401"/>
      <c r="G550" s="459">
        <f>E550*F550</f>
        <v>0</v>
      </c>
    </row>
    <row r="551" spans="1:7" s="460" customFormat="1" ht="12" outlineLevel="2" x14ac:dyDescent="0.2">
      <c r="A551" s="461"/>
      <c r="B551" s="462" t="s">
        <v>1996</v>
      </c>
      <c r="C551" s="530" t="s">
        <v>2081</v>
      </c>
      <c r="D551" s="530"/>
      <c r="E551" s="530"/>
      <c r="F551" s="530"/>
      <c r="G551" s="530"/>
    </row>
    <row r="552" spans="1:7" s="460" customFormat="1" ht="6" customHeight="1" outlineLevel="2" x14ac:dyDescent="0.2">
      <c r="A552" s="461"/>
      <c r="B552" s="463"/>
      <c r="C552" s="464"/>
      <c r="D552" s="464"/>
      <c r="E552" s="464"/>
      <c r="F552" s="464"/>
      <c r="G552" s="464"/>
    </row>
    <row r="553" spans="1:7" s="460" customFormat="1" ht="12" outlineLevel="2" x14ac:dyDescent="0.2">
      <c r="A553" s="454">
        <v>84</v>
      </c>
      <c r="B553" s="455" t="s">
        <v>1546</v>
      </c>
      <c r="C553" s="473" t="s">
        <v>1547</v>
      </c>
      <c r="D553" s="457" t="s">
        <v>74</v>
      </c>
      <c r="E553" s="458">
        <v>0.60000000000000009</v>
      </c>
      <c r="F553" s="401"/>
      <c r="G553" s="459">
        <f>E553*F553</f>
        <v>0</v>
      </c>
    </row>
    <row r="554" spans="1:7" s="460" customFormat="1" ht="12" outlineLevel="2" x14ac:dyDescent="0.2">
      <c r="A554" s="461"/>
      <c r="B554" s="462" t="s">
        <v>1996</v>
      </c>
      <c r="C554" s="530" t="s">
        <v>2082</v>
      </c>
      <c r="D554" s="530"/>
      <c r="E554" s="530"/>
      <c r="F554" s="530"/>
      <c r="G554" s="530"/>
    </row>
    <row r="555" spans="1:7" s="460" customFormat="1" ht="6" customHeight="1" outlineLevel="2" x14ac:dyDescent="0.2">
      <c r="A555" s="461"/>
      <c r="B555" s="463"/>
      <c r="C555" s="464"/>
      <c r="D555" s="464"/>
      <c r="E555" s="464"/>
      <c r="F555" s="464"/>
      <c r="G555" s="464"/>
    </row>
    <row r="556" spans="1:7" s="472" customFormat="1" ht="11.25" outlineLevel="3" x14ac:dyDescent="0.2">
      <c r="A556" s="465"/>
      <c r="B556" s="466" t="str">
        <f>IF(AND(B555&lt;&gt;"Výkaz výměr:",C555=""),"Výkaz výměr:","")</f>
        <v>Výkaz výměr:</v>
      </c>
      <c r="C556" s="467" t="s">
        <v>1548</v>
      </c>
      <c r="D556" s="468"/>
      <c r="E556" s="469">
        <v>0.60000000000000009</v>
      </c>
      <c r="F556" s="470"/>
      <c r="G556" s="471"/>
    </row>
    <row r="557" spans="1:7" s="460" customFormat="1" ht="12" outlineLevel="2" x14ac:dyDescent="0.2">
      <c r="A557" s="454">
        <v>85</v>
      </c>
      <c r="B557" s="455" t="s">
        <v>1549</v>
      </c>
      <c r="C557" s="473" t="s">
        <v>1550</v>
      </c>
      <c r="D557" s="457" t="s">
        <v>74</v>
      </c>
      <c r="E557" s="458">
        <v>1.7999999999999998</v>
      </c>
      <c r="F557" s="401"/>
      <c r="G557" s="459">
        <f>E557*F557</f>
        <v>0</v>
      </c>
    </row>
    <row r="558" spans="1:7" s="460" customFormat="1" ht="12" outlineLevel="2" x14ac:dyDescent="0.2">
      <c r="A558" s="461"/>
      <c r="B558" s="462" t="s">
        <v>1996</v>
      </c>
      <c r="C558" s="530" t="s">
        <v>2083</v>
      </c>
      <c r="D558" s="530"/>
      <c r="E558" s="530"/>
      <c r="F558" s="530"/>
      <c r="G558" s="530"/>
    </row>
    <row r="559" spans="1:7" s="460" customFormat="1" ht="6" customHeight="1" outlineLevel="2" x14ac:dyDescent="0.2">
      <c r="A559" s="461"/>
      <c r="B559" s="463"/>
      <c r="C559" s="464"/>
      <c r="D559" s="464"/>
      <c r="E559" s="464"/>
      <c r="F559" s="464"/>
      <c r="G559" s="464"/>
    </row>
    <row r="560" spans="1:7" s="472" customFormat="1" ht="11.25" outlineLevel="3" x14ac:dyDescent="0.2">
      <c r="A560" s="465"/>
      <c r="B560" s="466" t="str">
        <f>IF(AND(B559&lt;&gt;"Výkaz výměr:",C559=""),"Výkaz výměr:","")</f>
        <v>Výkaz výměr:</v>
      </c>
      <c r="C560" s="467" t="s">
        <v>1551</v>
      </c>
      <c r="D560" s="468"/>
      <c r="E560" s="469">
        <v>1.7999999999999998</v>
      </c>
      <c r="F560" s="470"/>
      <c r="G560" s="471"/>
    </row>
    <row r="561" spans="1:7" s="460" customFormat="1" ht="12" outlineLevel="2" x14ac:dyDescent="0.2">
      <c r="A561" s="454">
        <v>86</v>
      </c>
      <c r="B561" s="455" t="s">
        <v>1552</v>
      </c>
      <c r="C561" s="473" t="s">
        <v>1553</v>
      </c>
      <c r="D561" s="457" t="s">
        <v>74</v>
      </c>
      <c r="E561" s="458">
        <v>28.610000000000003</v>
      </c>
      <c r="F561" s="401"/>
      <c r="G561" s="459">
        <f>E561*F561</f>
        <v>0</v>
      </c>
    </row>
    <row r="562" spans="1:7" s="460" customFormat="1" ht="12" outlineLevel="2" x14ac:dyDescent="0.2">
      <c r="A562" s="461"/>
      <c r="B562" s="462" t="s">
        <v>1996</v>
      </c>
      <c r="C562" s="530" t="s">
        <v>2084</v>
      </c>
      <c r="D562" s="530"/>
      <c r="E562" s="530"/>
      <c r="F562" s="530"/>
      <c r="G562" s="530"/>
    </row>
    <row r="563" spans="1:7" s="460" customFormat="1" ht="6" customHeight="1" outlineLevel="2" x14ac:dyDescent="0.2">
      <c r="A563" s="461"/>
      <c r="B563" s="463"/>
      <c r="C563" s="464"/>
      <c r="D563" s="464"/>
      <c r="E563" s="464"/>
      <c r="F563" s="464"/>
      <c r="G563" s="464"/>
    </row>
    <row r="564" spans="1:7" s="472" customFormat="1" ht="11.25" outlineLevel="3" x14ac:dyDescent="0.2">
      <c r="A564" s="465"/>
      <c r="B564" s="466" t="str">
        <f>IF(AND(B563&lt;&gt;"Výkaz výměr:",C563=""),"Výkaz výměr:","")</f>
        <v>Výkaz výměr:</v>
      </c>
      <c r="C564" s="491" t="s">
        <v>1554</v>
      </c>
      <c r="D564" s="468"/>
      <c r="E564" s="469">
        <v>28.610000000000003</v>
      </c>
      <c r="F564" s="470"/>
      <c r="G564" s="471"/>
    </row>
    <row r="565" spans="1:7" s="460" customFormat="1" ht="12" outlineLevel="2" x14ac:dyDescent="0.2">
      <c r="A565" s="454">
        <v>87</v>
      </c>
      <c r="B565" s="455" t="s">
        <v>1555</v>
      </c>
      <c r="C565" s="456" t="s">
        <v>1556</v>
      </c>
      <c r="D565" s="457" t="s">
        <v>110</v>
      </c>
      <c r="E565" s="458">
        <v>2.0249999999999999</v>
      </c>
      <c r="F565" s="401"/>
      <c r="G565" s="459">
        <f>E565*F565</f>
        <v>0</v>
      </c>
    </row>
    <row r="566" spans="1:7" s="460" customFormat="1" ht="12" outlineLevel="2" x14ac:dyDescent="0.2">
      <c r="A566" s="461"/>
      <c r="B566" s="462" t="s">
        <v>1996</v>
      </c>
      <c r="C566" s="530" t="s">
        <v>2085</v>
      </c>
      <c r="D566" s="530"/>
      <c r="E566" s="530"/>
      <c r="F566" s="530"/>
      <c r="G566" s="530"/>
    </row>
    <row r="567" spans="1:7" s="460" customFormat="1" ht="6" customHeight="1" outlineLevel="2" x14ac:dyDescent="0.2">
      <c r="A567" s="461"/>
      <c r="B567" s="463"/>
      <c r="C567" s="464"/>
      <c r="D567" s="464"/>
      <c r="E567" s="464"/>
      <c r="F567" s="464"/>
      <c r="G567" s="464"/>
    </row>
    <row r="568" spans="1:7" s="472" customFormat="1" ht="11.25" outlineLevel="3" x14ac:dyDescent="0.2">
      <c r="A568" s="465"/>
      <c r="B568" s="466" t="str">
        <f>IF(AND(B567&lt;&gt;"Výkaz výměr:",C567=""),"Výkaz výměr:","")</f>
        <v>Výkaz výměr:</v>
      </c>
      <c r="C568" s="467" t="s">
        <v>1557</v>
      </c>
      <c r="D568" s="468"/>
      <c r="E568" s="469">
        <v>2.0249999999999999</v>
      </c>
      <c r="F568" s="470"/>
      <c r="G568" s="471"/>
    </row>
    <row r="569" spans="1:7" s="460" customFormat="1" ht="12" outlineLevel="2" x14ac:dyDescent="0.2">
      <c r="A569" s="454">
        <v>88</v>
      </c>
      <c r="B569" s="455" t="s">
        <v>1558</v>
      </c>
      <c r="C569" s="456" t="s">
        <v>1559</v>
      </c>
      <c r="D569" s="457" t="s">
        <v>110</v>
      </c>
      <c r="E569" s="458">
        <v>32.400000000000006</v>
      </c>
      <c r="F569" s="401"/>
      <c r="G569" s="459">
        <f>E569*F569</f>
        <v>0</v>
      </c>
    </row>
    <row r="570" spans="1:7" s="460" customFormat="1" ht="12" outlineLevel="2" x14ac:dyDescent="0.2">
      <c r="A570" s="461"/>
      <c r="B570" s="462" t="s">
        <v>1996</v>
      </c>
      <c r="C570" s="530" t="s">
        <v>2086</v>
      </c>
      <c r="D570" s="530"/>
      <c r="E570" s="530"/>
      <c r="F570" s="530"/>
      <c r="G570" s="530"/>
    </row>
    <row r="571" spans="1:7" s="460" customFormat="1" ht="6" customHeight="1" outlineLevel="2" x14ac:dyDescent="0.2">
      <c r="A571" s="461"/>
      <c r="B571" s="463"/>
      <c r="C571" s="464"/>
      <c r="D571" s="464"/>
      <c r="E571" s="464"/>
      <c r="F571" s="464"/>
      <c r="G571" s="464"/>
    </row>
    <row r="572" spans="1:7" s="472" customFormat="1" ht="11.25" outlineLevel="3" x14ac:dyDescent="0.2">
      <c r="A572" s="465"/>
      <c r="B572" s="466" t="str">
        <f>IF(AND(B571&lt;&gt;"Výkaz výměr:",C571=""),"Výkaz výměr:","")</f>
        <v>Výkaz výměr:</v>
      </c>
      <c r="C572" s="467" t="s">
        <v>1560</v>
      </c>
      <c r="D572" s="468"/>
      <c r="E572" s="469">
        <v>32.400000000000006</v>
      </c>
      <c r="F572" s="470"/>
      <c r="G572" s="471"/>
    </row>
    <row r="573" spans="1:7" s="460" customFormat="1" ht="12" outlineLevel="2" x14ac:dyDescent="0.2">
      <c r="A573" s="454">
        <v>89</v>
      </c>
      <c r="B573" s="455" t="s">
        <v>1561</v>
      </c>
      <c r="C573" s="456" t="s">
        <v>1562</v>
      </c>
      <c r="D573" s="457" t="s">
        <v>110</v>
      </c>
      <c r="E573" s="458">
        <v>1.0605000000000002</v>
      </c>
      <c r="F573" s="401"/>
      <c r="G573" s="459">
        <f>E573*F573</f>
        <v>0</v>
      </c>
    </row>
    <row r="574" spans="1:7" s="460" customFormat="1" ht="12" outlineLevel="2" x14ac:dyDescent="0.2">
      <c r="A574" s="461"/>
      <c r="B574" s="462" t="s">
        <v>1996</v>
      </c>
      <c r="C574" s="530" t="s">
        <v>2087</v>
      </c>
      <c r="D574" s="530"/>
      <c r="E574" s="530"/>
      <c r="F574" s="530"/>
      <c r="G574" s="530"/>
    </row>
    <row r="575" spans="1:7" s="460" customFormat="1" ht="6" customHeight="1" outlineLevel="2" x14ac:dyDescent="0.2">
      <c r="A575" s="461"/>
      <c r="B575" s="463"/>
      <c r="C575" s="464"/>
      <c r="D575" s="464"/>
      <c r="E575" s="464"/>
      <c r="F575" s="464"/>
      <c r="G575" s="464"/>
    </row>
    <row r="576" spans="1:7" s="472" customFormat="1" ht="11.25" outlineLevel="3" x14ac:dyDescent="0.2">
      <c r="A576" s="465"/>
      <c r="B576" s="466" t="str">
        <f>IF(AND(B575&lt;&gt;"Výkaz výměr:",C575=""),"Výkaz výměr:","")</f>
        <v>Výkaz výměr:</v>
      </c>
      <c r="C576" s="467" t="s">
        <v>1563</v>
      </c>
      <c r="D576" s="468"/>
      <c r="E576" s="469">
        <v>1.0605000000000002</v>
      </c>
      <c r="F576" s="470"/>
      <c r="G576" s="471"/>
    </row>
    <row r="577" spans="1:7" s="460" customFormat="1" ht="12" outlineLevel="2" x14ac:dyDescent="0.2">
      <c r="A577" s="454">
        <v>90</v>
      </c>
      <c r="B577" s="455" t="s">
        <v>1564</v>
      </c>
      <c r="C577" s="456" t="s">
        <v>1565</v>
      </c>
      <c r="D577" s="457" t="s">
        <v>74</v>
      </c>
      <c r="E577" s="458">
        <v>0.31815000000000004</v>
      </c>
      <c r="F577" s="401"/>
      <c r="G577" s="459">
        <f>E577*F577</f>
        <v>0</v>
      </c>
    </row>
    <row r="578" spans="1:7" s="460" customFormat="1" ht="12" outlineLevel="2" x14ac:dyDescent="0.2">
      <c r="A578" s="461"/>
      <c r="B578" s="462" t="s">
        <v>1996</v>
      </c>
      <c r="C578" s="530" t="s">
        <v>2088</v>
      </c>
      <c r="D578" s="530"/>
      <c r="E578" s="530"/>
      <c r="F578" s="530"/>
      <c r="G578" s="530"/>
    </row>
    <row r="579" spans="1:7" s="460" customFormat="1" ht="6" customHeight="1" outlineLevel="2" x14ac:dyDescent="0.2">
      <c r="A579" s="461"/>
      <c r="B579" s="463"/>
      <c r="C579" s="464"/>
      <c r="D579" s="464"/>
      <c r="E579" s="464"/>
      <c r="F579" s="464"/>
      <c r="G579" s="464"/>
    </row>
    <row r="580" spans="1:7" s="472" customFormat="1" ht="11.25" outlineLevel="3" x14ac:dyDescent="0.2">
      <c r="A580" s="465"/>
      <c r="B580" s="466" t="str">
        <f>IF(AND(B579&lt;&gt;"Výkaz výměr:",C579=""),"Výkaz výměr:","")</f>
        <v>Výkaz výměr:</v>
      </c>
      <c r="C580" s="467" t="s">
        <v>1566</v>
      </c>
      <c r="D580" s="468"/>
      <c r="E580" s="469">
        <v>0.31815000000000004</v>
      </c>
      <c r="F580" s="470"/>
      <c r="G580" s="471"/>
    </row>
    <row r="581" spans="1:7" s="460" customFormat="1" ht="12" outlineLevel="2" x14ac:dyDescent="0.2">
      <c r="A581" s="454">
        <v>91</v>
      </c>
      <c r="B581" s="455" t="s">
        <v>1567</v>
      </c>
      <c r="C581" s="456" t="s">
        <v>1568</v>
      </c>
      <c r="D581" s="457" t="s">
        <v>130</v>
      </c>
      <c r="E581" s="458">
        <v>2</v>
      </c>
      <c r="F581" s="401"/>
      <c r="G581" s="459">
        <f>E581*F581</f>
        <v>0</v>
      </c>
    </row>
    <row r="582" spans="1:7" s="460" customFormat="1" ht="12" outlineLevel="2" x14ac:dyDescent="0.2">
      <c r="A582" s="461"/>
      <c r="B582" s="462" t="s">
        <v>1996</v>
      </c>
      <c r="C582" s="530" t="s">
        <v>2089</v>
      </c>
      <c r="D582" s="530"/>
      <c r="E582" s="530"/>
      <c r="F582" s="530"/>
      <c r="G582" s="530"/>
    </row>
    <row r="583" spans="1:7" s="460" customFormat="1" ht="6" customHeight="1" outlineLevel="2" x14ac:dyDescent="0.2">
      <c r="A583" s="461"/>
      <c r="B583" s="463"/>
      <c r="C583" s="464"/>
      <c r="D583" s="464"/>
      <c r="E583" s="464"/>
      <c r="F583" s="464"/>
      <c r="G583" s="464"/>
    </row>
    <row r="584" spans="1:7" s="472" customFormat="1" ht="11.25" outlineLevel="3" x14ac:dyDescent="0.2">
      <c r="A584" s="465"/>
      <c r="B584" s="466" t="str">
        <f>IF(AND(B583&lt;&gt;"Výkaz výměr:",C583=""),"Výkaz výměr:","")</f>
        <v>Výkaz výměr:</v>
      </c>
      <c r="C584" s="467" t="s">
        <v>1569</v>
      </c>
      <c r="D584" s="468"/>
      <c r="E584" s="469">
        <v>2</v>
      </c>
      <c r="F584" s="470"/>
      <c r="G584" s="471"/>
    </row>
    <row r="585" spans="1:7" s="460" customFormat="1" ht="12" outlineLevel="2" x14ac:dyDescent="0.2">
      <c r="A585" s="454">
        <v>92</v>
      </c>
      <c r="B585" s="455" t="s">
        <v>1570</v>
      </c>
      <c r="C585" s="456" t="s">
        <v>1571</v>
      </c>
      <c r="D585" s="457" t="s">
        <v>145</v>
      </c>
      <c r="E585" s="458">
        <v>3.6</v>
      </c>
      <c r="F585" s="401"/>
      <c r="G585" s="459">
        <f>E585*F585</f>
        <v>0</v>
      </c>
    </row>
    <row r="586" spans="1:7" s="460" customFormat="1" ht="12" outlineLevel="2" x14ac:dyDescent="0.2">
      <c r="A586" s="461"/>
      <c r="B586" s="462" t="s">
        <v>1996</v>
      </c>
      <c r="C586" s="530" t="s">
        <v>2090</v>
      </c>
      <c r="D586" s="530"/>
      <c r="E586" s="530"/>
      <c r="F586" s="530"/>
      <c r="G586" s="530"/>
    </row>
    <row r="587" spans="1:7" s="460" customFormat="1" ht="6" customHeight="1" outlineLevel="2" x14ac:dyDescent="0.2">
      <c r="A587" s="461"/>
      <c r="B587" s="463"/>
      <c r="C587" s="464"/>
      <c r="D587" s="464"/>
      <c r="E587" s="464"/>
      <c r="F587" s="464"/>
      <c r="G587" s="464"/>
    </row>
    <row r="588" spans="1:7" s="472" customFormat="1" ht="11.25" outlineLevel="3" x14ac:dyDescent="0.2">
      <c r="A588" s="465"/>
      <c r="B588" s="466" t="str">
        <f>IF(AND(B587&lt;&gt;"Výkaz výměr:",C587=""),"Výkaz výměr:","")</f>
        <v>Výkaz výměr:</v>
      </c>
      <c r="C588" s="467" t="s">
        <v>1572</v>
      </c>
      <c r="D588" s="468"/>
      <c r="E588" s="469">
        <v>3.6</v>
      </c>
      <c r="F588" s="470"/>
      <c r="G588" s="471"/>
    </row>
    <row r="589" spans="1:7" s="460" customFormat="1" ht="12" outlineLevel="2" x14ac:dyDescent="0.2">
      <c r="A589" s="454">
        <v>93</v>
      </c>
      <c r="B589" s="455" t="s">
        <v>847</v>
      </c>
      <c r="C589" s="456" t="s">
        <v>2091</v>
      </c>
      <c r="D589" s="457" t="s">
        <v>145</v>
      </c>
      <c r="E589" s="458">
        <v>250</v>
      </c>
      <c r="F589" s="401"/>
      <c r="G589" s="459">
        <f>E589*F589</f>
        <v>0</v>
      </c>
    </row>
    <row r="590" spans="1:7" s="460" customFormat="1" ht="12" outlineLevel="2" x14ac:dyDescent="0.2">
      <c r="A590" s="461"/>
      <c r="B590" s="462" t="s">
        <v>1996</v>
      </c>
      <c r="C590" s="530" t="s">
        <v>2092</v>
      </c>
      <c r="D590" s="530"/>
      <c r="E590" s="530"/>
      <c r="F590" s="530"/>
      <c r="G590" s="530"/>
    </row>
    <row r="591" spans="1:7" s="460" customFormat="1" ht="6" customHeight="1" outlineLevel="2" x14ac:dyDescent="0.2">
      <c r="A591" s="461"/>
      <c r="B591" s="463"/>
      <c r="C591" s="464"/>
      <c r="D591" s="464"/>
      <c r="E591" s="464"/>
      <c r="F591" s="464"/>
      <c r="G591" s="464"/>
    </row>
    <row r="592" spans="1:7" s="472" customFormat="1" ht="11.25" outlineLevel="3" x14ac:dyDescent="0.2">
      <c r="A592" s="465"/>
      <c r="B592" s="466" t="str">
        <f>IF(AND(B591&lt;&gt;"Výkaz výměr:",C591=""),"Výkaz výměr:","")</f>
        <v>Výkaz výměr:</v>
      </c>
      <c r="C592" s="467" t="s">
        <v>2093</v>
      </c>
      <c r="D592" s="468"/>
      <c r="E592" s="469">
        <v>250</v>
      </c>
      <c r="F592" s="470"/>
      <c r="G592" s="471"/>
    </row>
    <row r="593" spans="1:7" s="460" customFormat="1" ht="12" outlineLevel="2" x14ac:dyDescent="0.2">
      <c r="A593" s="454">
        <v>94</v>
      </c>
      <c r="B593" s="455" t="s">
        <v>850</v>
      </c>
      <c r="C593" s="456" t="s">
        <v>2094</v>
      </c>
      <c r="D593" s="457" t="s">
        <v>145</v>
      </c>
      <c r="E593" s="458">
        <v>75</v>
      </c>
      <c r="F593" s="401"/>
      <c r="G593" s="459">
        <f>E593*F593</f>
        <v>0</v>
      </c>
    </row>
    <row r="594" spans="1:7" s="460" customFormat="1" ht="12" outlineLevel="2" x14ac:dyDescent="0.2">
      <c r="A594" s="461"/>
      <c r="B594" s="462" t="s">
        <v>1996</v>
      </c>
      <c r="C594" s="530" t="s">
        <v>2095</v>
      </c>
      <c r="D594" s="530"/>
      <c r="E594" s="530"/>
      <c r="F594" s="530"/>
      <c r="G594" s="530"/>
    </row>
    <row r="595" spans="1:7" s="460" customFormat="1" ht="6" customHeight="1" outlineLevel="2" x14ac:dyDescent="0.2">
      <c r="A595" s="461"/>
      <c r="B595" s="463"/>
      <c r="C595" s="464"/>
      <c r="D595" s="464"/>
      <c r="E595" s="464"/>
      <c r="F595" s="464"/>
      <c r="G595" s="464"/>
    </row>
    <row r="596" spans="1:7" s="472" customFormat="1" ht="11.25" outlineLevel="3" x14ac:dyDescent="0.2">
      <c r="A596" s="465"/>
      <c r="B596" s="466" t="str">
        <f>IF(AND(B595&lt;&gt;"Výkaz výměr:",C595=""),"Výkaz výměr:","")</f>
        <v>Výkaz výměr:</v>
      </c>
      <c r="C596" s="467" t="s">
        <v>2096</v>
      </c>
      <c r="D596" s="468"/>
      <c r="E596" s="469">
        <v>75</v>
      </c>
      <c r="F596" s="470"/>
      <c r="G596" s="471"/>
    </row>
    <row r="597" spans="1:7" s="460" customFormat="1" ht="12" outlineLevel="2" x14ac:dyDescent="0.2">
      <c r="A597" s="454">
        <v>95</v>
      </c>
      <c r="B597" s="455" t="s">
        <v>2097</v>
      </c>
      <c r="C597" s="456" t="s">
        <v>2098</v>
      </c>
      <c r="D597" s="457" t="s">
        <v>145</v>
      </c>
      <c r="E597" s="458">
        <v>131.828</v>
      </c>
      <c r="F597" s="401"/>
      <c r="G597" s="459">
        <f>E597*F597</f>
        <v>0</v>
      </c>
    </row>
    <row r="598" spans="1:7" s="460" customFormat="1" ht="12" outlineLevel="2" x14ac:dyDescent="0.2">
      <c r="A598" s="461"/>
      <c r="B598" s="462" t="s">
        <v>1996</v>
      </c>
      <c r="C598" s="530" t="s">
        <v>2099</v>
      </c>
      <c r="D598" s="530"/>
      <c r="E598" s="530"/>
      <c r="F598" s="530"/>
      <c r="G598" s="530"/>
    </row>
    <row r="599" spans="1:7" s="460" customFormat="1" ht="6" customHeight="1" outlineLevel="2" x14ac:dyDescent="0.2">
      <c r="A599" s="461"/>
      <c r="B599" s="463"/>
      <c r="C599" s="464"/>
      <c r="D599" s="464"/>
      <c r="E599" s="464"/>
      <c r="F599" s="464"/>
      <c r="G599" s="464"/>
    </row>
    <row r="600" spans="1:7" s="472" customFormat="1" ht="11.25" outlineLevel="3" x14ac:dyDescent="0.2">
      <c r="A600" s="465"/>
      <c r="B600" s="466" t="str">
        <f>IF(AND(B599&lt;&gt;"Výkaz výměr:",C599=""),"Výkaz výměr:","")</f>
        <v>Výkaz výměr:</v>
      </c>
      <c r="C600" s="467" t="s">
        <v>2100</v>
      </c>
      <c r="D600" s="468"/>
      <c r="E600" s="469">
        <v>23.65</v>
      </c>
      <c r="F600" s="470"/>
      <c r="G600" s="471"/>
    </row>
    <row r="601" spans="1:7" s="472" customFormat="1" ht="11.25" outlineLevel="3" x14ac:dyDescent="0.2">
      <c r="A601" s="465"/>
      <c r="B601" s="466" t="str">
        <f>IF(AND(B600&lt;&gt;"Výkaz výměr:",C600=""),"Výkaz výměr:","")</f>
        <v/>
      </c>
      <c r="C601" s="467" t="s">
        <v>2101</v>
      </c>
      <c r="D601" s="468"/>
      <c r="E601" s="469">
        <v>108.178</v>
      </c>
      <c r="F601" s="470"/>
      <c r="G601" s="471"/>
    </row>
    <row r="602" spans="1:7" s="460" customFormat="1" ht="12" outlineLevel="2" x14ac:dyDescent="0.2">
      <c r="A602" s="454">
        <v>96</v>
      </c>
      <c r="B602" s="455" t="s">
        <v>853</v>
      </c>
      <c r="C602" s="456" t="s">
        <v>2102</v>
      </c>
      <c r="D602" s="457" t="s">
        <v>130</v>
      </c>
      <c r="E602" s="458">
        <v>26</v>
      </c>
      <c r="F602" s="401"/>
      <c r="G602" s="459">
        <f>E602*F602</f>
        <v>0</v>
      </c>
    </row>
    <row r="603" spans="1:7" s="460" customFormat="1" ht="12" outlineLevel="2" x14ac:dyDescent="0.2">
      <c r="A603" s="461"/>
      <c r="B603" s="462" t="s">
        <v>1996</v>
      </c>
      <c r="C603" s="530" t="s">
        <v>2103</v>
      </c>
      <c r="D603" s="530"/>
      <c r="E603" s="530"/>
      <c r="F603" s="530"/>
      <c r="G603" s="530"/>
    </row>
    <row r="604" spans="1:7" s="460" customFormat="1" ht="6" customHeight="1" outlineLevel="2" x14ac:dyDescent="0.2">
      <c r="A604" s="461"/>
      <c r="B604" s="463"/>
      <c r="C604" s="464"/>
      <c r="D604" s="464"/>
      <c r="E604" s="464"/>
      <c r="F604" s="464"/>
      <c r="G604" s="464"/>
    </row>
    <row r="605" spans="1:7" s="472" customFormat="1" ht="11.25" outlineLevel="3" x14ac:dyDescent="0.2">
      <c r="A605" s="465"/>
      <c r="B605" s="466" t="str">
        <f>IF(AND(B604&lt;&gt;"Výkaz výměr:",C604=""),"Výkaz výměr:","")</f>
        <v>Výkaz výměr:</v>
      </c>
      <c r="C605" s="467" t="s">
        <v>2058</v>
      </c>
      <c r="D605" s="468"/>
      <c r="E605" s="469">
        <v>26</v>
      </c>
      <c r="F605" s="470"/>
      <c r="G605" s="471"/>
    </row>
    <row r="606" spans="1:7" s="460" customFormat="1" ht="12" outlineLevel="2" x14ac:dyDescent="0.2">
      <c r="A606" s="454">
        <v>97</v>
      </c>
      <c r="B606" s="455" t="s">
        <v>1573</v>
      </c>
      <c r="C606" s="456" t="s">
        <v>1574</v>
      </c>
      <c r="D606" s="457" t="s">
        <v>110</v>
      </c>
      <c r="E606" s="458">
        <v>17.074999999999999</v>
      </c>
      <c r="F606" s="401"/>
      <c r="G606" s="459">
        <f>E606*F606</f>
        <v>0</v>
      </c>
    </row>
    <row r="607" spans="1:7" s="460" customFormat="1" ht="12" outlineLevel="2" x14ac:dyDescent="0.2">
      <c r="A607" s="461"/>
      <c r="B607" s="462" t="s">
        <v>1996</v>
      </c>
      <c r="C607" s="530" t="s">
        <v>2104</v>
      </c>
      <c r="D607" s="530"/>
      <c r="E607" s="530"/>
      <c r="F607" s="530"/>
      <c r="G607" s="530"/>
    </row>
    <row r="608" spans="1:7" s="460" customFormat="1" ht="6" customHeight="1" outlineLevel="2" x14ac:dyDescent="0.2">
      <c r="A608" s="461"/>
      <c r="B608" s="463"/>
      <c r="C608" s="464"/>
      <c r="D608" s="464"/>
      <c r="E608" s="464"/>
      <c r="F608" s="464"/>
      <c r="G608" s="464"/>
    </row>
    <row r="609" spans="1:7" s="472" customFormat="1" ht="11.25" outlineLevel="3" x14ac:dyDescent="0.2">
      <c r="A609" s="465"/>
      <c r="B609" s="466" t="str">
        <f>IF(AND(B608&lt;&gt;"Výkaz výměr:",C608=""),"Výkaz výměr:","")</f>
        <v>Výkaz výměr:</v>
      </c>
      <c r="C609" s="467" t="s">
        <v>1205</v>
      </c>
      <c r="D609" s="468"/>
      <c r="E609" s="469">
        <v>0</v>
      </c>
      <c r="F609" s="470"/>
      <c r="G609" s="471"/>
    </row>
    <row r="610" spans="1:7" s="472" customFormat="1" ht="11.25" outlineLevel="3" x14ac:dyDescent="0.2">
      <c r="A610" s="465"/>
      <c r="B610" s="466" t="str">
        <f>IF(AND(B609&lt;&gt;"Výkaz výměr:",C609=""),"Výkaz výměr:","")</f>
        <v/>
      </c>
      <c r="C610" s="467" t="s">
        <v>1575</v>
      </c>
      <c r="D610" s="468"/>
      <c r="E610" s="469">
        <v>17.074999999999999</v>
      </c>
      <c r="F610" s="470"/>
      <c r="G610" s="471"/>
    </row>
    <row r="611" spans="1:7" s="460" customFormat="1" ht="12" outlineLevel="2" x14ac:dyDescent="0.2">
      <c r="A611" s="454">
        <v>98</v>
      </c>
      <c r="B611" s="455" t="s">
        <v>1576</v>
      </c>
      <c r="C611" s="456" t="s">
        <v>1577</v>
      </c>
      <c r="D611" s="457" t="s">
        <v>145</v>
      </c>
      <c r="E611" s="458">
        <v>0.5</v>
      </c>
      <c r="F611" s="401"/>
      <c r="G611" s="459">
        <f>E611*F611</f>
        <v>0</v>
      </c>
    </row>
    <row r="612" spans="1:7" s="460" customFormat="1" ht="12" outlineLevel="2" x14ac:dyDescent="0.2">
      <c r="A612" s="461"/>
      <c r="B612" s="462" t="s">
        <v>1996</v>
      </c>
      <c r="C612" s="530" t="s">
        <v>2105</v>
      </c>
      <c r="D612" s="530"/>
      <c r="E612" s="530"/>
      <c r="F612" s="530"/>
      <c r="G612" s="530"/>
    </row>
    <row r="613" spans="1:7" s="460" customFormat="1" ht="6" customHeight="1" outlineLevel="2" x14ac:dyDescent="0.2">
      <c r="A613" s="461"/>
      <c r="B613" s="463"/>
      <c r="C613" s="464"/>
      <c r="D613" s="464"/>
      <c r="E613" s="464"/>
      <c r="F613" s="464"/>
      <c r="G613" s="464"/>
    </row>
    <row r="614" spans="1:7" s="472" customFormat="1" ht="11.25" outlineLevel="3" x14ac:dyDescent="0.2">
      <c r="A614" s="465"/>
      <c r="B614" s="466" t="str">
        <f>IF(AND(B613&lt;&gt;"Výkaz výměr:",C613=""),"Výkaz výměr:","")</f>
        <v>Výkaz výměr:</v>
      </c>
      <c r="C614" s="467" t="s">
        <v>1578</v>
      </c>
      <c r="D614" s="468"/>
      <c r="E614" s="469">
        <v>0.5</v>
      </c>
      <c r="F614" s="470"/>
      <c r="G614" s="471"/>
    </row>
    <row r="615" spans="1:7" s="460" customFormat="1" ht="24" outlineLevel="2" x14ac:dyDescent="0.2">
      <c r="A615" s="454">
        <v>99</v>
      </c>
      <c r="B615" s="455" t="s">
        <v>1579</v>
      </c>
      <c r="C615" s="456" t="s">
        <v>1580</v>
      </c>
      <c r="D615" s="457" t="s">
        <v>145</v>
      </c>
      <c r="E615" s="458">
        <v>4.0500000000000007</v>
      </c>
      <c r="F615" s="401"/>
      <c r="G615" s="459">
        <f>E615*F615</f>
        <v>0</v>
      </c>
    </row>
    <row r="616" spans="1:7" s="460" customFormat="1" ht="12" outlineLevel="2" x14ac:dyDescent="0.2">
      <c r="A616" s="461"/>
      <c r="B616" s="462" t="s">
        <v>1996</v>
      </c>
      <c r="C616" s="530" t="s">
        <v>2106</v>
      </c>
      <c r="D616" s="530"/>
      <c r="E616" s="530"/>
      <c r="F616" s="530"/>
      <c r="G616" s="530"/>
    </row>
    <row r="617" spans="1:7" s="460" customFormat="1" ht="6" customHeight="1" outlineLevel="2" x14ac:dyDescent="0.2">
      <c r="A617" s="461"/>
      <c r="B617" s="463"/>
      <c r="C617" s="464"/>
      <c r="D617" s="464"/>
      <c r="E617" s="464"/>
      <c r="F617" s="464"/>
      <c r="G617" s="464"/>
    </row>
    <row r="618" spans="1:7" s="472" customFormat="1" ht="11.25" outlineLevel="3" x14ac:dyDescent="0.2">
      <c r="A618" s="465"/>
      <c r="B618" s="466" t="str">
        <f>IF(AND(B617&lt;&gt;"Výkaz výměr:",C617=""),"Výkaz výměr:","")</f>
        <v>Výkaz výměr:</v>
      </c>
      <c r="C618" s="467" t="s">
        <v>1581</v>
      </c>
      <c r="D618" s="468"/>
      <c r="E618" s="469">
        <v>4.0500000000000007</v>
      </c>
      <c r="F618" s="470"/>
      <c r="G618" s="471"/>
    </row>
    <row r="619" spans="1:7" s="460" customFormat="1" ht="48" outlineLevel="2" x14ac:dyDescent="0.2">
      <c r="A619" s="454">
        <v>100</v>
      </c>
      <c r="B619" s="455" t="s">
        <v>1582</v>
      </c>
      <c r="C619" s="456" t="s">
        <v>2325</v>
      </c>
      <c r="D619" s="457" t="s">
        <v>335</v>
      </c>
      <c r="E619" s="458">
        <v>1</v>
      </c>
      <c r="F619" s="401"/>
      <c r="G619" s="459">
        <f>E619*F619</f>
        <v>0</v>
      </c>
    </row>
    <row r="620" spans="1:7" s="460" customFormat="1" ht="12" outlineLevel="2" x14ac:dyDescent="0.2">
      <c r="A620" s="461"/>
      <c r="B620" s="462" t="s">
        <v>1996</v>
      </c>
      <c r="C620" s="530"/>
      <c r="D620" s="530"/>
      <c r="E620" s="530"/>
      <c r="F620" s="530"/>
      <c r="G620" s="530"/>
    </row>
    <row r="621" spans="1:7" s="460" customFormat="1" ht="6" customHeight="1" outlineLevel="2" x14ac:dyDescent="0.2">
      <c r="A621" s="461"/>
      <c r="B621" s="463"/>
      <c r="C621" s="464"/>
      <c r="D621" s="464"/>
      <c r="E621" s="464"/>
      <c r="F621" s="464"/>
      <c r="G621" s="464"/>
    </row>
    <row r="622" spans="1:7" s="460" customFormat="1" ht="12" outlineLevel="2" x14ac:dyDescent="0.2">
      <c r="A622" s="454">
        <v>101</v>
      </c>
      <c r="B622" s="455" t="s">
        <v>251</v>
      </c>
      <c r="C622" s="456" t="s">
        <v>1583</v>
      </c>
      <c r="D622" s="457" t="s">
        <v>110</v>
      </c>
      <c r="E622" s="458">
        <v>296.83999999999997</v>
      </c>
      <c r="F622" s="401"/>
      <c r="G622" s="459">
        <f>E622*F622</f>
        <v>0</v>
      </c>
    </row>
    <row r="623" spans="1:7" s="460" customFormat="1" ht="12" outlineLevel="2" x14ac:dyDescent="0.2">
      <c r="A623" s="461"/>
      <c r="B623" s="462" t="s">
        <v>1996</v>
      </c>
      <c r="C623" s="530" t="s">
        <v>2107</v>
      </c>
      <c r="D623" s="530"/>
      <c r="E623" s="530"/>
      <c r="F623" s="530"/>
      <c r="G623" s="530"/>
    </row>
    <row r="624" spans="1:7" s="460" customFormat="1" ht="6" customHeight="1" outlineLevel="2" x14ac:dyDescent="0.2">
      <c r="A624" s="461"/>
      <c r="B624" s="463"/>
      <c r="C624" s="464"/>
      <c r="D624" s="464"/>
      <c r="E624" s="464"/>
      <c r="F624" s="464"/>
      <c r="G624" s="464"/>
    </row>
    <row r="625" spans="1:7" s="472" customFormat="1" ht="22.5" outlineLevel="3" x14ac:dyDescent="0.2">
      <c r="A625" s="465"/>
      <c r="B625" s="466" t="str">
        <f>IF(AND(B624&lt;&gt;"Výkaz výměr:",C624=""),"Výkaz výměr:","")</f>
        <v>Výkaz výměr:</v>
      </c>
      <c r="C625" s="467" t="s">
        <v>1584</v>
      </c>
      <c r="D625" s="468"/>
      <c r="E625" s="469">
        <v>296.83999999999997</v>
      </c>
      <c r="F625" s="470"/>
      <c r="G625" s="471"/>
    </row>
    <row r="626" spans="1:7" s="460" customFormat="1" ht="12" outlineLevel="2" x14ac:dyDescent="0.2">
      <c r="A626" s="454">
        <v>102</v>
      </c>
      <c r="B626" s="455" t="s">
        <v>1585</v>
      </c>
      <c r="C626" s="473" t="s">
        <v>1586</v>
      </c>
      <c r="D626" s="457" t="s">
        <v>110</v>
      </c>
      <c r="E626" s="458">
        <v>296.83999999999997</v>
      </c>
      <c r="F626" s="401"/>
      <c r="G626" s="459">
        <f>E626*F626</f>
        <v>0</v>
      </c>
    </row>
    <row r="627" spans="1:7" s="460" customFormat="1" ht="12" outlineLevel="2" x14ac:dyDescent="0.2">
      <c r="A627" s="461"/>
      <c r="B627" s="462" t="s">
        <v>1996</v>
      </c>
      <c r="C627" s="530" t="s">
        <v>2108</v>
      </c>
      <c r="D627" s="530"/>
      <c r="E627" s="530"/>
      <c r="F627" s="530"/>
      <c r="G627" s="530"/>
    </row>
    <row r="628" spans="1:7" s="460" customFormat="1" ht="6" customHeight="1" outlineLevel="2" x14ac:dyDescent="0.2">
      <c r="A628" s="461"/>
      <c r="B628" s="463"/>
      <c r="C628" s="464"/>
      <c r="D628" s="464"/>
      <c r="E628" s="464"/>
      <c r="F628" s="464"/>
      <c r="G628" s="464"/>
    </row>
    <row r="629" spans="1:7" s="460" customFormat="1" ht="12" outlineLevel="2" x14ac:dyDescent="0.2">
      <c r="A629" s="454">
        <v>103</v>
      </c>
      <c r="B629" s="455" t="s">
        <v>1587</v>
      </c>
      <c r="C629" s="473" t="s">
        <v>1588</v>
      </c>
      <c r="D629" s="457" t="s">
        <v>110</v>
      </c>
      <c r="E629" s="458">
        <v>34.799999999999997</v>
      </c>
      <c r="F629" s="401"/>
      <c r="G629" s="459">
        <f>E629*F629</f>
        <v>0</v>
      </c>
    </row>
    <row r="630" spans="1:7" s="460" customFormat="1" ht="12" outlineLevel="2" x14ac:dyDescent="0.2">
      <c r="A630" s="461"/>
      <c r="B630" s="462" t="s">
        <v>1996</v>
      </c>
      <c r="C630" s="530" t="s">
        <v>2109</v>
      </c>
      <c r="D630" s="530"/>
      <c r="E630" s="530"/>
      <c r="F630" s="530"/>
      <c r="G630" s="530"/>
    </row>
    <row r="631" spans="1:7" s="460" customFormat="1" ht="6" customHeight="1" outlineLevel="2" x14ac:dyDescent="0.2">
      <c r="A631" s="461"/>
      <c r="B631" s="463"/>
      <c r="C631" s="464"/>
      <c r="D631" s="464"/>
      <c r="E631" s="464"/>
      <c r="F631" s="464"/>
      <c r="G631" s="464"/>
    </row>
    <row r="632" spans="1:7" s="472" customFormat="1" ht="11.25" outlineLevel="3" x14ac:dyDescent="0.2">
      <c r="A632" s="465"/>
      <c r="B632" s="466" t="str">
        <f>IF(AND(B631&lt;&gt;"Výkaz výměr:",C631=""),"Výkaz výměr:","")</f>
        <v>Výkaz výměr:</v>
      </c>
      <c r="C632" s="467" t="s">
        <v>1589</v>
      </c>
      <c r="D632" s="468"/>
      <c r="E632" s="469">
        <v>34.799999999999997</v>
      </c>
      <c r="F632" s="470"/>
      <c r="G632" s="471"/>
    </row>
    <row r="633" spans="1:7" s="460" customFormat="1" ht="12" outlineLevel="2" x14ac:dyDescent="0.2">
      <c r="A633" s="454">
        <v>104</v>
      </c>
      <c r="B633" s="455" t="s">
        <v>1590</v>
      </c>
      <c r="C633" s="473" t="s">
        <v>1591</v>
      </c>
      <c r="D633" s="457" t="s">
        <v>110</v>
      </c>
      <c r="E633" s="458">
        <v>1044</v>
      </c>
      <c r="F633" s="401"/>
      <c r="G633" s="459">
        <f>E633*F633</f>
        <v>0</v>
      </c>
    </row>
    <row r="634" spans="1:7" s="460" customFormat="1" ht="12" outlineLevel="2" x14ac:dyDescent="0.2">
      <c r="A634" s="461"/>
      <c r="B634" s="462" t="s">
        <v>1996</v>
      </c>
      <c r="C634" s="530" t="s">
        <v>2110</v>
      </c>
      <c r="D634" s="530"/>
      <c r="E634" s="530"/>
      <c r="F634" s="530"/>
      <c r="G634" s="530"/>
    </row>
    <row r="635" spans="1:7" s="460" customFormat="1" ht="6" customHeight="1" outlineLevel="2" x14ac:dyDescent="0.2">
      <c r="A635" s="461"/>
      <c r="B635" s="463"/>
      <c r="C635" s="464"/>
      <c r="D635" s="464"/>
      <c r="E635" s="464"/>
      <c r="F635" s="464"/>
      <c r="G635" s="464"/>
    </row>
    <row r="636" spans="1:7" s="472" customFormat="1" ht="11.25" outlineLevel="3" x14ac:dyDescent="0.2">
      <c r="A636" s="465"/>
      <c r="B636" s="466" t="str">
        <f>IF(AND(B635&lt;&gt;"Výkaz výměr:",C635=""),"Výkaz výměr:","")</f>
        <v>Výkaz výměr:</v>
      </c>
      <c r="C636" s="467" t="s">
        <v>1592</v>
      </c>
      <c r="D636" s="468"/>
      <c r="E636" s="469">
        <v>1044</v>
      </c>
      <c r="F636" s="470"/>
      <c r="G636" s="471"/>
    </row>
    <row r="637" spans="1:7" s="460" customFormat="1" ht="12" outlineLevel="2" x14ac:dyDescent="0.2">
      <c r="A637" s="454">
        <v>105</v>
      </c>
      <c r="B637" s="455" t="s">
        <v>1593</v>
      </c>
      <c r="C637" s="473" t="s">
        <v>1594</v>
      </c>
      <c r="D637" s="457" t="s">
        <v>110</v>
      </c>
      <c r="E637" s="458">
        <v>34.799999999999997</v>
      </c>
      <c r="F637" s="401"/>
      <c r="G637" s="459">
        <f>E637*F637</f>
        <v>0</v>
      </c>
    </row>
    <row r="638" spans="1:7" s="460" customFormat="1" ht="12" outlineLevel="2" x14ac:dyDescent="0.2">
      <c r="A638" s="461"/>
      <c r="B638" s="462" t="s">
        <v>1996</v>
      </c>
      <c r="C638" s="530" t="s">
        <v>2111</v>
      </c>
      <c r="D638" s="530"/>
      <c r="E638" s="530"/>
      <c r="F638" s="530"/>
      <c r="G638" s="530"/>
    </row>
    <row r="639" spans="1:7" s="460" customFormat="1" ht="6" customHeight="1" outlineLevel="2" x14ac:dyDescent="0.2">
      <c r="A639" s="461"/>
      <c r="B639" s="463"/>
      <c r="C639" s="464"/>
      <c r="D639" s="464"/>
      <c r="E639" s="464"/>
      <c r="F639" s="464"/>
      <c r="G639" s="464"/>
    </row>
    <row r="640" spans="1:7" s="460" customFormat="1" ht="12" outlineLevel="2" x14ac:dyDescent="0.2">
      <c r="A640" s="454">
        <v>106</v>
      </c>
      <c r="B640" s="455" t="s">
        <v>1595</v>
      </c>
      <c r="C640" s="456" t="s">
        <v>1596</v>
      </c>
      <c r="D640" s="457" t="s">
        <v>110</v>
      </c>
      <c r="E640" s="458">
        <v>34.799999999999997</v>
      </c>
      <c r="F640" s="401"/>
      <c r="G640" s="459">
        <f>E640*F640</f>
        <v>0</v>
      </c>
    </row>
    <row r="641" spans="1:7" s="460" customFormat="1" ht="12" outlineLevel="2" x14ac:dyDescent="0.2">
      <c r="A641" s="461"/>
      <c r="B641" s="462" t="s">
        <v>1996</v>
      </c>
      <c r="C641" s="530" t="s">
        <v>2112</v>
      </c>
      <c r="D641" s="530"/>
      <c r="E641" s="530"/>
      <c r="F641" s="530"/>
      <c r="G641" s="530"/>
    </row>
    <row r="642" spans="1:7" s="460" customFormat="1" ht="6" customHeight="1" outlineLevel="2" x14ac:dyDescent="0.2">
      <c r="A642" s="461"/>
      <c r="B642" s="463"/>
      <c r="C642" s="464"/>
      <c r="D642" s="464"/>
      <c r="E642" s="464"/>
      <c r="F642" s="464"/>
      <c r="G642" s="464"/>
    </row>
    <row r="643" spans="1:7" s="460" customFormat="1" ht="12" outlineLevel="2" x14ac:dyDescent="0.2">
      <c r="A643" s="454">
        <v>107</v>
      </c>
      <c r="B643" s="455" t="s">
        <v>1597</v>
      </c>
      <c r="C643" s="456" t="s">
        <v>1598</v>
      </c>
      <c r="D643" s="457" t="s">
        <v>110</v>
      </c>
      <c r="E643" s="458">
        <v>1044</v>
      </c>
      <c r="F643" s="401"/>
      <c r="G643" s="459">
        <f>E643*F643</f>
        <v>0</v>
      </c>
    </row>
    <row r="644" spans="1:7" s="460" customFormat="1" ht="12" outlineLevel="2" x14ac:dyDescent="0.2">
      <c r="A644" s="461"/>
      <c r="B644" s="462" t="s">
        <v>1996</v>
      </c>
      <c r="C644" s="530" t="s">
        <v>2113</v>
      </c>
      <c r="D644" s="530"/>
      <c r="E644" s="530"/>
      <c r="F644" s="530"/>
      <c r="G644" s="530"/>
    </row>
    <row r="645" spans="1:7" s="460" customFormat="1" ht="6" customHeight="1" outlineLevel="2" x14ac:dyDescent="0.2">
      <c r="A645" s="461"/>
      <c r="B645" s="463"/>
      <c r="C645" s="464"/>
      <c r="D645" s="464"/>
      <c r="E645" s="464"/>
      <c r="F645" s="464"/>
      <c r="G645" s="464"/>
    </row>
    <row r="646" spans="1:7" s="460" customFormat="1" ht="12" outlineLevel="2" x14ac:dyDescent="0.2">
      <c r="A646" s="454">
        <v>108</v>
      </c>
      <c r="B646" s="455" t="s">
        <v>1599</v>
      </c>
      <c r="C646" s="456" t="s">
        <v>1600</v>
      </c>
      <c r="D646" s="457" t="s">
        <v>110</v>
      </c>
      <c r="E646" s="458">
        <v>34.799999999999997</v>
      </c>
      <c r="F646" s="401"/>
      <c r="G646" s="459">
        <f>E646*F646</f>
        <v>0</v>
      </c>
    </row>
    <row r="647" spans="1:7" s="460" customFormat="1" ht="12" outlineLevel="2" x14ac:dyDescent="0.2">
      <c r="A647" s="461"/>
      <c r="B647" s="462" t="s">
        <v>1996</v>
      </c>
      <c r="C647" s="530" t="s">
        <v>2114</v>
      </c>
      <c r="D647" s="530"/>
      <c r="E647" s="530"/>
      <c r="F647" s="530"/>
      <c r="G647" s="530"/>
    </row>
    <row r="648" spans="1:7" s="460" customFormat="1" ht="6" customHeight="1" outlineLevel="2" x14ac:dyDescent="0.2">
      <c r="A648" s="461"/>
      <c r="B648" s="463"/>
      <c r="C648" s="464"/>
      <c r="D648" s="464"/>
      <c r="E648" s="464"/>
      <c r="F648" s="464"/>
      <c r="G648" s="464"/>
    </row>
    <row r="649" spans="1:7" s="480" customFormat="1" ht="12.75" customHeight="1" outlineLevel="2" x14ac:dyDescent="0.2">
      <c r="A649" s="474"/>
      <c r="B649" s="475"/>
      <c r="C649" s="476"/>
      <c r="D649" s="475"/>
      <c r="E649" s="477"/>
      <c r="F649" s="478"/>
      <c r="G649" s="479"/>
    </row>
    <row r="650" spans="1:7" s="453" customFormat="1" ht="16.5" customHeight="1" outlineLevel="1" x14ac:dyDescent="0.2">
      <c r="A650" s="447"/>
      <c r="B650" s="448"/>
      <c r="C650" s="448" t="s">
        <v>1601</v>
      </c>
      <c r="D650" s="449"/>
      <c r="E650" s="450"/>
      <c r="F650" s="451"/>
      <c r="G650" s="452">
        <f>SUBTOTAL(9,G651:G673)</f>
        <v>0</v>
      </c>
    </row>
    <row r="651" spans="1:7" s="460" customFormat="1" ht="12" outlineLevel="2" x14ac:dyDescent="0.2">
      <c r="A651" s="454">
        <v>109</v>
      </c>
      <c r="B651" s="455" t="s">
        <v>1602</v>
      </c>
      <c r="C651" s="456" t="s">
        <v>1603</v>
      </c>
      <c r="D651" s="457" t="s">
        <v>98</v>
      </c>
      <c r="E651" s="458">
        <v>197.39548761000003</v>
      </c>
      <c r="F651" s="401"/>
      <c r="G651" s="459">
        <f>E651*F651</f>
        <v>0</v>
      </c>
    </row>
    <row r="652" spans="1:7" s="460" customFormat="1" ht="12" outlineLevel="2" x14ac:dyDescent="0.2">
      <c r="A652" s="461"/>
      <c r="B652" s="462" t="s">
        <v>1996</v>
      </c>
      <c r="C652" s="530" t="s">
        <v>2115</v>
      </c>
      <c r="D652" s="530"/>
      <c r="E652" s="530"/>
      <c r="F652" s="530"/>
      <c r="G652" s="530"/>
    </row>
    <row r="653" spans="1:7" s="460" customFormat="1" ht="6" customHeight="1" outlineLevel="2" x14ac:dyDescent="0.2">
      <c r="A653" s="461"/>
      <c r="B653" s="463"/>
      <c r="C653" s="464"/>
      <c r="D653" s="464"/>
      <c r="E653" s="464"/>
      <c r="F653" s="464"/>
      <c r="G653" s="464"/>
    </row>
    <row r="654" spans="1:7" s="460" customFormat="1" ht="12" outlineLevel="2" x14ac:dyDescent="0.2">
      <c r="A654" s="454">
        <v>110</v>
      </c>
      <c r="B654" s="455" t="s">
        <v>1604</v>
      </c>
      <c r="C654" s="456" t="s">
        <v>1605</v>
      </c>
      <c r="D654" s="457" t="s">
        <v>98</v>
      </c>
      <c r="E654" s="458">
        <v>197.39500000000001</v>
      </c>
      <c r="F654" s="401"/>
      <c r="G654" s="459">
        <f>E654*F654</f>
        <v>0</v>
      </c>
    </row>
    <row r="655" spans="1:7" s="460" customFormat="1" ht="12" outlineLevel="2" x14ac:dyDescent="0.2">
      <c r="A655" s="461"/>
      <c r="B655" s="462" t="s">
        <v>1996</v>
      </c>
      <c r="C655" s="530" t="s">
        <v>2116</v>
      </c>
      <c r="D655" s="530"/>
      <c r="E655" s="530"/>
      <c r="F655" s="530"/>
      <c r="G655" s="530"/>
    </row>
    <row r="656" spans="1:7" s="460" customFormat="1" ht="6" customHeight="1" outlineLevel="2" x14ac:dyDescent="0.2">
      <c r="A656" s="461"/>
      <c r="B656" s="463"/>
      <c r="C656" s="464"/>
      <c r="D656" s="464"/>
      <c r="E656" s="464"/>
      <c r="F656" s="464"/>
      <c r="G656" s="464"/>
    </row>
    <row r="657" spans="1:7" s="460" customFormat="1" ht="12" outlineLevel="2" x14ac:dyDescent="0.2">
      <c r="A657" s="454">
        <v>111</v>
      </c>
      <c r="B657" s="455" t="s">
        <v>277</v>
      </c>
      <c r="C657" s="456" t="s">
        <v>1606</v>
      </c>
      <c r="D657" s="457" t="s">
        <v>98</v>
      </c>
      <c r="E657" s="458">
        <v>197.39500000000001</v>
      </c>
      <c r="F657" s="401"/>
      <c r="G657" s="459">
        <f>E657*F657</f>
        <v>0</v>
      </c>
    </row>
    <row r="658" spans="1:7" s="460" customFormat="1" ht="12" outlineLevel="2" x14ac:dyDescent="0.2">
      <c r="A658" s="461"/>
      <c r="B658" s="462" t="s">
        <v>1996</v>
      </c>
      <c r="C658" s="530" t="s">
        <v>2117</v>
      </c>
      <c r="D658" s="530"/>
      <c r="E658" s="530"/>
      <c r="F658" s="530"/>
      <c r="G658" s="530"/>
    </row>
    <row r="659" spans="1:7" s="460" customFormat="1" ht="6" customHeight="1" outlineLevel="2" x14ac:dyDescent="0.2">
      <c r="A659" s="461"/>
      <c r="B659" s="463"/>
      <c r="C659" s="464"/>
      <c r="D659" s="464"/>
      <c r="E659" s="464"/>
      <c r="F659" s="464"/>
      <c r="G659" s="464"/>
    </row>
    <row r="660" spans="1:7" s="460" customFormat="1" ht="12" outlineLevel="2" x14ac:dyDescent="0.2">
      <c r="A660" s="454">
        <v>112</v>
      </c>
      <c r="B660" s="455" t="s">
        <v>279</v>
      </c>
      <c r="C660" s="456" t="s">
        <v>1607</v>
      </c>
      <c r="D660" s="457" t="s">
        <v>98</v>
      </c>
      <c r="E660" s="458">
        <v>3553.11</v>
      </c>
      <c r="F660" s="401"/>
      <c r="G660" s="459">
        <f>E660*F660</f>
        <v>0</v>
      </c>
    </row>
    <row r="661" spans="1:7" s="460" customFormat="1" ht="12" outlineLevel="2" x14ac:dyDescent="0.2">
      <c r="A661" s="461"/>
      <c r="B661" s="462" t="s">
        <v>1996</v>
      </c>
      <c r="C661" s="530" t="s">
        <v>2118</v>
      </c>
      <c r="D661" s="530"/>
      <c r="E661" s="530"/>
      <c r="F661" s="530"/>
      <c r="G661" s="530"/>
    </row>
    <row r="662" spans="1:7" s="460" customFormat="1" ht="6" customHeight="1" outlineLevel="2" x14ac:dyDescent="0.2">
      <c r="A662" s="461"/>
      <c r="B662" s="463"/>
      <c r="C662" s="464"/>
      <c r="D662" s="464"/>
      <c r="E662" s="464"/>
      <c r="F662" s="464"/>
      <c r="G662" s="464"/>
    </row>
    <row r="663" spans="1:7" s="472" customFormat="1" ht="11.25" outlineLevel="3" x14ac:dyDescent="0.2">
      <c r="A663" s="465"/>
      <c r="B663" s="466" t="str">
        <f>IF(AND(B662&lt;&gt;"Výkaz výměr:",C662=""),"Výkaz výměr:","")</f>
        <v>Výkaz výměr:</v>
      </c>
      <c r="C663" s="467" t="s">
        <v>2119</v>
      </c>
      <c r="D663" s="468"/>
      <c r="E663" s="469">
        <v>3553.11</v>
      </c>
      <c r="F663" s="470"/>
      <c r="G663" s="471"/>
    </row>
    <row r="664" spans="1:7" s="460" customFormat="1" ht="12" outlineLevel="2" x14ac:dyDescent="0.2">
      <c r="A664" s="454">
        <v>113</v>
      </c>
      <c r="B664" s="455" t="s">
        <v>1608</v>
      </c>
      <c r="C664" s="456" t="s">
        <v>1609</v>
      </c>
      <c r="D664" s="457" t="s">
        <v>98</v>
      </c>
      <c r="E664" s="458">
        <v>197.39500000000001</v>
      </c>
      <c r="F664" s="401"/>
      <c r="G664" s="459">
        <f>E664*F664</f>
        <v>0</v>
      </c>
    </row>
    <row r="665" spans="1:7" s="460" customFormat="1" ht="12" outlineLevel="2" x14ac:dyDescent="0.2">
      <c r="A665" s="461"/>
      <c r="B665" s="462" t="s">
        <v>1996</v>
      </c>
      <c r="C665" s="530" t="s">
        <v>2120</v>
      </c>
      <c r="D665" s="530"/>
      <c r="E665" s="530"/>
      <c r="F665" s="530"/>
      <c r="G665" s="530"/>
    </row>
    <row r="666" spans="1:7" s="460" customFormat="1" ht="6" customHeight="1" outlineLevel="2" x14ac:dyDescent="0.2">
      <c r="A666" s="461"/>
      <c r="B666" s="463"/>
      <c r="C666" s="464"/>
      <c r="D666" s="464"/>
      <c r="E666" s="464"/>
      <c r="F666" s="464"/>
      <c r="G666" s="464"/>
    </row>
    <row r="667" spans="1:7" s="460" customFormat="1" ht="24" outlineLevel="2" x14ac:dyDescent="0.2">
      <c r="A667" s="454">
        <v>114</v>
      </c>
      <c r="B667" s="455" t="s">
        <v>1610</v>
      </c>
      <c r="C667" s="456" t="s">
        <v>1611</v>
      </c>
      <c r="D667" s="457" t="s">
        <v>98</v>
      </c>
      <c r="E667" s="458">
        <v>197.39500000000001</v>
      </c>
      <c r="F667" s="401"/>
      <c r="G667" s="459">
        <f>E667*F667</f>
        <v>0</v>
      </c>
    </row>
    <row r="668" spans="1:7" s="460" customFormat="1" ht="12" outlineLevel="2" x14ac:dyDescent="0.2">
      <c r="A668" s="461"/>
      <c r="B668" s="462" t="s">
        <v>1996</v>
      </c>
      <c r="C668" s="530" t="s">
        <v>2121</v>
      </c>
      <c r="D668" s="530"/>
      <c r="E668" s="530"/>
      <c r="F668" s="530"/>
      <c r="G668" s="530"/>
    </row>
    <row r="669" spans="1:7" s="460" customFormat="1" ht="6" customHeight="1" outlineLevel="2" x14ac:dyDescent="0.2">
      <c r="A669" s="461"/>
      <c r="B669" s="463"/>
      <c r="C669" s="464"/>
      <c r="D669" s="464"/>
      <c r="E669" s="464"/>
      <c r="F669" s="464"/>
      <c r="G669" s="464"/>
    </row>
    <row r="670" spans="1:7" s="460" customFormat="1" ht="12" outlineLevel="2" x14ac:dyDescent="0.2">
      <c r="A670" s="454">
        <v>115</v>
      </c>
      <c r="B670" s="455" t="s">
        <v>1612</v>
      </c>
      <c r="C670" s="456" t="s">
        <v>1613</v>
      </c>
      <c r="D670" s="457" t="s">
        <v>98</v>
      </c>
      <c r="E670" s="458">
        <v>134.88900000000001</v>
      </c>
      <c r="F670" s="401"/>
      <c r="G670" s="459">
        <f>E670*F670</f>
        <v>0</v>
      </c>
    </row>
    <row r="671" spans="1:7" s="460" customFormat="1" ht="12" outlineLevel="2" x14ac:dyDescent="0.2">
      <c r="A671" s="461"/>
      <c r="B671" s="462" t="s">
        <v>1996</v>
      </c>
      <c r="C671" s="530" t="s">
        <v>2122</v>
      </c>
      <c r="D671" s="530"/>
      <c r="E671" s="530"/>
      <c r="F671" s="530"/>
      <c r="G671" s="530"/>
    </row>
    <row r="672" spans="1:7" s="460" customFormat="1" ht="6" customHeight="1" outlineLevel="2" x14ac:dyDescent="0.2">
      <c r="A672" s="461"/>
      <c r="B672" s="463"/>
      <c r="C672" s="464"/>
      <c r="D672" s="464"/>
      <c r="E672" s="464"/>
      <c r="F672" s="464"/>
      <c r="G672" s="464"/>
    </row>
    <row r="673" spans="1:7" s="480" customFormat="1" ht="12.75" customHeight="1" outlineLevel="2" x14ac:dyDescent="0.2">
      <c r="A673" s="474"/>
      <c r="B673" s="475"/>
      <c r="C673" s="476"/>
      <c r="D673" s="475"/>
      <c r="E673" s="477"/>
      <c r="F673" s="478"/>
      <c r="G673" s="479"/>
    </row>
    <row r="674" spans="1:7" s="453" customFormat="1" ht="16.5" customHeight="1" outlineLevel="1" x14ac:dyDescent="0.2">
      <c r="A674" s="447"/>
      <c r="B674" s="448"/>
      <c r="C674" s="448" t="s">
        <v>2123</v>
      </c>
      <c r="D674" s="449"/>
      <c r="E674" s="450"/>
      <c r="F674" s="451"/>
      <c r="G674" s="452">
        <f>SUBTOTAL(9,G675:G693)</f>
        <v>0</v>
      </c>
    </row>
    <row r="675" spans="1:7" s="460" customFormat="1" ht="12" outlineLevel="2" x14ac:dyDescent="0.2">
      <c r="A675" s="454">
        <v>116</v>
      </c>
      <c r="B675" s="455" t="s">
        <v>2124</v>
      </c>
      <c r="C675" s="456" t="s">
        <v>2125</v>
      </c>
      <c r="D675" s="457" t="s">
        <v>110</v>
      </c>
      <c r="E675" s="458">
        <v>20</v>
      </c>
      <c r="F675" s="401"/>
      <c r="G675" s="459">
        <f>E675*F675</f>
        <v>0</v>
      </c>
    </row>
    <row r="676" spans="1:7" s="460" customFormat="1" ht="12" outlineLevel="2" x14ac:dyDescent="0.2">
      <c r="A676" s="461"/>
      <c r="B676" s="462" t="s">
        <v>1996</v>
      </c>
      <c r="C676" s="530" t="s">
        <v>2126</v>
      </c>
      <c r="D676" s="530"/>
      <c r="E676" s="530"/>
      <c r="F676" s="530"/>
      <c r="G676" s="530"/>
    </row>
    <row r="677" spans="1:7" s="460" customFormat="1" ht="6" customHeight="1" outlineLevel="2" x14ac:dyDescent="0.2">
      <c r="A677" s="461"/>
      <c r="B677" s="463"/>
      <c r="C677" s="464"/>
      <c r="D677" s="464"/>
      <c r="E677" s="464"/>
      <c r="F677" s="464"/>
      <c r="G677" s="464"/>
    </row>
    <row r="678" spans="1:7" s="472" customFormat="1" ht="11.25" outlineLevel="3" x14ac:dyDescent="0.2">
      <c r="A678" s="465"/>
      <c r="B678" s="466" t="str">
        <f>IF(AND(B677&lt;&gt;"Výkaz výměr:",C677=""),"Výkaz výměr:","")</f>
        <v>Výkaz výměr:</v>
      </c>
      <c r="C678" s="467" t="s">
        <v>2127</v>
      </c>
      <c r="D678" s="468"/>
      <c r="E678" s="469">
        <v>20</v>
      </c>
      <c r="F678" s="470"/>
      <c r="G678" s="471"/>
    </row>
    <row r="679" spans="1:7" s="460" customFormat="1" ht="12" outlineLevel="2" x14ac:dyDescent="0.2">
      <c r="A679" s="454">
        <v>117</v>
      </c>
      <c r="B679" s="455" t="s">
        <v>2128</v>
      </c>
      <c r="C679" s="456" t="s">
        <v>2129</v>
      </c>
      <c r="D679" s="457" t="s">
        <v>98</v>
      </c>
      <c r="E679" s="458">
        <v>6.6E-3</v>
      </c>
      <c r="F679" s="401"/>
      <c r="G679" s="459">
        <f>E679*F679</f>
        <v>0</v>
      </c>
    </row>
    <row r="680" spans="1:7" s="460" customFormat="1" ht="12" outlineLevel="2" x14ac:dyDescent="0.2">
      <c r="A680" s="461"/>
      <c r="B680" s="462" t="s">
        <v>1996</v>
      </c>
      <c r="C680" s="530" t="s">
        <v>2130</v>
      </c>
      <c r="D680" s="530"/>
      <c r="E680" s="530"/>
      <c r="F680" s="530"/>
      <c r="G680" s="530"/>
    </row>
    <row r="681" spans="1:7" s="460" customFormat="1" ht="6" customHeight="1" outlineLevel="2" x14ac:dyDescent="0.2">
      <c r="A681" s="461"/>
      <c r="B681" s="463"/>
      <c r="C681" s="464"/>
      <c r="D681" s="464"/>
      <c r="E681" s="464"/>
      <c r="F681" s="464"/>
      <c r="G681" s="464"/>
    </row>
    <row r="682" spans="1:7" s="460" customFormat="1" ht="12" outlineLevel="2" x14ac:dyDescent="0.2">
      <c r="A682" s="454">
        <v>118</v>
      </c>
      <c r="B682" s="455" t="s">
        <v>2131</v>
      </c>
      <c r="C682" s="456" t="s">
        <v>2132</v>
      </c>
      <c r="D682" s="457" t="s">
        <v>110</v>
      </c>
      <c r="E682" s="458">
        <v>20</v>
      </c>
      <c r="F682" s="401"/>
      <c r="G682" s="459">
        <f>E682*F682</f>
        <v>0</v>
      </c>
    </row>
    <row r="683" spans="1:7" s="460" customFormat="1" ht="12" outlineLevel="2" x14ac:dyDescent="0.2">
      <c r="A683" s="461"/>
      <c r="B683" s="462" t="s">
        <v>1996</v>
      </c>
      <c r="C683" s="530" t="s">
        <v>2133</v>
      </c>
      <c r="D683" s="530"/>
      <c r="E683" s="530"/>
      <c r="F683" s="530"/>
      <c r="G683" s="530"/>
    </row>
    <row r="684" spans="1:7" s="460" customFormat="1" ht="6" customHeight="1" outlineLevel="2" x14ac:dyDescent="0.2">
      <c r="A684" s="461"/>
      <c r="B684" s="463"/>
      <c r="C684" s="464"/>
      <c r="D684" s="464"/>
      <c r="E684" s="464"/>
      <c r="F684" s="464"/>
      <c r="G684" s="464"/>
    </row>
    <row r="685" spans="1:7" s="460" customFormat="1" ht="24" outlineLevel="2" x14ac:dyDescent="0.2">
      <c r="A685" s="454">
        <v>119</v>
      </c>
      <c r="B685" s="455" t="s">
        <v>2134</v>
      </c>
      <c r="C685" s="456" t="s">
        <v>2135</v>
      </c>
      <c r="D685" s="457" t="s">
        <v>110</v>
      </c>
      <c r="E685" s="458">
        <v>23</v>
      </c>
      <c r="F685" s="401"/>
      <c r="G685" s="459">
        <f>E685*F685</f>
        <v>0</v>
      </c>
    </row>
    <row r="686" spans="1:7" s="460" customFormat="1" ht="12" outlineLevel="2" x14ac:dyDescent="0.2">
      <c r="A686" s="461"/>
      <c r="B686" s="462" t="s">
        <v>1996</v>
      </c>
      <c r="C686" s="530" t="s">
        <v>2136</v>
      </c>
      <c r="D686" s="530"/>
      <c r="E686" s="530"/>
      <c r="F686" s="530"/>
      <c r="G686" s="530"/>
    </row>
    <row r="687" spans="1:7" s="460" customFormat="1" ht="6" customHeight="1" outlineLevel="2" x14ac:dyDescent="0.2">
      <c r="A687" s="461"/>
      <c r="B687" s="463"/>
      <c r="C687" s="464"/>
      <c r="D687" s="464"/>
      <c r="E687" s="464"/>
      <c r="F687" s="464"/>
      <c r="G687" s="464"/>
    </row>
    <row r="688" spans="1:7" s="472" customFormat="1" ht="11.25" outlineLevel="3" x14ac:dyDescent="0.2">
      <c r="A688" s="465"/>
      <c r="B688" s="466" t="str">
        <f>IF(AND(B687&lt;&gt;"Výkaz výměr:",C687=""),"Výkaz výměr:","")</f>
        <v>Výkaz výměr:</v>
      </c>
      <c r="C688" s="467" t="s">
        <v>2137</v>
      </c>
      <c r="D688" s="468"/>
      <c r="E688" s="469">
        <v>20</v>
      </c>
      <c r="F688" s="470"/>
      <c r="G688" s="471"/>
    </row>
    <row r="689" spans="1:7" s="472" customFormat="1" ht="11.25" outlineLevel="3" x14ac:dyDescent="0.2">
      <c r="A689" s="465"/>
      <c r="B689" s="466" t="str">
        <f>IF(AND(B688&lt;&gt;"Výkaz výměr:",C688=""),"Výkaz výměr:","")</f>
        <v/>
      </c>
      <c r="C689" s="467" t="s">
        <v>2138</v>
      </c>
      <c r="D689" s="468"/>
      <c r="E689" s="469">
        <v>3</v>
      </c>
      <c r="F689" s="470"/>
      <c r="G689" s="471"/>
    </row>
    <row r="690" spans="1:7" s="460" customFormat="1" ht="12" outlineLevel="2" x14ac:dyDescent="0.2">
      <c r="A690" s="454">
        <v>120</v>
      </c>
      <c r="B690" s="455" t="s">
        <v>2139</v>
      </c>
      <c r="C690" s="456" t="s">
        <v>2140</v>
      </c>
      <c r="D690" s="457" t="s">
        <v>98</v>
      </c>
      <c r="E690" s="458">
        <v>0.13880000000000001</v>
      </c>
      <c r="F690" s="401"/>
      <c r="G690" s="459">
        <f>E690*F690</f>
        <v>0</v>
      </c>
    </row>
    <row r="691" spans="1:7" s="460" customFormat="1" ht="12" outlineLevel="2" x14ac:dyDescent="0.2">
      <c r="A691" s="461"/>
      <c r="B691" s="462" t="s">
        <v>1996</v>
      </c>
      <c r="C691" s="530" t="s">
        <v>2141</v>
      </c>
      <c r="D691" s="530"/>
      <c r="E691" s="530"/>
      <c r="F691" s="530"/>
      <c r="G691" s="530"/>
    </row>
    <row r="692" spans="1:7" s="460" customFormat="1" ht="6" customHeight="1" outlineLevel="2" x14ac:dyDescent="0.2">
      <c r="A692" s="461"/>
      <c r="B692" s="463"/>
      <c r="C692" s="464"/>
      <c r="D692" s="464"/>
      <c r="E692" s="464"/>
      <c r="F692" s="464"/>
      <c r="G692" s="464"/>
    </row>
    <row r="693" spans="1:7" s="480" customFormat="1" ht="12.75" customHeight="1" outlineLevel="2" x14ac:dyDescent="0.2">
      <c r="A693" s="474"/>
      <c r="B693" s="475"/>
      <c r="C693" s="476"/>
      <c r="D693" s="475"/>
      <c r="E693" s="477"/>
      <c r="F693" s="478"/>
      <c r="G693" s="479"/>
    </row>
    <row r="694" spans="1:7" s="453" customFormat="1" ht="16.5" customHeight="1" outlineLevel="1" x14ac:dyDescent="0.2">
      <c r="A694" s="447"/>
      <c r="B694" s="448"/>
      <c r="C694" s="448" t="s">
        <v>1614</v>
      </c>
      <c r="D694" s="449"/>
      <c r="E694" s="450"/>
      <c r="F694" s="451"/>
      <c r="G694" s="452">
        <f>SUBTOTAL(9,G695:G721)</f>
        <v>0</v>
      </c>
    </row>
    <row r="695" spans="1:7" s="460" customFormat="1" ht="12" outlineLevel="2" x14ac:dyDescent="0.2">
      <c r="A695" s="454">
        <v>121</v>
      </c>
      <c r="B695" s="455" t="s">
        <v>2142</v>
      </c>
      <c r="C695" s="456" t="s">
        <v>2143</v>
      </c>
      <c r="D695" s="457" t="s">
        <v>130</v>
      </c>
      <c r="E695" s="458">
        <v>1</v>
      </c>
      <c r="F695" s="401"/>
      <c r="G695" s="459">
        <f>E695*F695</f>
        <v>0</v>
      </c>
    </row>
    <row r="696" spans="1:7" s="460" customFormat="1" ht="12" outlineLevel="2" x14ac:dyDescent="0.2">
      <c r="A696" s="461"/>
      <c r="B696" s="462" t="s">
        <v>1996</v>
      </c>
      <c r="C696" s="530" t="s">
        <v>2144</v>
      </c>
      <c r="D696" s="530"/>
      <c r="E696" s="530"/>
      <c r="F696" s="530"/>
      <c r="G696" s="530"/>
    </row>
    <row r="697" spans="1:7" s="460" customFormat="1" ht="6" customHeight="1" outlineLevel="2" x14ac:dyDescent="0.2">
      <c r="A697" s="461"/>
      <c r="B697" s="463"/>
      <c r="C697" s="464"/>
      <c r="D697" s="464"/>
      <c r="E697" s="464"/>
      <c r="F697" s="464"/>
      <c r="G697" s="464"/>
    </row>
    <row r="698" spans="1:7" s="460" customFormat="1" ht="12" outlineLevel="2" x14ac:dyDescent="0.2">
      <c r="A698" s="454">
        <v>122</v>
      </c>
      <c r="B698" s="455" t="s">
        <v>2145</v>
      </c>
      <c r="C698" s="456" t="s">
        <v>2146</v>
      </c>
      <c r="D698" s="457" t="s">
        <v>130</v>
      </c>
      <c r="E698" s="458">
        <v>1</v>
      </c>
      <c r="F698" s="401"/>
      <c r="G698" s="459">
        <f>E698*F698</f>
        <v>0</v>
      </c>
    </row>
    <row r="699" spans="1:7" s="460" customFormat="1" ht="12" outlineLevel="2" x14ac:dyDescent="0.2">
      <c r="A699" s="461"/>
      <c r="B699" s="462" t="s">
        <v>1996</v>
      </c>
      <c r="C699" s="530" t="s">
        <v>2147</v>
      </c>
      <c r="D699" s="530"/>
      <c r="E699" s="530"/>
      <c r="F699" s="530"/>
      <c r="G699" s="530"/>
    </row>
    <row r="700" spans="1:7" s="460" customFormat="1" ht="6" customHeight="1" outlineLevel="2" x14ac:dyDescent="0.2">
      <c r="A700" s="461"/>
      <c r="B700" s="463"/>
      <c r="C700" s="464"/>
      <c r="D700" s="464"/>
      <c r="E700" s="464"/>
      <c r="F700" s="464"/>
      <c r="G700" s="464"/>
    </row>
    <row r="701" spans="1:7" s="460" customFormat="1" ht="12" outlineLevel="2" x14ac:dyDescent="0.2">
      <c r="A701" s="454">
        <v>123</v>
      </c>
      <c r="B701" s="455" t="s">
        <v>2148</v>
      </c>
      <c r="C701" s="456" t="s">
        <v>2149</v>
      </c>
      <c r="D701" s="457" t="s">
        <v>130</v>
      </c>
      <c r="E701" s="458">
        <v>1</v>
      </c>
      <c r="F701" s="401"/>
      <c r="G701" s="459">
        <f>E701*F701</f>
        <v>0</v>
      </c>
    </row>
    <row r="702" spans="1:7" s="460" customFormat="1" ht="12" outlineLevel="2" x14ac:dyDescent="0.2">
      <c r="A702" s="461"/>
      <c r="B702" s="462" t="s">
        <v>1996</v>
      </c>
      <c r="C702" s="530" t="s">
        <v>2150</v>
      </c>
      <c r="D702" s="530"/>
      <c r="E702" s="530"/>
      <c r="F702" s="530"/>
      <c r="G702" s="530"/>
    </row>
    <row r="703" spans="1:7" s="460" customFormat="1" ht="6" customHeight="1" outlineLevel="2" x14ac:dyDescent="0.2">
      <c r="A703" s="461"/>
      <c r="B703" s="463"/>
      <c r="C703" s="464"/>
      <c r="D703" s="464"/>
      <c r="E703" s="464"/>
      <c r="F703" s="464"/>
      <c r="G703" s="464"/>
    </row>
    <row r="704" spans="1:7" s="460" customFormat="1" ht="12" outlineLevel="2" x14ac:dyDescent="0.2">
      <c r="A704" s="454">
        <v>124</v>
      </c>
      <c r="B704" s="455" t="s">
        <v>2151</v>
      </c>
      <c r="C704" s="456" t="s">
        <v>2152</v>
      </c>
      <c r="D704" s="457" t="s">
        <v>130</v>
      </c>
      <c r="E704" s="458">
        <v>1</v>
      </c>
      <c r="F704" s="401"/>
      <c r="G704" s="459">
        <f>E704*F704</f>
        <v>0</v>
      </c>
    </row>
    <row r="705" spans="1:7" s="460" customFormat="1" ht="12" outlineLevel="2" x14ac:dyDescent="0.2">
      <c r="A705" s="461"/>
      <c r="B705" s="462" t="s">
        <v>1996</v>
      </c>
      <c r="C705" s="530" t="s">
        <v>2153</v>
      </c>
      <c r="D705" s="530"/>
      <c r="E705" s="530"/>
      <c r="F705" s="530"/>
      <c r="G705" s="530"/>
    </row>
    <row r="706" spans="1:7" s="460" customFormat="1" ht="6" customHeight="1" outlineLevel="2" x14ac:dyDescent="0.2">
      <c r="A706" s="461"/>
      <c r="B706" s="463"/>
      <c r="C706" s="464"/>
      <c r="D706" s="464"/>
      <c r="E706" s="464"/>
      <c r="F706" s="464"/>
      <c r="G706" s="464"/>
    </row>
    <row r="707" spans="1:7" s="460" customFormat="1" ht="12" outlineLevel="2" x14ac:dyDescent="0.2">
      <c r="A707" s="454">
        <v>125</v>
      </c>
      <c r="B707" s="455" t="s">
        <v>2154</v>
      </c>
      <c r="C707" s="456" t="s">
        <v>2155</v>
      </c>
      <c r="D707" s="457" t="s">
        <v>130</v>
      </c>
      <c r="E707" s="458">
        <v>1</v>
      </c>
      <c r="F707" s="401"/>
      <c r="G707" s="459">
        <f>E707*F707</f>
        <v>0</v>
      </c>
    </row>
    <row r="708" spans="1:7" s="460" customFormat="1" ht="12" outlineLevel="2" x14ac:dyDescent="0.2">
      <c r="A708" s="461"/>
      <c r="B708" s="462" t="s">
        <v>1996</v>
      </c>
      <c r="C708" s="530" t="s">
        <v>2156</v>
      </c>
      <c r="D708" s="530"/>
      <c r="E708" s="530"/>
      <c r="F708" s="530"/>
      <c r="G708" s="530"/>
    </row>
    <row r="709" spans="1:7" s="460" customFormat="1" ht="6" customHeight="1" outlineLevel="2" x14ac:dyDescent="0.2">
      <c r="A709" s="461"/>
      <c r="B709" s="463"/>
      <c r="C709" s="464"/>
      <c r="D709" s="464"/>
      <c r="E709" s="464"/>
      <c r="F709" s="464"/>
      <c r="G709" s="464"/>
    </row>
    <row r="710" spans="1:7" s="460" customFormat="1" ht="12" outlineLevel="2" x14ac:dyDescent="0.2">
      <c r="A710" s="454">
        <v>126</v>
      </c>
      <c r="B710" s="455" t="s">
        <v>1615</v>
      </c>
      <c r="C710" s="456" t="s">
        <v>1616</v>
      </c>
      <c r="D710" s="457" t="s">
        <v>130</v>
      </c>
      <c r="E710" s="458">
        <v>2</v>
      </c>
      <c r="F710" s="401"/>
      <c r="G710" s="459">
        <f>E710*F710</f>
        <v>0</v>
      </c>
    </row>
    <row r="711" spans="1:7" s="460" customFormat="1" ht="12" outlineLevel="2" x14ac:dyDescent="0.2">
      <c r="A711" s="461"/>
      <c r="B711" s="462" t="s">
        <v>1996</v>
      </c>
      <c r="C711" s="530" t="s">
        <v>2157</v>
      </c>
      <c r="D711" s="530"/>
      <c r="E711" s="530"/>
      <c r="F711" s="530"/>
      <c r="G711" s="530"/>
    </row>
    <row r="712" spans="1:7" s="460" customFormat="1" ht="6" customHeight="1" outlineLevel="2" x14ac:dyDescent="0.2">
      <c r="A712" s="461"/>
      <c r="B712" s="463"/>
      <c r="C712" s="464"/>
      <c r="D712" s="464"/>
      <c r="E712" s="464"/>
      <c r="F712" s="464"/>
      <c r="G712" s="464"/>
    </row>
    <row r="713" spans="1:7" s="472" customFormat="1" ht="11.25" outlineLevel="3" x14ac:dyDescent="0.2">
      <c r="A713" s="465"/>
      <c r="B713" s="466" t="str">
        <f>IF(AND(B712&lt;&gt;"Výkaz výměr:",C712=""),"Výkaz výměr:","")</f>
        <v>Výkaz výměr:</v>
      </c>
      <c r="C713" s="467" t="s">
        <v>1617</v>
      </c>
      <c r="D713" s="468"/>
      <c r="E713" s="469">
        <v>2</v>
      </c>
      <c r="F713" s="470"/>
      <c r="G713" s="471"/>
    </row>
    <row r="714" spans="1:7" s="460" customFormat="1" ht="12" outlineLevel="2" x14ac:dyDescent="0.2">
      <c r="A714" s="454">
        <v>127</v>
      </c>
      <c r="B714" s="455" t="s">
        <v>1618</v>
      </c>
      <c r="C714" s="456" t="s">
        <v>1619</v>
      </c>
      <c r="D714" s="457" t="s">
        <v>130</v>
      </c>
      <c r="E714" s="458">
        <v>4</v>
      </c>
      <c r="F714" s="401"/>
      <c r="G714" s="459">
        <f>E714*F714</f>
        <v>0</v>
      </c>
    </row>
    <row r="715" spans="1:7" s="460" customFormat="1" ht="12" outlineLevel="2" x14ac:dyDescent="0.2">
      <c r="A715" s="461"/>
      <c r="B715" s="462" t="s">
        <v>1996</v>
      </c>
      <c r="C715" s="530" t="s">
        <v>2158</v>
      </c>
      <c r="D715" s="530"/>
      <c r="E715" s="530"/>
      <c r="F715" s="530"/>
      <c r="G715" s="530"/>
    </row>
    <row r="716" spans="1:7" s="460" customFormat="1" ht="6" customHeight="1" outlineLevel="2" x14ac:dyDescent="0.2">
      <c r="A716" s="461"/>
      <c r="B716" s="463"/>
      <c r="C716" s="464"/>
      <c r="D716" s="464"/>
      <c r="E716" s="464"/>
      <c r="F716" s="464"/>
      <c r="G716" s="464"/>
    </row>
    <row r="717" spans="1:7" s="472" customFormat="1" ht="11.25" outlineLevel="3" x14ac:dyDescent="0.2">
      <c r="A717" s="465"/>
      <c r="B717" s="466" t="str">
        <f>IF(AND(B716&lt;&gt;"Výkaz výměr:",C716=""),"Výkaz výměr:","")</f>
        <v>Výkaz výměr:</v>
      </c>
      <c r="C717" s="467" t="s">
        <v>1620</v>
      </c>
      <c r="D717" s="468"/>
      <c r="E717" s="469">
        <v>4</v>
      </c>
      <c r="F717" s="470"/>
      <c r="G717" s="471"/>
    </row>
    <row r="718" spans="1:7" s="460" customFormat="1" ht="12" outlineLevel="2" x14ac:dyDescent="0.2">
      <c r="A718" s="454">
        <v>128</v>
      </c>
      <c r="B718" s="455" t="s">
        <v>1621</v>
      </c>
      <c r="C718" s="456" t="s">
        <v>1622</v>
      </c>
      <c r="D718" s="457" t="s">
        <v>98</v>
      </c>
      <c r="E718" s="458">
        <v>6.8999999999999999E-3</v>
      </c>
      <c r="F718" s="401"/>
      <c r="G718" s="459">
        <f>E718*F718</f>
        <v>0</v>
      </c>
    </row>
    <row r="719" spans="1:7" s="460" customFormat="1" ht="12" outlineLevel="2" x14ac:dyDescent="0.2">
      <c r="A719" s="461"/>
      <c r="B719" s="462" t="s">
        <v>1996</v>
      </c>
      <c r="C719" s="530" t="s">
        <v>2159</v>
      </c>
      <c r="D719" s="530"/>
      <c r="E719" s="530"/>
      <c r="F719" s="530"/>
      <c r="G719" s="530"/>
    </row>
    <row r="720" spans="1:7" s="460" customFormat="1" ht="6" customHeight="1" outlineLevel="2" x14ac:dyDescent="0.2">
      <c r="A720" s="461"/>
      <c r="B720" s="463"/>
      <c r="C720" s="464"/>
      <c r="D720" s="464"/>
      <c r="E720" s="464"/>
      <c r="F720" s="464"/>
      <c r="G720" s="464"/>
    </row>
    <row r="721" spans="1:7" s="480" customFormat="1" ht="12.75" customHeight="1" outlineLevel="2" x14ac:dyDescent="0.2">
      <c r="A721" s="474"/>
      <c r="B721" s="475"/>
      <c r="C721" s="476"/>
      <c r="D721" s="475"/>
      <c r="E721" s="477"/>
      <c r="F721" s="478"/>
      <c r="G721" s="479"/>
    </row>
    <row r="722" spans="1:7" s="453" customFormat="1" ht="16.5" customHeight="1" outlineLevel="1" x14ac:dyDescent="0.2">
      <c r="A722" s="447"/>
      <c r="B722" s="448"/>
      <c r="C722" s="448" t="s">
        <v>1623</v>
      </c>
      <c r="D722" s="449"/>
      <c r="E722" s="450"/>
      <c r="F722" s="451"/>
      <c r="G722" s="452">
        <f>SUBTOTAL(9,G723:G807)</f>
        <v>0</v>
      </c>
    </row>
    <row r="723" spans="1:7" s="460" customFormat="1" ht="12" outlineLevel="2" x14ac:dyDescent="0.2">
      <c r="A723" s="454">
        <v>129</v>
      </c>
      <c r="B723" s="455" t="s">
        <v>1624</v>
      </c>
      <c r="C723" s="456" t="s">
        <v>1625</v>
      </c>
      <c r="D723" s="457" t="s">
        <v>110</v>
      </c>
      <c r="E723" s="458">
        <v>2.88</v>
      </c>
      <c r="F723" s="401"/>
      <c r="G723" s="459">
        <f>E723*F723</f>
        <v>0</v>
      </c>
    </row>
    <row r="724" spans="1:7" s="460" customFormat="1" ht="12" outlineLevel="2" x14ac:dyDescent="0.2">
      <c r="A724" s="461"/>
      <c r="B724" s="462" t="s">
        <v>1996</v>
      </c>
      <c r="C724" s="530" t="s">
        <v>2160</v>
      </c>
      <c r="D724" s="530"/>
      <c r="E724" s="530"/>
      <c r="F724" s="530"/>
      <c r="G724" s="530"/>
    </row>
    <row r="725" spans="1:7" s="460" customFormat="1" ht="6" customHeight="1" outlineLevel="2" x14ac:dyDescent="0.2">
      <c r="A725" s="461"/>
      <c r="B725" s="463"/>
      <c r="C725" s="464"/>
      <c r="D725" s="464"/>
      <c r="E725" s="464"/>
      <c r="F725" s="464"/>
      <c r="G725" s="464"/>
    </row>
    <row r="726" spans="1:7" s="472" customFormat="1" ht="11.25" outlineLevel="3" x14ac:dyDescent="0.2">
      <c r="A726" s="465"/>
      <c r="B726" s="466" t="str">
        <f>IF(AND(B725&lt;&gt;"Výkaz výměr:",C725=""),"Výkaz výměr:","")</f>
        <v>Výkaz výměr:</v>
      </c>
      <c r="C726" s="467" t="s">
        <v>1626</v>
      </c>
      <c r="D726" s="468"/>
      <c r="E726" s="469">
        <v>2.88</v>
      </c>
      <c r="F726" s="470"/>
      <c r="G726" s="471"/>
    </row>
    <row r="727" spans="1:7" s="460" customFormat="1" ht="12" outlineLevel="2" x14ac:dyDescent="0.2">
      <c r="A727" s="454">
        <v>130</v>
      </c>
      <c r="B727" s="455" t="s">
        <v>1627</v>
      </c>
      <c r="C727" s="456" t="s">
        <v>1628</v>
      </c>
      <c r="D727" s="457" t="s">
        <v>110</v>
      </c>
      <c r="E727" s="458">
        <v>2.88</v>
      </c>
      <c r="F727" s="401"/>
      <c r="G727" s="459">
        <f>E727*F727</f>
        <v>0</v>
      </c>
    </row>
    <row r="728" spans="1:7" s="460" customFormat="1" ht="12" outlineLevel="2" x14ac:dyDescent="0.2">
      <c r="A728" s="461"/>
      <c r="B728" s="462" t="s">
        <v>1996</v>
      </c>
      <c r="C728" s="530" t="s">
        <v>2161</v>
      </c>
      <c r="D728" s="530"/>
      <c r="E728" s="530"/>
      <c r="F728" s="530"/>
      <c r="G728" s="530"/>
    </row>
    <row r="729" spans="1:7" s="460" customFormat="1" ht="6" customHeight="1" outlineLevel="2" x14ac:dyDescent="0.2">
      <c r="A729" s="461"/>
      <c r="B729" s="463"/>
      <c r="C729" s="464"/>
      <c r="D729" s="464"/>
      <c r="E729" s="464"/>
      <c r="F729" s="464"/>
      <c r="G729" s="464"/>
    </row>
    <row r="730" spans="1:7" s="460" customFormat="1" ht="12" outlineLevel="2" x14ac:dyDescent="0.2">
      <c r="A730" s="454">
        <v>131</v>
      </c>
      <c r="B730" s="455" t="s">
        <v>1629</v>
      </c>
      <c r="C730" s="473" t="s">
        <v>1630</v>
      </c>
      <c r="D730" s="457" t="s">
        <v>110</v>
      </c>
      <c r="E730" s="458">
        <v>283.76</v>
      </c>
      <c r="F730" s="401"/>
      <c r="G730" s="459">
        <f>E730*F730</f>
        <v>0</v>
      </c>
    </row>
    <row r="731" spans="1:7" s="460" customFormat="1" ht="12" outlineLevel="2" x14ac:dyDescent="0.2">
      <c r="A731" s="461"/>
      <c r="B731" s="462" t="s">
        <v>1996</v>
      </c>
      <c r="C731" s="530" t="s">
        <v>2162</v>
      </c>
      <c r="D731" s="530"/>
      <c r="E731" s="530"/>
      <c r="F731" s="530"/>
      <c r="G731" s="530"/>
    </row>
    <row r="732" spans="1:7" s="460" customFormat="1" ht="6" customHeight="1" outlineLevel="2" x14ac:dyDescent="0.2">
      <c r="A732" s="461"/>
      <c r="B732" s="463"/>
      <c r="C732" s="464"/>
      <c r="D732" s="464"/>
      <c r="E732" s="464"/>
      <c r="F732" s="464"/>
      <c r="G732" s="464"/>
    </row>
    <row r="733" spans="1:7" s="472" customFormat="1" ht="11.25" outlineLevel="3" x14ac:dyDescent="0.2">
      <c r="A733" s="465"/>
      <c r="B733" s="466" t="str">
        <f>IF(AND(B732&lt;&gt;"Výkaz výměr:",C732=""),"Výkaz výměr:","")</f>
        <v>Výkaz výměr:</v>
      </c>
      <c r="C733" s="467" t="s">
        <v>1631</v>
      </c>
      <c r="D733" s="468"/>
      <c r="E733" s="469">
        <v>283.76</v>
      </c>
      <c r="F733" s="470"/>
      <c r="G733" s="471"/>
    </row>
    <row r="734" spans="1:7" s="460" customFormat="1" ht="24" outlineLevel="2" x14ac:dyDescent="0.2">
      <c r="A734" s="454">
        <v>132</v>
      </c>
      <c r="B734" s="455" t="s">
        <v>1632</v>
      </c>
      <c r="C734" s="456" t="s">
        <v>1633</v>
      </c>
      <c r="D734" s="457" t="s">
        <v>110</v>
      </c>
      <c r="E734" s="458">
        <v>185.57699999999997</v>
      </c>
      <c r="F734" s="401"/>
      <c r="G734" s="459">
        <f>E734*F734</f>
        <v>0</v>
      </c>
    </row>
    <row r="735" spans="1:7" s="460" customFormat="1" ht="12" outlineLevel="2" x14ac:dyDescent="0.2">
      <c r="A735" s="461"/>
      <c r="B735" s="462" t="s">
        <v>1996</v>
      </c>
      <c r="C735" s="530"/>
      <c r="D735" s="530"/>
      <c r="E735" s="530"/>
      <c r="F735" s="530"/>
      <c r="G735" s="530"/>
    </row>
    <row r="736" spans="1:7" s="460" customFormat="1" ht="6" customHeight="1" outlineLevel="2" x14ac:dyDescent="0.2">
      <c r="A736" s="461"/>
      <c r="B736" s="463"/>
      <c r="C736" s="464"/>
      <c r="D736" s="464"/>
      <c r="E736" s="464"/>
      <c r="F736" s="464"/>
      <c r="G736" s="464"/>
    </row>
    <row r="737" spans="1:7" s="472" customFormat="1" ht="11.25" outlineLevel="3" x14ac:dyDescent="0.2">
      <c r="A737" s="465"/>
      <c r="B737" s="466" t="str">
        <f>IF(AND(B736&lt;&gt;"Výkaz výměr:",C736=""),"Výkaz výměr:","")</f>
        <v>Výkaz výměr:</v>
      </c>
      <c r="C737" s="467" t="s">
        <v>1634</v>
      </c>
      <c r="D737" s="468"/>
      <c r="E737" s="469">
        <v>137.26</v>
      </c>
      <c r="F737" s="470"/>
      <c r="G737" s="471"/>
    </row>
    <row r="738" spans="1:7" s="472" customFormat="1" ht="11.25" outlineLevel="3" x14ac:dyDescent="0.2">
      <c r="A738" s="465"/>
      <c r="B738" s="466" t="str">
        <f>IF(AND(B737&lt;&gt;"Výkaz výměr:",C737=""),"Výkaz výměr:","")</f>
        <v/>
      </c>
      <c r="C738" s="467" t="s">
        <v>1635</v>
      </c>
      <c r="D738" s="468"/>
      <c r="E738" s="469">
        <v>39.479999999999997</v>
      </c>
      <c r="F738" s="470"/>
      <c r="G738" s="471"/>
    </row>
    <row r="739" spans="1:7" s="472" customFormat="1" ht="11.25" outlineLevel="3" x14ac:dyDescent="0.2">
      <c r="A739" s="465"/>
      <c r="B739" s="466" t="str">
        <f>IF(AND(B738&lt;&gt;"Výkaz výměr:",C738=""),"Výkaz výměr:","")</f>
        <v/>
      </c>
      <c r="C739" s="467" t="s">
        <v>1636</v>
      </c>
      <c r="D739" s="468"/>
      <c r="E739" s="469">
        <v>8.8370000000000015</v>
      </c>
      <c r="F739" s="470"/>
      <c r="G739" s="471"/>
    </row>
    <row r="740" spans="1:7" s="460" customFormat="1" ht="12" outlineLevel="2" x14ac:dyDescent="0.2">
      <c r="A740" s="454">
        <v>133</v>
      </c>
      <c r="B740" s="455" t="s">
        <v>1637</v>
      </c>
      <c r="C740" s="456" t="s">
        <v>1638</v>
      </c>
      <c r="D740" s="457" t="s">
        <v>110</v>
      </c>
      <c r="E740" s="458">
        <v>31.227000000000004</v>
      </c>
      <c r="F740" s="401"/>
      <c r="G740" s="459">
        <f>E740*F740</f>
        <v>0</v>
      </c>
    </row>
    <row r="741" spans="1:7" s="460" customFormat="1" ht="12" outlineLevel="2" x14ac:dyDescent="0.2">
      <c r="A741" s="461"/>
      <c r="B741" s="462" t="s">
        <v>1996</v>
      </c>
      <c r="C741" s="530"/>
      <c r="D741" s="530"/>
      <c r="E741" s="530"/>
      <c r="F741" s="530"/>
      <c r="G741" s="530"/>
    </row>
    <row r="742" spans="1:7" s="460" customFormat="1" ht="6" customHeight="1" outlineLevel="2" x14ac:dyDescent="0.2">
      <c r="A742" s="461"/>
      <c r="B742" s="463"/>
      <c r="C742" s="464"/>
      <c r="D742" s="464"/>
      <c r="E742" s="464"/>
      <c r="F742" s="464"/>
      <c r="G742" s="464"/>
    </row>
    <row r="743" spans="1:7" s="472" customFormat="1" ht="11.25" outlineLevel="3" x14ac:dyDescent="0.2">
      <c r="A743" s="465"/>
      <c r="B743" s="466" t="str">
        <f t="shared" ref="B743:B748" si="14">IF(AND(B742&lt;&gt;"Výkaz výměr:",C742=""),"Výkaz výměr:","")</f>
        <v>Výkaz výměr:</v>
      </c>
      <c r="C743" s="467" t="s">
        <v>1639</v>
      </c>
      <c r="D743" s="468"/>
      <c r="E743" s="469">
        <v>1.66</v>
      </c>
      <c r="F743" s="470"/>
      <c r="G743" s="471"/>
    </row>
    <row r="744" spans="1:7" s="472" customFormat="1" ht="11.25" outlineLevel="3" x14ac:dyDescent="0.2">
      <c r="A744" s="465"/>
      <c r="B744" s="466" t="str">
        <f t="shared" si="14"/>
        <v/>
      </c>
      <c r="C744" s="467" t="s">
        <v>1640</v>
      </c>
      <c r="D744" s="468"/>
      <c r="E744" s="469">
        <v>1.75</v>
      </c>
      <c r="F744" s="470"/>
      <c r="G744" s="471"/>
    </row>
    <row r="745" spans="1:7" s="472" customFormat="1" ht="11.25" outlineLevel="3" x14ac:dyDescent="0.2">
      <c r="A745" s="465"/>
      <c r="B745" s="466" t="str">
        <f t="shared" si="14"/>
        <v/>
      </c>
      <c r="C745" s="467" t="s">
        <v>1641</v>
      </c>
      <c r="D745" s="468"/>
      <c r="E745" s="469">
        <v>1.57</v>
      </c>
      <c r="F745" s="470"/>
      <c r="G745" s="471"/>
    </row>
    <row r="746" spans="1:7" s="472" customFormat="1" ht="11.25" outlineLevel="3" x14ac:dyDescent="0.2">
      <c r="A746" s="465"/>
      <c r="B746" s="466" t="str">
        <f t="shared" si="14"/>
        <v/>
      </c>
      <c r="C746" s="467" t="s">
        <v>1642</v>
      </c>
      <c r="D746" s="468"/>
      <c r="E746" s="469">
        <v>1.46</v>
      </c>
      <c r="F746" s="470"/>
      <c r="G746" s="471"/>
    </row>
    <row r="747" spans="1:7" s="472" customFormat="1" ht="11.25" outlineLevel="3" x14ac:dyDescent="0.2">
      <c r="A747" s="465"/>
      <c r="B747" s="466" t="str">
        <f t="shared" si="14"/>
        <v/>
      </c>
      <c r="C747" s="467" t="s">
        <v>1643</v>
      </c>
      <c r="D747" s="468"/>
      <c r="E747" s="469">
        <v>23.3</v>
      </c>
      <c r="F747" s="470"/>
      <c r="G747" s="471"/>
    </row>
    <row r="748" spans="1:7" s="472" customFormat="1" ht="11.25" outlineLevel="3" x14ac:dyDescent="0.2">
      <c r="A748" s="465"/>
      <c r="B748" s="466" t="str">
        <f t="shared" si="14"/>
        <v/>
      </c>
      <c r="C748" s="467" t="s">
        <v>1644</v>
      </c>
      <c r="D748" s="468"/>
      <c r="E748" s="469">
        <v>1.4870000000000001</v>
      </c>
      <c r="F748" s="470"/>
      <c r="G748" s="471"/>
    </row>
    <row r="749" spans="1:7" s="460" customFormat="1" ht="12" outlineLevel="2" x14ac:dyDescent="0.2">
      <c r="A749" s="454">
        <v>134</v>
      </c>
      <c r="B749" s="455" t="s">
        <v>1645</v>
      </c>
      <c r="C749" s="456" t="s">
        <v>1646</v>
      </c>
      <c r="D749" s="457" t="s">
        <v>110</v>
      </c>
      <c r="E749" s="458">
        <v>81.144000000000005</v>
      </c>
      <c r="F749" s="401"/>
      <c r="G749" s="459">
        <f>E749*F749</f>
        <v>0</v>
      </c>
    </row>
    <row r="750" spans="1:7" s="460" customFormat="1" ht="12" outlineLevel="2" x14ac:dyDescent="0.2">
      <c r="A750" s="461"/>
      <c r="B750" s="462" t="s">
        <v>1996</v>
      </c>
      <c r="C750" s="530"/>
      <c r="D750" s="530"/>
      <c r="E750" s="530"/>
      <c r="F750" s="530"/>
      <c r="G750" s="530"/>
    </row>
    <row r="751" spans="1:7" s="460" customFormat="1" ht="6" customHeight="1" outlineLevel="2" x14ac:dyDescent="0.2">
      <c r="A751" s="461"/>
      <c r="B751" s="463"/>
      <c r="C751" s="464"/>
      <c r="D751" s="464"/>
      <c r="E751" s="464"/>
      <c r="F751" s="464"/>
      <c r="G751" s="464"/>
    </row>
    <row r="752" spans="1:7" s="472" customFormat="1" ht="11.25" outlineLevel="3" x14ac:dyDescent="0.2">
      <c r="A752" s="465"/>
      <c r="B752" s="466" t="str">
        <f t="shared" ref="B752:B757" si="15">IF(AND(B751&lt;&gt;"Výkaz výměr:",C751=""),"Výkaz výměr:","")</f>
        <v>Výkaz výměr:</v>
      </c>
      <c r="C752" s="467" t="s">
        <v>1647</v>
      </c>
      <c r="D752" s="468"/>
      <c r="E752" s="469">
        <v>20.72</v>
      </c>
      <c r="F752" s="470"/>
      <c r="G752" s="471"/>
    </row>
    <row r="753" spans="1:7" s="472" customFormat="1" ht="11.25" outlineLevel="3" x14ac:dyDescent="0.2">
      <c r="A753" s="465"/>
      <c r="B753" s="466" t="str">
        <f t="shared" si="15"/>
        <v/>
      </c>
      <c r="C753" s="467" t="s">
        <v>1648</v>
      </c>
      <c r="D753" s="468"/>
      <c r="E753" s="469">
        <v>13.89</v>
      </c>
      <c r="F753" s="470"/>
      <c r="G753" s="471"/>
    </row>
    <row r="754" spans="1:7" s="472" customFormat="1" ht="11.25" outlineLevel="3" x14ac:dyDescent="0.2">
      <c r="A754" s="465"/>
      <c r="B754" s="466" t="str">
        <f t="shared" si="15"/>
        <v/>
      </c>
      <c r="C754" s="467" t="s">
        <v>1649</v>
      </c>
      <c r="D754" s="468"/>
      <c r="E754" s="469">
        <v>17.02</v>
      </c>
      <c r="F754" s="470"/>
      <c r="G754" s="471"/>
    </row>
    <row r="755" spans="1:7" s="472" customFormat="1" ht="11.25" outlineLevel="3" x14ac:dyDescent="0.2">
      <c r="A755" s="465"/>
      <c r="B755" s="466" t="str">
        <f t="shared" si="15"/>
        <v/>
      </c>
      <c r="C755" s="467" t="s">
        <v>1650</v>
      </c>
      <c r="D755" s="468"/>
      <c r="E755" s="469">
        <v>18.97</v>
      </c>
      <c r="F755" s="470"/>
      <c r="G755" s="471"/>
    </row>
    <row r="756" spans="1:7" s="472" customFormat="1" ht="11.25" outlineLevel="3" x14ac:dyDescent="0.2">
      <c r="A756" s="465"/>
      <c r="B756" s="466" t="str">
        <f t="shared" si="15"/>
        <v/>
      </c>
      <c r="C756" s="467" t="s">
        <v>1651</v>
      </c>
      <c r="D756" s="468"/>
      <c r="E756" s="469">
        <v>6.68</v>
      </c>
      <c r="F756" s="470"/>
      <c r="G756" s="471"/>
    </row>
    <row r="757" spans="1:7" s="472" customFormat="1" ht="11.25" outlineLevel="3" x14ac:dyDescent="0.2">
      <c r="A757" s="465"/>
      <c r="B757" s="466" t="str">
        <f t="shared" si="15"/>
        <v/>
      </c>
      <c r="C757" s="467" t="s">
        <v>1652</v>
      </c>
      <c r="D757" s="468"/>
      <c r="E757" s="469">
        <v>3.8640000000000003</v>
      </c>
      <c r="F757" s="470"/>
      <c r="G757" s="471"/>
    </row>
    <row r="758" spans="1:7" s="460" customFormat="1" ht="12" outlineLevel="2" x14ac:dyDescent="0.2">
      <c r="A758" s="454">
        <v>135</v>
      </c>
      <c r="B758" s="455" t="s">
        <v>1653</v>
      </c>
      <c r="C758" s="456" t="s">
        <v>1654</v>
      </c>
      <c r="D758" s="457" t="s">
        <v>145</v>
      </c>
      <c r="E758" s="458">
        <v>201.81</v>
      </c>
      <c r="F758" s="401"/>
      <c r="G758" s="459">
        <f>E758*F758</f>
        <v>0</v>
      </c>
    </row>
    <row r="759" spans="1:7" s="460" customFormat="1" ht="12" outlineLevel="2" x14ac:dyDescent="0.2">
      <c r="A759" s="461"/>
      <c r="B759" s="462" t="s">
        <v>1996</v>
      </c>
      <c r="C759" s="530" t="s">
        <v>2163</v>
      </c>
      <c r="D759" s="530"/>
      <c r="E759" s="530"/>
      <c r="F759" s="530"/>
      <c r="G759" s="530"/>
    </row>
    <row r="760" spans="1:7" s="460" customFormat="1" ht="6" customHeight="1" outlineLevel="2" x14ac:dyDescent="0.2">
      <c r="A760" s="461"/>
      <c r="B760" s="463"/>
      <c r="C760" s="464"/>
      <c r="D760" s="464"/>
      <c r="E760" s="464"/>
      <c r="F760" s="464"/>
      <c r="G760" s="464"/>
    </row>
    <row r="761" spans="1:7" s="472" customFormat="1" ht="11.25" outlineLevel="3" x14ac:dyDescent="0.2">
      <c r="A761" s="465"/>
      <c r="B761" s="466" t="str">
        <f t="shared" ref="B761:B773" si="16">IF(AND(B760&lt;&gt;"Výkaz výměr:",C760=""),"Výkaz výměr:","")</f>
        <v>Výkaz výměr:</v>
      </c>
      <c r="C761" s="467" t="s">
        <v>1393</v>
      </c>
      <c r="D761" s="468"/>
      <c r="E761" s="469">
        <v>7.25</v>
      </c>
      <c r="F761" s="470"/>
      <c r="G761" s="471"/>
    </row>
    <row r="762" spans="1:7" s="472" customFormat="1" ht="11.25" outlineLevel="3" x14ac:dyDescent="0.2">
      <c r="A762" s="465"/>
      <c r="B762" s="466" t="str">
        <f t="shared" si="16"/>
        <v/>
      </c>
      <c r="C762" s="467" t="s">
        <v>1394</v>
      </c>
      <c r="D762" s="468"/>
      <c r="E762" s="469">
        <v>18.600000000000001</v>
      </c>
      <c r="F762" s="470"/>
      <c r="G762" s="471"/>
    </row>
    <row r="763" spans="1:7" s="472" customFormat="1" ht="11.25" outlineLevel="3" x14ac:dyDescent="0.2">
      <c r="A763" s="465"/>
      <c r="B763" s="466" t="str">
        <f t="shared" si="16"/>
        <v/>
      </c>
      <c r="C763" s="467" t="s">
        <v>1395</v>
      </c>
      <c r="D763" s="468"/>
      <c r="E763" s="469">
        <v>5.4</v>
      </c>
      <c r="F763" s="470"/>
      <c r="G763" s="471"/>
    </row>
    <row r="764" spans="1:7" s="472" customFormat="1" ht="11.25" outlineLevel="3" x14ac:dyDescent="0.2">
      <c r="A764" s="465"/>
      <c r="B764" s="466" t="str">
        <f t="shared" si="16"/>
        <v/>
      </c>
      <c r="C764" s="467" t="s">
        <v>1396</v>
      </c>
      <c r="D764" s="468"/>
      <c r="E764" s="469">
        <v>5.5</v>
      </c>
      <c r="F764" s="470"/>
      <c r="G764" s="471"/>
    </row>
    <row r="765" spans="1:7" s="472" customFormat="1" ht="11.25" outlineLevel="3" x14ac:dyDescent="0.2">
      <c r="A765" s="465"/>
      <c r="B765" s="466" t="str">
        <f t="shared" si="16"/>
        <v/>
      </c>
      <c r="C765" s="467" t="s">
        <v>1397</v>
      </c>
      <c r="D765" s="468"/>
      <c r="E765" s="469">
        <v>5.3</v>
      </c>
      <c r="F765" s="470"/>
      <c r="G765" s="471"/>
    </row>
    <row r="766" spans="1:7" s="472" customFormat="1" ht="11.25" outlineLevel="3" x14ac:dyDescent="0.2">
      <c r="A766" s="465"/>
      <c r="B766" s="466" t="str">
        <f t="shared" si="16"/>
        <v/>
      </c>
      <c r="C766" s="467" t="s">
        <v>1398</v>
      </c>
      <c r="D766" s="468"/>
      <c r="E766" s="469">
        <v>11.4</v>
      </c>
      <c r="F766" s="470"/>
      <c r="G766" s="471"/>
    </row>
    <row r="767" spans="1:7" s="472" customFormat="1" ht="11.25" outlineLevel="3" x14ac:dyDescent="0.2">
      <c r="A767" s="465"/>
      <c r="B767" s="466" t="str">
        <f t="shared" si="16"/>
        <v/>
      </c>
      <c r="C767" s="467" t="s">
        <v>1399</v>
      </c>
      <c r="D767" s="468"/>
      <c r="E767" s="469">
        <v>29.75</v>
      </c>
      <c r="F767" s="470"/>
      <c r="G767" s="471"/>
    </row>
    <row r="768" spans="1:7" s="472" customFormat="1" ht="11.25" outlineLevel="3" x14ac:dyDescent="0.2">
      <c r="A768" s="465"/>
      <c r="B768" s="466" t="str">
        <f t="shared" si="16"/>
        <v/>
      </c>
      <c r="C768" s="467" t="s">
        <v>1400</v>
      </c>
      <c r="D768" s="468"/>
      <c r="E768" s="469">
        <v>32.049999999999997</v>
      </c>
      <c r="F768" s="470"/>
      <c r="G768" s="471"/>
    </row>
    <row r="769" spans="1:7" s="472" customFormat="1" ht="11.25" outlineLevel="3" x14ac:dyDescent="0.2">
      <c r="A769" s="465"/>
      <c r="B769" s="466" t="str">
        <f t="shared" si="16"/>
        <v/>
      </c>
      <c r="C769" s="467" t="s">
        <v>1401</v>
      </c>
      <c r="D769" s="468"/>
      <c r="E769" s="469">
        <v>24.5</v>
      </c>
      <c r="F769" s="470"/>
      <c r="G769" s="471"/>
    </row>
    <row r="770" spans="1:7" s="472" customFormat="1" ht="11.25" outlineLevel="3" x14ac:dyDescent="0.2">
      <c r="A770" s="465"/>
      <c r="B770" s="466" t="str">
        <f t="shared" si="16"/>
        <v/>
      </c>
      <c r="C770" s="467" t="s">
        <v>1402</v>
      </c>
      <c r="D770" s="468"/>
      <c r="E770" s="469">
        <v>16.099999999999998</v>
      </c>
      <c r="F770" s="470"/>
      <c r="G770" s="471"/>
    </row>
    <row r="771" spans="1:7" s="472" customFormat="1" ht="11.25" outlineLevel="3" x14ac:dyDescent="0.2">
      <c r="A771" s="465"/>
      <c r="B771" s="466" t="str">
        <f t="shared" si="16"/>
        <v/>
      </c>
      <c r="C771" s="467" t="s">
        <v>1403</v>
      </c>
      <c r="D771" s="468"/>
      <c r="E771" s="469">
        <v>17.899999999999999</v>
      </c>
      <c r="F771" s="470"/>
      <c r="G771" s="471"/>
    </row>
    <row r="772" spans="1:7" s="472" customFormat="1" ht="11.25" outlineLevel="3" x14ac:dyDescent="0.2">
      <c r="A772" s="465"/>
      <c r="B772" s="466" t="str">
        <f t="shared" si="16"/>
        <v/>
      </c>
      <c r="C772" s="467" t="s">
        <v>1404</v>
      </c>
      <c r="D772" s="468"/>
      <c r="E772" s="469">
        <v>18.04</v>
      </c>
      <c r="F772" s="470"/>
      <c r="G772" s="471"/>
    </row>
    <row r="773" spans="1:7" s="472" customFormat="1" ht="11.25" outlineLevel="3" x14ac:dyDescent="0.2">
      <c r="A773" s="465"/>
      <c r="B773" s="466" t="str">
        <f t="shared" si="16"/>
        <v/>
      </c>
      <c r="C773" s="467" t="s">
        <v>1405</v>
      </c>
      <c r="D773" s="468"/>
      <c r="E773" s="469">
        <v>10.02</v>
      </c>
      <c r="F773" s="470"/>
      <c r="G773" s="471"/>
    </row>
    <row r="774" spans="1:7" s="460" customFormat="1" ht="12" outlineLevel="2" x14ac:dyDescent="0.2">
      <c r="A774" s="454">
        <v>136</v>
      </c>
      <c r="B774" s="455" t="s">
        <v>1655</v>
      </c>
      <c r="C774" s="456" t="s">
        <v>1656</v>
      </c>
      <c r="D774" s="457" t="s">
        <v>110</v>
      </c>
      <c r="E774" s="458">
        <v>283.76</v>
      </c>
      <c r="F774" s="401"/>
      <c r="G774" s="459">
        <f>E774*F774</f>
        <v>0</v>
      </c>
    </row>
    <row r="775" spans="1:7" s="460" customFormat="1" ht="12" outlineLevel="2" x14ac:dyDescent="0.2">
      <c r="A775" s="461"/>
      <c r="B775" s="462" t="s">
        <v>1996</v>
      </c>
      <c r="C775" s="530" t="s">
        <v>2164</v>
      </c>
      <c r="D775" s="530"/>
      <c r="E775" s="530"/>
      <c r="F775" s="530"/>
      <c r="G775" s="530"/>
    </row>
    <row r="776" spans="1:7" s="460" customFormat="1" ht="6" customHeight="1" outlineLevel="2" x14ac:dyDescent="0.2">
      <c r="A776" s="461"/>
      <c r="B776" s="463"/>
      <c r="C776" s="464"/>
      <c r="D776" s="464"/>
      <c r="E776" s="464"/>
      <c r="F776" s="464"/>
      <c r="G776" s="464"/>
    </row>
    <row r="777" spans="1:7" s="460" customFormat="1" ht="12" outlineLevel="2" x14ac:dyDescent="0.2">
      <c r="A777" s="454">
        <v>137</v>
      </c>
      <c r="B777" s="455" t="s">
        <v>1657</v>
      </c>
      <c r="C777" s="456" t="s">
        <v>1658</v>
      </c>
      <c r="D777" s="457" t="s">
        <v>110</v>
      </c>
      <c r="E777" s="458">
        <v>326.32400000000001</v>
      </c>
      <c r="F777" s="401"/>
      <c r="G777" s="459">
        <f>E777*F777</f>
        <v>0</v>
      </c>
    </row>
    <row r="778" spans="1:7" s="460" customFormat="1" ht="12" outlineLevel="2" x14ac:dyDescent="0.2">
      <c r="A778" s="461"/>
      <c r="B778" s="462" t="s">
        <v>1996</v>
      </c>
      <c r="C778" s="530"/>
      <c r="D778" s="530"/>
      <c r="E778" s="530"/>
      <c r="F778" s="530"/>
      <c r="G778" s="530"/>
    </row>
    <row r="779" spans="1:7" s="460" customFormat="1" ht="6" customHeight="1" outlineLevel="2" x14ac:dyDescent="0.2">
      <c r="A779" s="461"/>
      <c r="B779" s="463"/>
      <c r="C779" s="464"/>
      <c r="D779" s="464"/>
      <c r="E779" s="464"/>
      <c r="F779" s="464"/>
      <c r="G779" s="464"/>
    </row>
    <row r="780" spans="1:7" s="472" customFormat="1" ht="11.25" outlineLevel="3" x14ac:dyDescent="0.2">
      <c r="A780" s="465"/>
      <c r="B780" s="466" t="str">
        <f>IF(AND(B779&lt;&gt;"Výkaz výměr:",C779=""),"Výkaz výměr:","")</f>
        <v>Výkaz výměr:</v>
      </c>
      <c r="C780" s="467" t="s">
        <v>1659</v>
      </c>
      <c r="D780" s="468"/>
      <c r="E780" s="469">
        <v>283.76</v>
      </c>
      <c r="F780" s="470"/>
      <c r="G780" s="471"/>
    </row>
    <row r="781" spans="1:7" s="472" customFormat="1" ht="11.25" outlineLevel="3" x14ac:dyDescent="0.2">
      <c r="A781" s="465"/>
      <c r="B781" s="466" t="str">
        <f>IF(AND(B780&lt;&gt;"Výkaz výměr:",C780=""),"Výkaz výměr:","")</f>
        <v/>
      </c>
      <c r="C781" s="467" t="s">
        <v>1660</v>
      </c>
      <c r="D781" s="468"/>
      <c r="E781" s="469">
        <v>42.564</v>
      </c>
      <c r="F781" s="470"/>
      <c r="G781" s="471"/>
    </row>
    <row r="782" spans="1:7" s="460" customFormat="1" ht="12" outlineLevel="2" x14ac:dyDescent="0.2">
      <c r="A782" s="454">
        <v>138</v>
      </c>
      <c r="B782" s="455" t="s">
        <v>1661</v>
      </c>
      <c r="C782" s="456" t="s">
        <v>1662</v>
      </c>
      <c r="D782" s="457" t="s">
        <v>110</v>
      </c>
      <c r="E782" s="458">
        <v>185.577</v>
      </c>
      <c r="F782" s="401"/>
      <c r="G782" s="459">
        <f>E782*F782</f>
        <v>0</v>
      </c>
    </row>
    <row r="783" spans="1:7" s="460" customFormat="1" ht="12" outlineLevel="2" x14ac:dyDescent="0.2">
      <c r="A783" s="461"/>
      <c r="B783" s="462" t="s">
        <v>1996</v>
      </c>
      <c r="C783" s="530" t="s">
        <v>2165</v>
      </c>
      <c r="D783" s="530"/>
      <c r="E783" s="530"/>
      <c r="F783" s="530"/>
      <c r="G783" s="530"/>
    </row>
    <row r="784" spans="1:7" s="460" customFormat="1" ht="6" customHeight="1" outlineLevel="2" x14ac:dyDescent="0.2">
      <c r="A784" s="461"/>
      <c r="B784" s="463"/>
      <c r="C784" s="464"/>
      <c r="D784" s="464"/>
      <c r="E784" s="464"/>
      <c r="F784" s="464"/>
      <c r="G784" s="464"/>
    </row>
    <row r="785" spans="1:7" s="460" customFormat="1" ht="12" outlineLevel="2" x14ac:dyDescent="0.2">
      <c r="A785" s="454">
        <v>139</v>
      </c>
      <c r="B785" s="455" t="s">
        <v>1663</v>
      </c>
      <c r="C785" s="456" t="s">
        <v>1664</v>
      </c>
      <c r="D785" s="457" t="s">
        <v>110</v>
      </c>
      <c r="E785" s="458">
        <v>194.85585</v>
      </c>
      <c r="F785" s="401"/>
      <c r="G785" s="459">
        <f>E785*F785</f>
        <v>0</v>
      </c>
    </row>
    <row r="786" spans="1:7" s="460" customFormat="1" ht="12" outlineLevel="2" x14ac:dyDescent="0.2">
      <c r="A786" s="461"/>
      <c r="B786" s="462" t="s">
        <v>1996</v>
      </c>
      <c r="C786" s="530"/>
      <c r="D786" s="530"/>
      <c r="E786" s="530"/>
      <c r="F786" s="530"/>
      <c r="G786" s="530"/>
    </row>
    <row r="787" spans="1:7" s="460" customFormat="1" ht="6" customHeight="1" outlineLevel="2" x14ac:dyDescent="0.2">
      <c r="A787" s="461"/>
      <c r="B787" s="463"/>
      <c r="C787" s="464"/>
      <c r="D787" s="464"/>
      <c r="E787" s="464"/>
      <c r="F787" s="464"/>
      <c r="G787" s="464"/>
    </row>
    <row r="788" spans="1:7" s="472" customFormat="1" ht="11.25" outlineLevel="3" x14ac:dyDescent="0.2">
      <c r="A788" s="465"/>
      <c r="B788" s="466" t="str">
        <f>IF(AND(B787&lt;&gt;"Výkaz výměr:",C787=""),"Výkaz výměr:","")</f>
        <v>Výkaz výměr:</v>
      </c>
      <c r="C788" s="467" t="s">
        <v>1665</v>
      </c>
      <c r="D788" s="468"/>
      <c r="E788" s="469">
        <v>185.577</v>
      </c>
      <c r="F788" s="470"/>
      <c r="G788" s="471"/>
    </row>
    <row r="789" spans="1:7" s="472" customFormat="1" ht="11.25" outlineLevel="3" x14ac:dyDescent="0.2">
      <c r="A789" s="465"/>
      <c r="B789" s="466" t="str">
        <f>IF(AND(B788&lt;&gt;"Výkaz výměr:",C788=""),"Výkaz výměr:","")</f>
        <v/>
      </c>
      <c r="C789" s="467" t="s">
        <v>1666</v>
      </c>
      <c r="D789" s="468"/>
      <c r="E789" s="469">
        <v>9.2788500000000003</v>
      </c>
      <c r="F789" s="470"/>
      <c r="G789" s="471"/>
    </row>
    <row r="790" spans="1:7" s="472" customFormat="1" ht="12" outlineLevel="3" x14ac:dyDescent="0.2">
      <c r="A790" s="454">
        <v>140</v>
      </c>
      <c r="B790" s="455" t="s">
        <v>2242</v>
      </c>
      <c r="C790" s="456" t="s">
        <v>2243</v>
      </c>
      <c r="D790" s="457" t="s">
        <v>110</v>
      </c>
      <c r="E790" s="458">
        <v>15.2</v>
      </c>
      <c r="F790" s="401"/>
      <c r="G790" s="459">
        <f>E790*F790</f>
        <v>0</v>
      </c>
    </row>
    <row r="791" spans="1:7" s="472" customFormat="1" ht="12" outlineLevel="3" x14ac:dyDescent="0.2">
      <c r="A791" s="461"/>
      <c r="B791" s="462" t="s">
        <v>1996</v>
      </c>
      <c r="C791" s="531" t="s">
        <v>2244</v>
      </c>
      <c r="D791" s="530"/>
      <c r="E791" s="530"/>
      <c r="F791" s="530"/>
      <c r="G791" s="530"/>
    </row>
    <row r="792" spans="1:7" s="472" customFormat="1" ht="6" customHeight="1" outlineLevel="3" x14ac:dyDescent="0.2">
      <c r="A792" s="461"/>
      <c r="B792" s="462"/>
      <c r="C792" s="464"/>
      <c r="D792" s="492"/>
      <c r="E792" s="492"/>
      <c r="F792" s="492"/>
      <c r="G792" s="492"/>
    </row>
    <row r="793" spans="1:7" s="472" customFormat="1" ht="11.25" outlineLevel="3" x14ac:dyDescent="0.2">
      <c r="A793" s="465"/>
      <c r="B793" s="466" t="str">
        <f>IF(AND(B791&lt;&gt;"Výkaz výměr:",C791=""),"Výkaz výměr:","")</f>
        <v/>
      </c>
      <c r="C793" s="467" t="s">
        <v>1306</v>
      </c>
      <c r="D793" s="468"/>
      <c r="E793" s="469"/>
      <c r="F793" s="470"/>
      <c r="G793" s="471"/>
    </row>
    <row r="794" spans="1:7" s="472" customFormat="1" ht="11.25" outlineLevel="3" x14ac:dyDescent="0.2">
      <c r="A794" s="465"/>
      <c r="B794" s="466" t="str">
        <f>IF(AND(B793&lt;&gt;"Výkaz výměr:",C793=""),"Výkaz výměr:","")</f>
        <v/>
      </c>
      <c r="C794" s="467" t="s">
        <v>2245</v>
      </c>
      <c r="D794" s="468"/>
      <c r="E794" s="469">
        <v>15.2</v>
      </c>
      <c r="F794" s="470"/>
      <c r="G794" s="471"/>
    </row>
    <row r="795" spans="1:7" s="472" customFormat="1" ht="12" outlineLevel="3" x14ac:dyDescent="0.2">
      <c r="A795" s="454">
        <v>141</v>
      </c>
      <c r="B795" s="455" t="s">
        <v>2256</v>
      </c>
      <c r="C795" s="456" t="s">
        <v>2257</v>
      </c>
      <c r="D795" s="457" t="s">
        <v>145</v>
      </c>
      <c r="E795" s="458">
        <v>5.6</v>
      </c>
      <c r="F795" s="401"/>
      <c r="G795" s="459">
        <f>E795*F795</f>
        <v>0</v>
      </c>
    </row>
    <row r="796" spans="1:7" s="472" customFormat="1" ht="12" outlineLevel="3" x14ac:dyDescent="0.2">
      <c r="A796" s="461"/>
      <c r="B796" s="462" t="s">
        <v>1996</v>
      </c>
      <c r="C796" s="531" t="s">
        <v>2258</v>
      </c>
      <c r="D796" s="530"/>
      <c r="E796" s="530"/>
      <c r="F796" s="530"/>
      <c r="G796" s="530"/>
    </row>
    <row r="797" spans="1:7" s="472" customFormat="1" ht="6" customHeight="1" outlineLevel="3" x14ac:dyDescent="0.2">
      <c r="A797" s="461"/>
      <c r="B797" s="462"/>
      <c r="C797" s="464"/>
      <c r="D797" s="492"/>
      <c r="E797" s="492"/>
      <c r="F797" s="492"/>
      <c r="G797" s="492"/>
    </row>
    <row r="798" spans="1:7" s="472" customFormat="1" ht="11.25" outlineLevel="3" x14ac:dyDescent="0.2">
      <c r="A798" s="465"/>
      <c r="B798" s="466" t="str">
        <f>IF(AND(B796&lt;&gt;"Výkaz výměr:",C796=""),"Výkaz výměr:","")</f>
        <v/>
      </c>
      <c r="C798" s="467" t="s">
        <v>1306</v>
      </c>
      <c r="D798" s="468"/>
      <c r="E798" s="469"/>
      <c r="F798" s="470"/>
      <c r="G798" s="471"/>
    </row>
    <row r="799" spans="1:7" s="472" customFormat="1" ht="11.25" outlineLevel="3" x14ac:dyDescent="0.2">
      <c r="A799" s="465"/>
      <c r="B799" s="466" t="str">
        <f>IF(AND(B798&lt;&gt;"Výkaz výměr:",C798=""),"Výkaz výměr:","")</f>
        <v/>
      </c>
      <c r="C799" s="467" t="s">
        <v>2259</v>
      </c>
      <c r="D799" s="468"/>
      <c r="E799" s="469">
        <v>5.6</v>
      </c>
      <c r="F799" s="470"/>
      <c r="G799" s="471"/>
    </row>
    <row r="800" spans="1:7" s="472" customFormat="1" ht="12" outlineLevel="3" x14ac:dyDescent="0.2">
      <c r="A800" s="454">
        <v>142</v>
      </c>
      <c r="B800" s="455" t="s">
        <v>2241</v>
      </c>
      <c r="C800" s="456" t="s">
        <v>2246</v>
      </c>
      <c r="D800" s="457" t="s">
        <v>145</v>
      </c>
      <c r="E800" s="458">
        <v>5.6</v>
      </c>
      <c r="F800" s="401"/>
      <c r="G800" s="459">
        <f>E800*F800</f>
        <v>0</v>
      </c>
    </row>
    <row r="801" spans="1:7" s="472" customFormat="1" ht="12" outlineLevel="3" x14ac:dyDescent="0.2">
      <c r="A801" s="461"/>
      <c r="B801" s="462" t="s">
        <v>1996</v>
      </c>
      <c r="C801" s="531" t="s">
        <v>2247</v>
      </c>
      <c r="D801" s="530"/>
      <c r="E801" s="530"/>
      <c r="F801" s="530"/>
      <c r="G801" s="530"/>
    </row>
    <row r="802" spans="1:7" s="472" customFormat="1" ht="12" outlineLevel="3" x14ac:dyDescent="0.2">
      <c r="A802" s="454">
        <v>143</v>
      </c>
      <c r="B802" s="455" t="s">
        <v>2248</v>
      </c>
      <c r="C802" s="456" t="s">
        <v>2249</v>
      </c>
      <c r="D802" s="457" t="s">
        <v>110</v>
      </c>
      <c r="E802" s="458">
        <v>15.2</v>
      </c>
      <c r="F802" s="401"/>
      <c r="G802" s="459">
        <f>E802*F802</f>
        <v>0</v>
      </c>
    </row>
    <row r="803" spans="1:7" s="472" customFormat="1" ht="12" outlineLevel="3" x14ac:dyDescent="0.2">
      <c r="A803" s="461"/>
      <c r="B803" s="462" t="s">
        <v>1996</v>
      </c>
      <c r="C803" s="531" t="s">
        <v>2250</v>
      </c>
      <c r="D803" s="530"/>
      <c r="E803" s="530"/>
      <c r="F803" s="530"/>
      <c r="G803" s="530"/>
    </row>
    <row r="804" spans="1:7" s="460" customFormat="1" ht="12" outlineLevel="2" x14ac:dyDescent="0.2">
      <c r="A804" s="454">
        <v>144</v>
      </c>
      <c r="B804" s="455" t="s">
        <v>1667</v>
      </c>
      <c r="C804" s="456" t="s">
        <v>1668</v>
      </c>
      <c r="D804" s="457" t="s">
        <v>98</v>
      </c>
      <c r="E804" s="458">
        <v>2.4239999999999999</v>
      </c>
      <c r="F804" s="401"/>
      <c r="G804" s="459">
        <f>E804*F804</f>
        <v>0</v>
      </c>
    </row>
    <row r="805" spans="1:7" s="460" customFormat="1" ht="12" outlineLevel="2" x14ac:dyDescent="0.2">
      <c r="A805" s="461"/>
      <c r="B805" s="462" t="s">
        <v>1996</v>
      </c>
      <c r="C805" s="530" t="s">
        <v>2166</v>
      </c>
      <c r="D805" s="530"/>
      <c r="E805" s="530"/>
      <c r="F805" s="530"/>
      <c r="G805" s="530"/>
    </row>
    <row r="806" spans="1:7" s="460" customFormat="1" ht="6" customHeight="1" outlineLevel="2" x14ac:dyDescent="0.2">
      <c r="A806" s="461"/>
      <c r="B806" s="463"/>
      <c r="C806" s="464"/>
      <c r="D806" s="464"/>
      <c r="E806" s="464"/>
      <c r="F806" s="464"/>
      <c r="G806" s="464"/>
    </row>
    <row r="807" spans="1:7" s="480" customFormat="1" ht="12.75" customHeight="1" outlineLevel="2" x14ac:dyDescent="0.2">
      <c r="A807" s="474"/>
      <c r="B807" s="475"/>
      <c r="C807" s="476"/>
      <c r="D807" s="475"/>
      <c r="E807" s="477"/>
      <c r="F807" s="478"/>
      <c r="G807" s="479"/>
    </row>
    <row r="808" spans="1:7" s="453" customFormat="1" ht="16.5" customHeight="1" outlineLevel="1" x14ac:dyDescent="0.2">
      <c r="A808" s="447"/>
      <c r="B808" s="448"/>
      <c r="C808" s="448" t="s">
        <v>1669</v>
      </c>
      <c r="D808" s="449"/>
      <c r="E808" s="450"/>
      <c r="F808" s="451"/>
      <c r="G808" s="452">
        <f>SUBTOTAL(9,G809:G850)</f>
        <v>0</v>
      </c>
    </row>
    <row r="809" spans="1:7" s="460" customFormat="1" ht="12" outlineLevel="2" x14ac:dyDescent="0.2">
      <c r="A809" s="454">
        <v>145</v>
      </c>
      <c r="B809" s="455" t="s">
        <v>1670</v>
      </c>
      <c r="C809" s="456" t="s">
        <v>1671</v>
      </c>
      <c r="D809" s="457" t="s">
        <v>145</v>
      </c>
      <c r="E809" s="458">
        <v>13.125</v>
      </c>
      <c r="F809" s="401"/>
      <c r="G809" s="459">
        <f>E809*F809</f>
        <v>0</v>
      </c>
    </row>
    <row r="810" spans="1:7" s="460" customFormat="1" ht="12" outlineLevel="2" x14ac:dyDescent="0.2">
      <c r="A810" s="461"/>
      <c r="B810" s="462" t="s">
        <v>1996</v>
      </c>
      <c r="C810" s="530" t="s">
        <v>2167</v>
      </c>
      <c r="D810" s="530"/>
      <c r="E810" s="530"/>
      <c r="F810" s="530"/>
      <c r="G810" s="530"/>
    </row>
    <row r="811" spans="1:7" s="460" customFormat="1" ht="6" customHeight="1" outlineLevel="2" x14ac:dyDescent="0.2">
      <c r="A811" s="461"/>
      <c r="B811" s="463"/>
      <c r="C811" s="464"/>
      <c r="D811" s="464"/>
      <c r="E811" s="464"/>
      <c r="F811" s="464"/>
      <c r="G811" s="464"/>
    </row>
    <row r="812" spans="1:7" s="472" customFormat="1" ht="11.25" outlineLevel="3" x14ac:dyDescent="0.2">
      <c r="A812" s="465"/>
      <c r="B812" s="466" t="str">
        <f>IF(AND(B811&lt;&gt;"Výkaz výměr:",C811=""),"Výkaz výměr:","")</f>
        <v>Výkaz výměr:</v>
      </c>
      <c r="C812" s="467" t="s">
        <v>1672</v>
      </c>
      <c r="D812" s="468"/>
      <c r="E812" s="469">
        <v>1.125</v>
      </c>
      <c r="F812" s="470"/>
      <c r="G812" s="471"/>
    </row>
    <row r="813" spans="1:7" s="472" customFormat="1" ht="11.25" outlineLevel="3" x14ac:dyDescent="0.2">
      <c r="A813" s="465"/>
      <c r="B813" s="466" t="str">
        <f>IF(AND(B812&lt;&gt;"Výkaz výměr:",C812=""),"Výkaz výměr:","")</f>
        <v/>
      </c>
      <c r="C813" s="467" t="s">
        <v>1673</v>
      </c>
      <c r="D813" s="468"/>
      <c r="E813" s="469">
        <v>12</v>
      </c>
      <c r="F813" s="470"/>
      <c r="G813" s="471"/>
    </row>
    <row r="814" spans="1:7" s="460" customFormat="1" ht="12" outlineLevel="2" x14ac:dyDescent="0.2">
      <c r="A814" s="454">
        <v>146</v>
      </c>
      <c r="B814" s="455" t="s">
        <v>1674</v>
      </c>
      <c r="C814" s="456" t="s">
        <v>1675</v>
      </c>
      <c r="D814" s="457" t="s">
        <v>145</v>
      </c>
      <c r="E814" s="458">
        <v>8.6624999999999996</v>
      </c>
      <c r="F814" s="401"/>
      <c r="G814" s="459">
        <f>E814*F814</f>
        <v>0</v>
      </c>
    </row>
    <row r="815" spans="1:7" s="460" customFormat="1" ht="12" outlineLevel="2" x14ac:dyDescent="0.2">
      <c r="A815" s="461"/>
      <c r="B815" s="462" t="s">
        <v>1996</v>
      </c>
      <c r="C815" s="530" t="s">
        <v>2168</v>
      </c>
      <c r="D815" s="530"/>
      <c r="E815" s="530"/>
      <c r="F815" s="530"/>
      <c r="G815" s="530"/>
    </row>
    <row r="816" spans="1:7" s="460" customFormat="1" ht="6" customHeight="1" outlineLevel="2" x14ac:dyDescent="0.2">
      <c r="A816" s="461"/>
      <c r="B816" s="463"/>
      <c r="C816" s="464"/>
      <c r="D816" s="464"/>
      <c r="E816" s="464"/>
      <c r="F816" s="464"/>
      <c r="G816" s="464"/>
    </row>
    <row r="817" spans="1:7" s="472" customFormat="1" ht="11.25" outlineLevel="3" x14ac:dyDescent="0.2">
      <c r="A817" s="465"/>
      <c r="B817" s="466" t="str">
        <f>IF(AND(B816&lt;&gt;"Výkaz výměr:",C816=""),"Výkaz výměr:","")</f>
        <v>Výkaz výměr:</v>
      </c>
      <c r="C817" s="467" t="s">
        <v>1676</v>
      </c>
      <c r="D817" s="468"/>
      <c r="E817" s="469">
        <v>4.5</v>
      </c>
      <c r="F817" s="470"/>
      <c r="G817" s="471"/>
    </row>
    <row r="818" spans="1:7" s="472" customFormat="1" ht="11.25" outlineLevel="3" x14ac:dyDescent="0.2">
      <c r="A818" s="465"/>
      <c r="B818" s="466" t="str">
        <f>IF(AND(B817&lt;&gt;"Výkaz výměr:",C817=""),"Výkaz výměr:","")</f>
        <v/>
      </c>
      <c r="C818" s="467" t="s">
        <v>1677</v>
      </c>
      <c r="D818" s="468"/>
      <c r="E818" s="469">
        <v>3.375</v>
      </c>
      <c r="F818" s="470"/>
      <c r="G818" s="471"/>
    </row>
    <row r="819" spans="1:7" s="472" customFormat="1" ht="11.25" outlineLevel="3" x14ac:dyDescent="0.2">
      <c r="A819" s="465"/>
      <c r="B819" s="466" t="str">
        <f>IF(AND(B818&lt;&gt;"Výkaz výměr:",C818=""),"Výkaz výměr:","")</f>
        <v/>
      </c>
      <c r="C819" s="467" t="s">
        <v>1508</v>
      </c>
      <c r="D819" s="468"/>
      <c r="E819" s="469">
        <v>0.78750000000000009</v>
      </c>
      <c r="F819" s="470"/>
      <c r="G819" s="471"/>
    </row>
    <row r="820" spans="1:7" s="460" customFormat="1" ht="12" outlineLevel="2" x14ac:dyDescent="0.2">
      <c r="A820" s="454">
        <v>147</v>
      </c>
      <c r="B820" s="455" t="s">
        <v>1678</v>
      </c>
      <c r="C820" s="473" t="s">
        <v>1679</v>
      </c>
      <c r="D820" s="457" t="s">
        <v>145</v>
      </c>
      <c r="E820" s="458">
        <v>9.4050000000000011</v>
      </c>
      <c r="F820" s="401"/>
      <c r="G820" s="459">
        <f>E820*F820</f>
        <v>0</v>
      </c>
    </row>
    <row r="821" spans="1:7" s="460" customFormat="1" ht="12" outlineLevel="2" x14ac:dyDescent="0.2">
      <c r="A821" s="461"/>
      <c r="B821" s="462" t="s">
        <v>1996</v>
      </c>
      <c r="C821" s="530" t="s">
        <v>2169</v>
      </c>
      <c r="D821" s="530"/>
      <c r="E821" s="530"/>
      <c r="F821" s="530"/>
      <c r="G821" s="530"/>
    </row>
    <row r="822" spans="1:7" s="460" customFormat="1" ht="6" customHeight="1" outlineLevel="2" x14ac:dyDescent="0.2">
      <c r="A822" s="461"/>
      <c r="B822" s="463"/>
      <c r="C822" s="464"/>
      <c r="D822" s="464"/>
      <c r="E822" s="464"/>
      <c r="F822" s="464"/>
      <c r="G822" s="464"/>
    </row>
    <row r="823" spans="1:7" s="472" customFormat="1" ht="11.25" outlineLevel="3" x14ac:dyDescent="0.2">
      <c r="A823" s="465"/>
      <c r="B823" s="466" t="str">
        <f>IF(AND(B822&lt;&gt;"Výkaz výměr:",C822=""),"Výkaz výměr:","")</f>
        <v>Výkaz výměr:</v>
      </c>
      <c r="C823" s="467" t="s">
        <v>1680</v>
      </c>
      <c r="D823" s="468"/>
      <c r="E823" s="469">
        <v>8.5500000000000007</v>
      </c>
      <c r="F823" s="470"/>
      <c r="G823" s="471"/>
    </row>
    <row r="824" spans="1:7" s="472" customFormat="1" ht="11.25" outlineLevel="3" x14ac:dyDescent="0.2">
      <c r="A824" s="465"/>
      <c r="B824" s="466" t="str">
        <f>IF(AND(B823&lt;&gt;"Výkaz výměr:",C823=""),"Výkaz výměr:","")</f>
        <v/>
      </c>
      <c r="C824" s="467" t="s">
        <v>1681</v>
      </c>
      <c r="D824" s="468"/>
      <c r="E824" s="469">
        <v>0.85500000000000009</v>
      </c>
      <c r="F824" s="470"/>
      <c r="G824" s="471"/>
    </row>
    <row r="825" spans="1:7" s="460" customFormat="1" ht="12" outlineLevel="2" x14ac:dyDescent="0.2">
      <c r="A825" s="454">
        <v>148</v>
      </c>
      <c r="B825" s="455" t="s">
        <v>1682</v>
      </c>
      <c r="C825" s="456" t="s">
        <v>1683</v>
      </c>
      <c r="D825" s="457" t="s">
        <v>145</v>
      </c>
      <c r="E825" s="458">
        <v>3.85</v>
      </c>
      <c r="F825" s="401"/>
      <c r="G825" s="459">
        <f>E825*F825</f>
        <v>0</v>
      </c>
    </row>
    <row r="826" spans="1:7" s="460" customFormat="1" ht="12" outlineLevel="2" x14ac:dyDescent="0.2">
      <c r="A826" s="461"/>
      <c r="B826" s="462" t="s">
        <v>1996</v>
      </c>
      <c r="C826" s="530" t="s">
        <v>2170</v>
      </c>
      <c r="D826" s="530"/>
      <c r="E826" s="530"/>
      <c r="F826" s="530"/>
      <c r="G826" s="530"/>
    </row>
    <row r="827" spans="1:7" s="460" customFormat="1" ht="6" customHeight="1" outlineLevel="2" x14ac:dyDescent="0.2">
      <c r="A827" s="461"/>
      <c r="B827" s="463"/>
      <c r="C827" s="464"/>
      <c r="D827" s="464"/>
      <c r="E827" s="464"/>
      <c r="F827" s="464"/>
      <c r="G827" s="464"/>
    </row>
    <row r="828" spans="1:7" s="472" customFormat="1" ht="11.25" outlineLevel="3" x14ac:dyDescent="0.2">
      <c r="A828" s="465"/>
      <c r="B828" s="466" t="str">
        <f>IF(AND(B827&lt;&gt;"Výkaz výměr:",C827=""),"Výkaz výměr:","")</f>
        <v>Výkaz výměr:</v>
      </c>
      <c r="C828" s="467" t="s">
        <v>1684</v>
      </c>
      <c r="D828" s="468"/>
      <c r="E828" s="469">
        <v>3.5</v>
      </c>
      <c r="F828" s="470"/>
      <c r="G828" s="471"/>
    </row>
    <row r="829" spans="1:7" s="472" customFormat="1" ht="11.25" outlineLevel="3" x14ac:dyDescent="0.2">
      <c r="A829" s="465"/>
      <c r="B829" s="466" t="str">
        <f>IF(AND(B828&lt;&gt;"Výkaz výměr:",C828=""),"Výkaz výměr:","")</f>
        <v/>
      </c>
      <c r="C829" s="467" t="s">
        <v>1685</v>
      </c>
      <c r="D829" s="468"/>
      <c r="E829" s="469">
        <v>0.35</v>
      </c>
      <c r="F829" s="470"/>
      <c r="G829" s="471"/>
    </row>
    <row r="830" spans="1:7" s="460" customFormat="1" ht="12" outlineLevel="2" x14ac:dyDescent="0.2">
      <c r="A830" s="454">
        <v>149</v>
      </c>
      <c r="B830" s="455" t="s">
        <v>1686</v>
      </c>
      <c r="C830" s="456" t="s">
        <v>1687</v>
      </c>
      <c r="D830" s="457" t="s">
        <v>145</v>
      </c>
      <c r="E830" s="458">
        <v>5.5549999999999997</v>
      </c>
      <c r="F830" s="401"/>
      <c r="G830" s="459">
        <f>E830*F830</f>
        <v>0</v>
      </c>
    </row>
    <row r="831" spans="1:7" s="460" customFormat="1" ht="12" outlineLevel="2" x14ac:dyDescent="0.2">
      <c r="A831" s="461"/>
      <c r="B831" s="462" t="s">
        <v>1996</v>
      </c>
      <c r="C831" s="530" t="s">
        <v>2171</v>
      </c>
      <c r="D831" s="530"/>
      <c r="E831" s="530"/>
      <c r="F831" s="530"/>
      <c r="G831" s="530"/>
    </row>
    <row r="832" spans="1:7" s="460" customFormat="1" ht="6" customHeight="1" outlineLevel="2" x14ac:dyDescent="0.2">
      <c r="A832" s="461"/>
      <c r="B832" s="463"/>
      <c r="C832" s="464"/>
      <c r="D832" s="464"/>
      <c r="E832" s="464"/>
      <c r="F832" s="464"/>
      <c r="G832" s="464"/>
    </row>
    <row r="833" spans="1:7" s="472" customFormat="1" ht="11.25" outlineLevel="3" x14ac:dyDescent="0.2">
      <c r="A833" s="465"/>
      <c r="B833" s="466" t="str">
        <f>IF(AND(B832&lt;&gt;"Výkaz výměr:",C832=""),"Výkaz výměr:","")</f>
        <v>Výkaz výměr:</v>
      </c>
      <c r="C833" s="467" t="s">
        <v>1688</v>
      </c>
      <c r="D833" s="468"/>
      <c r="E833" s="469">
        <v>5.05</v>
      </c>
      <c r="F833" s="470"/>
      <c r="G833" s="471"/>
    </row>
    <row r="834" spans="1:7" s="472" customFormat="1" ht="11.25" outlineLevel="3" x14ac:dyDescent="0.2">
      <c r="A834" s="465"/>
      <c r="B834" s="466" t="str">
        <f>IF(AND(B833&lt;&gt;"Výkaz výměr:",C833=""),"Výkaz výměr:","")</f>
        <v/>
      </c>
      <c r="C834" s="467" t="s">
        <v>1689</v>
      </c>
      <c r="D834" s="468"/>
      <c r="E834" s="469">
        <v>0.505</v>
      </c>
      <c r="F834" s="470"/>
      <c r="G834" s="471"/>
    </row>
    <row r="835" spans="1:7" s="460" customFormat="1" ht="12" outlineLevel="2" x14ac:dyDescent="0.2">
      <c r="A835" s="454">
        <v>150</v>
      </c>
      <c r="B835" s="455" t="s">
        <v>1690</v>
      </c>
      <c r="C835" s="456" t="s">
        <v>1691</v>
      </c>
      <c r="D835" s="457" t="s">
        <v>145</v>
      </c>
      <c r="E835" s="458">
        <v>5</v>
      </c>
      <c r="F835" s="401"/>
      <c r="G835" s="459">
        <f>E835*F835</f>
        <v>0</v>
      </c>
    </row>
    <row r="836" spans="1:7" s="460" customFormat="1" ht="12" outlineLevel="2" x14ac:dyDescent="0.2">
      <c r="A836" s="461"/>
      <c r="B836" s="462" t="s">
        <v>1996</v>
      </c>
      <c r="C836" s="530" t="s">
        <v>2172</v>
      </c>
      <c r="D836" s="530"/>
      <c r="E836" s="530"/>
      <c r="F836" s="530"/>
      <c r="G836" s="530"/>
    </row>
    <row r="837" spans="1:7" s="460" customFormat="1" ht="6" customHeight="1" outlineLevel="2" x14ac:dyDescent="0.2">
      <c r="A837" s="461"/>
      <c r="B837" s="463"/>
      <c r="C837" s="464"/>
      <c r="D837" s="464"/>
      <c r="E837" s="464"/>
      <c r="F837" s="464"/>
      <c r="G837" s="464"/>
    </row>
    <row r="838" spans="1:7" s="460" customFormat="1" ht="12" outlineLevel="2" x14ac:dyDescent="0.2">
      <c r="A838" s="454">
        <v>151</v>
      </c>
      <c r="B838" s="455" t="s">
        <v>1692</v>
      </c>
      <c r="C838" s="456" t="s">
        <v>1693</v>
      </c>
      <c r="D838" s="457" t="s">
        <v>130</v>
      </c>
      <c r="E838" s="458">
        <v>1</v>
      </c>
      <c r="F838" s="401"/>
      <c r="G838" s="459">
        <f>E838*F838</f>
        <v>0</v>
      </c>
    </row>
    <row r="839" spans="1:7" s="460" customFormat="1" ht="12" outlineLevel="2" x14ac:dyDescent="0.2">
      <c r="A839" s="461"/>
      <c r="B839" s="462" t="s">
        <v>1996</v>
      </c>
      <c r="C839" s="530" t="s">
        <v>2173</v>
      </c>
      <c r="D839" s="530"/>
      <c r="E839" s="530"/>
      <c r="F839" s="530"/>
      <c r="G839" s="530"/>
    </row>
    <row r="840" spans="1:7" s="460" customFormat="1" ht="6" customHeight="1" outlineLevel="2" x14ac:dyDescent="0.2">
      <c r="A840" s="461"/>
      <c r="B840" s="463"/>
      <c r="C840" s="464"/>
      <c r="D840" s="464"/>
      <c r="E840" s="464"/>
      <c r="F840" s="464"/>
      <c r="G840" s="464"/>
    </row>
    <row r="841" spans="1:7" s="460" customFormat="1" ht="12" outlineLevel="2" x14ac:dyDescent="0.2">
      <c r="A841" s="454">
        <v>152</v>
      </c>
      <c r="B841" s="455" t="s">
        <v>1694</v>
      </c>
      <c r="C841" s="456" t="s">
        <v>1695</v>
      </c>
      <c r="D841" s="457" t="s">
        <v>145</v>
      </c>
      <c r="E841" s="458">
        <v>3</v>
      </c>
      <c r="F841" s="401"/>
      <c r="G841" s="459">
        <f>E841*F841</f>
        <v>0</v>
      </c>
    </row>
    <row r="842" spans="1:7" s="460" customFormat="1" ht="12" outlineLevel="2" x14ac:dyDescent="0.2">
      <c r="A842" s="461"/>
      <c r="B842" s="462" t="s">
        <v>1996</v>
      </c>
      <c r="C842" s="530" t="s">
        <v>2174</v>
      </c>
      <c r="D842" s="530"/>
      <c r="E842" s="530"/>
      <c r="F842" s="530"/>
      <c r="G842" s="530"/>
    </row>
    <row r="843" spans="1:7" s="460" customFormat="1" ht="6" customHeight="1" outlineLevel="2" x14ac:dyDescent="0.2">
      <c r="A843" s="461"/>
      <c r="B843" s="463"/>
      <c r="C843" s="464"/>
      <c r="D843" s="464"/>
      <c r="E843" s="464"/>
      <c r="F843" s="464"/>
      <c r="G843" s="464"/>
    </row>
    <row r="844" spans="1:7" s="460" customFormat="1" ht="12" outlineLevel="2" x14ac:dyDescent="0.2">
      <c r="A844" s="454">
        <v>153</v>
      </c>
      <c r="B844" s="455" t="s">
        <v>1696</v>
      </c>
      <c r="C844" s="456" t="s">
        <v>1697</v>
      </c>
      <c r="D844" s="457" t="s">
        <v>130</v>
      </c>
      <c r="E844" s="458">
        <v>1</v>
      </c>
      <c r="F844" s="401"/>
      <c r="G844" s="459">
        <f>E844*F844</f>
        <v>0</v>
      </c>
    </row>
    <row r="845" spans="1:7" s="460" customFormat="1" ht="12" outlineLevel="2" x14ac:dyDescent="0.2">
      <c r="A845" s="461"/>
      <c r="B845" s="462" t="s">
        <v>1996</v>
      </c>
      <c r="C845" s="530"/>
      <c r="D845" s="530"/>
      <c r="E845" s="530"/>
      <c r="F845" s="530"/>
      <c r="G845" s="530"/>
    </row>
    <row r="846" spans="1:7" s="460" customFormat="1" ht="6" customHeight="1" outlineLevel="2" x14ac:dyDescent="0.2">
      <c r="A846" s="461"/>
      <c r="B846" s="463"/>
      <c r="C846" s="464"/>
      <c r="D846" s="464"/>
      <c r="E846" s="464"/>
      <c r="F846" s="464"/>
      <c r="G846" s="464"/>
    </row>
    <row r="847" spans="1:7" s="460" customFormat="1" ht="12" outlineLevel="2" x14ac:dyDescent="0.2">
      <c r="A847" s="454">
        <v>154</v>
      </c>
      <c r="B847" s="455" t="s">
        <v>1698</v>
      </c>
      <c r="C847" s="456" t="s">
        <v>1699</v>
      </c>
      <c r="D847" s="457" t="s">
        <v>98</v>
      </c>
      <c r="E847" s="458">
        <v>8.8089025000000001E-2</v>
      </c>
      <c r="F847" s="401"/>
      <c r="G847" s="459">
        <f>E847*F847</f>
        <v>0</v>
      </c>
    </row>
    <row r="848" spans="1:7" s="460" customFormat="1" ht="12" outlineLevel="2" x14ac:dyDescent="0.2">
      <c r="A848" s="461"/>
      <c r="B848" s="462" t="s">
        <v>1996</v>
      </c>
      <c r="C848" s="530" t="s">
        <v>2175</v>
      </c>
      <c r="D848" s="530"/>
      <c r="E848" s="530"/>
      <c r="F848" s="530"/>
      <c r="G848" s="530"/>
    </row>
    <row r="849" spans="1:7" s="460" customFormat="1" ht="6" customHeight="1" outlineLevel="2" x14ac:dyDescent="0.2">
      <c r="A849" s="461"/>
      <c r="B849" s="463"/>
      <c r="C849" s="464"/>
      <c r="D849" s="464"/>
      <c r="E849" s="464"/>
      <c r="F849" s="464"/>
      <c r="G849" s="464"/>
    </row>
    <row r="850" spans="1:7" s="480" customFormat="1" ht="12.75" customHeight="1" outlineLevel="2" x14ac:dyDescent="0.2">
      <c r="A850" s="474"/>
      <c r="B850" s="475"/>
      <c r="C850" s="476"/>
      <c r="D850" s="475"/>
      <c r="E850" s="477"/>
      <c r="F850" s="478"/>
      <c r="G850" s="479"/>
    </row>
    <row r="851" spans="1:7" s="453" customFormat="1" ht="16.5" customHeight="1" outlineLevel="1" x14ac:dyDescent="0.2">
      <c r="A851" s="447"/>
      <c r="B851" s="448"/>
      <c r="C851" s="448" t="s">
        <v>1700</v>
      </c>
      <c r="D851" s="449"/>
      <c r="E851" s="450"/>
      <c r="F851" s="451"/>
      <c r="G851" s="452">
        <f>SUBTOTAL(9,G852:G979)</f>
        <v>0</v>
      </c>
    </row>
    <row r="852" spans="1:7" s="460" customFormat="1" ht="12" outlineLevel="2" x14ac:dyDescent="0.2">
      <c r="A852" s="454">
        <v>155</v>
      </c>
      <c r="B852" s="455" t="s">
        <v>1701</v>
      </c>
      <c r="C852" s="456" t="s">
        <v>1702</v>
      </c>
      <c r="D852" s="457" t="s">
        <v>130</v>
      </c>
      <c r="E852" s="458">
        <v>16</v>
      </c>
      <c r="F852" s="401"/>
      <c r="G852" s="459">
        <f>E852*F852</f>
        <v>0</v>
      </c>
    </row>
    <row r="853" spans="1:7" s="460" customFormat="1" ht="12" outlineLevel="2" x14ac:dyDescent="0.2">
      <c r="A853" s="461"/>
      <c r="B853" s="462" t="s">
        <v>1996</v>
      </c>
      <c r="C853" s="530" t="s">
        <v>2176</v>
      </c>
      <c r="D853" s="530"/>
      <c r="E853" s="530"/>
      <c r="F853" s="530"/>
      <c r="G853" s="530"/>
    </row>
    <row r="854" spans="1:7" s="460" customFormat="1" ht="6" customHeight="1" outlineLevel="2" x14ac:dyDescent="0.2">
      <c r="A854" s="461"/>
      <c r="B854" s="463"/>
      <c r="C854" s="464"/>
      <c r="D854" s="464"/>
      <c r="E854" s="464"/>
      <c r="F854" s="464"/>
      <c r="G854" s="464"/>
    </row>
    <row r="855" spans="1:7" s="472" customFormat="1" ht="11.25" outlineLevel="3" x14ac:dyDescent="0.2">
      <c r="A855" s="465"/>
      <c r="B855" s="466" t="str">
        <f>IF(AND(B854&lt;&gt;"Výkaz výměr:",C854=""),"Výkaz výměr:","")</f>
        <v>Výkaz výměr:</v>
      </c>
      <c r="C855" s="467" t="s">
        <v>1703</v>
      </c>
      <c r="D855" s="468"/>
      <c r="E855" s="469">
        <v>16</v>
      </c>
      <c r="F855" s="470"/>
      <c r="G855" s="471"/>
    </row>
    <row r="856" spans="1:7" s="460" customFormat="1" ht="12" outlineLevel="2" x14ac:dyDescent="0.2">
      <c r="A856" s="454">
        <v>156</v>
      </c>
      <c r="B856" s="455" t="s">
        <v>1704</v>
      </c>
      <c r="C856" s="456" t="s">
        <v>1705</v>
      </c>
      <c r="D856" s="457" t="s">
        <v>130</v>
      </c>
      <c r="E856" s="458">
        <v>15</v>
      </c>
      <c r="F856" s="401"/>
      <c r="G856" s="459">
        <f>E856*F856</f>
        <v>0</v>
      </c>
    </row>
    <row r="857" spans="1:7" s="460" customFormat="1" ht="12" outlineLevel="2" x14ac:dyDescent="0.2">
      <c r="A857" s="461"/>
      <c r="B857" s="462" t="s">
        <v>1996</v>
      </c>
      <c r="C857" s="530" t="s">
        <v>2177</v>
      </c>
      <c r="D857" s="530"/>
      <c r="E857" s="530"/>
      <c r="F857" s="530"/>
      <c r="G857" s="530"/>
    </row>
    <row r="858" spans="1:7" s="460" customFormat="1" ht="6" customHeight="1" outlineLevel="2" x14ac:dyDescent="0.2">
      <c r="A858" s="461"/>
      <c r="B858" s="463"/>
      <c r="C858" s="464"/>
      <c r="D858" s="464"/>
      <c r="E858" s="464"/>
      <c r="F858" s="464"/>
      <c r="G858" s="464"/>
    </row>
    <row r="859" spans="1:7" s="472" customFormat="1" ht="11.25" outlineLevel="3" x14ac:dyDescent="0.2">
      <c r="A859" s="465"/>
      <c r="B859" s="466" t="str">
        <f>IF(AND(B858&lt;&gt;"Výkaz výměr:",C858=""),"Výkaz výměr:","")</f>
        <v>Výkaz výměr:</v>
      </c>
      <c r="C859" s="467" t="s">
        <v>1706</v>
      </c>
      <c r="D859" s="468"/>
      <c r="E859" s="469">
        <v>1</v>
      </c>
      <c r="F859" s="470"/>
      <c r="G859" s="471"/>
    </row>
    <row r="860" spans="1:7" s="472" customFormat="1" ht="11.25" outlineLevel="3" x14ac:dyDescent="0.2">
      <c r="A860" s="465"/>
      <c r="B860" s="466" t="str">
        <f>IF(AND(B859&lt;&gt;"Výkaz výměr:",C859=""),"Výkaz výměr:","")</f>
        <v/>
      </c>
      <c r="C860" s="467" t="s">
        <v>1707</v>
      </c>
      <c r="D860" s="468"/>
      <c r="E860" s="469">
        <v>14</v>
      </c>
      <c r="F860" s="470"/>
      <c r="G860" s="471"/>
    </row>
    <row r="861" spans="1:7" s="460" customFormat="1" ht="12" outlineLevel="2" x14ac:dyDescent="0.2">
      <c r="A861" s="454">
        <v>157</v>
      </c>
      <c r="B861" s="455" t="s">
        <v>1708</v>
      </c>
      <c r="C861" s="456" t="s">
        <v>1709</v>
      </c>
      <c r="D861" s="457" t="s">
        <v>110</v>
      </c>
      <c r="E861" s="458">
        <v>11.757999999999999</v>
      </c>
      <c r="F861" s="401"/>
      <c r="G861" s="459">
        <f>E861*F861</f>
        <v>0</v>
      </c>
    </row>
    <row r="862" spans="1:7" s="460" customFormat="1" ht="12" outlineLevel="2" x14ac:dyDescent="0.2">
      <c r="A862" s="461"/>
      <c r="B862" s="462" t="s">
        <v>1996</v>
      </c>
      <c r="C862" s="530" t="s">
        <v>2178</v>
      </c>
      <c r="D862" s="530"/>
      <c r="E862" s="530"/>
      <c r="F862" s="530"/>
      <c r="G862" s="530"/>
    </row>
    <row r="863" spans="1:7" s="460" customFormat="1" ht="6" customHeight="1" outlineLevel="2" x14ac:dyDescent="0.2">
      <c r="A863" s="461"/>
      <c r="B863" s="463"/>
      <c r="C863" s="464"/>
      <c r="D863" s="464"/>
      <c r="E863" s="464"/>
      <c r="F863" s="464"/>
      <c r="G863" s="464"/>
    </row>
    <row r="864" spans="1:7" s="472" customFormat="1" ht="11.25" outlineLevel="3" x14ac:dyDescent="0.2">
      <c r="A864" s="465"/>
      <c r="B864" s="466" t="str">
        <f>IF(AND(B863&lt;&gt;"Výkaz výměr:",C863=""),"Výkaz výměr:","")</f>
        <v>Výkaz výměr:</v>
      </c>
      <c r="C864" s="467" t="s">
        <v>1710</v>
      </c>
      <c r="D864" s="468"/>
      <c r="E864" s="469">
        <v>11.757999999999999</v>
      </c>
      <c r="F864" s="470"/>
      <c r="G864" s="471"/>
    </row>
    <row r="865" spans="1:7" s="460" customFormat="1" ht="24" outlineLevel="2" x14ac:dyDescent="0.2">
      <c r="A865" s="454">
        <v>158</v>
      </c>
      <c r="B865" s="455" t="s">
        <v>1711</v>
      </c>
      <c r="C865" s="456" t="s">
        <v>1712</v>
      </c>
      <c r="D865" s="457" t="s">
        <v>110</v>
      </c>
      <c r="E865" s="458">
        <v>8.0640000000000018</v>
      </c>
      <c r="F865" s="401"/>
      <c r="G865" s="459">
        <f>E865*F865</f>
        <v>0</v>
      </c>
    </row>
    <row r="866" spans="1:7" s="460" customFormat="1" ht="12" outlineLevel="2" x14ac:dyDescent="0.2">
      <c r="A866" s="461"/>
      <c r="B866" s="462" t="s">
        <v>1996</v>
      </c>
      <c r="C866" s="530"/>
      <c r="D866" s="530"/>
      <c r="E866" s="530"/>
      <c r="F866" s="530"/>
      <c r="G866" s="530"/>
    </row>
    <row r="867" spans="1:7" s="460" customFormat="1" ht="6" customHeight="1" outlineLevel="2" x14ac:dyDescent="0.2">
      <c r="A867" s="461"/>
      <c r="B867" s="463"/>
      <c r="C867" s="464"/>
      <c r="D867" s="464"/>
      <c r="E867" s="464"/>
      <c r="F867" s="464"/>
      <c r="G867" s="464"/>
    </row>
    <row r="868" spans="1:7" s="472" customFormat="1" ht="11.25" outlineLevel="3" x14ac:dyDescent="0.2">
      <c r="A868" s="465"/>
      <c r="B868" s="466" t="str">
        <f>IF(AND(B867&lt;&gt;"Výkaz výměr:",C867=""),"Výkaz výměr:","")</f>
        <v>Výkaz výměr:</v>
      </c>
      <c r="C868" s="467" t="s">
        <v>1713</v>
      </c>
      <c r="D868" s="468"/>
      <c r="E868" s="469">
        <v>8.0640000000000018</v>
      </c>
      <c r="F868" s="470"/>
      <c r="G868" s="471"/>
    </row>
    <row r="869" spans="1:7" s="460" customFormat="1" ht="12" outlineLevel="2" x14ac:dyDescent="0.2">
      <c r="A869" s="485">
        <v>159</v>
      </c>
      <c r="B869" s="455" t="s">
        <v>1714</v>
      </c>
      <c r="C869" s="487" t="s">
        <v>2335</v>
      </c>
      <c r="D869" s="457" t="s">
        <v>110</v>
      </c>
      <c r="E869" s="481">
        <v>1.7749999999999999</v>
      </c>
      <c r="F869" s="401"/>
      <c r="G869" s="459">
        <f>E869*F869</f>
        <v>0</v>
      </c>
    </row>
    <row r="870" spans="1:7" s="460" customFormat="1" ht="12" outlineLevel="2" x14ac:dyDescent="0.2">
      <c r="A870" s="461"/>
      <c r="B870" s="462" t="s">
        <v>1996</v>
      </c>
      <c r="C870" s="530"/>
      <c r="D870" s="530"/>
      <c r="E870" s="530"/>
      <c r="F870" s="530"/>
      <c r="G870" s="530"/>
    </row>
    <row r="871" spans="1:7" s="460" customFormat="1" ht="6" customHeight="1" outlineLevel="2" x14ac:dyDescent="0.2">
      <c r="A871" s="461"/>
      <c r="B871" s="463"/>
      <c r="C871" s="464"/>
      <c r="D871" s="464"/>
      <c r="E871" s="464"/>
      <c r="F871" s="464"/>
      <c r="G871" s="464"/>
    </row>
    <row r="872" spans="1:7" s="472" customFormat="1" ht="11.25" outlineLevel="3" x14ac:dyDescent="0.2">
      <c r="A872" s="465"/>
      <c r="B872" s="466" t="str">
        <f>IF(AND(B871&lt;&gt;"Výkaz výměr:",C871=""),"Výkaz výměr:","")</f>
        <v>Výkaz výměr:</v>
      </c>
      <c r="C872" s="482" t="s">
        <v>2334</v>
      </c>
      <c r="D872" s="468"/>
      <c r="E872" s="484">
        <v>1.7749999999999999</v>
      </c>
      <c r="F872" s="470"/>
      <c r="G872" s="471"/>
    </row>
    <row r="873" spans="1:7" s="460" customFormat="1" ht="12" outlineLevel="2" x14ac:dyDescent="0.2">
      <c r="A873" s="454">
        <v>160</v>
      </c>
      <c r="B873" s="455" t="s">
        <v>314</v>
      </c>
      <c r="C873" s="456" t="s">
        <v>1715</v>
      </c>
      <c r="D873" s="457" t="s">
        <v>110</v>
      </c>
      <c r="E873" s="458">
        <v>7.3920000000000003</v>
      </c>
      <c r="F873" s="401"/>
      <c r="G873" s="459">
        <f>E873*F873</f>
        <v>0</v>
      </c>
    </row>
    <row r="874" spans="1:7" s="460" customFormat="1" ht="12" outlineLevel="2" x14ac:dyDescent="0.2">
      <c r="A874" s="461"/>
      <c r="B874" s="462" t="s">
        <v>1996</v>
      </c>
      <c r="C874" s="530" t="s">
        <v>2179</v>
      </c>
      <c r="D874" s="530"/>
      <c r="E874" s="530"/>
      <c r="F874" s="530"/>
      <c r="G874" s="530"/>
    </row>
    <row r="875" spans="1:7" s="460" customFormat="1" ht="6" customHeight="1" outlineLevel="2" x14ac:dyDescent="0.2">
      <c r="A875" s="461"/>
      <c r="B875" s="463"/>
      <c r="C875" s="464"/>
      <c r="D875" s="464"/>
      <c r="E875" s="464"/>
      <c r="F875" s="464"/>
      <c r="G875" s="464"/>
    </row>
    <row r="876" spans="1:7" s="460" customFormat="1" ht="12" outlineLevel="2" x14ac:dyDescent="0.2">
      <c r="A876" s="454">
        <v>161</v>
      </c>
      <c r="B876" s="455" t="s">
        <v>1716</v>
      </c>
      <c r="C876" s="473" t="s">
        <v>1717</v>
      </c>
      <c r="D876" s="457" t="s">
        <v>110</v>
      </c>
      <c r="E876" s="458">
        <v>7.3920000000000012</v>
      </c>
      <c r="F876" s="401"/>
      <c r="G876" s="459">
        <f>E876*F876</f>
        <v>0</v>
      </c>
    </row>
    <row r="877" spans="1:7" s="460" customFormat="1" ht="12" outlineLevel="2" x14ac:dyDescent="0.2">
      <c r="A877" s="461"/>
      <c r="B877" s="462" t="s">
        <v>1996</v>
      </c>
      <c r="C877" s="530"/>
      <c r="D877" s="530"/>
      <c r="E877" s="530"/>
      <c r="F877" s="530"/>
      <c r="G877" s="530"/>
    </row>
    <row r="878" spans="1:7" s="460" customFormat="1" ht="6" customHeight="1" outlineLevel="2" x14ac:dyDescent="0.2">
      <c r="A878" s="461"/>
      <c r="B878" s="463"/>
      <c r="C878" s="464"/>
      <c r="D878" s="464"/>
      <c r="E878" s="464"/>
      <c r="F878" s="464"/>
      <c r="G878" s="464"/>
    </row>
    <row r="879" spans="1:7" s="472" customFormat="1" ht="11.25" outlineLevel="3" x14ac:dyDescent="0.2">
      <c r="A879" s="465"/>
      <c r="B879" s="466" t="str">
        <f>IF(AND(B878&lt;&gt;"Výkaz výměr:",C878=""),"Výkaz výměr:","")</f>
        <v>Výkaz výměr:</v>
      </c>
      <c r="C879" s="467" t="s">
        <v>1718</v>
      </c>
      <c r="D879" s="468"/>
      <c r="E879" s="469">
        <v>7.3920000000000012</v>
      </c>
      <c r="F879" s="470"/>
      <c r="G879" s="471"/>
    </row>
    <row r="880" spans="1:7" s="460" customFormat="1" ht="12" outlineLevel="2" x14ac:dyDescent="0.2">
      <c r="A880" s="454">
        <v>162</v>
      </c>
      <c r="B880" s="455" t="s">
        <v>1719</v>
      </c>
      <c r="C880" s="456" t="s">
        <v>1720</v>
      </c>
      <c r="D880" s="457" t="s">
        <v>110</v>
      </c>
      <c r="E880" s="458">
        <v>3.2</v>
      </c>
      <c r="F880" s="401"/>
      <c r="G880" s="459">
        <f>E880*F880</f>
        <v>0</v>
      </c>
    </row>
    <row r="881" spans="1:7" s="460" customFormat="1" ht="12" outlineLevel="2" x14ac:dyDescent="0.2">
      <c r="A881" s="461"/>
      <c r="B881" s="462" t="s">
        <v>1996</v>
      </c>
      <c r="C881" s="530" t="s">
        <v>2180</v>
      </c>
      <c r="D881" s="530"/>
      <c r="E881" s="530"/>
      <c r="F881" s="530"/>
      <c r="G881" s="530"/>
    </row>
    <row r="882" spans="1:7" s="460" customFormat="1" ht="6" customHeight="1" outlineLevel="2" x14ac:dyDescent="0.2">
      <c r="A882" s="461"/>
      <c r="B882" s="463"/>
      <c r="C882" s="464"/>
      <c r="D882" s="464"/>
      <c r="E882" s="464"/>
      <c r="F882" s="464"/>
      <c r="G882" s="464"/>
    </row>
    <row r="883" spans="1:7" s="460" customFormat="1" ht="24" outlineLevel="2" x14ac:dyDescent="0.2">
      <c r="A883" s="454">
        <v>163</v>
      </c>
      <c r="B883" s="455" t="s">
        <v>1721</v>
      </c>
      <c r="C883" s="456" t="s">
        <v>1722</v>
      </c>
      <c r="D883" s="457" t="s">
        <v>110</v>
      </c>
      <c r="E883" s="458">
        <v>3.2</v>
      </c>
      <c r="F883" s="401"/>
      <c r="G883" s="459">
        <f>E883*F883</f>
        <v>0</v>
      </c>
    </row>
    <row r="884" spans="1:7" s="460" customFormat="1" ht="12" outlineLevel="2" x14ac:dyDescent="0.2">
      <c r="A884" s="461"/>
      <c r="B884" s="462" t="s">
        <v>1996</v>
      </c>
      <c r="C884" s="530"/>
      <c r="D884" s="530"/>
      <c r="E884" s="530"/>
      <c r="F884" s="530"/>
      <c r="G884" s="530"/>
    </row>
    <row r="885" spans="1:7" s="460" customFormat="1" ht="6" customHeight="1" outlineLevel="2" x14ac:dyDescent="0.2">
      <c r="A885" s="461"/>
      <c r="B885" s="463"/>
      <c r="C885" s="464"/>
      <c r="D885" s="464"/>
      <c r="E885" s="464"/>
      <c r="F885" s="464"/>
      <c r="G885" s="464"/>
    </row>
    <row r="886" spans="1:7" s="472" customFormat="1" ht="11.25" outlineLevel="3" x14ac:dyDescent="0.2">
      <c r="A886" s="465"/>
      <c r="B886" s="466" t="str">
        <f>IF(AND(B885&lt;&gt;"Výkaz výměr:",C885=""),"Výkaz výměr:","")</f>
        <v>Výkaz výměr:</v>
      </c>
      <c r="C886" s="467" t="s">
        <v>1723</v>
      </c>
      <c r="D886" s="468"/>
      <c r="E886" s="469">
        <v>3.2</v>
      </c>
      <c r="F886" s="470"/>
      <c r="G886" s="471"/>
    </row>
    <row r="887" spans="1:7" s="460" customFormat="1" ht="12" outlineLevel="2" x14ac:dyDescent="0.2">
      <c r="A887" s="454">
        <v>164</v>
      </c>
      <c r="B887" s="455" t="s">
        <v>1724</v>
      </c>
      <c r="C887" s="456" t="s">
        <v>1725</v>
      </c>
      <c r="D887" s="457" t="s">
        <v>130</v>
      </c>
      <c r="E887" s="458">
        <v>22</v>
      </c>
      <c r="F887" s="401"/>
      <c r="G887" s="459">
        <f>E887*F887</f>
        <v>0</v>
      </c>
    </row>
    <row r="888" spans="1:7" s="460" customFormat="1" ht="12" outlineLevel="2" x14ac:dyDescent="0.2">
      <c r="A888" s="461"/>
      <c r="B888" s="462" t="s">
        <v>1996</v>
      </c>
      <c r="C888" s="530" t="s">
        <v>2181</v>
      </c>
      <c r="D888" s="530"/>
      <c r="E888" s="530"/>
      <c r="F888" s="530"/>
      <c r="G888" s="530"/>
    </row>
    <row r="889" spans="1:7" s="460" customFormat="1" ht="6" customHeight="1" outlineLevel="2" x14ac:dyDescent="0.2">
      <c r="A889" s="461"/>
      <c r="B889" s="463"/>
      <c r="C889" s="464"/>
      <c r="D889" s="464"/>
      <c r="E889" s="464"/>
      <c r="F889" s="464"/>
      <c r="G889" s="464"/>
    </row>
    <row r="890" spans="1:7" s="472" customFormat="1" ht="11.25" outlineLevel="3" x14ac:dyDescent="0.2">
      <c r="A890" s="465"/>
      <c r="B890" s="466" t="str">
        <f>IF(AND(B889&lt;&gt;"Výkaz výměr:",C889=""),"Výkaz výměr:","")</f>
        <v>Výkaz výměr:</v>
      </c>
      <c r="C890" s="467" t="s">
        <v>1726</v>
      </c>
      <c r="D890" s="468"/>
      <c r="E890" s="469">
        <v>4</v>
      </c>
      <c r="F890" s="470"/>
      <c r="G890" s="471"/>
    </row>
    <row r="891" spans="1:7" s="472" customFormat="1" ht="11.25" outlineLevel="3" x14ac:dyDescent="0.2">
      <c r="A891" s="465"/>
      <c r="B891" s="466" t="str">
        <f>IF(AND(B890&lt;&gt;"Výkaz výměr:",C890=""),"Výkaz výměr:","")</f>
        <v/>
      </c>
      <c r="C891" s="467" t="s">
        <v>1727</v>
      </c>
      <c r="D891" s="468"/>
      <c r="E891" s="469">
        <v>3</v>
      </c>
      <c r="F891" s="470"/>
      <c r="G891" s="471"/>
    </row>
    <row r="892" spans="1:7" s="472" customFormat="1" ht="11.25" outlineLevel="3" x14ac:dyDescent="0.2">
      <c r="A892" s="465"/>
      <c r="B892" s="466" t="str">
        <f>IF(AND(B891&lt;&gt;"Výkaz výměr:",C891=""),"Výkaz výměr:","")</f>
        <v/>
      </c>
      <c r="C892" s="467" t="s">
        <v>1728</v>
      </c>
      <c r="D892" s="468"/>
      <c r="E892" s="469">
        <v>1</v>
      </c>
      <c r="F892" s="470"/>
      <c r="G892" s="471"/>
    </row>
    <row r="893" spans="1:7" s="472" customFormat="1" ht="11.25" outlineLevel="3" x14ac:dyDescent="0.2">
      <c r="A893" s="465"/>
      <c r="B893" s="466" t="str">
        <f>IF(AND(B892&lt;&gt;"Výkaz výměr:",C892=""),"Výkaz výměr:","")</f>
        <v/>
      </c>
      <c r="C893" s="467" t="s">
        <v>1707</v>
      </c>
      <c r="D893" s="468"/>
      <c r="E893" s="469">
        <v>14</v>
      </c>
      <c r="F893" s="470"/>
      <c r="G893" s="471"/>
    </row>
    <row r="894" spans="1:7" s="460" customFormat="1" ht="12" outlineLevel="2" x14ac:dyDescent="0.2">
      <c r="A894" s="454">
        <v>165</v>
      </c>
      <c r="B894" s="455" t="s">
        <v>1729</v>
      </c>
      <c r="C894" s="456" t="s">
        <v>1730</v>
      </c>
      <c r="D894" s="457" t="s">
        <v>130</v>
      </c>
      <c r="E894" s="458">
        <v>1</v>
      </c>
      <c r="F894" s="401"/>
      <c r="G894" s="459">
        <f>E894*F894</f>
        <v>0</v>
      </c>
    </row>
    <row r="895" spans="1:7" s="460" customFormat="1" ht="12" outlineLevel="2" x14ac:dyDescent="0.2">
      <c r="A895" s="461"/>
      <c r="B895" s="462" t="s">
        <v>1996</v>
      </c>
      <c r="C895" s="530" t="s">
        <v>2182</v>
      </c>
      <c r="D895" s="530"/>
      <c r="E895" s="530"/>
      <c r="F895" s="530"/>
      <c r="G895" s="530"/>
    </row>
    <row r="896" spans="1:7" s="460" customFormat="1" ht="6" customHeight="1" outlineLevel="2" x14ac:dyDescent="0.2">
      <c r="A896" s="461"/>
      <c r="B896" s="463"/>
      <c r="C896" s="464"/>
      <c r="D896" s="464"/>
      <c r="E896" s="464"/>
      <c r="F896" s="464"/>
      <c r="G896" s="464"/>
    </row>
    <row r="897" spans="1:7" s="472" customFormat="1" ht="11.25" outlineLevel="3" x14ac:dyDescent="0.2">
      <c r="A897" s="465"/>
      <c r="B897" s="466" t="str">
        <f>IF(AND(B896&lt;&gt;"Výkaz výměr:",C896=""),"Výkaz výměr:","")</f>
        <v>Výkaz výměr:</v>
      </c>
      <c r="C897" s="467" t="s">
        <v>1731</v>
      </c>
      <c r="D897" s="468"/>
      <c r="E897" s="469">
        <v>1</v>
      </c>
      <c r="F897" s="470"/>
      <c r="G897" s="471"/>
    </row>
    <row r="898" spans="1:7" s="460" customFormat="1" ht="12" outlineLevel="2" x14ac:dyDescent="0.2">
      <c r="A898" s="454">
        <v>166</v>
      </c>
      <c r="B898" s="455" t="s">
        <v>1732</v>
      </c>
      <c r="C898" s="456" t="s">
        <v>1733</v>
      </c>
      <c r="D898" s="457" t="s">
        <v>145</v>
      </c>
      <c r="E898" s="458">
        <v>33</v>
      </c>
      <c r="F898" s="401"/>
      <c r="G898" s="459">
        <f>E898*F898</f>
        <v>0</v>
      </c>
    </row>
    <row r="899" spans="1:7" s="460" customFormat="1" ht="12" outlineLevel="2" x14ac:dyDescent="0.2">
      <c r="A899" s="461"/>
      <c r="B899" s="462" t="s">
        <v>1996</v>
      </c>
      <c r="C899" s="530"/>
      <c r="D899" s="530"/>
      <c r="E899" s="530"/>
      <c r="F899" s="530"/>
      <c r="G899" s="530"/>
    </row>
    <row r="900" spans="1:7" s="460" customFormat="1" ht="6" customHeight="1" outlineLevel="2" x14ac:dyDescent="0.2">
      <c r="A900" s="461"/>
      <c r="B900" s="463"/>
      <c r="C900" s="464"/>
      <c r="D900" s="464"/>
      <c r="E900" s="464"/>
      <c r="F900" s="464"/>
      <c r="G900" s="464"/>
    </row>
    <row r="901" spans="1:7" s="472" customFormat="1" ht="11.25" outlineLevel="3" x14ac:dyDescent="0.2">
      <c r="A901" s="465"/>
      <c r="B901" s="466" t="str">
        <f t="shared" ref="B901:B905" si="17">IF(AND(B900&lt;&gt;"Výkaz výměr:",C900=""),"Výkaz výměr:","")</f>
        <v>Výkaz výměr:</v>
      </c>
      <c r="C901" s="467" t="s">
        <v>1734</v>
      </c>
      <c r="D901" s="468"/>
      <c r="E901" s="469">
        <v>0</v>
      </c>
      <c r="F901" s="470"/>
      <c r="G901" s="471"/>
    </row>
    <row r="902" spans="1:7" s="472" customFormat="1" ht="11.25" outlineLevel="3" x14ac:dyDescent="0.2">
      <c r="A902" s="465"/>
      <c r="B902" s="466" t="str">
        <f t="shared" si="17"/>
        <v/>
      </c>
      <c r="C902" s="467" t="s">
        <v>1735</v>
      </c>
      <c r="D902" s="468"/>
      <c r="E902" s="469">
        <v>6</v>
      </c>
      <c r="F902" s="470"/>
      <c r="G902" s="471"/>
    </row>
    <row r="903" spans="1:7" s="472" customFormat="1" ht="11.25" outlineLevel="3" x14ac:dyDescent="0.2">
      <c r="A903" s="465"/>
      <c r="B903" s="466" t="str">
        <f t="shared" si="17"/>
        <v/>
      </c>
      <c r="C903" s="467" t="s">
        <v>1736</v>
      </c>
      <c r="D903" s="468"/>
      <c r="E903" s="469">
        <v>4.5</v>
      </c>
      <c r="F903" s="470"/>
      <c r="G903" s="471"/>
    </row>
    <row r="904" spans="1:7" s="472" customFormat="1" ht="11.25" outlineLevel="3" x14ac:dyDescent="0.2">
      <c r="A904" s="465"/>
      <c r="B904" s="466" t="str">
        <f t="shared" si="17"/>
        <v/>
      </c>
      <c r="C904" s="467" t="s">
        <v>1737</v>
      </c>
      <c r="D904" s="468"/>
      <c r="E904" s="469">
        <v>1.5</v>
      </c>
      <c r="F904" s="470"/>
      <c r="G904" s="471"/>
    </row>
    <row r="905" spans="1:7" s="472" customFormat="1" ht="11.25" outlineLevel="3" x14ac:dyDescent="0.2">
      <c r="A905" s="465"/>
      <c r="B905" s="466" t="str">
        <f t="shared" si="17"/>
        <v/>
      </c>
      <c r="C905" s="467" t="s">
        <v>1738</v>
      </c>
      <c r="D905" s="468"/>
      <c r="E905" s="469">
        <v>21</v>
      </c>
      <c r="F905" s="470"/>
      <c r="G905" s="471"/>
    </row>
    <row r="906" spans="1:7" s="460" customFormat="1" ht="12" outlineLevel="2" x14ac:dyDescent="0.2">
      <c r="A906" s="454">
        <v>167</v>
      </c>
      <c r="B906" s="455" t="s">
        <v>1739</v>
      </c>
      <c r="C906" s="456" t="s">
        <v>1740</v>
      </c>
      <c r="D906" s="457" t="s">
        <v>1741</v>
      </c>
      <c r="E906" s="458">
        <v>23</v>
      </c>
      <c r="F906" s="401"/>
      <c r="G906" s="459">
        <f>E906*F906</f>
        <v>0</v>
      </c>
    </row>
    <row r="907" spans="1:7" s="460" customFormat="1" ht="12" outlineLevel="2" x14ac:dyDescent="0.2">
      <c r="A907" s="461"/>
      <c r="B907" s="462" t="s">
        <v>1996</v>
      </c>
      <c r="C907" s="530"/>
      <c r="D907" s="530"/>
      <c r="E907" s="530"/>
      <c r="F907" s="530"/>
      <c r="G907" s="530"/>
    </row>
    <row r="908" spans="1:7" s="460" customFormat="1" ht="6" customHeight="1" outlineLevel="2" x14ac:dyDescent="0.2">
      <c r="A908" s="461"/>
      <c r="B908" s="463"/>
      <c r="C908" s="464"/>
      <c r="D908" s="464"/>
      <c r="E908" s="464"/>
      <c r="F908" s="464"/>
      <c r="G908" s="464"/>
    </row>
    <row r="909" spans="1:7" s="472" customFormat="1" ht="11.25" outlineLevel="3" x14ac:dyDescent="0.2">
      <c r="A909" s="465"/>
      <c r="B909" s="466" t="str">
        <f>IF(AND(B908&lt;&gt;"Výkaz výměr:",C908=""),"Výkaz výměr:","")</f>
        <v>Výkaz výměr:</v>
      </c>
      <c r="C909" s="467" t="s">
        <v>1742</v>
      </c>
      <c r="D909" s="468"/>
      <c r="E909" s="469">
        <v>23</v>
      </c>
      <c r="F909" s="470"/>
      <c r="G909" s="471"/>
    </row>
    <row r="910" spans="1:7" s="460" customFormat="1" ht="12" outlineLevel="2" x14ac:dyDescent="0.2">
      <c r="A910" s="454">
        <v>168</v>
      </c>
      <c r="B910" s="455" t="s">
        <v>1743</v>
      </c>
      <c r="C910" s="456" t="s">
        <v>1744</v>
      </c>
      <c r="D910" s="457" t="s">
        <v>130</v>
      </c>
      <c r="E910" s="458">
        <v>1</v>
      </c>
      <c r="F910" s="401"/>
      <c r="G910" s="459">
        <f>E910*F910</f>
        <v>0</v>
      </c>
    </row>
    <row r="911" spans="1:7" s="460" customFormat="1" ht="12" outlineLevel="2" x14ac:dyDescent="0.2">
      <c r="A911" s="461"/>
      <c r="B911" s="462" t="s">
        <v>1996</v>
      </c>
      <c r="C911" s="530" t="s">
        <v>2183</v>
      </c>
      <c r="D911" s="530"/>
      <c r="E911" s="530"/>
      <c r="F911" s="530"/>
      <c r="G911" s="530"/>
    </row>
    <row r="912" spans="1:7" s="460" customFormat="1" ht="6" customHeight="1" outlineLevel="2" x14ac:dyDescent="0.2">
      <c r="A912" s="461"/>
      <c r="B912" s="463"/>
      <c r="C912" s="464"/>
      <c r="D912" s="464"/>
      <c r="E912" s="464"/>
      <c r="F912" s="464"/>
      <c r="G912" s="464"/>
    </row>
    <row r="913" spans="1:7" s="460" customFormat="1" ht="12" outlineLevel="2" x14ac:dyDescent="0.2">
      <c r="A913" s="454">
        <v>169</v>
      </c>
      <c r="B913" s="455" t="s">
        <v>1745</v>
      </c>
      <c r="C913" s="456" t="s">
        <v>1746</v>
      </c>
      <c r="D913" s="457" t="s">
        <v>110</v>
      </c>
      <c r="E913" s="458">
        <v>2.4300000000000002</v>
      </c>
      <c r="F913" s="401"/>
      <c r="G913" s="459">
        <f>E913*F913</f>
        <v>0</v>
      </c>
    </row>
    <row r="914" spans="1:7" s="460" customFormat="1" ht="12" outlineLevel="2" x14ac:dyDescent="0.2">
      <c r="A914" s="461"/>
      <c r="B914" s="462" t="s">
        <v>1996</v>
      </c>
      <c r="C914" s="530"/>
      <c r="D914" s="530"/>
      <c r="E914" s="530"/>
      <c r="F914" s="530"/>
      <c r="G914" s="530"/>
    </row>
    <row r="915" spans="1:7" s="460" customFormat="1" ht="6" customHeight="1" outlineLevel="2" x14ac:dyDescent="0.2">
      <c r="A915" s="461"/>
      <c r="B915" s="463"/>
      <c r="C915" s="464"/>
      <c r="D915" s="464"/>
      <c r="E915" s="464"/>
      <c r="F915" s="464"/>
      <c r="G915" s="464"/>
    </row>
    <row r="916" spans="1:7" s="472" customFormat="1" ht="11.25" outlineLevel="3" x14ac:dyDescent="0.2">
      <c r="A916" s="465"/>
      <c r="B916" s="466" t="str">
        <f>IF(AND(B915&lt;&gt;"Výkaz výměr:",C915=""),"Výkaz výměr:","")</f>
        <v>Výkaz výměr:</v>
      </c>
      <c r="C916" s="467" t="s">
        <v>1747</v>
      </c>
      <c r="D916" s="468"/>
      <c r="E916" s="469">
        <v>2.4300000000000002</v>
      </c>
      <c r="F916" s="470"/>
      <c r="G916" s="471"/>
    </row>
    <row r="917" spans="1:7" s="460" customFormat="1" ht="12" outlineLevel="2" x14ac:dyDescent="0.2">
      <c r="A917" s="485">
        <v>170</v>
      </c>
      <c r="B917" s="455" t="s">
        <v>1748</v>
      </c>
      <c r="C917" s="456" t="s">
        <v>1749</v>
      </c>
      <c r="D917" s="457" t="s">
        <v>130</v>
      </c>
      <c r="E917" s="481">
        <v>9</v>
      </c>
      <c r="F917" s="401"/>
      <c r="G917" s="459">
        <f>E917*F917</f>
        <v>0</v>
      </c>
    </row>
    <row r="918" spans="1:7" s="460" customFormat="1" ht="12" outlineLevel="2" x14ac:dyDescent="0.2">
      <c r="A918" s="461"/>
      <c r="B918" s="462" t="s">
        <v>1996</v>
      </c>
      <c r="C918" s="530" t="s">
        <v>2184</v>
      </c>
      <c r="D918" s="530"/>
      <c r="E918" s="530"/>
      <c r="F918" s="530"/>
      <c r="G918" s="530"/>
    </row>
    <row r="919" spans="1:7" s="460" customFormat="1" ht="6" customHeight="1" outlineLevel="2" x14ac:dyDescent="0.2">
      <c r="A919" s="461"/>
      <c r="B919" s="463"/>
      <c r="C919" s="464"/>
      <c r="D919" s="464"/>
      <c r="E919" s="464"/>
      <c r="F919" s="464"/>
      <c r="G919" s="464"/>
    </row>
    <row r="920" spans="1:7" s="460" customFormat="1" ht="24" outlineLevel="2" x14ac:dyDescent="0.2">
      <c r="A920" s="485">
        <v>171</v>
      </c>
      <c r="B920" s="455" t="s">
        <v>1750</v>
      </c>
      <c r="C920" s="456" t="s">
        <v>1751</v>
      </c>
      <c r="D920" s="457" t="s">
        <v>130</v>
      </c>
      <c r="E920" s="481">
        <v>9</v>
      </c>
      <c r="F920" s="401"/>
      <c r="G920" s="459">
        <f>E920*F920</f>
        <v>0</v>
      </c>
    </row>
    <row r="921" spans="1:7" s="460" customFormat="1" ht="12" outlineLevel="2" x14ac:dyDescent="0.2">
      <c r="A921" s="461"/>
      <c r="B921" s="462" t="s">
        <v>1996</v>
      </c>
      <c r="C921" s="530"/>
      <c r="D921" s="530"/>
      <c r="E921" s="530"/>
      <c r="F921" s="530"/>
      <c r="G921" s="530"/>
    </row>
    <row r="922" spans="1:7" s="460" customFormat="1" ht="6" customHeight="1" outlineLevel="2" x14ac:dyDescent="0.2">
      <c r="A922" s="461"/>
      <c r="B922" s="463"/>
      <c r="C922" s="464"/>
      <c r="D922" s="464"/>
      <c r="E922" s="464"/>
      <c r="F922" s="464"/>
      <c r="G922" s="464"/>
    </row>
    <row r="923" spans="1:7" s="472" customFormat="1" ht="11.25" outlineLevel="3" x14ac:dyDescent="0.2">
      <c r="A923" s="465"/>
      <c r="B923" s="466" t="str">
        <f t="shared" ref="B923:B929" si="18">IF(AND(B922&lt;&gt;"Výkaz výměr:",C922=""),"Výkaz výměr:","")</f>
        <v>Výkaz výměr:</v>
      </c>
      <c r="C923" s="467" t="s">
        <v>1752</v>
      </c>
      <c r="D923" s="468"/>
      <c r="E923" s="469">
        <v>1</v>
      </c>
      <c r="F923" s="470"/>
      <c r="G923" s="471"/>
    </row>
    <row r="924" spans="1:7" s="472" customFormat="1" ht="11.25" outlineLevel="3" x14ac:dyDescent="0.2">
      <c r="A924" s="465"/>
      <c r="B924" s="466" t="str">
        <f t="shared" si="18"/>
        <v/>
      </c>
      <c r="C924" s="467" t="s">
        <v>1753</v>
      </c>
      <c r="D924" s="468"/>
      <c r="E924" s="469">
        <v>2</v>
      </c>
      <c r="F924" s="470"/>
      <c r="G924" s="471"/>
    </row>
    <row r="925" spans="1:7" s="472" customFormat="1" ht="11.25" outlineLevel="3" x14ac:dyDescent="0.2">
      <c r="A925" s="465"/>
      <c r="B925" s="466" t="str">
        <f t="shared" si="18"/>
        <v/>
      </c>
      <c r="C925" s="467" t="s">
        <v>1754</v>
      </c>
      <c r="D925" s="468"/>
      <c r="E925" s="469">
        <v>1</v>
      </c>
      <c r="F925" s="470"/>
      <c r="G925" s="471"/>
    </row>
    <row r="926" spans="1:7" s="472" customFormat="1" ht="11.25" outlineLevel="3" x14ac:dyDescent="0.2">
      <c r="A926" s="465"/>
      <c r="B926" s="466" t="str">
        <f t="shared" si="18"/>
        <v/>
      </c>
      <c r="C926" s="467" t="s">
        <v>1755</v>
      </c>
      <c r="D926" s="468"/>
      <c r="E926" s="484">
        <v>2</v>
      </c>
      <c r="F926" s="470"/>
      <c r="G926" s="471"/>
    </row>
    <row r="927" spans="1:7" s="472" customFormat="1" ht="11.25" outlineLevel="3" x14ac:dyDescent="0.2">
      <c r="A927" s="465"/>
      <c r="B927" s="466" t="str">
        <f t="shared" si="18"/>
        <v/>
      </c>
      <c r="C927" s="467" t="s">
        <v>1756</v>
      </c>
      <c r="D927" s="468"/>
      <c r="E927" s="469">
        <v>1</v>
      </c>
      <c r="F927" s="470"/>
      <c r="G927" s="471"/>
    </row>
    <row r="928" spans="1:7" s="472" customFormat="1" ht="11.25" outlineLevel="3" x14ac:dyDescent="0.2">
      <c r="A928" s="465"/>
      <c r="B928" s="466" t="str">
        <f t="shared" si="18"/>
        <v/>
      </c>
      <c r="C928" s="467" t="s">
        <v>1757</v>
      </c>
      <c r="D928" s="468"/>
      <c r="E928" s="469">
        <v>1</v>
      </c>
      <c r="F928" s="470"/>
      <c r="G928" s="471"/>
    </row>
    <row r="929" spans="1:7" s="472" customFormat="1" ht="11.25" outlineLevel="3" x14ac:dyDescent="0.2">
      <c r="A929" s="465"/>
      <c r="B929" s="466" t="str">
        <f t="shared" si="18"/>
        <v/>
      </c>
      <c r="C929" s="467" t="s">
        <v>1758</v>
      </c>
      <c r="D929" s="468"/>
      <c r="E929" s="469">
        <v>1</v>
      </c>
      <c r="F929" s="470"/>
      <c r="G929" s="471"/>
    </row>
    <row r="930" spans="1:7" s="460" customFormat="1" ht="12" outlineLevel="2" x14ac:dyDescent="0.2">
      <c r="A930" s="454">
        <v>172</v>
      </c>
      <c r="B930" s="455" t="s">
        <v>1759</v>
      </c>
      <c r="C930" s="456" t="s">
        <v>1760</v>
      </c>
      <c r="D930" s="457" t="s">
        <v>130</v>
      </c>
      <c r="E930" s="458">
        <v>3</v>
      </c>
      <c r="F930" s="401"/>
      <c r="G930" s="459">
        <f>E930*F930</f>
        <v>0</v>
      </c>
    </row>
    <row r="931" spans="1:7" s="460" customFormat="1" ht="12" outlineLevel="2" x14ac:dyDescent="0.2">
      <c r="A931" s="461"/>
      <c r="B931" s="462" t="s">
        <v>1996</v>
      </c>
      <c r="C931" s="530" t="s">
        <v>2185</v>
      </c>
      <c r="D931" s="530"/>
      <c r="E931" s="530"/>
      <c r="F931" s="530"/>
      <c r="G931" s="530"/>
    </row>
    <row r="932" spans="1:7" s="460" customFormat="1" ht="6" customHeight="1" outlineLevel="2" x14ac:dyDescent="0.2">
      <c r="A932" s="461"/>
      <c r="B932" s="463"/>
      <c r="C932" s="464"/>
      <c r="D932" s="464"/>
      <c r="E932" s="464"/>
      <c r="F932" s="464"/>
      <c r="G932" s="464"/>
    </row>
    <row r="933" spans="1:7" s="460" customFormat="1" ht="24" outlineLevel="2" x14ac:dyDescent="0.2">
      <c r="A933" s="454">
        <v>173</v>
      </c>
      <c r="B933" s="455" t="s">
        <v>1761</v>
      </c>
      <c r="C933" s="456" t="s">
        <v>1762</v>
      </c>
      <c r="D933" s="457" t="s">
        <v>130</v>
      </c>
      <c r="E933" s="458">
        <v>3</v>
      </c>
      <c r="F933" s="401"/>
      <c r="G933" s="459">
        <f>E933*F933</f>
        <v>0</v>
      </c>
    </row>
    <row r="934" spans="1:7" s="460" customFormat="1" ht="12" outlineLevel="2" x14ac:dyDescent="0.2">
      <c r="A934" s="461"/>
      <c r="B934" s="462" t="s">
        <v>1996</v>
      </c>
      <c r="C934" s="530"/>
      <c r="D934" s="530"/>
      <c r="E934" s="530"/>
      <c r="F934" s="530"/>
      <c r="G934" s="530"/>
    </row>
    <row r="935" spans="1:7" s="460" customFormat="1" ht="6" customHeight="1" outlineLevel="2" x14ac:dyDescent="0.2">
      <c r="A935" s="461"/>
      <c r="B935" s="463"/>
      <c r="C935" s="464"/>
      <c r="D935" s="464"/>
      <c r="E935" s="464"/>
      <c r="F935" s="464"/>
      <c r="G935" s="464"/>
    </row>
    <row r="936" spans="1:7" s="472" customFormat="1" ht="11.25" outlineLevel="3" x14ac:dyDescent="0.2">
      <c r="A936" s="465"/>
      <c r="B936" s="466" t="str">
        <f>IF(AND(B935&lt;&gt;"Výkaz výměr:",C935=""),"Výkaz výměr:","")</f>
        <v>Výkaz výměr:</v>
      </c>
      <c r="C936" s="467" t="s">
        <v>1752</v>
      </c>
      <c r="D936" s="468"/>
      <c r="E936" s="469">
        <v>1</v>
      </c>
      <c r="F936" s="470"/>
      <c r="G936" s="471"/>
    </row>
    <row r="937" spans="1:7" s="472" customFormat="1" ht="11.25" outlineLevel="3" x14ac:dyDescent="0.2">
      <c r="A937" s="465"/>
      <c r="B937" s="466" t="str">
        <f>IF(AND(B936&lt;&gt;"Výkaz výměr:",C936=""),"Výkaz výměr:","")</f>
        <v/>
      </c>
      <c r="C937" s="467" t="s">
        <v>1753</v>
      </c>
      <c r="D937" s="468"/>
      <c r="E937" s="469">
        <v>2</v>
      </c>
      <c r="F937" s="470"/>
      <c r="G937" s="471"/>
    </row>
    <row r="938" spans="1:7" s="460" customFormat="1" ht="12" outlineLevel="2" x14ac:dyDescent="0.2">
      <c r="A938" s="485">
        <v>174</v>
      </c>
      <c r="B938" s="455" t="s">
        <v>1759</v>
      </c>
      <c r="C938" s="456" t="s">
        <v>1760</v>
      </c>
      <c r="D938" s="457" t="s">
        <v>130</v>
      </c>
      <c r="E938" s="481">
        <v>5</v>
      </c>
      <c r="F938" s="401"/>
      <c r="G938" s="459">
        <f>E938*F938</f>
        <v>0</v>
      </c>
    </row>
    <row r="939" spans="1:7" s="460" customFormat="1" ht="12" outlineLevel="2" x14ac:dyDescent="0.2">
      <c r="A939" s="461"/>
      <c r="B939" s="462" t="s">
        <v>1996</v>
      </c>
      <c r="C939" s="530" t="s">
        <v>2185</v>
      </c>
      <c r="D939" s="530"/>
      <c r="E939" s="530"/>
      <c r="F939" s="530"/>
      <c r="G939" s="530"/>
    </row>
    <row r="940" spans="1:7" s="460" customFormat="1" ht="6" customHeight="1" outlineLevel="2" x14ac:dyDescent="0.2">
      <c r="A940" s="461"/>
      <c r="B940" s="463"/>
      <c r="C940" s="464"/>
      <c r="D940" s="464"/>
      <c r="E940" s="464"/>
      <c r="F940" s="464"/>
      <c r="G940" s="464"/>
    </row>
    <row r="941" spans="1:7" s="460" customFormat="1" ht="24" outlineLevel="2" x14ac:dyDescent="0.2">
      <c r="A941" s="485">
        <v>175</v>
      </c>
      <c r="B941" s="455" t="s">
        <v>1763</v>
      </c>
      <c r="C941" s="456" t="s">
        <v>1764</v>
      </c>
      <c r="D941" s="457" t="s">
        <v>130</v>
      </c>
      <c r="E941" s="481">
        <v>3</v>
      </c>
      <c r="F941" s="401"/>
      <c r="G941" s="459">
        <f>E941*F941</f>
        <v>0</v>
      </c>
    </row>
    <row r="942" spans="1:7" s="460" customFormat="1" ht="12" outlineLevel="2" x14ac:dyDescent="0.2">
      <c r="A942" s="461"/>
      <c r="B942" s="462" t="s">
        <v>1996</v>
      </c>
      <c r="C942" s="530"/>
      <c r="D942" s="530"/>
      <c r="E942" s="530"/>
      <c r="F942" s="530"/>
      <c r="G942" s="530"/>
    </row>
    <row r="943" spans="1:7" s="460" customFormat="1" ht="6" customHeight="1" outlineLevel="2" x14ac:dyDescent="0.2">
      <c r="A943" s="461"/>
      <c r="B943" s="463"/>
      <c r="C943" s="464"/>
      <c r="D943" s="464"/>
      <c r="E943" s="464"/>
      <c r="F943" s="464"/>
      <c r="G943" s="464"/>
    </row>
    <row r="944" spans="1:7" s="472" customFormat="1" ht="11.25" outlineLevel="3" x14ac:dyDescent="0.2">
      <c r="A944" s="465"/>
      <c r="B944" s="466" t="str">
        <f>IF(AND(B943&lt;&gt;"Výkaz výměr:",C943=""),"Výkaz výměr:","")</f>
        <v>Výkaz výměr:</v>
      </c>
      <c r="C944" s="467" t="s">
        <v>1754</v>
      </c>
      <c r="D944" s="468"/>
      <c r="E944" s="469">
        <v>1</v>
      </c>
      <c r="F944" s="470"/>
      <c r="G944" s="471"/>
    </row>
    <row r="945" spans="1:7" s="472" customFormat="1" ht="11.25" outlineLevel="3" x14ac:dyDescent="0.2">
      <c r="A945" s="465"/>
      <c r="B945" s="466" t="str">
        <f>IF(AND(B944&lt;&gt;"Výkaz výměr:",C944=""),"Výkaz výměr:","")</f>
        <v/>
      </c>
      <c r="C945" s="467" t="s">
        <v>1755</v>
      </c>
      <c r="D945" s="468"/>
      <c r="E945" s="484">
        <v>2</v>
      </c>
      <c r="F945" s="470"/>
      <c r="G945" s="471"/>
    </row>
    <row r="946" spans="1:7" s="460" customFormat="1" ht="24" outlineLevel="2" x14ac:dyDescent="0.2">
      <c r="A946" s="454">
        <v>176</v>
      </c>
      <c r="B946" s="455" t="s">
        <v>1765</v>
      </c>
      <c r="C946" s="456" t="s">
        <v>1766</v>
      </c>
      <c r="D946" s="457" t="s">
        <v>130</v>
      </c>
      <c r="E946" s="458">
        <v>2</v>
      </c>
      <c r="F946" s="401"/>
      <c r="G946" s="459">
        <f>E946*F946</f>
        <v>0</v>
      </c>
    </row>
    <row r="947" spans="1:7" s="460" customFormat="1" ht="12" outlineLevel="2" x14ac:dyDescent="0.2">
      <c r="A947" s="461"/>
      <c r="B947" s="462" t="s">
        <v>1996</v>
      </c>
      <c r="C947" s="530"/>
      <c r="D947" s="530"/>
      <c r="E947" s="530"/>
      <c r="F947" s="530"/>
      <c r="G947" s="530"/>
    </row>
    <row r="948" spans="1:7" s="460" customFormat="1" ht="6" customHeight="1" outlineLevel="2" x14ac:dyDescent="0.2">
      <c r="A948" s="461"/>
      <c r="B948" s="463"/>
      <c r="C948" s="464"/>
      <c r="D948" s="464"/>
      <c r="E948" s="464"/>
      <c r="F948" s="464"/>
      <c r="G948" s="464"/>
    </row>
    <row r="949" spans="1:7" s="472" customFormat="1" ht="11.25" outlineLevel="3" x14ac:dyDescent="0.2">
      <c r="A949" s="465"/>
      <c r="B949" s="466" t="str">
        <f>IF(AND(B948&lt;&gt;"Výkaz výměr:",C948=""),"Výkaz výměr:","")</f>
        <v>Výkaz výměr:</v>
      </c>
      <c r="C949" s="467" t="s">
        <v>1756</v>
      </c>
      <c r="D949" s="468"/>
      <c r="E949" s="469">
        <v>1</v>
      </c>
      <c r="F949" s="470"/>
      <c r="G949" s="471"/>
    </row>
    <row r="950" spans="1:7" s="472" customFormat="1" ht="11.25" outlineLevel="3" x14ac:dyDescent="0.2">
      <c r="A950" s="465"/>
      <c r="B950" s="466" t="str">
        <f>IF(AND(B949&lt;&gt;"Výkaz výměr:",C949=""),"Výkaz výměr:","")</f>
        <v/>
      </c>
      <c r="C950" s="467" t="s">
        <v>1757</v>
      </c>
      <c r="D950" s="468"/>
      <c r="E950" s="469">
        <v>1</v>
      </c>
      <c r="F950" s="470"/>
      <c r="G950" s="471"/>
    </row>
    <row r="951" spans="1:7" s="460" customFormat="1" ht="12" outlineLevel="2" x14ac:dyDescent="0.2">
      <c r="A951" s="454">
        <v>177</v>
      </c>
      <c r="B951" s="455" t="s">
        <v>1767</v>
      </c>
      <c r="C951" s="456" t="s">
        <v>1768</v>
      </c>
      <c r="D951" s="457" t="s">
        <v>130</v>
      </c>
      <c r="E951" s="458">
        <v>2</v>
      </c>
      <c r="F951" s="401"/>
      <c r="G951" s="459">
        <f>E951*F951</f>
        <v>0</v>
      </c>
    </row>
    <row r="952" spans="1:7" s="460" customFormat="1" ht="12" outlineLevel="2" x14ac:dyDescent="0.2">
      <c r="A952" s="461"/>
      <c r="B952" s="462" t="s">
        <v>1996</v>
      </c>
      <c r="C952" s="530" t="s">
        <v>2186</v>
      </c>
      <c r="D952" s="530"/>
      <c r="E952" s="530"/>
      <c r="F952" s="530"/>
      <c r="G952" s="530"/>
    </row>
    <row r="953" spans="1:7" s="460" customFormat="1" ht="6" customHeight="1" outlineLevel="2" x14ac:dyDescent="0.2">
      <c r="A953" s="461"/>
      <c r="B953" s="463"/>
      <c r="C953" s="464"/>
      <c r="D953" s="464"/>
      <c r="E953" s="464"/>
      <c r="F953" s="464"/>
      <c r="G953" s="464"/>
    </row>
    <row r="954" spans="1:7" s="460" customFormat="1" ht="24" outlineLevel="2" x14ac:dyDescent="0.2">
      <c r="A954" s="454">
        <v>178</v>
      </c>
      <c r="B954" s="455" t="s">
        <v>1769</v>
      </c>
      <c r="C954" s="456" t="s">
        <v>1770</v>
      </c>
      <c r="D954" s="457" t="s">
        <v>130</v>
      </c>
      <c r="E954" s="458">
        <v>1</v>
      </c>
      <c r="F954" s="401"/>
      <c r="G954" s="459">
        <f>E954*F954</f>
        <v>0</v>
      </c>
    </row>
    <row r="955" spans="1:7" s="460" customFormat="1" ht="12" outlineLevel="2" x14ac:dyDescent="0.2">
      <c r="A955" s="461"/>
      <c r="B955" s="462" t="s">
        <v>1996</v>
      </c>
      <c r="C955" s="530"/>
      <c r="D955" s="530"/>
      <c r="E955" s="530"/>
      <c r="F955" s="530"/>
      <c r="G955" s="530"/>
    </row>
    <row r="956" spans="1:7" s="460" customFormat="1" ht="6" customHeight="1" outlineLevel="2" x14ac:dyDescent="0.2">
      <c r="A956" s="461"/>
      <c r="B956" s="463"/>
      <c r="C956" s="464"/>
      <c r="D956" s="464"/>
      <c r="E956" s="464"/>
      <c r="F956" s="464"/>
      <c r="G956" s="464"/>
    </row>
    <row r="957" spans="1:7" s="472" customFormat="1" ht="11.25" outlineLevel="3" x14ac:dyDescent="0.2">
      <c r="A957" s="465"/>
      <c r="B957" s="466" t="str">
        <f>IF(AND(B956&lt;&gt;"Výkaz výměr:",C956=""),"Výkaz výměr:","")</f>
        <v>Výkaz výměr:</v>
      </c>
      <c r="C957" s="467" t="s">
        <v>1771</v>
      </c>
      <c r="D957" s="468"/>
      <c r="E957" s="469">
        <v>1</v>
      </c>
      <c r="F957" s="470"/>
      <c r="G957" s="471"/>
    </row>
    <row r="958" spans="1:7" s="460" customFormat="1" ht="24" outlineLevel="2" x14ac:dyDescent="0.2">
      <c r="A958" s="454">
        <v>179</v>
      </c>
      <c r="B958" s="455" t="s">
        <v>1765</v>
      </c>
      <c r="C958" s="456" t="s">
        <v>1766</v>
      </c>
      <c r="D958" s="457" t="s">
        <v>130</v>
      </c>
      <c r="E958" s="458">
        <v>1</v>
      </c>
      <c r="F958" s="401"/>
      <c r="G958" s="459">
        <f>E958*F958</f>
        <v>0</v>
      </c>
    </row>
    <row r="959" spans="1:7" s="460" customFormat="1" ht="12" outlineLevel="2" x14ac:dyDescent="0.2">
      <c r="A959" s="461"/>
      <c r="B959" s="462" t="s">
        <v>1996</v>
      </c>
      <c r="C959" s="530"/>
      <c r="D959" s="530"/>
      <c r="E959" s="530"/>
      <c r="F959" s="530"/>
      <c r="G959" s="530"/>
    </row>
    <row r="960" spans="1:7" s="460" customFormat="1" ht="6" customHeight="1" outlineLevel="2" x14ac:dyDescent="0.2">
      <c r="A960" s="461"/>
      <c r="B960" s="463"/>
      <c r="C960" s="464"/>
      <c r="D960" s="464"/>
      <c r="E960" s="464"/>
      <c r="F960" s="464"/>
      <c r="G960" s="464"/>
    </row>
    <row r="961" spans="1:7" s="472" customFormat="1" ht="11.25" outlineLevel="3" x14ac:dyDescent="0.2">
      <c r="A961" s="465"/>
      <c r="B961" s="466" t="str">
        <f>IF(AND(B960&lt;&gt;"Výkaz výměr:",C960=""),"Výkaz výměr:","")</f>
        <v>Výkaz výměr:</v>
      </c>
      <c r="C961" s="467" t="s">
        <v>1757</v>
      </c>
      <c r="D961" s="468"/>
      <c r="E961" s="469">
        <v>1</v>
      </c>
      <c r="F961" s="470"/>
      <c r="G961" s="471"/>
    </row>
    <row r="962" spans="1:7" s="460" customFormat="1" ht="24" outlineLevel="2" x14ac:dyDescent="0.2">
      <c r="A962" s="454">
        <v>180</v>
      </c>
      <c r="B962" s="455" t="s">
        <v>1772</v>
      </c>
      <c r="C962" s="456" t="s">
        <v>1773</v>
      </c>
      <c r="D962" s="457" t="s">
        <v>130</v>
      </c>
      <c r="E962" s="458">
        <v>2</v>
      </c>
      <c r="F962" s="401"/>
      <c r="G962" s="459">
        <f>E962*F962</f>
        <v>0</v>
      </c>
    </row>
    <row r="963" spans="1:7" s="460" customFormat="1" ht="12" outlineLevel="2" x14ac:dyDescent="0.2">
      <c r="A963" s="461"/>
      <c r="B963" s="462" t="s">
        <v>1996</v>
      </c>
      <c r="C963" s="530" t="s">
        <v>2187</v>
      </c>
      <c r="D963" s="530"/>
      <c r="E963" s="530"/>
      <c r="F963" s="530"/>
      <c r="G963" s="530"/>
    </row>
    <row r="964" spans="1:7" s="460" customFormat="1" ht="6" customHeight="1" outlineLevel="2" x14ac:dyDescent="0.2">
      <c r="A964" s="461"/>
      <c r="B964" s="463"/>
      <c r="C964" s="464"/>
      <c r="D964" s="464"/>
      <c r="E964" s="464"/>
      <c r="F964" s="464"/>
      <c r="G964" s="464"/>
    </row>
    <row r="965" spans="1:7" s="460" customFormat="1" ht="24" outlineLevel="2" x14ac:dyDescent="0.2">
      <c r="A965" s="485">
        <v>181</v>
      </c>
      <c r="B965" s="486" t="s">
        <v>2336</v>
      </c>
      <c r="C965" s="487" t="s">
        <v>2337</v>
      </c>
      <c r="D965" s="457" t="s">
        <v>130</v>
      </c>
      <c r="E965" s="458">
        <v>2</v>
      </c>
      <c r="F965" s="401"/>
      <c r="G965" s="459">
        <f>E965*F965</f>
        <v>0</v>
      </c>
    </row>
    <row r="966" spans="1:7" s="460" customFormat="1" ht="12" outlineLevel="2" x14ac:dyDescent="0.2">
      <c r="A966" s="461"/>
      <c r="B966" s="462" t="s">
        <v>1996</v>
      </c>
      <c r="C966" s="530"/>
      <c r="D966" s="530"/>
      <c r="E966" s="530"/>
      <c r="F966" s="530"/>
      <c r="G966" s="530"/>
    </row>
    <row r="967" spans="1:7" s="460" customFormat="1" ht="6" customHeight="1" outlineLevel="2" x14ac:dyDescent="0.2">
      <c r="A967" s="461"/>
      <c r="B967" s="463"/>
      <c r="C967" s="464"/>
      <c r="D967" s="464"/>
      <c r="E967" s="464"/>
      <c r="F967" s="464"/>
      <c r="G967" s="464"/>
    </row>
    <row r="968" spans="1:7" s="472" customFormat="1" ht="11.25" outlineLevel="3" x14ac:dyDescent="0.2">
      <c r="A968" s="465"/>
      <c r="B968" s="466" t="str">
        <f>IF(AND(B967&lt;&gt;"Výkaz výměr:",C967=""),"Výkaz výměr:","")</f>
        <v>Výkaz výměr:</v>
      </c>
      <c r="C968" s="467" t="s">
        <v>1774</v>
      </c>
      <c r="D968" s="468"/>
      <c r="E968" s="469">
        <v>2</v>
      </c>
      <c r="F968" s="470"/>
      <c r="G968" s="471"/>
    </row>
    <row r="969" spans="1:7" s="460" customFormat="1" ht="12" outlineLevel="2" x14ac:dyDescent="0.2">
      <c r="A969" s="454">
        <v>182</v>
      </c>
      <c r="B969" s="455" t="s">
        <v>1775</v>
      </c>
      <c r="C969" s="473" t="s">
        <v>1776</v>
      </c>
      <c r="D969" s="457" t="s">
        <v>130</v>
      </c>
      <c r="E969" s="458">
        <v>1</v>
      </c>
      <c r="F969" s="401"/>
      <c r="G969" s="459">
        <f>E969*F969</f>
        <v>0</v>
      </c>
    </row>
    <row r="970" spans="1:7" s="460" customFormat="1" ht="12" outlineLevel="2" x14ac:dyDescent="0.2">
      <c r="A970" s="461"/>
      <c r="B970" s="462" t="s">
        <v>1996</v>
      </c>
      <c r="C970" s="530" t="s">
        <v>2188</v>
      </c>
      <c r="D970" s="530"/>
      <c r="E970" s="530"/>
      <c r="F970" s="530"/>
      <c r="G970" s="530"/>
    </row>
    <row r="971" spans="1:7" s="460" customFormat="1" ht="6" customHeight="1" outlineLevel="2" x14ac:dyDescent="0.2">
      <c r="A971" s="461"/>
      <c r="B971" s="463"/>
      <c r="C971" s="464"/>
      <c r="D971" s="464"/>
      <c r="E971" s="464"/>
      <c r="F971" s="464"/>
      <c r="G971" s="464"/>
    </row>
    <row r="972" spans="1:7" s="460" customFormat="1" ht="24" outlineLevel="2" x14ac:dyDescent="0.2">
      <c r="A972" s="454">
        <v>183</v>
      </c>
      <c r="B972" s="455" t="s">
        <v>1765</v>
      </c>
      <c r="C972" s="456" t="s">
        <v>1766</v>
      </c>
      <c r="D972" s="457" t="s">
        <v>130</v>
      </c>
      <c r="E972" s="458">
        <v>1</v>
      </c>
      <c r="F972" s="401"/>
      <c r="G972" s="459">
        <f>E972*F972</f>
        <v>0</v>
      </c>
    </row>
    <row r="973" spans="1:7" s="460" customFormat="1" ht="12" outlineLevel="2" x14ac:dyDescent="0.2">
      <c r="A973" s="461"/>
      <c r="B973" s="462" t="s">
        <v>1996</v>
      </c>
      <c r="C973" s="530"/>
      <c r="D973" s="530"/>
      <c r="E973" s="530"/>
      <c r="F973" s="530"/>
      <c r="G973" s="530"/>
    </row>
    <row r="974" spans="1:7" s="460" customFormat="1" ht="6" customHeight="1" outlineLevel="2" x14ac:dyDescent="0.2">
      <c r="A974" s="461"/>
      <c r="B974" s="463"/>
      <c r="C974" s="464"/>
      <c r="D974" s="464"/>
      <c r="E974" s="464"/>
      <c r="F974" s="464"/>
      <c r="G974" s="464"/>
    </row>
    <row r="975" spans="1:7" s="472" customFormat="1" ht="11.25" outlineLevel="3" x14ac:dyDescent="0.2">
      <c r="A975" s="465"/>
      <c r="B975" s="466" t="str">
        <f>IF(AND(B974&lt;&gt;"Výkaz výměr:",C974=""),"Výkaz výměr:","")</f>
        <v>Výkaz výměr:</v>
      </c>
      <c r="C975" s="467" t="s">
        <v>1758</v>
      </c>
      <c r="D975" s="468"/>
      <c r="E975" s="469">
        <v>1</v>
      </c>
      <c r="F975" s="470"/>
      <c r="G975" s="471"/>
    </row>
    <row r="976" spans="1:7" s="460" customFormat="1" ht="12" outlineLevel="2" x14ac:dyDescent="0.2">
      <c r="A976" s="454">
        <v>184</v>
      </c>
      <c r="B976" s="455" t="s">
        <v>1777</v>
      </c>
      <c r="C976" s="456" t="s">
        <v>1778</v>
      </c>
      <c r="D976" s="457" t="s">
        <v>98</v>
      </c>
      <c r="E976" s="458">
        <v>1.1230323200000001</v>
      </c>
      <c r="F976" s="401"/>
      <c r="G976" s="459">
        <f>E976*F976</f>
        <v>0</v>
      </c>
    </row>
    <row r="977" spans="1:7" s="460" customFormat="1" ht="12" outlineLevel="2" x14ac:dyDescent="0.2">
      <c r="A977" s="461"/>
      <c r="B977" s="462" t="s">
        <v>1996</v>
      </c>
      <c r="C977" s="530" t="s">
        <v>2189</v>
      </c>
      <c r="D977" s="530"/>
      <c r="E977" s="530"/>
      <c r="F977" s="530"/>
      <c r="G977" s="530"/>
    </row>
    <row r="978" spans="1:7" s="460" customFormat="1" ht="6" customHeight="1" outlineLevel="2" x14ac:dyDescent="0.2">
      <c r="A978" s="461"/>
      <c r="B978" s="463"/>
      <c r="C978" s="464"/>
      <c r="D978" s="464"/>
      <c r="E978" s="464"/>
      <c r="F978" s="464"/>
      <c r="G978" s="464"/>
    </row>
    <row r="979" spans="1:7" s="480" customFormat="1" ht="12.75" customHeight="1" outlineLevel="2" x14ac:dyDescent="0.2">
      <c r="A979" s="474"/>
      <c r="B979" s="475"/>
      <c r="C979" s="476"/>
      <c r="D979" s="475"/>
      <c r="E979" s="477"/>
      <c r="F979" s="478"/>
      <c r="G979" s="479"/>
    </row>
    <row r="980" spans="1:7" s="453" customFormat="1" ht="16.5" customHeight="1" outlineLevel="1" x14ac:dyDescent="0.2">
      <c r="A980" s="447"/>
      <c r="B980" s="448"/>
      <c r="C980" s="448" t="s">
        <v>1779</v>
      </c>
      <c r="D980" s="449"/>
      <c r="E980" s="450"/>
      <c r="F980" s="451"/>
      <c r="G980" s="452">
        <f>SUBTOTAL(9,G981:G1054)</f>
        <v>0</v>
      </c>
    </row>
    <row r="981" spans="1:7" s="460" customFormat="1" ht="12" outlineLevel="2" x14ac:dyDescent="0.2">
      <c r="A981" s="454">
        <v>185</v>
      </c>
      <c r="B981" s="455" t="s">
        <v>1780</v>
      </c>
      <c r="C981" s="456" t="s">
        <v>1781</v>
      </c>
      <c r="D981" s="457" t="s">
        <v>110</v>
      </c>
      <c r="E981" s="458">
        <v>20.061</v>
      </c>
      <c r="F981" s="401"/>
      <c r="G981" s="459">
        <f>E981*F981</f>
        <v>0</v>
      </c>
    </row>
    <row r="982" spans="1:7" s="460" customFormat="1" ht="12" outlineLevel="2" x14ac:dyDescent="0.2">
      <c r="A982" s="461"/>
      <c r="B982" s="462" t="s">
        <v>1996</v>
      </c>
      <c r="C982" s="530" t="s">
        <v>2190</v>
      </c>
      <c r="D982" s="530"/>
      <c r="E982" s="530"/>
      <c r="F982" s="530"/>
      <c r="G982" s="530"/>
    </row>
    <row r="983" spans="1:7" s="460" customFormat="1" ht="6" customHeight="1" outlineLevel="2" x14ac:dyDescent="0.2">
      <c r="A983" s="461"/>
      <c r="B983" s="463"/>
      <c r="C983" s="464"/>
      <c r="D983" s="464"/>
      <c r="E983" s="464"/>
      <c r="F983" s="464"/>
      <c r="G983" s="464"/>
    </row>
    <row r="984" spans="1:7" s="472" customFormat="1" ht="11.25" outlineLevel="3" x14ac:dyDescent="0.2">
      <c r="A984" s="465"/>
      <c r="B984" s="466" t="str">
        <f>IF(AND(B983&lt;&gt;"Výkaz výměr:",C983=""),"Výkaz výměr:","")</f>
        <v>Výkaz výměr:</v>
      </c>
      <c r="C984" s="467" t="s">
        <v>1782</v>
      </c>
      <c r="D984" s="468"/>
      <c r="E984" s="469">
        <v>20.061</v>
      </c>
      <c r="F984" s="470"/>
      <c r="G984" s="471"/>
    </row>
    <row r="985" spans="1:7" s="460" customFormat="1" ht="24" outlineLevel="2" x14ac:dyDescent="0.2">
      <c r="A985" s="454">
        <v>186</v>
      </c>
      <c r="B985" s="455" t="s">
        <v>1783</v>
      </c>
      <c r="C985" s="456" t="s">
        <v>1784</v>
      </c>
      <c r="D985" s="457" t="s">
        <v>110</v>
      </c>
      <c r="E985" s="458">
        <v>9.4500000000000011</v>
      </c>
      <c r="F985" s="401"/>
      <c r="G985" s="459">
        <f>E985*F985</f>
        <v>0</v>
      </c>
    </row>
    <row r="986" spans="1:7" s="460" customFormat="1" ht="12" outlineLevel="2" x14ac:dyDescent="0.2">
      <c r="A986" s="461"/>
      <c r="B986" s="462" t="s">
        <v>1996</v>
      </c>
      <c r="C986" s="530"/>
      <c r="D986" s="530"/>
      <c r="E986" s="530"/>
      <c r="F986" s="530"/>
      <c r="G986" s="530"/>
    </row>
    <row r="987" spans="1:7" s="460" customFormat="1" ht="6" customHeight="1" outlineLevel="2" x14ac:dyDescent="0.2">
      <c r="A987" s="461"/>
      <c r="B987" s="463"/>
      <c r="C987" s="464"/>
      <c r="D987" s="464"/>
      <c r="E987" s="464"/>
      <c r="F987" s="464"/>
      <c r="G987" s="464"/>
    </row>
    <row r="988" spans="1:7" s="472" customFormat="1" ht="11.25" outlineLevel="3" x14ac:dyDescent="0.2">
      <c r="A988" s="465"/>
      <c r="B988" s="466" t="str">
        <f>IF(AND(B987&lt;&gt;"Výkaz výměr:",C987=""),"Výkaz výměr:","")</f>
        <v>Výkaz výměr:</v>
      </c>
      <c r="C988" s="467" t="s">
        <v>1785</v>
      </c>
      <c r="D988" s="468"/>
      <c r="E988" s="469">
        <v>9.4500000000000011</v>
      </c>
      <c r="F988" s="470"/>
      <c r="G988" s="471"/>
    </row>
    <row r="989" spans="1:7" s="460" customFormat="1" ht="12" outlineLevel="2" x14ac:dyDescent="0.2">
      <c r="A989" s="454">
        <v>187</v>
      </c>
      <c r="B989" s="455" t="s">
        <v>1786</v>
      </c>
      <c r="C989" s="473" t="s">
        <v>1787</v>
      </c>
      <c r="D989" s="457" t="s">
        <v>110</v>
      </c>
      <c r="E989" s="458">
        <v>10.611000000000001</v>
      </c>
      <c r="F989" s="401"/>
      <c r="G989" s="459">
        <f>E989*F989</f>
        <v>0</v>
      </c>
    </row>
    <row r="990" spans="1:7" s="460" customFormat="1" ht="12" outlineLevel="2" x14ac:dyDescent="0.2">
      <c r="A990" s="461"/>
      <c r="B990" s="462" t="s">
        <v>1996</v>
      </c>
      <c r="C990" s="530"/>
      <c r="D990" s="530"/>
      <c r="E990" s="530"/>
      <c r="F990" s="530"/>
      <c r="G990" s="530"/>
    </row>
    <row r="991" spans="1:7" s="460" customFormat="1" ht="6" customHeight="1" outlineLevel="2" x14ac:dyDescent="0.2">
      <c r="A991" s="461"/>
      <c r="B991" s="463"/>
      <c r="C991" s="464"/>
      <c r="D991" s="464"/>
      <c r="E991" s="464"/>
      <c r="F991" s="464"/>
      <c r="G991" s="464"/>
    </row>
    <row r="992" spans="1:7" s="472" customFormat="1" ht="11.25" outlineLevel="3" x14ac:dyDescent="0.2">
      <c r="A992" s="465"/>
      <c r="B992" s="466" t="str">
        <f>IF(AND(B991&lt;&gt;"Výkaz výměr:",C991=""),"Výkaz výměr:","")</f>
        <v>Výkaz výměr:</v>
      </c>
      <c r="C992" s="467" t="s">
        <v>1788</v>
      </c>
      <c r="D992" s="468"/>
      <c r="E992" s="469">
        <v>10.611000000000001</v>
      </c>
      <c r="F992" s="470"/>
      <c r="G992" s="471"/>
    </row>
    <row r="993" spans="1:7" s="460" customFormat="1" ht="12" outlineLevel="2" x14ac:dyDescent="0.2">
      <c r="A993" s="454">
        <v>188</v>
      </c>
      <c r="B993" s="455" t="s">
        <v>1789</v>
      </c>
      <c r="C993" s="456" t="s">
        <v>1790</v>
      </c>
      <c r="D993" s="457" t="s">
        <v>130</v>
      </c>
      <c r="E993" s="458">
        <v>1</v>
      </c>
      <c r="F993" s="401"/>
      <c r="G993" s="459">
        <f>E993*F993</f>
        <v>0</v>
      </c>
    </row>
    <row r="994" spans="1:7" s="460" customFormat="1" ht="12" outlineLevel="2" x14ac:dyDescent="0.2">
      <c r="A994" s="461"/>
      <c r="B994" s="462" t="s">
        <v>1996</v>
      </c>
      <c r="C994" s="530" t="s">
        <v>2191</v>
      </c>
      <c r="D994" s="530"/>
      <c r="E994" s="530"/>
      <c r="F994" s="530"/>
      <c r="G994" s="530"/>
    </row>
    <row r="995" spans="1:7" s="460" customFormat="1" ht="6" customHeight="1" outlineLevel="2" x14ac:dyDescent="0.2">
      <c r="A995" s="461"/>
      <c r="B995" s="463"/>
      <c r="C995" s="464"/>
      <c r="D995" s="464"/>
      <c r="E995" s="464"/>
      <c r="F995" s="464"/>
      <c r="G995" s="464"/>
    </row>
    <row r="996" spans="1:7" s="460" customFormat="1" ht="12" outlineLevel="2" x14ac:dyDescent="0.2">
      <c r="A996" s="454">
        <v>189</v>
      </c>
      <c r="B996" s="455" t="s">
        <v>1791</v>
      </c>
      <c r="C996" s="456" t="s">
        <v>1792</v>
      </c>
      <c r="D996" s="457" t="s">
        <v>130</v>
      </c>
      <c r="E996" s="458">
        <v>1</v>
      </c>
      <c r="F996" s="401"/>
      <c r="G996" s="459">
        <f>E996*F996</f>
        <v>0</v>
      </c>
    </row>
    <row r="997" spans="1:7" s="460" customFormat="1" ht="12" outlineLevel="2" x14ac:dyDescent="0.2">
      <c r="A997" s="461"/>
      <c r="B997" s="462" t="s">
        <v>1996</v>
      </c>
      <c r="C997" s="530"/>
      <c r="D997" s="530"/>
      <c r="E997" s="530"/>
      <c r="F997" s="530"/>
      <c r="G997" s="530"/>
    </row>
    <row r="998" spans="1:7" s="460" customFormat="1" ht="6" customHeight="1" outlineLevel="2" x14ac:dyDescent="0.2">
      <c r="A998" s="461"/>
      <c r="B998" s="463"/>
      <c r="C998" s="464"/>
      <c r="D998" s="464"/>
      <c r="E998" s="464"/>
      <c r="F998" s="464"/>
      <c r="G998" s="464"/>
    </row>
    <row r="999" spans="1:7" s="472" customFormat="1" ht="11.25" outlineLevel="3" x14ac:dyDescent="0.2">
      <c r="A999" s="465"/>
      <c r="B999" s="466" t="str">
        <f>IF(AND(B998&lt;&gt;"Výkaz výměr:",C998=""),"Výkaz výměr:","")</f>
        <v>Výkaz výměr:</v>
      </c>
      <c r="C999" s="467" t="s">
        <v>1793</v>
      </c>
      <c r="D999" s="468"/>
      <c r="E999" s="469">
        <v>1</v>
      </c>
      <c r="F999" s="470"/>
      <c r="G999" s="471"/>
    </row>
    <row r="1000" spans="1:7" s="460" customFormat="1" ht="12" outlineLevel="2" x14ac:dyDescent="0.2">
      <c r="A1000" s="454">
        <v>190</v>
      </c>
      <c r="B1000" s="455" t="s">
        <v>1794</v>
      </c>
      <c r="C1000" s="456" t="s">
        <v>1795</v>
      </c>
      <c r="D1000" s="457" t="s">
        <v>130</v>
      </c>
      <c r="E1000" s="458">
        <v>9</v>
      </c>
      <c r="F1000" s="401"/>
      <c r="G1000" s="459">
        <f>E1000*F1000</f>
        <v>0</v>
      </c>
    </row>
    <row r="1001" spans="1:7" s="460" customFormat="1" ht="12" outlineLevel="2" x14ac:dyDescent="0.2">
      <c r="A1001" s="461"/>
      <c r="B1001" s="462" t="s">
        <v>1996</v>
      </c>
      <c r="C1001" s="530"/>
      <c r="D1001" s="530"/>
      <c r="E1001" s="530"/>
      <c r="F1001" s="530"/>
      <c r="G1001" s="530"/>
    </row>
    <row r="1002" spans="1:7" s="460" customFormat="1" ht="6" customHeight="1" outlineLevel="2" x14ac:dyDescent="0.2">
      <c r="A1002" s="461"/>
      <c r="B1002" s="463"/>
      <c r="C1002" s="464"/>
      <c r="D1002" s="464"/>
      <c r="E1002" s="464"/>
      <c r="F1002" s="464"/>
      <c r="G1002" s="464"/>
    </row>
    <row r="1003" spans="1:7" s="460" customFormat="1" ht="12" outlineLevel="2" x14ac:dyDescent="0.2">
      <c r="A1003" s="454">
        <v>191</v>
      </c>
      <c r="B1003" s="455" t="s">
        <v>1796</v>
      </c>
      <c r="C1003" s="456" t="s">
        <v>1797</v>
      </c>
      <c r="D1003" s="457" t="s">
        <v>275</v>
      </c>
      <c r="E1003" s="458">
        <v>512.55600000000004</v>
      </c>
      <c r="F1003" s="401"/>
      <c r="G1003" s="459">
        <f>E1003*F1003</f>
        <v>0</v>
      </c>
    </row>
    <row r="1004" spans="1:7" s="460" customFormat="1" ht="12" outlineLevel="2" x14ac:dyDescent="0.2">
      <c r="A1004" s="461"/>
      <c r="B1004" s="462" t="s">
        <v>1996</v>
      </c>
      <c r="C1004" s="530"/>
      <c r="D1004" s="530"/>
      <c r="E1004" s="530"/>
      <c r="F1004" s="530"/>
      <c r="G1004" s="530"/>
    </row>
    <row r="1005" spans="1:7" s="460" customFormat="1" ht="6" customHeight="1" outlineLevel="2" x14ac:dyDescent="0.2">
      <c r="A1005" s="461"/>
      <c r="B1005" s="463"/>
      <c r="C1005" s="464"/>
      <c r="D1005" s="464"/>
      <c r="E1005" s="464"/>
      <c r="F1005" s="464"/>
      <c r="G1005" s="464"/>
    </row>
    <row r="1006" spans="1:7" s="472" customFormat="1" ht="11.25" outlineLevel="3" x14ac:dyDescent="0.2">
      <c r="A1006" s="465"/>
      <c r="B1006" s="466" t="str">
        <f>IF(AND(B1005&lt;&gt;"Výkaz výměr:",C1005=""),"Výkaz výměr:","")</f>
        <v>Výkaz výměr:</v>
      </c>
      <c r="C1006" s="467" t="s">
        <v>1798</v>
      </c>
      <c r="D1006" s="468"/>
      <c r="E1006" s="469">
        <v>427.13</v>
      </c>
      <c r="F1006" s="470"/>
      <c r="G1006" s="471"/>
    </row>
    <row r="1007" spans="1:7" s="472" customFormat="1" ht="11.25" outlineLevel="3" x14ac:dyDescent="0.2">
      <c r="A1007" s="465"/>
      <c r="B1007" s="466" t="str">
        <f>IF(AND(B1006&lt;&gt;"Výkaz výměr:",C1006=""),"Výkaz výměr:","")</f>
        <v/>
      </c>
      <c r="C1007" s="467" t="s">
        <v>1799</v>
      </c>
      <c r="D1007" s="468"/>
      <c r="E1007" s="469">
        <v>85.426000000000002</v>
      </c>
      <c r="F1007" s="470"/>
      <c r="G1007" s="471"/>
    </row>
    <row r="1008" spans="1:7" s="460" customFormat="1" ht="12" outlineLevel="2" x14ac:dyDescent="0.2">
      <c r="A1008" s="454">
        <v>192</v>
      </c>
      <c r="B1008" s="455" t="s">
        <v>1800</v>
      </c>
      <c r="C1008" s="456" t="s">
        <v>1801</v>
      </c>
      <c r="D1008" s="457" t="s">
        <v>275</v>
      </c>
      <c r="E1008" s="458">
        <v>465.28800000000001</v>
      </c>
      <c r="F1008" s="401"/>
      <c r="G1008" s="459">
        <f>E1008*F1008</f>
        <v>0</v>
      </c>
    </row>
    <row r="1009" spans="1:7" s="460" customFormat="1" ht="12" outlineLevel="2" x14ac:dyDescent="0.2">
      <c r="A1009" s="461"/>
      <c r="B1009" s="462" t="s">
        <v>1996</v>
      </c>
      <c r="C1009" s="530"/>
      <c r="D1009" s="530"/>
      <c r="E1009" s="530"/>
      <c r="F1009" s="530"/>
      <c r="G1009" s="530"/>
    </row>
    <row r="1010" spans="1:7" s="460" customFormat="1" ht="6" customHeight="1" outlineLevel="2" x14ac:dyDescent="0.2">
      <c r="A1010" s="461"/>
      <c r="B1010" s="463"/>
      <c r="C1010" s="464"/>
      <c r="D1010" s="464"/>
      <c r="E1010" s="464"/>
      <c r="F1010" s="464"/>
      <c r="G1010" s="464"/>
    </row>
    <row r="1011" spans="1:7" s="472" customFormat="1" ht="11.25" outlineLevel="3" x14ac:dyDescent="0.2">
      <c r="A1011" s="465"/>
      <c r="B1011" s="466" t="str">
        <f>IF(AND(B1010&lt;&gt;"Výkaz výměr:",C1010=""),"Výkaz výměr:","")</f>
        <v>Výkaz výměr:</v>
      </c>
      <c r="C1011" s="467" t="s">
        <v>1802</v>
      </c>
      <c r="D1011" s="468"/>
      <c r="E1011" s="469">
        <v>387.74</v>
      </c>
      <c r="F1011" s="470"/>
      <c r="G1011" s="471"/>
    </row>
    <row r="1012" spans="1:7" s="472" customFormat="1" ht="11.25" outlineLevel="3" x14ac:dyDescent="0.2">
      <c r="A1012" s="465"/>
      <c r="B1012" s="466" t="str">
        <f>IF(AND(B1011&lt;&gt;"Výkaz výměr:",C1011=""),"Výkaz výměr:","")</f>
        <v/>
      </c>
      <c r="C1012" s="467" t="s">
        <v>1803</v>
      </c>
      <c r="D1012" s="468"/>
      <c r="E1012" s="469">
        <v>77.548000000000002</v>
      </c>
      <c r="F1012" s="470"/>
      <c r="G1012" s="471"/>
    </row>
    <row r="1013" spans="1:7" s="460" customFormat="1" ht="12" outlineLevel="2" x14ac:dyDescent="0.2">
      <c r="A1013" s="454">
        <v>193</v>
      </c>
      <c r="B1013" s="455" t="s">
        <v>1804</v>
      </c>
      <c r="C1013" s="456" t="s">
        <v>1805</v>
      </c>
      <c r="D1013" s="457" t="s">
        <v>145</v>
      </c>
      <c r="E1013" s="458">
        <v>12.69</v>
      </c>
      <c r="F1013" s="401"/>
      <c r="G1013" s="459">
        <f>E1013*F1013</f>
        <v>0</v>
      </c>
    </row>
    <row r="1014" spans="1:7" s="460" customFormat="1" ht="12" outlineLevel="2" x14ac:dyDescent="0.2">
      <c r="A1014" s="461"/>
      <c r="B1014" s="462" t="s">
        <v>1996</v>
      </c>
      <c r="C1014" s="530" t="s">
        <v>2192</v>
      </c>
      <c r="D1014" s="530"/>
      <c r="E1014" s="530"/>
      <c r="F1014" s="530"/>
      <c r="G1014" s="530"/>
    </row>
    <row r="1015" spans="1:7" s="460" customFormat="1" ht="6" customHeight="1" outlineLevel="2" x14ac:dyDescent="0.2">
      <c r="A1015" s="461"/>
      <c r="B1015" s="463"/>
      <c r="C1015" s="464"/>
      <c r="D1015" s="464"/>
      <c r="E1015" s="464"/>
      <c r="F1015" s="464"/>
      <c r="G1015" s="464"/>
    </row>
    <row r="1016" spans="1:7" s="472" customFormat="1" ht="11.25" outlineLevel="3" x14ac:dyDescent="0.2">
      <c r="A1016" s="465"/>
      <c r="B1016" s="466" t="str">
        <f>IF(AND(B1015&lt;&gt;"Výkaz výměr:",C1015=""),"Výkaz výměr:","")</f>
        <v>Výkaz výměr:</v>
      </c>
      <c r="C1016" s="467" t="s">
        <v>1806</v>
      </c>
      <c r="D1016" s="468"/>
      <c r="E1016" s="469">
        <v>7.27</v>
      </c>
      <c r="F1016" s="470"/>
      <c r="G1016" s="471"/>
    </row>
    <row r="1017" spans="1:7" s="472" customFormat="1" ht="11.25" outlineLevel="3" x14ac:dyDescent="0.2">
      <c r="A1017" s="465"/>
      <c r="B1017" s="466" t="str">
        <f>IF(AND(B1016&lt;&gt;"Výkaz výměr:",C1016=""),"Výkaz výměr:","")</f>
        <v/>
      </c>
      <c r="C1017" s="467" t="s">
        <v>1807</v>
      </c>
      <c r="D1017" s="468"/>
      <c r="E1017" s="469">
        <v>2.0699999999999998</v>
      </c>
      <c r="F1017" s="470"/>
      <c r="G1017" s="471"/>
    </row>
    <row r="1018" spans="1:7" s="472" customFormat="1" ht="11.25" outlineLevel="3" x14ac:dyDescent="0.2">
      <c r="A1018" s="465"/>
      <c r="B1018" s="466" t="str">
        <f>IF(AND(B1017&lt;&gt;"Výkaz výměr:",C1017=""),"Výkaz výměr:","")</f>
        <v/>
      </c>
      <c r="C1018" s="467" t="s">
        <v>1808</v>
      </c>
      <c r="D1018" s="468"/>
      <c r="E1018" s="469">
        <v>3.35</v>
      </c>
      <c r="F1018" s="470"/>
      <c r="G1018" s="471"/>
    </row>
    <row r="1019" spans="1:7" s="460" customFormat="1" ht="12" outlineLevel="2" x14ac:dyDescent="0.2">
      <c r="A1019" s="454">
        <v>194</v>
      </c>
      <c r="B1019" s="455" t="s">
        <v>1809</v>
      </c>
      <c r="C1019" s="456" t="s">
        <v>1810</v>
      </c>
      <c r="D1019" s="457" t="s">
        <v>275</v>
      </c>
      <c r="E1019" s="458">
        <v>18.399999999999999</v>
      </c>
      <c r="F1019" s="401"/>
      <c r="G1019" s="459">
        <f>E1019*F1019</f>
        <v>0</v>
      </c>
    </row>
    <row r="1020" spans="1:7" s="460" customFormat="1" ht="12" outlineLevel="2" x14ac:dyDescent="0.2">
      <c r="A1020" s="461"/>
      <c r="B1020" s="462" t="s">
        <v>1996</v>
      </c>
      <c r="C1020" s="530"/>
      <c r="D1020" s="530"/>
      <c r="E1020" s="530"/>
      <c r="F1020" s="530"/>
      <c r="G1020" s="530"/>
    </row>
    <row r="1021" spans="1:7" s="460" customFormat="1" ht="6" customHeight="1" outlineLevel="2" x14ac:dyDescent="0.2">
      <c r="A1021" s="461"/>
      <c r="B1021" s="463"/>
      <c r="C1021" s="464"/>
      <c r="D1021" s="464"/>
      <c r="E1021" s="464"/>
      <c r="F1021" s="464"/>
      <c r="G1021" s="464"/>
    </row>
    <row r="1022" spans="1:7" s="472" customFormat="1" ht="11.25" outlineLevel="3" x14ac:dyDescent="0.2">
      <c r="A1022" s="465"/>
      <c r="B1022" s="466" t="str">
        <f>IF(AND(B1021&lt;&gt;"Výkaz výměr:",C1021=""),"Výkaz výměr:","")</f>
        <v>Výkaz výměr:</v>
      </c>
      <c r="C1022" s="467" t="s">
        <v>1811</v>
      </c>
      <c r="D1022" s="468"/>
      <c r="E1022" s="469">
        <v>18.399999999999999</v>
      </c>
      <c r="F1022" s="470"/>
      <c r="G1022" s="471"/>
    </row>
    <row r="1023" spans="1:7" s="460" customFormat="1" ht="12" outlineLevel="2" x14ac:dyDescent="0.2">
      <c r="A1023" s="454">
        <v>195</v>
      </c>
      <c r="B1023" s="455" t="s">
        <v>1812</v>
      </c>
      <c r="C1023" s="456" t="s">
        <v>1810</v>
      </c>
      <c r="D1023" s="457" t="s">
        <v>275</v>
      </c>
      <c r="E1023" s="458">
        <v>18.399999999999999</v>
      </c>
      <c r="F1023" s="401"/>
      <c r="G1023" s="459">
        <f>E1023*F1023</f>
        <v>0</v>
      </c>
    </row>
    <row r="1024" spans="1:7" s="460" customFormat="1" ht="12" outlineLevel="2" x14ac:dyDescent="0.2">
      <c r="A1024" s="461"/>
      <c r="B1024" s="462" t="s">
        <v>1996</v>
      </c>
      <c r="C1024" s="530"/>
      <c r="D1024" s="530"/>
      <c r="E1024" s="530"/>
      <c r="F1024" s="530"/>
      <c r="G1024" s="530"/>
    </row>
    <row r="1025" spans="1:7" s="460" customFormat="1" ht="6" customHeight="1" outlineLevel="2" x14ac:dyDescent="0.2">
      <c r="A1025" s="461"/>
      <c r="B1025" s="463"/>
      <c r="C1025" s="464"/>
      <c r="D1025" s="464"/>
      <c r="E1025" s="464"/>
      <c r="F1025" s="464"/>
      <c r="G1025" s="464"/>
    </row>
    <row r="1026" spans="1:7" s="472" customFormat="1" ht="11.25" outlineLevel="3" x14ac:dyDescent="0.2">
      <c r="A1026" s="465"/>
      <c r="B1026" s="466" t="str">
        <f>IF(AND(B1025&lt;&gt;"Výkaz výměr:",C1025=""),"Výkaz výměr:","")</f>
        <v>Výkaz výměr:</v>
      </c>
      <c r="C1026" s="467" t="s">
        <v>1813</v>
      </c>
      <c r="D1026" s="468"/>
      <c r="E1026" s="469">
        <v>18.399999999999999</v>
      </c>
      <c r="F1026" s="470"/>
      <c r="G1026" s="471"/>
    </row>
    <row r="1027" spans="1:7" s="460" customFormat="1" ht="12" outlineLevel="2" x14ac:dyDescent="0.2">
      <c r="A1027" s="454">
        <v>196</v>
      </c>
      <c r="B1027" s="455" t="s">
        <v>1814</v>
      </c>
      <c r="C1027" s="456" t="s">
        <v>1810</v>
      </c>
      <c r="D1027" s="457" t="s">
        <v>275</v>
      </c>
      <c r="E1027" s="458">
        <v>6.9530000000000003</v>
      </c>
      <c r="F1027" s="401"/>
      <c r="G1027" s="459">
        <f>E1027*F1027</f>
        <v>0</v>
      </c>
    </row>
    <row r="1028" spans="1:7" s="460" customFormat="1" ht="12" outlineLevel="2" x14ac:dyDescent="0.2">
      <c r="A1028" s="461"/>
      <c r="B1028" s="462" t="s">
        <v>1996</v>
      </c>
      <c r="C1028" s="530"/>
      <c r="D1028" s="530"/>
      <c r="E1028" s="530"/>
      <c r="F1028" s="530"/>
      <c r="G1028" s="530"/>
    </row>
    <row r="1029" spans="1:7" s="460" customFormat="1" ht="6" customHeight="1" outlineLevel="2" x14ac:dyDescent="0.2">
      <c r="A1029" s="461"/>
      <c r="B1029" s="463"/>
      <c r="C1029" s="464"/>
      <c r="D1029" s="464"/>
      <c r="E1029" s="464"/>
      <c r="F1029" s="464"/>
      <c r="G1029" s="464"/>
    </row>
    <row r="1030" spans="1:7" s="472" customFormat="1" ht="11.25" outlineLevel="3" x14ac:dyDescent="0.2">
      <c r="A1030" s="465"/>
      <c r="B1030" s="466" t="str">
        <f>IF(AND(B1029&lt;&gt;"Výkaz výměr:",C1029=""),"Výkaz výměr:","")</f>
        <v>Výkaz výměr:</v>
      </c>
      <c r="C1030" s="467" t="s">
        <v>1815</v>
      </c>
      <c r="D1030" s="468"/>
      <c r="E1030" s="469">
        <v>6.9530000000000003</v>
      </c>
      <c r="F1030" s="470"/>
      <c r="G1030" s="471"/>
    </row>
    <row r="1031" spans="1:7" s="460" customFormat="1" ht="12" outlineLevel="2" x14ac:dyDescent="0.2">
      <c r="A1031" s="454">
        <v>197</v>
      </c>
      <c r="B1031" s="455" t="s">
        <v>1816</v>
      </c>
      <c r="C1031" s="473" t="s">
        <v>1817</v>
      </c>
      <c r="D1031" s="457" t="s">
        <v>130</v>
      </c>
      <c r="E1031" s="458">
        <v>1</v>
      </c>
      <c r="F1031" s="401"/>
      <c r="G1031" s="459">
        <f>E1031*F1031</f>
        <v>0</v>
      </c>
    </row>
    <row r="1032" spans="1:7" s="460" customFormat="1" ht="12" outlineLevel="2" x14ac:dyDescent="0.2">
      <c r="A1032" s="461"/>
      <c r="B1032" s="462" t="s">
        <v>1996</v>
      </c>
      <c r="C1032" s="530" t="s">
        <v>2193</v>
      </c>
      <c r="D1032" s="530"/>
      <c r="E1032" s="530"/>
      <c r="F1032" s="530"/>
      <c r="G1032" s="530"/>
    </row>
    <row r="1033" spans="1:7" s="460" customFormat="1" ht="6" customHeight="1" outlineLevel="2" x14ac:dyDescent="0.2">
      <c r="A1033" s="461"/>
      <c r="B1033" s="463"/>
      <c r="C1033" s="464"/>
      <c r="D1033" s="464"/>
      <c r="E1033" s="464"/>
      <c r="F1033" s="464"/>
      <c r="G1033" s="464"/>
    </row>
    <row r="1034" spans="1:7" s="460" customFormat="1" ht="24" outlineLevel="2" x14ac:dyDescent="0.2">
      <c r="A1034" s="454">
        <v>198</v>
      </c>
      <c r="B1034" s="455" t="s">
        <v>1818</v>
      </c>
      <c r="C1034" s="456" t="s">
        <v>1819</v>
      </c>
      <c r="D1034" s="457" t="s">
        <v>130</v>
      </c>
      <c r="E1034" s="458">
        <v>1</v>
      </c>
      <c r="F1034" s="401"/>
      <c r="G1034" s="459">
        <f>E1034*F1034</f>
        <v>0</v>
      </c>
    </row>
    <row r="1035" spans="1:7" s="460" customFormat="1" ht="12" outlineLevel="2" x14ac:dyDescent="0.2">
      <c r="A1035" s="461"/>
      <c r="B1035" s="462" t="s">
        <v>1996</v>
      </c>
      <c r="C1035" s="530"/>
      <c r="D1035" s="530"/>
      <c r="E1035" s="530"/>
      <c r="F1035" s="530"/>
      <c r="G1035" s="530"/>
    </row>
    <row r="1036" spans="1:7" s="460" customFormat="1" ht="6" customHeight="1" outlineLevel="2" x14ac:dyDescent="0.2">
      <c r="A1036" s="461"/>
      <c r="B1036" s="463"/>
      <c r="C1036" s="464"/>
      <c r="D1036" s="464"/>
      <c r="E1036" s="464"/>
      <c r="F1036" s="464"/>
      <c r="G1036" s="464"/>
    </row>
    <row r="1037" spans="1:7" s="472" customFormat="1" ht="11.25" outlineLevel="3" x14ac:dyDescent="0.2">
      <c r="A1037" s="465"/>
      <c r="B1037" s="466" t="str">
        <f>IF(AND(B1036&lt;&gt;"Výkaz výměr:",C1036=""),"Výkaz výměr:","")</f>
        <v>Výkaz výměr:</v>
      </c>
      <c r="C1037" s="467" t="s">
        <v>1820</v>
      </c>
      <c r="D1037" s="468"/>
      <c r="E1037" s="469">
        <v>1</v>
      </c>
      <c r="F1037" s="470"/>
      <c r="G1037" s="471"/>
    </row>
    <row r="1038" spans="1:7" s="460" customFormat="1" ht="12" outlineLevel="2" x14ac:dyDescent="0.2">
      <c r="A1038" s="454">
        <v>199</v>
      </c>
      <c r="B1038" s="455" t="s">
        <v>1821</v>
      </c>
      <c r="C1038" s="456" t="s">
        <v>1822</v>
      </c>
      <c r="D1038" s="457" t="s">
        <v>110</v>
      </c>
      <c r="E1038" s="458">
        <v>1.7</v>
      </c>
      <c r="F1038" s="401"/>
      <c r="G1038" s="459">
        <f>E1038*F1038</f>
        <v>0</v>
      </c>
    </row>
    <row r="1039" spans="1:7" s="460" customFormat="1" ht="12" outlineLevel="2" x14ac:dyDescent="0.2">
      <c r="A1039" s="461"/>
      <c r="B1039" s="462" t="s">
        <v>1996</v>
      </c>
      <c r="C1039" s="530" t="s">
        <v>2194</v>
      </c>
      <c r="D1039" s="530"/>
      <c r="E1039" s="530"/>
      <c r="F1039" s="530"/>
      <c r="G1039" s="530"/>
    </row>
    <row r="1040" spans="1:7" s="460" customFormat="1" ht="6" customHeight="1" outlineLevel="2" x14ac:dyDescent="0.2">
      <c r="A1040" s="461"/>
      <c r="B1040" s="463"/>
      <c r="C1040" s="464"/>
      <c r="D1040" s="464"/>
      <c r="E1040" s="464"/>
      <c r="F1040" s="464"/>
      <c r="G1040" s="464"/>
    </row>
    <row r="1041" spans="1:7" s="460" customFormat="1" ht="12" outlineLevel="2" x14ac:dyDescent="0.2">
      <c r="A1041" s="454">
        <v>200</v>
      </c>
      <c r="B1041" s="455" t="s">
        <v>1823</v>
      </c>
      <c r="C1041" s="456" t="s">
        <v>1824</v>
      </c>
      <c r="D1041" s="457" t="s">
        <v>110</v>
      </c>
      <c r="E1041" s="458">
        <v>1.7</v>
      </c>
      <c r="F1041" s="401"/>
      <c r="G1041" s="459">
        <f>E1041*F1041</f>
        <v>0</v>
      </c>
    </row>
    <row r="1042" spans="1:7" s="460" customFormat="1" ht="12" outlineLevel="2" x14ac:dyDescent="0.2">
      <c r="A1042" s="461"/>
      <c r="B1042" s="462" t="s">
        <v>1996</v>
      </c>
      <c r="C1042" s="530"/>
      <c r="D1042" s="530"/>
      <c r="E1042" s="530"/>
      <c r="F1042" s="530"/>
      <c r="G1042" s="530"/>
    </row>
    <row r="1043" spans="1:7" s="460" customFormat="1" ht="6" customHeight="1" outlineLevel="2" x14ac:dyDescent="0.2">
      <c r="A1043" s="461"/>
      <c r="B1043" s="463"/>
      <c r="C1043" s="464"/>
      <c r="D1043" s="464"/>
      <c r="E1043" s="464"/>
      <c r="F1043" s="464"/>
      <c r="G1043" s="464"/>
    </row>
    <row r="1044" spans="1:7" s="472" customFormat="1" ht="11.25" outlineLevel="3" x14ac:dyDescent="0.2">
      <c r="A1044" s="465"/>
      <c r="B1044" s="466" t="str">
        <f>IF(AND(B1043&lt;&gt;"Výkaz výměr:",C1043=""),"Výkaz výměr:","")</f>
        <v>Výkaz výměr:</v>
      </c>
      <c r="C1044" s="467" t="s">
        <v>1825</v>
      </c>
      <c r="D1044" s="468"/>
      <c r="E1044" s="469">
        <v>1.7</v>
      </c>
      <c r="F1044" s="470"/>
      <c r="G1044" s="471"/>
    </row>
    <row r="1045" spans="1:7" s="460" customFormat="1" ht="12" outlineLevel="2" x14ac:dyDescent="0.2">
      <c r="A1045" s="454">
        <v>201</v>
      </c>
      <c r="B1045" s="455" t="s">
        <v>1826</v>
      </c>
      <c r="C1045" s="456" t="s">
        <v>1827</v>
      </c>
      <c r="D1045" s="457" t="s">
        <v>145</v>
      </c>
      <c r="E1045" s="458">
        <v>5.4</v>
      </c>
      <c r="F1045" s="401"/>
      <c r="G1045" s="459">
        <f>E1045*F1045</f>
        <v>0</v>
      </c>
    </row>
    <row r="1046" spans="1:7" s="460" customFormat="1" ht="12" outlineLevel="2" x14ac:dyDescent="0.2">
      <c r="A1046" s="461"/>
      <c r="B1046" s="462" t="s">
        <v>1996</v>
      </c>
      <c r="C1046" s="530" t="s">
        <v>2195</v>
      </c>
      <c r="D1046" s="530"/>
      <c r="E1046" s="530"/>
      <c r="F1046" s="530"/>
      <c r="G1046" s="530"/>
    </row>
    <row r="1047" spans="1:7" s="460" customFormat="1" ht="6" customHeight="1" outlineLevel="2" x14ac:dyDescent="0.2">
      <c r="A1047" s="461"/>
      <c r="B1047" s="463"/>
      <c r="C1047" s="464"/>
      <c r="D1047" s="464"/>
      <c r="E1047" s="464"/>
      <c r="F1047" s="464"/>
      <c r="G1047" s="464"/>
    </row>
    <row r="1048" spans="1:7" s="460" customFormat="1" ht="12" outlineLevel="2" x14ac:dyDescent="0.2">
      <c r="A1048" s="454">
        <v>202</v>
      </c>
      <c r="B1048" s="455" t="s">
        <v>1828</v>
      </c>
      <c r="C1048" s="473" t="s">
        <v>1829</v>
      </c>
      <c r="D1048" s="457" t="s">
        <v>145</v>
      </c>
      <c r="E1048" s="458">
        <v>5.4</v>
      </c>
      <c r="F1048" s="401"/>
      <c r="G1048" s="459">
        <f>E1048*F1048</f>
        <v>0</v>
      </c>
    </row>
    <row r="1049" spans="1:7" s="460" customFormat="1" ht="12" outlineLevel="2" x14ac:dyDescent="0.2">
      <c r="A1049" s="461"/>
      <c r="B1049" s="462" t="s">
        <v>1996</v>
      </c>
      <c r="C1049" s="530"/>
      <c r="D1049" s="530"/>
      <c r="E1049" s="530"/>
      <c r="F1049" s="530"/>
      <c r="G1049" s="530"/>
    </row>
    <row r="1050" spans="1:7" s="460" customFormat="1" ht="6" customHeight="1" outlineLevel="2" x14ac:dyDescent="0.2">
      <c r="A1050" s="461"/>
      <c r="B1050" s="463"/>
      <c r="C1050" s="464"/>
      <c r="D1050" s="464"/>
      <c r="E1050" s="464"/>
      <c r="F1050" s="464"/>
      <c r="G1050" s="464"/>
    </row>
    <row r="1051" spans="1:7" s="460" customFormat="1" ht="12" outlineLevel="2" x14ac:dyDescent="0.2">
      <c r="A1051" s="454">
        <v>203</v>
      </c>
      <c r="B1051" s="455" t="s">
        <v>1830</v>
      </c>
      <c r="C1051" s="456" t="s">
        <v>1831</v>
      </c>
      <c r="D1051" s="457" t="s">
        <v>98</v>
      </c>
      <c r="E1051" s="458">
        <v>0.67200000000000004</v>
      </c>
      <c r="F1051" s="401"/>
      <c r="G1051" s="459">
        <f>E1051*F1051</f>
        <v>0</v>
      </c>
    </row>
    <row r="1052" spans="1:7" s="460" customFormat="1" ht="12" outlineLevel="2" x14ac:dyDescent="0.2">
      <c r="A1052" s="461"/>
      <c r="B1052" s="462" t="s">
        <v>1996</v>
      </c>
      <c r="C1052" s="530" t="s">
        <v>2196</v>
      </c>
      <c r="D1052" s="530"/>
      <c r="E1052" s="530"/>
      <c r="F1052" s="530"/>
      <c r="G1052" s="530"/>
    </row>
    <row r="1053" spans="1:7" s="460" customFormat="1" ht="6" customHeight="1" outlineLevel="2" x14ac:dyDescent="0.2">
      <c r="A1053" s="461"/>
      <c r="B1053" s="463"/>
      <c r="C1053" s="464"/>
      <c r="D1053" s="464"/>
      <c r="E1053" s="464"/>
      <c r="F1053" s="464"/>
      <c r="G1053" s="464"/>
    </row>
    <row r="1054" spans="1:7" s="480" customFormat="1" ht="12.75" customHeight="1" outlineLevel="2" x14ac:dyDescent="0.2">
      <c r="A1054" s="474"/>
      <c r="B1054" s="475"/>
      <c r="C1054" s="476"/>
      <c r="D1054" s="475"/>
      <c r="E1054" s="477"/>
      <c r="F1054" s="478"/>
      <c r="G1054" s="479"/>
    </row>
    <row r="1055" spans="1:7" s="453" customFormat="1" ht="16.5" customHeight="1" outlineLevel="1" x14ac:dyDescent="0.2">
      <c r="A1055" s="447"/>
      <c r="B1055" s="448"/>
      <c r="C1055" s="448" t="s">
        <v>1832</v>
      </c>
      <c r="D1055" s="449"/>
      <c r="E1055" s="450"/>
      <c r="F1055" s="451"/>
      <c r="G1055" s="452">
        <f>SUBTOTAL(9,G1056:G1158)</f>
        <v>0</v>
      </c>
    </row>
    <row r="1056" spans="1:7" s="460" customFormat="1" ht="12" outlineLevel="2" x14ac:dyDescent="0.2">
      <c r="A1056" s="454">
        <v>204</v>
      </c>
      <c r="B1056" s="455" t="s">
        <v>1833</v>
      </c>
      <c r="C1056" s="456" t="s">
        <v>1834</v>
      </c>
      <c r="D1056" s="457" t="s">
        <v>110</v>
      </c>
      <c r="E1056" s="458">
        <v>56.15</v>
      </c>
      <c r="F1056" s="401"/>
      <c r="G1056" s="459">
        <f>E1056*F1056</f>
        <v>0</v>
      </c>
    </row>
    <row r="1057" spans="1:7" s="460" customFormat="1" ht="12" outlineLevel="2" x14ac:dyDescent="0.2">
      <c r="A1057" s="461"/>
      <c r="B1057" s="462" t="s">
        <v>1996</v>
      </c>
      <c r="C1057" s="530" t="s">
        <v>2197</v>
      </c>
      <c r="D1057" s="530"/>
      <c r="E1057" s="530"/>
      <c r="F1057" s="530"/>
      <c r="G1057" s="530"/>
    </row>
    <row r="1058" spans="1:7" s="460" customFormat="1" ht="6" customHeight="1" outlineLevel="2" x14ac:dyDescent="0.2">
      <c r="A1058" s="461"/>
      <c r="B1058" s="463"/>
      <c r="C1058" s="464"/>
      <c r="D1058" s="464"/>
      <c r="E1058" s="464"/>
      <c r="F1058" s="464"/>
      <c r="G1058" s="464"/>
    </row>
    <row r="1059" spans="1:7" s="472" customFormat="1" ht="11.25" outlineLevel="3" x14ac:dyDescent="0.2">
      <c r="A1059" s="465"/>
      <c r="B1059" s="466" t="str">
        <f>IF(AND(B1058&lt;&gt;"Výkaz výměr:",C1058=""),"Výkaz výměr:","")</f>
        <v>Výkaz výměr:</v>
      </c>
      <c r="C1059" s="467" t="s">
        <v>1835</v>
      </c>
      <c r="D1059" s="468"/>
      <c r="E1059" s="469">
        <v>56.15</v>
      </c>
      <c r="F1059" s="470"/>
      <c r="G1059" s="471"/>
    </row>
    <row r="1060" spans="1:7" s="460" customFormat="1" ht="12" outlineLevel="2" x14ac:dyDescent="0.2">
      <c r="A1060" s="454">
        <v>205</v>
      </c>
      <c r="B1060" s="455" t="s">
        <v>1836</v>
      </c>
      <c r="C1060" s="456" t="s">
        <v>1837</v>
      </c>
      <c r="D1060" s="457" t="s">
        <v>145</v>
      </c>
      <c r="E1060" s="458">
        <v>24.622</v>
      </c>
      <c r="F1060" s="401"/>
      <c r="G1060" s="459">
        <f>E1060*F1060</f>
        <v>0</v>
      </c>
    </row>
    <row r="1061" spans="1:7" s="460" customFormat="1" ht="12" outlineLevel="2" x14ac:dyDescent="0.2">
      <c r="A1061" s="461"/>
      <c r="B1061" s="462" t="s">
        <v>1996</v>
      </c>
      <c r="C1061" s="530" t="s">
        <v>2198</v>
      </c>
      <c r="D1061" s="530"/>
      <c r="E1061" s="530"/>
      <c r="F1061" s="530"/>
      <c r="G1061" s="530"/>
    </row>
    <row r="1062" spans="1:7" s="460" customFormat="1" ht="6" customHeight="1" outlineLevel="2" x14ac:dyDescent="0.2">
      <c r="A1062" s="461"/>
      <c r="B1062" s="463"/>
      <c r="C1062" s="464"/>
      <c r="D1062" s="464"/>
      <c r="E1062" s="464"/>
      <c r="F1062" s="464"/>
      <c r="G1062" s="464"/>
    </row>
    <row r="1063" spans="1:7" s="472" customFormat="1" ht="11.25" outlineLevel="3" x14ac:dyDescent="0.2">
      <c r="A1063" s="465"/>
      <c r="B1063" s="466" t="str">
        <f>IF(AND(B1062&lt;&gt;"Výkaz výměr:",C1062=""),"Výkaz výměr:","")</f>
        <v>Výkaz výměr:</v>
      </c>
      <c r="C1063" s="467" t="s">
        <v>1838</v>
      </c>
      <c r="D1063" s="468"/>
      <c r="E1063" s="469">
        <v>0</v>
      </c>
      <c r="F1063" s="470"/>
      <c r="G1063" s="471"/>
    </row>
    <row r="1064" spans="1:7" s="472" customFormat="1" ht="11.25" outlineLevel="3" x14ac:dyDescent="0.2">
      <c r="A1064" s="465"/>
      <c r="B1064" s="466" t="str">
        <f>IF(AND(B1063&lt;&gt;"Výkaz výměr:",C1063=""),"Výkaz výměr:","")</f>
        <v/>
      </c>
      <c r="C1064" s="467" t="s">
        <v>1839</v>
      </c>
      <c r="D1064" s="468"/>
      <c r="E1064" s="469">
        <v>24.622</v>
      </c>
      <c r="F1064" s="470"/>
      <c r="G1064" s="471"/>
    </row>
    <row r="1065" spans="1:7" s="460" customFormat="1" ht="12" outlineLevel="2" x14ac:dyDescent="0.2">
      <c r="A1065" s="454">
        <v>206</v>
      </c>
      <c r="B1065" s="455" t="s">
        <v>1840</v>
      </c>
      <c r="C1065" s="456" t="s">
        <v>1841</v>
      </c>
      <c r="D1065" s="457" t="s">
        <v>110</v>
      </c>
      <c r="E1065" s="458">
        <v>253</v>
      </c>
      <c r="F1065" s="401"/>
      <c r="G1065" s="459">
        <f>E1065*F1065</f>
        <v>0</v>
      </c>
    </row>
    <row r="1066" spans="1:7" s="460" customFormat="1" ht="12" outlineLevel="2" x14ac:dyDescent="0.2">
      <c r="A1066" s="461"/>
      <c r="B1066" s="462" t="s">
        <v>1996</v>
      </c>
      <c r="C1066" s="530" t="s">
        <v>2199</v>
      </c>
      <c r="D1066" s="530"/>
      <c r="E1066" s="530"/>
      <c r="F1066" s="530"/>
      <c r="G1066" s="530"/>
    </row>
    <row r="1067" spans="1:7" s="460" customFormat="1" ht="6" customHeight="1" outlineLevel="2" x14ac:dyDescent="0.2">
      <c r="A1067" s="461"/>
      <c r="B1067" s="463"/>
      <c r="C1067" s="464"/>
      <c r="D1067" s="464"/>
      <c r="E1067" s="464"/>
      <c r="F1067" s="464"/>
      <c r="G1067" s="464"/>
    </row>
    <row r="1068" spans="1:7" s="472" customFormat="1" ht="11.25" outlineLevel="3" x14ac:dyDescent="0.2">
      <c r="A1068" s="465"/>
      <c r="B1068" s="466" t="str">
        <f>IF(AND(B1067&lt;&gt;"Výkaz výměr:",C1067=""),"Výkaz výměr:","")</f>
        <v>Výkaz výměr:</v>
      </c>
      <c r="C1068" s="467" t="s">
        <v>1842</v>
      </c>
      <c r="D1068" s="468"/>
      <c r="E1068" s="469">
        <v>253</v>
      </c>
      <c r="F1068" s="470"/>
      <c r="G1068" s="471"/>
    </row>
    <row r="1069" spans="1:7" s="460" customFormat="1" ht="12" outlineLevel="2" x14ac:dyDescent="0.2">
      <c r="A1069" s="454">
        <v>207</v>
      </c>
      <c r="B1069" s="455" t="s">
        <v>1843</v>
      </c>
      <c r="C1069" s="456" t="s">
        <v>1844</v>
      </c>
      <c r="D1069" s="457" t="s">
        <v>145</v>
      </c>
      <c r="E1069" s="458">
        <v>27.668999999999997</v>
      </c>
      <c r="F1069" s="401"/>
      <c r="G1069" s="459">
        <f>E1069*F1069</f>
        <v>0</v>
      </c>
    </row>
    <row r="1070" spans="1:7" s="460" customFormat="1" ht="12" outlineLevel="2" x14ac:dyDescent="0.2">
      <c r="A1070" s="461"/>
      <c r="B1070" s="462" t="s">
        <v>1996</v>
      </c>
      <c r="C1070" s="530" t="s">
        <v>2200</v>
      </c>
      <c r="D1070" s="530"/>
      <c r="E1070" s="530"/>
      <c r="F1070" s="530"/>
      <c r="G1070" s="530"/>
    </row>
    <row r="1071" spans="1:7" s="460" customFormat="1" ht="6" customHeight="1" outlineLevel="2" x14ac:dyDescent="0.2">
      <c r="A1071" s="461"/>
      <c r="B1071" s="463"/>
      <c r="C1071" s="464"/>
      <c r="D1071" s="464"/>
      <c r="E1071" s="464"/>
      <c r="F1071" s="464"/>
      <c r="G1071" s="464"/>
    </row>
    <row r="1072" spans="1:7" s="472" customFormat="1" ht="11.25" outlineLevel="3" x14ac:dyDescent="0.2">
      <c r="A1072" s="465"/>
      <c r="B1072" s="466" t="str">
        <f>IF(AND(B1071&lt;&gt;"Výkaz výměr:",C1071=""),"Výkaz výměr:","")</f>
        <v>Výkaz výměr:</v>
      </c>
      <c r="C1072" s="467" t="s">
        <v>1838</v>
      </c>
      <c r="D1072" s="468"/>
      <c r="E1072" s="469">
        <v>0</v>
      </c>
      <c r="F1072" s="470"/>
      <c r="G1072" s="471"/>
    </row>
    <row r="1073" spans="1:7" s="472" customFormat="1" ht="11.25" outlineLevel="3" x14ac:dyDescent="0.2">
      <c r="A1073" s="465"/>
      <c r="B1073" s="466" t="str">
        <f>IF(AND(B1072&lt;&gt;"Výkaz výměr:",C1072=""),"Výkaz výměr:","")</f>
        <v/>
      </c>
      <c r="C1073" s="467" t="s">
        <v>1845</v>
      </c>
      <c r="D1073" s="468"/>
      <c r="E1073" s="469">
        <v>11.747</v>
      </c>
      <c r="F1073" s="470"/>
      <c r="G1073" s="471"/>
    </row>
    <row r="1074" spans="1:7" s="472" customFormat="1" ht="11.25" outlineLevel="3" x14ac:dyDescent="0.2">
      <c r="A1074" s="465"/>
      <c r="B1074" s="466" t="str">
        <f>IF(AND(B1073&lt;&gt;"Výkaz výměr:",C1073=""),"Výkaz výměr:","")</f>
        <v/>
      </c>
      <c r="C1074" s="467" t="s">
        <v>1846</v>
      </c>
      <c r="D1074" s="468"/>
      <c r="E1074" s="469">
        <v>15.921999999999999</v>
      </c>
      <c r="F1074" s="470"/>
      <c r="G1074" s="471"/>
    </row>
    <row r="1075" spans="1:7" s="460" customFormat="1" ht="12" outlineLevel="2" x14ac:dyDescent="0.2">
      <c r="A1075" s="454">
        <v>208</v>
      </c>
      <c r="B1075" s="455" t="s">
        <v>318</v>
      </c>
      <c r="C1075" s="456" t="s">
        <v>1847</v>
      </c>
      <c r="D1075" s="457" t="s">
        <v>110</v>
      </c>
      <c r="E1075" s="458">
        <v>105.61</v>
      </c>
      <c r="F1075" s="401"/>
      <c r="G1075" s="459">
        <f>E1075*F1075</f>
        <v>0</v>
      </c>
    </row>
    <row r="1076" spans="1:7" s="460" customFormat="1" ht="12" outlineLevel="2" x14ac:dyDescent="0.2">
      <c r="A1076" s="461"/>
      <c r="B1076" s="462" t="s">
        <v>1996</v>
      </c>
      <c r="C1076" s="530" t="s">
        <v>2201</v>
      </c>
      <c r="D1076" s="530"/>
      <c r="E1076" s="530"/>
      <c r="F1076" s="530"/>
      <c r="G1076" s="530"/>
    </row>
    <row r="1077" spans="1:7" s="460" customFormat="1" ht="6" customHeight="1" outlineLevel="2" x14ac:dyDescent="0.2">
      <c r="A1077" s="461"/>
      <c r="B1077" s="463"/>
      <c r="C1077" s="464"/>
      <c r="D1077" s="464"/>
      <c r="E1077" s="464"/>
      <c r="F1077" s="464"/>
      <c r="G1077" s="464"/>
    </row>
    <row r="1078" spans="1:7" s="460" customFormat="1" ht="12" outlineLevel="2" x14ac:dyDescent="0.2">
      <c r="A1078" s="454">
        <v>209</v>
      </c>
      <c r="B1078" s="455" t="s">
        <v>319</v>
      </c>
      <c r="C1078" s="456" t="s">
        <v>1848</v>
      </c>
      <c r="D1078" s="457" t="s">
        <v>110</v>
      </c>
      <c r="E1078" s="458">
        <v>105.61</v>
      </c>
      <c r="F1078" s="401"/>
      <c r="G1078" s="459">
        <f>E1078*F1078</f>
        <v>0</v>
      </c>
    </row>
    <row r="1079" spans="1:7" s="460" customFormat="1" ht="12" outlineLevel="2" x14ac:dyDescent="0.2">
      <c r="A1079" s="461"/>
      <c r="B1079" s="462" t="s">
        <v>1996</v>
      </c>
      <c r="C1079" s="530" t="s">
        <v>2202</v>
      </c>
      <c r="D1079" s="530"/>
      <c r="E1079" s="530"/>
      <c r="F1079" s="530"/>
      <c r="G1079" s="530"/>
    </row>
    <row r="1080" spans="1:7" s="460" customFormat="1" ht="6" customHeight="1" outlineLevel="2" x14ac:dyDescent="0.2">
      <c r="A1080" s="461"/>
      <c r="B1080" s="463"/>
      <c r="C1080" s="464"/>
      <c r="D1080" s="464"/>
      <c r="E1080" s="464"/>
      <c r="F1080" s="464"/>
      <c r="G1080" s="464"/>
    </row>
    <row r="1081" spans="1:7" s="460" customFormat="1" ht="12" outlineLevel="2" x14ac:dyDescent="0.2">
      <c r="A1081" s="454">
        <v>210</v>
      </c>
      <c r="B1081" s="455" t="s">
        <v>320</v>
      </c>
      <c r="C1081" s="456" t="s">
        <v>1849</v>
      </c>
      <c r="D1081" s="457" t="s">
        <v>110</v>
      </c>
      <c r="E1081" s="458">
        <v>105.61</v>
      </c>
      <c r="F1081" s="401"/>
      <c r="G1081" s="459">
        <f>E1081*F1081</f>
        <v>0</v>
      </c>
    </row>
    <row r="1082" spans="1:7" s="460" customFormat="1" ht="12" outlineLevel="2" x14ac:dyDescent="0.2">
      <c r="A1082" s="461"/>
      <c r="B1082" s="462" t="s">
        <v>1996</v>
      </c>
      <c r="C1082" s="530" t="s">
        <v>2203</v>
      </c>
      <c r="D1082" s="530"/>
      <c r="E1082" s="530"/>
      <c r="F1082" s="530"/>
      <c r="G1082" s="530"/>
    </row>
    <row r="1083" spans="1:7" s="460" customFormat="1" ht="6" customHeight="1" outlineLevel="2" x14ac:dyDescent="0.2">
      <c r="A1083" s="461"/>
      <c r="B1083" s="463"/>
      <c r="C1083" s="464"/>
      <c r="D1083" s="464"/>
      <c r="E1083" s="464"/>
      <c r="F1083" s="464"/>
      <c r="G1083" s="464"/>
    </row>
    <row r="1084" spans="1:7" s="460" customFormat="1" ht="12" outlineLevel="2" x14ac:dyDescent="0.2">
      <c r="A1084" s="454">
        <v>211</v>
      </c>
      <c r="B1084" s="455" t="s">
        <v>1850</v>
      </c>
      <c r="C1084" s="456" t="s">
        <v>1851</v>
      </c>
      <c r="D1084" s="457" t="s">
        <v>110</v>
      </c>
      <c r="E1084" s="458">
        <v>42.72</v>
      </c>
      <c r="F1084" s="401"/>
      <c r="G1084" s="459">
        <f>E1084*F1084</f>
        <v>0</v>
      </c>
    </row>
    <row r="1085" spans="1:7" s="460" customFormat="1" ht="12" outlineLevel="2" x14ac:dyDescent="0.2">
      <c r="A1085" s="461"/>
      <c r="B1085" s="462" t="s">
        <v>1996</v>
      </c>
      <c r="C1085" s="530" t="s">
        <v>2204</v>
      </c>
      <c r="D1085" s="530"/>
      <c r="E1085" s="530"/>
      <c r="F1085" s="530"/>
      <c r="G1085" s="530"/>
    </row>
    <row r="1086" spans="1:7" s="460" customFormat="1" ht="6" customHeight="1" outlineLevel="2" x14ac:dyDescent="0.2">
      <c r="A1086" s="461"/>
      <c r="B1086" s="463"/>
      <c r="C1086" s="464"/>
      <c r="D1086" s="464"/>
      <c r="E1086" s="464"/>
      <c r="F1086" s="464"/>
      <c r="G1086" s="464"/>
    </row>
    <row r="1087" spans="1:7" s="472" customFormat="1" ht="11.25" outlineLevel="3" x14ac:dyDescent="0.2">
      <c r="A1087" s="465"/>
      <c r="B1087" s="466" t="str">
        <f t="shared" ref="B1087:B1092" si="19">IF(AND(B1086&lt;&gt;"Výkaz výměr:",C1086=""),"Výkaz výměr:","")</f>
        <v>Výkaz výměr:</v>
      </c>
      <c r="C1087" s="467" t="s">
        <v>1852</v>
      </c>
      <c r="D1087" s="468"/>
      <c r="E1087" s="469">
        <v>13.08</v>
      </c>
      <c r="F1087" s="470"/>
      <c r="G1087" s="471"/>
    </row>
    <row r="1088" spans="1:7" s="472" customFormat="1" ht="11.25" outlineLevel="3" x14ac:dyDescent="0.2">
      <c r="A1088" s="465"/>
      <c r="B1088" s="466" t="str">
        <f t="shared" si="19"/>
        <v/>
      </c>
      <c r="C1088" s="467" t="s">
        <v>1853</v>
      </c>
      <c r="D1088" s="468"/>
      <c r="E1088" s="469">
        <v>1.56</v>
      </c>
      <c r="F1088" s="470"/>
      <c r="G1088" s="471"/>
    </row>
    <row r="1089" spans="1:7" s="472" customFormat="1" ht="11.25" outlineLevel="3" x14ac:dyDescent="0.2">
      <c r="A1089" s="465"/>
      <c r="B1089" s="466" t="str">
        <f t="shared" si="19"/>
        <v/>
      </c>
      <c r="C1089" s="467" t="s">
        <v>1640</v>
      </c>
      <c r="D1089" s="468"/>
      <c r="E1089" s="469">
        <v>1.75</v>
      </c>
      <c r="F1089" s="470"/>
      <c r="G1089" s="471"/>
    </row>
    <row r="1090" spans="1:7" s="472" customFormat="1" ht="11.25" outlineLevel="3" x14ac:dyDescent="0.2">
      <c r="A1090" s="465"/>
      <c r="B1090" s="466" t="str">
        <f t="shared" si="19"/>
        <v/>
      </c>
      <c r="C1090" s="467" t="s">
        <v>1641</v>
      </c>
      <c r="D1090" s="468"/>
      <c r="E1090" s="469">
        <v>1.57</v>
      </c>
      <c r="F1090" s="470"/>
      <c r="G1090" s="471"/>
    </row>
    <row r="1091" spans="1:7" s="472" customFormat="1" ht="11.25" outlineLevel="3" x14ac:dyDescent="0.2">
      <c r="A1091" s="465"/>
      <c r="B1091" s="466" t="str">
        <f t="shared" si="19"/>
        <v/>
      </c>
      <c r="C1091" s="467" t="s">
        <v>1642</v>
      </c>
      <c r="D1091" s="468"/>
      <c r="E1091" s="469">
        <v>1.46</v>
      </c>
      <c r="F1091" s="470"/>
      <c r="G1091" s="471"/>
    </row>
    <row r="1092" spans="1:7" s="472" customFormat="1" ht="11.25" outlineLevel="3" x14ac:dyDescent="0.2">
      <c r="A1092" s="465"/>
      <c r="B1092" s="466" t="str">
        <f t="shared" si="19"/>
        <v/>
      </c>
      <c r="C1092" s="467" t="s">
        <v>1643</v>
      </c>
      <c r="D1092" s="468"/>
      <c r="E1092" s="469">
        <v>23.3</v>
      </c>
      <c r="F1092" s="470"/>
      <c r="G1092" s="471"/>
    </row>
    <row r="1093" spans="1:7" s="460" customFormat="1" ht="24" outlineLevel="2" x14ac:dyDescent="0.2">
      <c r="A1093" s="454">
        <v>212</v>
      </c>
      <c r="B1093" s="455" t="s">
        <v>322</v>
      </c>
      <c r="C1093" s="456" t="s">
        <v>1854</v>
      </c>
      <c r="D1093" s="457" t="s">
        <v>110</v>
      </c>
      <c r="E1093" s="458">
        <v>105.60999999999999</v>
      </c>
      <c r="F1093" s="401"/>
      <c r="G1093" s="459">
        <f>E1093*F1093</f>
        <v>0</v>
      </c>
    </row>
    <row r="1094" spans="1:7" s="460" customFormat="1" ht="12" outlineLevel="2" x14ac:dyDescent="0.2">
      <c r="A1094" s="461"/>
      <c r="B1094" s="462" t="s">
        <v>1996</v>
      </c>
      <c r="C1094" s="530" t="s">
        <v>2205</v>
      </c>
      <c r="D1094" s="530"/>
      <c r="E1094" s="530"/>
      <c r="F1094" s="530"/>
      <c r="G1094" s="530"/>
    </row>
    <row r="1095" spans="1:7" s="460" customFormat="1" ht="6" customHeight="1" outlineLevel="2" x14ac:dyDescent="0.2">
      <c r="A1095" s="461"/>
      <c r="B1095" s="463"/>
      <c r="C1095" s="464"/>
      <c r="D1095" s="464"/>
      <c r="E1095" s="464"/>
      <c r="F1095" s="464"/>
      <c r="G1095" s="464"/>
    </row>
    <row r="1096" spans="1:7" s="472" customFormat="1" ht="11.25" outlineLevel="3" x14ac:dyDescent="0.2">
      <c r="A1096" s="465"/>
      <c r="B1096" s="466" t="str">
        <f t="shared" ref="B1096:B1105" si="20">IF(AND(B1095&lt;&gt;"Výkaz výměr:",C1095=""),"Výkaz výměr:","")</f>
        <v>Výkaz výměr:</v>
      </c>
      <c r="C1096" s="467" t="s">
        <v>1855</v>
      </c>
      <c r="D1096" s="468"/>
      <c r="E1096" s="469">
        <v>12.58</v>
      </c>
      <c r="F1096" s="470"/>
      <c r="G1096" s="471"/>
    </row>
    <row r="1097" spans="1:7" s="472" customFormat="1" ht="11.25" outlineLevel="3" x14ac:dyDescent="0.2">
      <c r="A1097" s="465"/>
      <c r="B1097" s="466" t="str">
        <f t="shared" si="20"/>
        <v/>
      </c>
      <c r="C1097" s="467" t="s">
        <v>1647</v>
      </c>
      <c r="D1097" s="468"/>
      <c r="E1097" s="469">
        <v>20.72</v>
      </c>
      <c r="F1097" s="470"/>
      <c r="G1097" s="471"/>
    </row>
    <row r="1098" spans="1:7" s="472" customFormat="1" ht="11.25" outlineLevel="3" x14ac:dyDescent="0.2">
      <c r="A1098" s="465"/>
      <c r="B1098" s="466" t="str">
        <f t="shared" si="20"/>
        <v/>
      </c>
      <c r="C1098" s="467" t="s">
        <v>1853</v>
      </c>
      <c r="D1098" s="468"/>
      <c r="E1098" s="469">
        <v>1.56</v>
      </c>
      <c r="F1098" s="470"/>
      <c r="G1098" s="471"/>
    </row>
    <row r="1099" spans="1:7" s="472" customFormat="1" ht="11.25" outlineLevel="3" x14ac:dyDescent="0.2">
      <c r="A1099" s="465"/>
      <c r="B1099" s="466" t="str">
        <f t="shared" si="20"/>
        <v/>
      </c>
      <c r="C1099" s="467" t="s">
        <v>1640</v>
      </c>
      <c r="D1099" s="468"/>
      <c r="E1099" s="469">
        <v>1.75</v>
      </c>
      <c r="F1099" s="470"/>
      <c r="G1099" s="471"/>
    </row>
    <row r="1100" spans="1:7" s="472" customFormat="1" ht="11.25" outlineLevel="3" x14ac:dyDescent="0.2">
      <c r="A1100" s="465"/>
      <c r="B1100" s="466" t="str">
        <f t="shared" si="20"/>
        <v/>
      </c>
      <c r="C1100" s="467" t="s">
        <v>1641</v>
      </c>
      <c r="D1100" s="468"/>
      <c r="E1100" s="469">
        <v>1.57</v>
      </c>
      <c r="F1100" s="470"/>
      <c r="G1100" s="471"/>
    </row>
    <row r="1101" spans="1:7" s="472" customFormat="1" ht="11.25" outlineLevel="3" x14ac:dyDescent="0.2">
      <c r="A1101" s="465"/>
      <c r="B1101" s="466" t="str">
        <f t="shared" si="20"/>
        <v/>
      </c>
      <c r="C1101" s="467" t="s">
        <v>1642</v>
      </c>
      <c r="D1101" s="468"/>
      <c r="E1101" s="469">
        <v>1.46</v>
      </c>
      <c r="F1101" s="470"/>
      <c r="G1101" s="471"/>
    </row>
    <row r="1102" spans="1:7" s="472" customFormat="1" ht="11.25" outlineLevel="3" x14ac:dyDescent="0.2">
      <c r="A1102" s="465"/>
      <c r="B1102" s="466" t="str">
        <f t="shared" si="20"/>
        <v/>
      </c>
      <c r="C1102" s="467" t="s">
        <v>1643</v>
      </c>
      <c r="D1102" s="468"/>
      <c r="E1102" s="469">
        <v>23.3</v>
      </c>
      <c r="F1102" s="470"/>
      <c r="G1102" s="471"/>
    </row>
    <row r="1103" spans="1:7" s="472" customFormat="1" ht="11.25" outlineLevel="3" x14ac:dyDescent="0.2">
      <c r="A1103" s="465"/>
      <c r="B1103" s="466" t="str">
        <f t="shared" si="20"/>
        <v/>
      </c>
      <c r="C1103" s="467" t="s">
        <v>1649</v>
      </c>
      <c r="D1103" s="468"/>
      <c r="E1103" s="469">
        <v>17.02</v>
      </c>
      <c r="F1103" s="470"/>
      <c r="G1103" s="471"/>
    </row>
    <row r="1104" spans="1:7" s="472" customFormat="1" ht="11.25" outlineLevel="3" x14ac:dyDescent="0.2">
      <c r="A1104" s="465"/>
      <c r="B1104" s="466" t="str">
        <f t="shared" si="20"/>
        <v/>
      </c>
      <c r="C1104" s="467" t="s">
        <v>1650</v>
      </c>
      <c r="D1104" s="468"/>
      <c r="E1104" s="469">
        <v>18.97</v>
      </c>
      <c r="F1104" s="470"/>
      <c r="G1104" s="471"/>
    </row>
    <row r="1105" spans="1:7" s="472" customFormat="1" ht="11.25" outlineLevel="3" x14ac:dyDescent="0.2">
      <c r="A1105" s="465"/>
      <c r="B1105" s="466" t="str">
        <f t="shared" si="20"/>
        <v/>
      </c>
      <c r="C1105" s="467" t="s">
        <v>1651</v>
      </c>
      <c r="D1105" s="468"/>
      <c r="E1105" s="469">
        <v>6.68</v>
      </c>
      <c r="F1105" s="470"/>
      <c r="G1105" s="471"/>
    </row>
    <row r="1106" spans="1:7" s="460" customFormat="1" ht="12" outlineLevel="2" x14ac:dyDescent="0.2">
      <c r="A1106" s="454">
        <v>213</v>
      </c>
      <c r="B1106" s="455" t="s">
        <v>1856</v>
      </c>
      <c r="C1106" s="473" t="s">
        <v>1857</v>
      </c>
      <c r="D1106" s="457" t="s">
        <v>110</v>
      </c>
      <c r="E1106" s="458">
        <v>26.433</v>
      </c>
      <c r="F1106" s="401"/>
      <c r="G1106" s="459">
        <f>E1106*F1106</f>
        <v>0</v>
      </c>
    </row>
    <row r="1107" spans="1:7" s="460" customFormat="1" ht="12" outlineLevel="2" x14ac:dyDescent="0.2">
      <c r="A1107" s="461"/>
      <c r="B1107" s="462" t="s">
        <v>1996</v>
      </c>
      <c r="C1107" s="530"/>
      <c r="D1107" s="530"/>
      <c r="E1107" s="530"/>
      <c r="F1107" s="530"/>
      <c r="G1107" s="530"/>
    </row>
    <row r="1108" spans="1:7" s="460" customFormat="1" ht="6" customHeight="1" outlineLevel="2" x14ac:dyDescent="0.2">
      <c r="A1108" s="461"/>
      <c r="B1108" s="463"/>
      <c r="C1108" s="464"/>
      <c r="D1108" s="464"/>
      <c r="E1108" s="464"/>
      <c r="F1108" s="464"/>
      <c r="G1108" s="464"/>
    </row>
    <row r="1109" spans="1:7" s="472" customFormat="1" ht="11.25" outlineLevel="3" x14ac:dyDescent="0.2">
      <c r="A1109" s="465"/>
      <c r="B1109" s="466" t="str">
        <f>IF(AND(B1108&lt;&gt;"Výkaz výměr:",C1108=""),"Výkaz výměr:","")</f>
        <v>Výkaz výměr:</v>
      </c>
      <c r="C1109" s="467" t="s">
        <v>1647</v>
      </c>
      <c r="D1109" s="468"/>
      <c r="E1109" s="469">
        <v>20.72</v>
      </c>
      <c r="F1109" s="470"/>
      <c r="G1109" s="471"/>
    </row>
    <row r="1110" spans="1:7" s="472" customFormat="1" ht="11.25" outlineLevel="3" x14ac:dyDescent="0.2">
      <c r="A1110" s="465"/>
      <c r="B1110" s="466" t="str">
        <f>IF(AND(B1109&lt;&gt;"Výkaz výměr:",C1109=""),"Výkaz výměr:","")</f>
        <v/>
      </c>
      <c r="C1110" s="467" t="s">
        <v>1853</v>
      </c>
      <c r="D1110" s="468"/>
      <c r="E1110" s="469">
        <v>1.56</v>
      </c>
      <c r="F1110" s="470"/>
      <c r="G1110" s="471"/>
    </row>
    <row r="1111" spans="1:7" s="472" customFormat="1" ht="11.25" outlineLevel="3" x14ac:dyDescent="0.2">
      <c r="A1111" s="465"/>
      <c r="B1111" s="466" t="str">
        <f>IF(AND(B1110&lt;&gt;"Výkaz výměr:",C1110=""),"Výkaz výměr:","")</f>
        <v/>
      </c>
      <c r="C1111" s="467" t="s">
        <v>1640</v>
      </c>
      <c r="D1111" s="468"/>
      <c r="E1111" s="469">
        <v>1.75</v>
      </c>
      <c r="F1111" s="470"/>
      <c r="G1111" s="471"/>
    </row>
    <row r="1112" spans="1:7" s="472" customFormat="1" ht="11.25" outlineLevel="3" x14ac:dyDescent="0.2">
      <c r="A1112" s="465"/>
      <c r="B1112" s="466" t="str">
        <f>IF(AND(B1111&lt;&gt;"Výkaz výměr:",C1111=""),"Výkaz výměr:","")</f>
        <v/>
      </c>
      <c r="C1112" s="467" t="s">
        <v>1858</v>
      </c>
      <c r="D1112" s="468"/>
      <c r="E1112" s="469">
        <v>2.4030000000000005</v>
      </c>
      <c r="F1112" s="470"/>
      <c r="G1112" s="471"/>
    </row>
    <row r="1113" spans="1:7" s="460" customFormat="1" ht="12" outlineLevel="2" x14ac:dyDescent="0.2">
      <c r="A1113" s="454">
        <v>214</v>
      </c>
      <c r="B1113" s="455" t="s">
        <v>1859</v>
      </c>
      <c r="C1113" s="473" t="s">
        <v>1860</v>
      </c>
      <c r="D1113" s="457" t="s">
        <v>110</v>
      </c>
      <c r="E1113" s="458">
        <v>89.737999999999985</v>
      </c>
      <c r="F1113" s="401"/>
      <c r="G1113" s="459">
        <f>E1113*F1113</f>
        <v>0</v>
      </c>
    </row>
    <row r="1114" spans="1:7" s="460" customFormat="1" ht="12" outlineLevel="2" x14ac:dyDescent="0.2">
      <c r="A1114" s="461"/>
      <c r="B1114" s="462" t="s">
        <v>1996</v>
      </c>
      <c r="C1114" s="530"/>
      <c r="D1114" s="530"/>
      <c r="E1114" s="530"/>
      <c r="F1114" s="530"/>
      <c r="G1114" s="530"/>
    </row>
    <row r="1115" spans="1:7" s="460" customFormat="1" ht="6" customHeight="1" outlineLevel="2" x14ac:dyDescent="0.2">
      <c r="A1115" s="461"/>
      <c r="B1115" s="463"/>
      <c r="C1115" s="464"/>
      <c r="D1115" s="464"/>
      <c r="E1115" s="464"/>
      <c r="F1115" s="464"/>
      <c r="G1115" s="464"/>
    </row>
    <row r="1116" spans="1:7" s="472" customFormat="1" ht="11.25" outlineLevel="3" x14ac:dyDescent="0.2">
      <c r="A1116" s="465"/>
      <c r="B1116" s="466" t="str">
        <f t="shared" ref="B1116:B1123" si="21">IF(AND(B1115&lt;&gt;"Výkaz výměr:",C1115=""),"Výkaz výměr:","")</f>
        <v>Výkaz výměr:</v>
      </c>
      <c r="C1116" s="467" t="s">
        <v>1855</v>
      </c>
      <c r="D1116" s="468"/>
      <c r="E1116" s="469">
        <v>12.58</v>
      </c>
      <c r="F1116" s="470"/>
      <c r="G1116" s="471"/>
    </row>
    <row r="1117" spans="1:7" s="472" customFormat="1" ht="11.25" outlineLevel="3" x14ac:dyDescent="0.2">
      <c r="A1117" s="465"/>
      <c r="B1117" s="466" t="str">
        <f t="shared" si="21"/>
        <v/>
      </c>
      <c r="C1117" s="467" t="s">
        <v>1641</v>
      </c>
      <c r="D1117" s="468"/>
      <c r="E1117" s="469">
        <v>1.57</v>
      </c>
      <c r="F1117" s="470"/>
      <c r="G1117" s="471"/>
    </row>
    <row r="1118" spans="1:7" s="472" customFormat="1" ht="11.25" outlineLevel="3" x14ac:dyDescent="0.2">
      <c r="A1118" s="465"/>
      <c r="B1118" s="466" t="str">
        <f t="shared" si="21"/>
        <v/>
      </c>
      <c r="C1118" s="467" t="s">
        <v>1642</v>
      </c>
      <c r="D1118" s="468"/>
      <c r="E1118" s="469">
        <v>1.46</v>
      </c>
      <c r="F1118" s="470"/>
      <c r="G1118" s="471"/>
    </row>
    <row r="1119" spans="1:7" s="472" customFormat="1" ht="11.25" outlineLevel="3" x14ac:dyDescent="0.2">
      <c r="A1119" s="465"/>
      <c r="B1119" s="466" t="str">
        <f t="shared" si="21"/>
        <v/>
      </c>
      <c r="C1119" s="467" t="s">
        <v>1643</v>
      </c>
      <c r="D1119" s="468"/>
      <c r="E1119" s="469">
        <v>23.3</v>
      </c>
      <c r="F1119" s="470"/>
      <c r="G1119" s="471"/>
    </row>
    <row r="1120" spans="1:7" s="472" customFormat="1" ht="11.25" outlineLevel="3" x14ac:dyDescent="0.2">
      <c r="A1120" s="465"/>
      <c r="B1120" s="466" t="str">
        <f t="shared" si="21"/>
        <v/>
      </c>
      <c r="C1120" s="467" t="s">
        <v>1649</v>
      </c>
      <c r="D1120" s="468"/>
      <c r="E1120" s="469">
        <v>17.02</v>
      </c>
      <c r="F1120" s="470"/>
      <c r="G1120" s="471"/>
    </row>
    <row r="1121" spans="1:7" s="472" customFormat="1" ht="11.25" outlineLevel="3" x14ac:dyDescent="0.2">
      <c r="A1121" s="465"/>
      <c r="B1121" s="466" t="str">
        <f t="shared" si="21"/>
        <v/>
      </c>
      <c r="C1121" s="467" t="s">
        <v>1650</v>
      </c>
      <c r="D1121" s="468"/>
      <c r="E1121" s="469">
        <v>18.97</v>
      </c>
      <c r="F1121" s="470"/>
      <c r="G1121" s="471"/>
    </row>
    <row r="1122" spans="1:7" s="472" customFormat="1" ht="11.25" outlineLevel="3" x14ac:dyDescent="0.2">
      <c r="A1122" s="465"/>
      <c r="B1122" s="466" t="str">
        <f t="shared" si="21"/>
        <v/>
      </c>
      <c r="C1122" s="467" t="s">
        <v>1651</v>
      </c>
      <c r="D1122" s="468"/>
      <c r="E1122" s="469">
        <v>6.68</v>
      </c>
      <c r="F1122" s="470"/>
      <c r="G1122" s="471"/>
    </row>
    <row r="1123" spans="1:7" s="472" customFormat="1" ht="11.25" outlineLevel="3" x14ac:dyDescent="0.2">
      <c r="A1123" s="465"/>
      <c r="B1123" s="466" t="str">
        <f t="shared" si="21"/>
        <v/>
      </c>
      <c r="C1123" s="467" t="s">
        <v>1861</v>
      </c>
      <c r="D1123" s="468"/>
      <c r="E1123" s="469">
        <v>8.1579999999999995</v>
      </c>
      <c r="F1123" s="470"/>
      <c r="G1123" s="471"/>
    </row>
    <row r="1124" spans="1:7" s="460" customFormat="1" ht="12" outlineLevel="2" x14ac:dyDescent="0.2">
      <c r="A1124" s="454">
        <v>215</v>
      </c>
      <c r="B1124" s="455" t="s">
        <v>321</v>
      </c>
      <c r="C1124" s="456" t="s">
        <v>1862</v>
      </c>
      <c r="D1124" s="457" t="s">
        <v>145</v>
      </c>
      <c r="E1124" s="458">
        <v>42.95</v>
      </c>
      <c r="F1124" s="401"/>
      <c r="G1124" s="459">
        <f>E1124*F1124</f>
        <v>0</v>
      </c>
    </row>
    <row r="1125" spans="1:7" s="460" customFormat="1" ht="12" outlineLevel="2" x14ac:dyDescent="0.2">
      <c r="A1125" s="461"/>
      <c r="B1125" s="462" t="s">
        <v>1996</v>
      </c>
      <c r="C1125" s="530" t="s">
        <v>2206</v>
      </c>
      <c r="D1125" s="530"/>
      <c r="E1125" s="530"/>
      <c r="F1125" s="530"/>
      <c r="G1125" s="530"/>
    </row>
    <row r="1126" spans="1:7" s="460" customFormat="1" ht="6" customHeight="1" outlineLevel="2" x14ac:dyDescent="0.2">
      <c r="A1126" s="461"/>
      <c r="B1126" s="463"/>
      <c r="C1126" s="464"/>
      <c r="D1126" s="464"/>
      <c r="E1126" s="464"/>
      <c r="F1126" s="464"/>
      <c r="G1126" s="464"/>
    </row>
    <row r="1127" spans="1:7" s="472" customFormat="1" ht="11.25" outlineLevel="3" x14ac:dyDescent="0.2">
      <c r="A1127" s="465"/>
      <c r="B1127" s="466" t="str">
        <f t="shared" ref="B1127:B1136" si="22">IF(AND(B1126&lt;&gt;"Výkaz výměr:",C1126=""),"Výkaz výměr:","")</f>
        <v>Výkaz výměr:</v>
      </c>
      <c r="C1127" s="467" t="s">
        <v>1863</v>
      </c>
      <c r="D1127" s="468"/>
      <c r="E1127" s="469">
        <v>6</v>
      </c>
      <c r="F1127" s="470"/>
      <c r="G1127" s="471"/>
    </row>
    <row r="1128" spans="1:7" s="472" customFormat="1" ht="11.25" outlineLevel="3" x14ac:dyDescent="0.2">
      <c r="A1128" s="465"/>
      <c r="B1128" s="466" t="str">
        <f t="shared" si="22"/>
        <v/>
      </c>
      <c r="C1128" s="467" t="s">
        <v>1864</v>
      </c>
      <c r="D1128" s="468"/>
      <c r="E1128" s="469">
        <v>14.55</v>
      </c>
      <c r="F1128" s="470"/>
      <c r="G1128" s="471"/>
    </row>
    <row r="1129" spans="1:7" s="472" customFormat="1" ht="11.25" outlineLevel="3" x14ac:dyDescent="0.2">
      <c r="A1129" s="465"/>
      <c r="B1129" s="466" t="str">
        <f t="shared" si="22"/>
        <v/>
      </c>
      <c r="C1129" s="467" t="s">
        <v>1865</v>
      </c>
      <c r="D1129" s="468"/>
      <c r="E1129" s="469">
        <v>0</v>
      </c>
      <c r="F1129" s="470"/>
      <c r="G1129" s="471"/>
    </row>
    <row r="1130" spans="1:7" s="472" customFormat="1" ht="11.25" outlineLevel="3" x14ac:dyDescent="0.2">
      <c r="A1130" s="465"/>
      <c r="B1130" s="466" t="str">
        <f t="shared" si="22"/>
        <v/>
      </c>
      <c r="C1130" s="467" t="s">
        <v>1866</v>
      </c>
      <c r="D1130" s="468"/>
      <c r="E1130" s="469">
        <v>0</v>
      </c>
      <c r="F1130" s="470"/>
      <c r="G1130" s="471"/>
    </row>
    <row r="1131" spans="1:7" s="472" customFormat="1" ht="11.25" outlineLevel="3" x14ac:dyDescent="0.2">
      <c r="A1131" s="465"/>
      <c r="B1131" s="466" t="str">
        <f t="shared" si="22"/>
        <v/>
      </c>
      <c r="C1131" s="467" t="s">
        <v>1867</v>
      </c>
      <c r="D1131" s="468"/>
      <c r="E1131" s="469">
        <v>0</v>
      </c>
      <c r="F1131" s="470"/>
      <c r="G1131" s="471"/>
    </row>
    <row r="1132" spans="1:7" s="472" customFormat="1" ht="11.25" outlineLevel="3" x14ac:dyDescent="0.2">
      <c r="A1132" s="465"/>
      <c r="B1132" s="466" t="str">
        <f t="shared" si="22"/>
        <v/>
      </c>
      <c r="C1132" s="467" t="s">
        <v>1868</v>
      </c>
      <c r="D1132" s="468"/>
      <c r="E1132" s="469">
        <v>0</v>
      </c>
      <c r="F1132" s="470"/>
      <c r="G1132" s="471"/>
    </row>
    <row r="1133" spans="1:7" s="472" customFormat="1" ht="11.25" outlineLevel="3" x14ac:dyDescent="0.2">
      <c r="A1133" s="465"/>
      <c r="B1133" s="466" t="str">
        <f t="shared" si="22"/>
        <v/>
      </c>
      <c r="C1133" s="467" t="s">
        <v>1869</v>
      </c>
      <c r="D1133" s="468"/>
      <c r="E1133" s="469">
        <v>0</v>
      </c>
      <c r="F1133" s="470"/>
      <c r="G1133" s="471"/>
    </row>
    <row r="1134" spans="1:7" s="472" customFormat="1" ht="11.25" outlineLevel="3" x14ac:dyDescent="0.2">
      <c r="A1134" s="465"/>
      <c r="B1134" s="466" t="str">
        <f t="shared" si="22"/>
        <v/>
      </c>
      <c r="C1134" s="467" t="s">
        <v>1870</v>
      </c>
      <c r="D1134" s="468"/>
      <c r="E1134" s="469">
        <v>0</v>
      </c>
      <c r="F1134" s="470"/>
      <c r="G1134" s="471"/>
    </row>
    <row r="1135" spans="1:7" s="472" customFormat="1" ht="11.25" outlineLevel="3" x14ac:dyDescent="0.2">
      <c r="A1135" s="465"/>
      <c r="B1135" s="466" t="str">
        <f t="shared" si="22"/>
        <v/>
      </c>
      <c r="C1135" s="467" t="s">
        <v>1871</v>
      </c>
      <c r="D1135" s="468"/>
      <c r="E1135" s="469">
        <v>15.22</v>
      </c>
      <c r="F1135" s="470"/>
      <c r="G1135" s="471"/>
    </row>
    <row r="1136" spans="1:7" s="472" customFormat="1" ht="11.25" outlineLevel="3" x14ac:dyDescent="0.2">
      <c r="A1136" s="465"/>
      <c r="B1136" s="466" t="str">
        <f t="shared" si="22"/>
        <v/>
      </c>
      <c r="C1136" s="467" t="s">
        <v>1872</v>
      </c>
      <c r="D1136" s="468"/>
      <c r="E1136" s="469">
        <v>7.18</v>
      </c>
      <c r="F1136" s="470"/>
      <c r="G1136" s="471"/>
    </row>
    <row r="1137" spans="1:7" s="460" customFormat="1" ht="12" outlineLevel="2" x14ac:dyDescent="0.2">
      <c r="A1137" s="454">
        <v>216</v>
      </c>
      <c r="B1137" s="455" t="s">
        <v>1873</v>
      </c>
      <c r="C1137" s="456" t="s">
        <v>1874</v>
      </c>
      <c r="D1137" s="457" t="s">
        <v>130</v>
      </c>
      <c r="E1137" s="458">
        <v>158.00036666666668</v>
      </c>
      <c r="F1137" s="401"/>
      <c r="G1137" s="459">
        <f>E1137*F1137</f>
        <v>0</v>
      </c>
    </row>
    <row r="1138" spans="1:7" s="460" customFormat="1" ht="12" outlineLevel="2" x14ac:dyDescent="0.2">
      <c r="A1138" s="461"/>
      <c r="B1138" s="462" t="s">
        <v>1996</v>
      </c>
      <c r="C1138" s="530"/>
      <c r="D1138" s="530"/>
      <c r="E1138" s="530"/>
      <c r="F1138" s="530"/>
      <c r="G1138" s="530"/>
    </row>
    <row r="1139" spans="1:7" s="460" customFormat="1" ht="6" customHeight="1" outlineLevel="2" x14ac:dyDescent="0.2">
      <c r="A1139" s="461"/>
      <c r="B1139" s="463"/>
      <c r="C1139" s="464"/>
      <c r="D1139" s="464"/>
      <c r="E1139" s="464"/>
      <c r="F1139" s="464"/>
      <c r="G1139" s="464"/>
    </row>
    <row r="1140" spans="1:7" s="472" customFormat="1" ht="11.25" outlineLevel="3" x14ac:dyDescent="0.2">
      <c r="A1140" s="465"/>
      <c r="B1140" s="466" t="str">
        <f>IF(AND(B1139&lt;&gt;"Výkaz výměr:",C1139=""),"Výkaz výměr:","")</f>
        <v>Výkaz výměr:</v>
      </c>
      <c r="C1140" s="467" t="s">
        <v>1875</v>
      </c>
      <c r="D1140" s="468"/>
      <c r="E1140" s="469">
        <v>143.16666666666669</v>
      </c>
      <c r="F1140" s="470"/>
      <c r="G1140" s="471"/>
    </row>
    <row r="1141" spans="1:7" s="472" customFormat="1" ht="11.25" outlineLevel="3" x14ac:dyDescent="0.2">
      <c r="A1141" s="465"/>
      <c r="B1141" s="466" t="str">
        <f>IF(AND(B1140&lt;&gt;"Výkaz výměr:",C1140=""),"Výkaz výměr:","")</f>
        <v/>
      </c>
      <c r="C1141" s="467" t="s">
        <v>1876</v>
      </c>
      <c r="D1141" s="468"/>
      <c r="E1141" s="469">
        <v>14.316700000000001</v>
      </c>
      <c r="F1141" s="470"/>
      <c r="G1141" s="471"/>
    </row>
    <row r="1142" spans="1:7" s="472" customFormat="1" ht="11.25" outlineLevel="3" x14ac:dyDescent="0.2">
      <c r="A1142" s="465"/>
      <c r="B1142" s="466" t="str">
        <f>IF(AND(B1141&lt;&gt;"Výkaz výměr:",C1141=""),"Výkaz výměr:","")</f>
        <v/>
      </c>
      <c r="C1142" s="467" t="s">
        <v>1877</v>
      </c>
      <c r="D1142" s="468"/>
      <c r="E1142" s="469">
        <v>0.51699999999999591</v>
      </c>
      <c r="F1142" s="470"/>
      <c r="G1142" s="471"/>
    </row>
    <row r="1143" spans="1:7" s="460" customFormat="1" ht="12" outlineLevel="2" x14ac:dyDescent="0.2">
      <c r="A1143" s="454">
        <v>217</v>
      </c>
      <c r="B1143" s="455" t="s">
        <v>323</v>
      </c>
      <c r="C1143" s="456" t="s">
        <v>1878</v>
      </c>
      <c r="D1143" s="457" t="s">
        <v>110</v>
      </c>
      <c r="E1143" s="458">
        <v>6.34</v>
      </c>
      <c r="F1143" s="401"/>
      <c r="G1143" s="459">
        <f>E1143*F1143</f>
        <v>0</v>
      </c>
    </row>
    <row r="1144" spans="1:7" s="460" customFormat="1" ht="12" outlineLevel="2" x14ac:dyDescent="0.2">
      <c r="A1144" s="461"/>
      <c r="B1144" s="462" t="s">
        <v>1996</v>
      </c>
      <c r="C1144" s="530" t="s">
        <v>2207</v>
      </c>
      <c r="D1144" s="530"/>
      <c r="E1144" s="530"/>
      <c r="F1144" s="530"/>
      <c r="G1144" s="530"/>
    </row>
    <row r="1145" spans="1:7" s="460" customFormat="1" ht="6" customHeight="1" outlineLevel="2" x14ac:dyDescent="0.2">
      <c r="A1145" s="461"/>
      <c r="B1145" s="463"/>
      <c r="C1145" s="464"/>
      <c r="D1145" s="464"/>
      <c r="E1145" s="464"/>
      <c r="F1145" s="464"/>
      <c r="G1145" s="464"/>
    </row>
    <row r="1146" spans="1:7" s="472" customFormat="1" ht="11.25" outlineLevel="3" x14ac:dyDescent="0.2">
      <c r="A1146" s="465"/>
      <c r="B1146" s="466" t="str">
        <f>IF(AND(B1145&lt;&gt;"Výkaz výměr:",C1145=""),"Výkaz výměr:","")</f>
        <v>Výkaz výměr:</v>
      </c>
      <c r="C1146" s="467" t="s">
        <v>1853</v>
      </c>
      <c r="D1146" s="468"/>
      <c r="E1146" s="469">
        <v>1.56</v>
      </c>
      <c r="F1146" s="470"/>
      <c r="G1146" s="471"/>
    </row>
    <row r="1147" spans="1:7" s="472" customFormat="1" ht="11.25" outlineLevel="3" x14ac:dyDescent="0.2">
      <c r="A1147" s="465"/>
      <c r="B1147" s="466" t="str">
        <f>IF(AND(B1146&lt;&gt;"Výkaz výměr:",C1146=""),"Výkaz výměr:","")</f>
        <v/>
      </c>
      <c r="C1147" s="467" t="s">
        <v>1640</v>
      </c>
      <c r="D1147" s="468"/>
      <c r="E1147" s="469">
        <v>1.75</v>
      </c>
      <c r="F1147" s="470"/>
      <c r="G1147" s="471"/>
    </row>
    <row r="1148" spans="1:7" s="472" customFormat="1" ht="11.25" outlineLevel="3" x14ac:dyDescent="0.2">
      <c r="A1148" s="465"/>
      <c r="B1148" s="466" t="str">
        <f>IF(AND(B1147&lt;&gt;"Výkaz výměr:",C1147=""),"Výkaz výměr:","")</f>
        <v/>
      </c>
      <c r="C1148" s="467" t="s">
        <v>1641</v>
      </c>
      <c r="D1148" s="468"/>
      <c r="E1148" s="469">
        <v>1.57</v>
      </c>
      <c r="F1148" s="470"/>
      <c r="G1148" s="471"/>
    </row>
    <row r="1149" spans="1:7" s="472" customFormat="1" ht="11.25" outlineLevel="3" x14ac:dyDescent="0.2">
      <c r="A1149" s="465"/>
      <c r="B1149" s="466" t="str">
        <f>IF(AND(B1148&lt;&gt;"Výkaz výměr:",C1148=""),"Výkaz výměr:","")</f>
        <v/>
      </c>
      <c r="C1149" s="467" t="s">
        <v>1642</v>
      </c>
      <c r="D1149" s="468"/>
      <c r="E1149" s="469">
        <v>1.46</v>
      </c>
      <c r="F1149" s="470"/>
      <c r="G1149" s="471"/>
    </row>
    <row r="1150" spans="1:7" s="460" customFormat="1" ht="24" outlineLevel="2" x14ac:dyDescent="0.2">
      <c r="A1150" s="454">
        <v>218</v>
      </c>
      <c r="B1150" s="455" t="s">
        <v>1879</v>
      </c>
      <c r="C1150" s="456" t="s">
        <v>1880</v>
      </c>
      <c r="D1150" s="457" t="s">
        <v>110</v>
      </c>
      <c r="E1150" s="458">
        <v>109.04600000000001</v>
      </c>
      <c r="F1150" s="401"/>
      <c r="G1150" s="459">
        <f>E1150*F1150</f>
        <v>0</v>
      </c>
    </row>
    <row r="1151" spans="1:7" s="460" customFormat="1" ht="12" outlineLevel="2" x14ac:dyDescent="0.2">
      <c r="A1151" s="461"/>
      <c r="B1151" s="462" t="s">
        <v>1996</v>
      </c>
      <c r="C1151" s="530" t="s">
        <v>2208</v>
      </c>
      <c r="D1151" s="530"/>
      <c r="E1151" s="530"/>
      <c r="F1151" s="530"/>
      <c r="G1151" s="530"/>
    </row>
    <row r="1152" spans="1:7" s="460" customFormat="1" ht="6" customHeight="1" outlineLevel="2" x14ac:dyDescent="0.2">
      <c r="A1152" s="461"/>
      <c r="B1152" s="463"/>
      <c r="C1152" s="464"/>
      <c r="D1152" s="464"/>
      <c r="E1152" s="464"/>
      <c r="F1152" s="464"/>
      <c r="G1152" s="464"/>
    </row>
    <row r="1153" spans="1:7" s="472" customFormat="1" ht="11.25" outlineLevel="3" x14ac:dyDescent="0.2">
      <c r="A1153" s="465"/>
      <c r="B1153" s="466" t="str">
        <f>IF(AND(B1152&lt;&gt;"Výkaz výměr:",C1152=""),"Výkaz výměr:","")</f>
        <v>Výkaz výměr:</v>
      </c>
      <c r="C1153" s="467" t="s">
        <v>1881</v>
      </c>
      <c r="D1153" s="468"/>
      <c r="E1153" s="469">
        <v>105.61</v>
      </c>
      <c r="F1153" s="470"/>
      <c r="G1153" s="471"/>
    </row>
    <row r="1154" spans="1:7" s="472" customFormat="1" ht="11.25" outlineLevel="3" x14ac:dyDescent="0.2">
      <c r="A1154" s="465"/>
      <c r="B1154" s="466" t="str">
        <f>IF(AND(B1153&lt;&gt;"Výkaz výměr:",C1153=""),"Výkaz výměr:","")</f>
        <v/>
      </c>
      <c r="C1154" s="467" t="s">
        <v>1882</v>
      </c>
      <c r="D1154" s="468"/>
      <c r="E1154" s="469">
        <v>3.4360000000000004</v>
      </c>
      <c r="F1154" s="470"/>
      <c r="G1154" s="471"/>
    </row>
    <row r="1155" spans="1:7" s="460" customFormat="1" ht="12" outlineLevel="2" x14ac:dyDescent="0.2">
      <c r="A1155" s="454">
        <v>219</v>
      </c>
      <c r="B1155" s="455" t="s">
        <v>1883</v>
      </c>
      <c r="C1155" s="456" t="s">
        <v>1884</v>
      </c>
      <c r="D1155" s="457" t="s">
        <v>98</v>
      </c>
      <c r="E1155" s="458">
        <v>3.4201576723333331</v>
      </c>
      <c r="F1155" s="401"/>
      <c r="G1155" s="459">
        <f>E1155*F1155</f>
        <v>0</v>
      </c>
    </row>
    <row r="1156" spans="1:7" s="460" customFormat="1" ht="12" outlineLevel="2" x14ac:dyDescent="0.2">
      <c r="A1156" s="461"/>
      <c r="B1156" s="462" t="s">
        <v>1996</v>
      </c>
      <c r="C1156" s="530" t="s">
        <v>2209</v>
      </c>
      <c r="D1156" s="530"/>
      <c r="E1156" s="530"/>
      <c r="F1156" s="530"/>
      <c r="G1156" s="530"/>
    </row>
    <row r="1157" spans="1:7" s="460" customFormat="1" ht="6" customHeight="1" outlineLevel="2" x14ac:dyDescent="0.2">
      <c r="A1157" s="461"/>
      <c r="B1157" s="463"/>
      <c r="C1157" s="464"/>
      <c r="D1157" s="464"/>
      <c r="E1157" s="464"/>
      <c r="F1157" s="464"/>
      <c r="G1157" s="464"/>
    </row>
    <row r="1158" spans="1:7" s="480" customFormat="1" ht="12.75" customHeight="1" outlineLevel="2" x14ac:dyDescent="0.2">
      <c r="A1158" s="474"/>
      <c r="B1158" s="475"/>
      <c r="C1158" s="476"/>
      <c r="D1158" s="475"/>
      <c r="E1158" s="477"/>
      <c r="F1158" s="478"/>
      <c r="G1158" s="479"/>
    </row>
    <row r="1159" spans="1:7" s="453" customFormat="1" ht="16.5" customHeight="1" outlineLevel="1" x14ac:dyDescent="0.2">
      <c r="A1159" s="447"/>
      <c r="B1159" s="448"/>
      <c r="C1159" s="448" t="s">
        <v>1885</v>
      </c>
      <c r="D1159" s="449"/>
      <c r="E1159" s="450"/>
      <c r="F1159" s="451"/>
      <c r="G1159" s="452">
        <f>SUBTOTAL(9,G1160:G1193)</f>
        <v>0</v>
      </c>
    </row>
    <row r="1160" spans="1:7" s="460" customFormat="1" ht="24" outlineLevel="2" x14ac:dyDescent="0.2">
      <c r="A1160" s="485">
        <v>220</v>
      </c>
      <c r="B1160" s="486" t="s">
        <v>2326</v>
      </c>
      <c r="C1160" s="487" t="s">
        <v>2327</v>
      </c>
      <c r="D1160" s="488" t="s">
        <v>110</v>
      </c>
      <c r="E1160" s="481">
        <v>190.63</v>
      </c>
      <c r="F1160" s="402"/>
      <c r="G1160" s="489">
        <f>E1160*F1160</f>
        <v>0</v>
      </c>
    </row>
    <row r="1161" spans="1:7" s="460" customFormat="1" ht="12" outlineLevel="2" x14ac:dyDescent="0.2">
      <c r="A1161" s="461"/>
      <c r="B1161" s="462" t="s">
        <v>1996</v>
      </c>
      <c r="C1161" s="531" t="s">
        <v>2328</v>
      </c>
      <c r="D1161" s="530"/>
      <c r="E1161" s="530"/>
      <c r="F1161" s="530"/>
      <c r="G1161" s="530"/>
    </row>
    <row r="1162" spans="1:7" s="460" customFormat="1" ht="6" customHeight="1" outlineLevel="2" x14ac:dyDescent="0.2">
      <c r="A1162" s="461"/>
      <c r="B1162" s="463"/>
      <c r="C1162" s="464"/>
      <c r="D1162" s="464"/>
      <c r="E1162" s="464"/>
      <c r="F1162" s="464"/>
      <c r="G1162" s="464"/>
    </row>
    <row r="1163" spans="1:7" s="472" customFormat="1" ht="11.25" outlineLevel="3" x14ac:dyDescent="0.2">
      <c r="A1163" s="465"/>
      <c r="B1163" s="466" t="str">
        <f>IF(AND(B1162&lt;&gt;"Výkaz výměr:",C1162=""),"Výkaz výměr:","")</f>
        <v>Výkaz výměr:</v>
      </c>
      <c r="C1163" s="467" t="s">
        <v>1634</v>
      </c>
      <c r="D1163" s="468"/>
      <c r="E1163" s="469">
        <v>137.26</v>
      </c>
      <c r="F1163" s="470"/>
      <c r="G1163" s="471"/>
    </row>
    <row r="1164" spans="1:7" s="472" customFormat="1" ht="11.25" outlineLevel="3" x14ac:dyDescent="0.2">
      <c r="A1164" s="465"/>
      <c r="B1164" s="466" t="str">
        <f>IF(AND(B1163&lt;&gt;"Výkaz výměr:",C1163=""),"Výkaz výměr:","")</f>
        <v/>
      </c>
      <c r="C1164" s="467" t="s">
        <v>1635</v>
      </c>
      <c r="D1164" s="468"/>
      <c r="E1164" s="469">
        <v>39.479999999999997</v>
      </c>
      <c r="F1164" s="470"/>
      <c r="G1164" s="471"/>
    </row>
    <row r="1165" spans="1:7" s="472" customFormat="1" ht="11.25" outlineLevel="3" x14ac:dyDescent="0.2">
      <c r="A1165" s="465"/>
      <c r="B1165" s="466" t="str">
        <f>IF(AND(B1164&lt;&gt;"Výkaz výměr:",C1164=""),"Výkaz výměr:","")</f>
        <v/>
      </c>
      <c r="C1165" s="467" t="s">
        <v>1648</v>
      </c>
      <c r="D1165" s="468"/>
      <c r="E1165" s="469">
        <v>13.89</v>
      </c>
      <c r="F1165" s="470"/>
      <c r="G1165" s="471"/>
    </row>
    <row r="1166" spans="1:7" s="472" customFormat="1" ht="12" outlineLevel="3" x14ac:dyDescent="0.2">
      <c r="A1166" s="485">
        <v>221</v>
      </c>
      <c r="B1166" s="486" t="s">
        <v>2329</v>
      </c>
      <c r="C1166" s="487" t="s">
        <v>2330</v>
      </c>
      <c r="D1166" s="488" t="s">
        <v>110</v>
      </c>
      <c r="E1166" s="481">
        <v>209.69300000000001</v>
      </c>
      <c r="F1166" s="402"/>
      <c r="G1166" s="489">
        <f>E1166*F1166</f>
        <v>0</v>
      </c>
    </row>
    <row r="1167" spans="1:7" s="472" customFormat="1" ht="12" outlineLevel="3" x14ac:dyDescent="0.2">
      <c r="A1167" s="461"/>
      <c r="B1167" s="462" t="s">
        <v>1996</v>
      </c>
      <c r="C1167" s="531" t="s">
        <v>2328</v>
      </c>
      <c r="D1167" s="530"/>
      <c r="E1167" s="530"/>
      <c r="F1167" s="530"/>
      <c r="G1167" s="530"/>
    </row>
    <row r="1168" spans="1:7" s="472" customFormat="1" ht="6" customHeight="1" outlineLevel="3" x14ac:dyDescent="0.2">
      <c r="A1168" s="461"/>
      <c r="B1168" s="463"/>
      <c r="C1168" s="464"/>
      <c r="D1168" s="464"/>
      <c r="E1168" s="464"/>
      <c r="F1168" s="464"/>
      <c r="G1168" s="464"/>
    </row>
    <row r="1169" spans="1:7" s="472" customFormat="1" ht="11.25" outlineLevel="3" x14ac:dyDescent="0.2">
      <c r="A1169" s="465"/>
      <c r="B1169" s="466" t="str">
        <f>IF(AND(B1168&lt;&gt;"Výkaz výměr:",C1168=""),"Výkaz výměr:","")</f>
        <v>Výkaz výměr:</v>
      </c>
      <c r="C1169" s="467" t="s">
        <v>2331</v>
      </c>
      <c r="D1169" s="468"/>
      <c r="E1169" s="469">
        <v>190.63</v>
      </c>
      <c r="F1169" s="470"/>
      <c r="G1169" s="471"/>
    </row>
    <row r="1170" spans="1:7" s="472" customFormat="1" ht="11.25" outlineLevel="3" x14ac:dyDescent="0.2">
      <c r="A1170" s="465"/>
      <c r="B1170" s="466" t="str">
        <f>IF(AND(B1169&lt;&gt;"Výkaz výměr:",C1169=""),"Výkaz výměr:","")</f>
        <v/>
      </c>
      <c r="C1170" s="467" t="s">
        <v>1886</v>
      </c>
      <c r="D1170" s="468"/>
      <c r="E1170" s="469">
        <v>19.062999999999999</v>
      </c>
      <c r="F1170" s="470"/>
      <c r="G1170" s="471"/>
    </row>
    <row r="1171" spans="1:7" s="460" customFormat="1" ht="12" outlineLevel="2" x14ac:dyDescent="0.2">
      <c r="A1171" s="454">
        <v>222</v>
      </c>
      <c r="B1171" s="455" t="s">
        <v>324</v>
      </c>
      <c r="C1171" s="456" t="s">
        <v>1887</v>
      </c>
      <c r="D1171" s="457" t="s">
        <v>145</v>
      </c>
      <c r="E1171" s="458">
        <v>65.099999999999994</v>
      </c>
      <c r="F1171" s="401"/>
      <c r="G1171" s="459">
        <f>E1171*F1171</f>
        <v>0</v>
      </c>
    </row>
    <row r="1172" spans="1:7" s="460" customFormat="1" ht="12" outlineLevel="2" x14ac:dyDescent="0.2">
      <c r="A1172" s="461"/>
      <c r="B1172" s="462" t="s">
        <v>1996</v>
      </c>
      <c r="C1172" s="530" t="s">
        <v>2210</v>
      </c>
      <c r="D1172" s="530"/>
      <c r="E1172" s="530"/>
      <c r="F1172" s="530"/>
      <c r="G1172" s="530"/>
    </row>
    <row r="1173" spans="1:7" s="460" customFormat="1" ht="6" customHeight="1" outlineLevel="2" x14ac:dyDescent="0.2">
      <c r="A1173" s="461"/>
      <c r="B1173" s="463"/>
      <c r="C1173" s="464"/>
      <c r="D1173" s="464"/>
      <c r="E1173" s="464"/>
      <c r="F1173" s="464"/>
      <c r="G1173" s="464"/>
    </row>
    <row r="1174" spans="1:7" s="472" customFormat="1" ht="11.25" outlineLevel="3" x14ac:dyDescent="0.2">
      <c r="A1174" s="465"/>
      <c r="B1174" s="466" t="str">
        <f>IF(AND(B1173&lt;&gt;"Výkaz výměr:",C1173=""),"Výkaz výměr:","")</f>
        <v>Výkaz výměr:</v>
      </c>
      <c r="C1174" s="467" t="s">
        <v>1888</v>
      </c>
      <c r="D1174" s="468"/>
      <c r="E1174" s="469">
        <v>26.449999999999996</v>
      </c>
      <c r="F1174" s="470"/>
      <c r="G1174" s="471"/>
    </row>
    <row r="1175" spans="1:7" s="472" customFormat="1" ht="11.25" outlineLevel="3" x14ac:dyDescent="0.2">
      <c r="A1175" s="465"/>
      <c r="B1175" s="466" t="str">
        <f>IF(AND(B1174&lt;&gt;"Výkaz výměr:",C1174=""),"Výkaz výměr:","")</f>
        <v/>
      </c>
      <c r="C1175" s="467" t="s">
        <v>1889</v>
      </c>
      <c r="D1175" s="468"/>
      <c r="E1175" s="469">
        <v>23.45</v>
      </c>
      <c r="F1175" s="470"/>
      <c r="G1175" s="471"/>
    </row>
    <row r="1176" spans="1:7" s="472" customFormat="1" ht="11.25" outlineLevel="3" x14ac:dyDescent="0.2">
      <c r="A1176" s="465"/>
      <c r="B1176" s="466" t="str">
        <f>IF(AND(B1175&lt;&gt;"Výkaz výměr:",C1175=""),"Výkaz výměr:","")</f>
        <v/>
      </c>
      <c r="C1176" s="467" t="s">
        <v>1890</v>
      </c>
      <c r="D1176" s="468"/>
      <c r="E1176" s="469">
        <v>15.199999999999998</v>
      </c>
      <c r="F1176" s="470"/>
      <c r="G1176" s="471"/>
    </row>
    <row r="1177" spans="1:7" s="460" customFormat="1" ht="12" outlineLevel="2" x14ac:dyDescent="0.2">
      <c r="A1177" s="454">
        <v>223</v>
      </c>
      <c r="B1177" s="455" t="s">
        <v>1891</v>
      </c>
      <c r="C1177" s="456" t="s">
        <v>1892</v>
      </c>
      <c r="D1177" s="457" t="s">
        <v>145</v>
      </c>
      <c r="E1177" s="458">
        <v>71.61</v>
      </c>
      <c r="F1177" s="401"/>
      <c r="G1177" s="459">
        <f>E1177*F1177</f>
        <v>0</v>
      </c>
    </row>
    <row r="1178" spans="1:7" s="460" customFormat="1" ht="12" outlineLevel="2" x14ac:dyDescent="0.2">
      <c r="A1178" s="461"/>
      <c r="B1178" s="462" t="s">
        <v>1996</v>
      </c>
      <c r="C1178" s="530"/>
      <c r="D1178" s="530"/>
      <c r="E1178" s="530"/>
      <c r="F1178" s="530"/>
      <c r="G1178" s="530"/>
    </row>
    <row r="1179" spans="1:7" s="460" customFormat="1" ht="6" customHeight="1" outlineLevel="2" x14ac:dyDescent="0.2">
      <c r="A1179" s="461"/>
      <c r="B1179" s="463"/>
      <c r="C1179" s="464"/>
      <c r="D1179" s="464"/>
      <c r="E1179" s="464"/>
      <c r="F1179" s="464"/>
      <c r="G1179" s="464"/>
    </row>
    <row r="1180" spans="1:7" s="472" customFormat="1" ht="11.25" outlineLevel="3" x14ac:dyDescent="0.2">
      <c r="A1180" s="465"/>
      <c r="B1180" s="466" t="str">
        <f>IF(AND(B1179&lt;&gt;"Výkaz výměr:",C1179=""),"Výkaz výměr:","")</f>
        <v>Výkaz výměr:</v>
      </c>
      <c r="C1180" s="467" t="s">
        <v>1893</v>
      </c>
      <c r="D1180" s="468"/>
      <c r="E1180" s="469">
        <v>65.099999999999994</v>
      </c>
      <c r="F1180" s="470"/>
      <c r="G1180" s="471"/>
    </row>
    <row r="1181" spans="1:7" s="472" customFormat="1" ht="11.25" outlineLevel="3" x14ac:dyDescent="0.2">
      <c r="A1181" s="465"/>
      <c r="B1181" s="466" t="str">
        <f>IF(AND(B1180&lt;&gt;"Výkaz výměr:",C1180=""),"Výkaz výměr:","")</f>
        <v/>
      </c>
      <c r="C1181" s="467" t="s">
        <v>1894</v>
      </c>
      <c r="D1181" s="468"/>
      <c r="E1181" s="469">
        <v>6.51</v>
      </c>
      <c r="F1181" s="470"/>
      <c r="G1181" s="471"/>
    </row>
    <row r="1182" spans="1:7" s="460" customFormat="1" ht="12" outlineLevel="2" x14ac:dyDescent="0.2">
      <c r="A1182" s="454">
        <v>224</v>
      </c>
      <c r="B1182" s="455" t="s">
        <v>1895</v>
      </c>
      <c r="C1182" s="456" t="s">
        <v>1896</v>
      </c>
      <c r="D1182" s="457" t="s">
        <v>110</v>
      </c>
      <c r="E1182" s="481">
        <v>190.63</v>
      </c>
      <c r="F1182" s="401"/>
      <c r="G1182" s="459">
        <f>E1182*F1182</f>
        <v>0</v>
      </c>
    </row>
    <row r="1183" spans="1:7" s="460" customFormat="1" ht="12" outlineLevel="2" x14ac:dyDescent="0.2">
      <c r="A1183" s="461"/>
      <c r="B1183" s="462" t="s">
        <v>1996</v>
      </c>
      <c r="C1183" s="530" t="s">
        <v>2211</v>
      </c>
      <c r="D1183" s="530"/>
      <c r="E1183" s="530"/>
      <c r="F1183" s="530"/>
      <c r="G1183" s="530"/>
    </row>
    <row r="1184" spans="1:7" s="460" customFormat="1" ht="6" customHeight="1" outlineLevel="2" x14ac:dyDescent="0.2">
      <c r="A1184" s="461"/>
      <c r="B1184" s="463"/>
      <c r="C1184" s="464"/>
      <c r="D1184" s="464"/>
      <c r="E1184" s="464"/>
      <c r="F1184" s="464"/>
      <c r="G1184" s="464"/>
    </row>
    <row r="1185" spans="1:7" s="460" customFormat="1" ht="12" outlineLevel="2" x14ac:dyDescent="0.2">
      <c r="A1185" s="454">
        <v>225</v>
      </c>
      <c r="B1185" s="455" t="s">
        <v>1897</v>
      </c>
      <c r="C1185" s="456" t="s">
        <v>1898</v>
      </c>
      <c r="D1185" s="457" t="s">
        <v>110</v>
      </c>
      <c r="E1185" s="481">
        <v>219.22499999999999</v>
      </c>
      <c r="F1185" s="401"/>
      <c r="G1185" s="459">
        <f>E1185*F1185</f>
        <v>0</v>
      </c>
    </row>
    <row r="1186" spans="1:7" s="460" customFormat="1" ht="12" outlineLevel="2" x14ac:dyDescent="0.2">
      <c r="A1186" s="461"/>
      <c r="B1186" s="462" t="s">
        <v>1996</v>
      </c>
      <c r="C1186" s="530"/>
      <c r="D1186" s="530"/>
      <c r="E1186" s="530"/>
      <c r="F1186" s="530"/>
      <c r="G1186" s="530"/>
    </row>
    <row r="1187" spans="1:7" s="460" customFormat="1" ht="6" customHeight="1" outlineLevel="2" x14ac:dyDescent="0.2">
      <c r="A1187" s="461"/>
      <c r="B1187" s="463"/>
      <c r="C1187" s="464"/>
      <c r="D1187" s="464"/>
      <c r="E1187" s="464"/>
      <c r="F1187" s="464"/>
      <c r="G1187" s="464"/>
    </row>
    <row r="1188" spans="1:7" s="472" customFormat="1" ht="11.25" outlineLevel="3" x14ac:dyDescent="0.2">
      <c r="A1188" s="465"/>
      <c r="B1188" s="466" t="str">
        <f>IF(AND(B1187&lt;&gt;"Výkaz výměr:",C1187=""),"Výkaz výměr:","")</f>
        <v>Výkaz výměr:</v>
      </c>
      <c r="C1188" s="467" t="s">
        <v>2331</v>
      </c>
      <c r="D1188" s="468"/>
      <c r="E1188" s="469">
        <v>190.63</v>
      </c>
      <c r="F1188" s="470"/>
      <c r="G1188" s="471"/>
    </row>
    <row r="1189" spans="1:7" s="472" customFormat="1" ht="11.25" outlineLevel="3" x14ac:dyDescent="0.2">
      <c r="A1189" s="465"/>
      <c r="B1189" s="466" t="str">
        <f>IF(AND(B1188&lt;&gt;"Výkaz výměr:",C1188=""),"Výkaz výměr:","")</f>
        <v/>
      </c>
      <c r="C1189" s="467" t="s">
        <v>2332</v>
      </c>
      <c r="D1189" s="468"/>
      <c r="E1189" s="469">
        <v>28.5945</v>
      </c>
      <c r="F1189" s="470"/>
      <c r="G1189" s="471"/>
    </row>
    <row r="1190" spans="1:7" s="460" customFormat="1" ht="12" outlineLevel="2" x14ac:dyDescent="0.2">
      <c r="A1190" s="454">
        <v>226</v>
      </c>
      <c r="B1190" s="455" t="s">
        <v>1899</v>
      </c>
      <c r="C1190" s="456" t="s">
        <v>1900</v>
      </c>
      <c r="D1190" s="457" t="s">
        <v>98</v>
      </c>
      <c r="E1190" s="458">
        <v>3.6641334099999994</v>
      </c>
      <c r="F1190" s="401"/>
      <c r="G1190" s="459">
        <f>E1190*F1190</f>
        <v>0</v>
      </c>
    </row>
    <row r="1191" spans="1:7" s="460" customFormat="1" ht="12" outlineLevel="2" x14ac:dyDescent="0.2">
      <c r="A1191" s="461"/>
      <c r="B1191" s="462" t="s">
        <v>1996</v>
      </c>
      <c r="C1191" s="530" t="s">
        <v>2212</v>
      </c>
      <c r="D1191" s="530"/>
      <c r="E1191" s="530"/>
      <c r="F1191" s="530"/>
      <c r="G1191" s="530"/>
    </row>
    <row r="1192" spans="1:7" s="460" customFormat="1" ht="6" customHeight="1" outlineLevel="2" x14ac:dyDescent="0.2">
      <c r="A1192" s="461"/>
      <c r="B1192" s="463"/>
      <c r="C1192" s="464"/>
      <c r="D1192" s="464"/>
      <c r="E1192" s="464"/>
      <c r="F1192" s="464"/>
      <c r="G1192" s="464"/>
    </row>
    <row r="1193" spans="1:7" s="480" customFormat="1" ht="12.75" customHeight="1" outlineLevel="2" x14ac:dyDescent="0.2">
      <c r="A1193" s="474"/>
      <c r="B1193" s="475"/>
      <c r="C1193" s="476"/>
      <c r="D1193" s="475"/>
      <c r="E1193" s="477"/>
      <c r="F1193" s="478"/>
      <c r="G1193" s="479"/>
    </row>
    <row r="1194" spans="1:7" s="453" customFormat="1" ht="16.5" customHeight="1" outlineLevel="1" x14ac:dyDescent="0.2">
      <c r="A1194" s="447"/>
      <c r="B1194" s="448"/>
      <c r="C1194" s="448" t="s">
        <v>1901</v>
      </c>
      <c r="D1194" s="449"/>
      <c r="E1194" s="450"/>
      <c r="F1194" s="451"/>
      <c r="G1194" s="452">
        <f>SUBTOTAL(9,G1195:G1254)</f>
        <v>0</v>
      </c>
    </row>
    <row r="1195" spans="1:7" s="460" customFormat="1" ht="12" outlineLevel="2" x14ac:dyDescent="0.2">
      <c r="A1195" s="454">
        <v>227</v>
      </c>
      <c r="B1195" s="455" t="s">
        <v>1902</v>
      </c>
      <c r="C1195" s="456" t="s">
        <v>1903</v>
      </c>
      <c r="D1195" s="457" t="s">
        <v>110</v>
      </c>
      <c r="E1195" s="458">
        <v>263.06</v>
      </c>
      <c r="F1195" s="401"/>
      <c r="G1195" s="459">
        <f>E1195*F1195</f>
        <v>0</v>
      </c>
    </row>
    <row r="1196" spans="1:7" s="460" customFormat="1" ht="12" outlineLevel="2" x14ac:dyDescent="0.2">
      <c r="A1196" s="461"/>
      <c r="B1196" s="462" t="s">
        <v>1996</v>
      </c>
      <c r="C1196" s="530" t="s">
        <v>2213</v>
      </c>
      <c r="D1196" s="530"/>
      <c r="E1196" s="530"/>
      <c r="F1196" s="530"/>
      <c r="G1196" s="530"/>
    </row>
    <row r="1197" spans="1:7" s="460" customFormat="1" ht="6" customHeight="1" outlineLevel="2" x14ac:dyDescent="0.2">
      <c r="A1197" s="461"/>
      <c r="B1197" s="463"/>
      <c r="C1197" s="464"/>
      <c r="D1197" s="464"/>
      <c r="E1197" s="464"/>
      <c r="F1197" s="464"/>
      <c r="G1197" s="464"/>
    </row>
    <row r="1198" spans="1:7" s="472" customFormat="1" ht="11.25" outlineLevel="3" x14ac:dyDescent="0.2">
      <c r="A1198" s="465"/>
      <c r="B1198" s="466" t="str">
        <f>IF(AND(B1197&lt;&gt;"Výkaz výměr:",C1197=""),"Výkaz výměr:","")</f>
        <v>Výkaz výměr:</v>
      </c>
      <c r="C1198" s="491" t="s">
        <v>1904</v>
      </c>
      <c r="D1198" s="468"/>
      <c r="E1198" s="469">
        <v>263.06</v>
      </c>
      <c r="F1198" s="470"/>
      <c r="G1198" s="471"/>
    </row>
    <row r="1199" spans="1:7" s="460" customFormat="1" ht="12" outlineLevel="2" x14ac:dyDescent="0.2">
      <c r="A1199" s="454">
        <v>228</v>
      </c>
      <c r="B1199" s="455" t="s">
        <v>1905</v>
      </c>
      <c r="C1199" s="456" t="s">
        <v>1906</v>
      </c>
      <c r="D1199" s="457" t="s">
        <v>145</v>
      </c>
      <c r="E1199" s="458">
        <v>115.42600000000002</v>
      </c>
      <c r="F1199" s="401"/>
      <c r="G1199" s="459">
        <f>E1199*F1199</f>
        <v>0</v>
      </c>
    </row>
    <row r="1200" spans="1:7" s="460" customFormat="1" ht="12" outlineLevel="2" x14ac:dyDescent="0.2">
      <c r="A1200" s="461"/>
      <c r="B1200" s="462" t="s">
        <v>1996</v>
      </c>
      <c r="C1200" s="530" t="s">
        <v>2214</v>
      </c>
      <c r="D1200" s="530"/>
      <c r="E1200" s="530"/>
      <c r="F1200" s="530"/>
      <c r="G1200" s="530"/>
    </row>
    <row r="1201" spans="1:7" s="460" customFormat="1" ht="6" customHeight="1" outlineLevel="2" x14ac:dyDescent="0.2">
      <c r="A1201" s="461"/>
      <c r="B1201" s="463"/>
      <c r="C1201" s="464"/>
      <c r="D1201" s="464"/>
      <c r="E1201" s="464"/>
      <c r="F1201" s="464"/>
      <c r="G1201" s="464"/>
    </row>
    <row r="1202" spans="1:7" s="472" customFormat="1" ht="11.25" outlineLevel="3" x14ac:dyDescent="0.2">
      <c r="A1202" s="465"/>
      <c r="B1202" s="466" t="str">
        <f t="shared" ref="B1202:B1213" si="23">IF(AND(B1201&lt;&gt;"Výkaz výměr:",C1201=""),"Výkaz výměr:","")</f>
        <v>Výkaz výměr:</v>
      </c>
      <c r="C1202" s="467" t="s">
        <v>1907</v>
      </c>
      <c r="D1202" s="468"/>
      <c r="E1202" s="469">
        <v>0</v>
      </c>
      <c r="F1202" s="470"/>
      <c r="G1202" s="471"/>
    </row>
    <row r="1203" spans="1:7" s="472" customFormat="1" ht="11.25" outlineLevel="3" x14ac:dyDescent="0.2">
      <c r="A1203" s="465"/>
      <c r="B1203" s="466" t="str">
        <f t="shared" si="23"/>
        <v/>
      </c>
      <c r="C1203" s="467" t="s">
        <v>1908</v>
      </c>
      <c r="D1203" s="468"/>
      <c r="E1203" s="469">
        <v>10.698</v>
      </c>
      <c r="F1203" s="470"/>
      <c r="G1203" s="471"/>
    </row>
    <row r="1204" spans="1:7" s="472" customFormat="1" ht="11.25" outlineLevel="3" x14ac:dyDescent="0.2">
      <c r="A1204" s="465"/>
      <c r="B1204" s="466" t="str">
        <f t="shared" si="23"/>
        <v/>
      </c>
      <c r="C1204" s="467" t="s">
        <v>1909</v>
      </c>
      <c r="D1204" s="468"/>
      <c r="E1204" s="469">
        <v>6.5149999999999997</v>
      </c>
      <c r="F1204" s="470"/>
      <c r="G1204" s="471"/>
    </row>
    <row r="1205" spans="1:7" s="472" customFormat="1" ht="11.25" outlineLevel="3" x14ac:dyDescent="0.2">
      <c r="A1205" s="465"/>
      <c r="B1205" s="466" t="str">
        <f t="shared" si="23"/>
        <v/>
      </c>
      <c r="C1205" s="467" t="s">
        <v>1910</v>
      </c>
      <c r="D1205" s="468"/>
      <c r="E1205" s="469">
        <v>15.799000000000001</v>
      </c>
      <c r="F1205" s="470"/>
      <c r="G1205" s="471"/>
    </row>
    <row r="1206" spans="1:7" s="472" customFormat="1" ht="11.25" outlineLevel="3" x14ac:dyDescent="0.2">
      <c r="A1206" s="465"/>
      <c r="B1206" s="466" t="str">
        <f t="shared" si="23"/>
        <v/>
      </c>
      <c r="C1206" s="467" t="s">
        <v>1911</v>
      </c>
      <c r="D1206" s="468"/>
      <c r="E1206" s="469">
        <v>11.911999999999999</v>
      </c>
      <c r="F1206" s="470"/>
      <c r="G1206" s="471"/>
    </row>
    <row r="1207" spans="1:7" s="472" customFormat="1" ht="11.25" outlineLevel="3" x14ac:dyDescent="0.2">
      <c r="A1207" s="465"/>
      <c r="B1207" s="466" t="str">
        <f t="shared" si="23"/>
        <v/>
      </c>
      <c r="C1207" s="467" t="s">
        <v>1912</v>
      </c>
      <c r="D1207" s="468"/>
      <c r="E1207" s="469">
        <v>8.7119999999999997</v>
      </c>
      <c r="F1207" s="470"/>
      <c r="G1207" s="471"/>
    </row>
    <row r="1208" spans="1:7" s="472" customFormat="1" ht="11.25" outlineLevel="3" x14ac:dyDescent="0.2">
      <c r="A1208" s="465"/>
      <c r="B1208" s="466" t="str">
        <f t="shared" si="23"/>
        <v/>
      </c>
      <c r="C1208" s="467" t="s">
        <v>1913</v>
      </c>
      <c r="D1208" s="468"/>
      <c r="E1208" s="469">
        <v>7.734</v>
      </c>
      <c r="F1208" s="470"/>
      <c r="G1208" s="471"/>
    </row>
    <row r="1209" spans="1:7" s="472" customFormat="1" ht="11.25" outlineLevel="3" x14ac:dyDescent="0.2">
      <c r="A1209" s="465"/>
      <c r="B1209" s="466" t="str">
        <f t="shared" si="23"/>
        <v/>
      </c>
      <c r="C1209" s="467" t="s">
        <v>1914</v>
      </c>
      <c r="D1209" s="468"/>
      <c r="E1209" s="469">
        <v>5.8000000000000007</v>
      </c>
      <c r="F1209" s="470"/>
      <c r="G1209" s="471"/>
    </row>
    <row r="1210" spans="1:7" s="472" customFormat="1" ht="11.25" outlineLevel="3" x14ac:dyDescent="0.2">
      <c r="A1210" s="465"/>
      <c r="B1210" s="466" t="str">
        <f t="shared" si="23"/>
        <v/>
      </c>
      <c r="C1210" s="467" t="s">
        <v>1915</v>
      </c>
      <c r="D1210" s="468"/>
      <c r="E1210" s="469">
        <v>8.4350000000000005</v>
      </c>
      <c r="F1210" s="470"/>
      <c r="G1210" s="471"/>
    </row>
    <row r="1211" spans="1:7" s="472" customFormat="1" ht="11.25" outlineLevel="3" x14ac:dyDescent="0.2">
      <c r="A1211" s="465"/>
      <c r="B1211" s="466" t="str">
        <f t="shared" si="23"/>
        <v/>
      </c>
      <c r="C1211" s="467" t="s">
        <v>1916</v>
      </c>
      <c r="D1211" s="468"/>
      <c r="E1211" s="469">
        <v>5.887999999999999</v>
      </c>
      <c r="F1211" s="470"/>
      <c r="G1211" s="471"/>
    </row>
    <row r="1212" spans="1:7" s="472" customFormat="1" ht="11.25" outlineLevel="3" x14ac:dyDescent="0.2">
      <c r="A1212" s="465"/>
      <c r="B1212" s="466" t="str">
        <f t="shared" si="23"/>
        <v/>
      </c>
      <c r="C1212" s="467" t="s">
        <v>1917</v>
      </c>
      <c r="D1212" s="468"/>
      <c r="E1212" s="469">
        <v>14.288999999999998</v>
      </c>
      <c r="F1212" s="470"/>
      <c r="G1212" s="471"/>
    </row>
    <row r="1213" spans="1:7" s="472" customFormat="1" ht="11.25" outlineLevel="3" x14ac:dyDescent="0.2">
      <c r="A1213" s="465"/>
      <c r="B1213" s="466" t="str">
        <f t="shared" si="23"/>
        <v/>
      </c>
      <c r="C1213" s="467" t="s">
        <v>1918</v>
      </c>
      <c r="D1213" s="468"/>
      <c r="E1213" s="469">
        <v>19.644000000000002</v>
      </c>
      <c r="F1213" s="470"/>
      <c r="G1213" s="471"/>
    </row>
    <row r="1214" spans="1:7" s="460" customFormat="1" ht="12" outlineLevel="2" x14ac:dyDescent="0.2">
      <c r="A1214" s="454">
        <v>229</v>
      </c>
      <c r="B1214" s="455" t="s">
        <v>326</v>
      </c>
      <c r="C1214" s="456" t="s">
        <v>1919</v>
      </c>
      <c r="D1214" s="457" t="s">
        <v>110</v>
      </c>
      <c r="E1214" s="458">
        <v>190.63</v>
      </c>
      <c r="F1214" s="401"/>
      <c r="G1214" s="459">
        <f>E1214*F1214</f>
        <v>0</v>
      </c>
    </row>
    <row r="1215" spans="1:7" s="460" customFormat="1" ht="12" outlineLevel="2" x14ac:dyDescent="0.2">
      <c r="A1215" s="461"/>
      <c r="B1215" s="462" t="s">
        <v>1996</v>
      </c>
      <c r="C1215" s="530" t="s">
        <v>2215</v>
      </c>
      <c r="D1215" s="530"/>
      <c r="E1215" s="530"/>
      <c r="F1215" s="530"/>
      <c r="G1215" s="530"/>
    </row>
    <row r="1216" spans="1:7" s="460" customFormat="1" ht="6" customHeight="1" outlineLevel="2" x14ac:dyDescent="0.2">
      <c r="A1216" s="461"/>
      <c r="B1216" s="463"/>
      <c r="C1216" s="464"/>
      <c r="D1216" s="464"/>
      <c r="E1216" s="464"/>
      <c r="F1216" s="464"/>
      <c r="G1216" s="464"/>
    </row>
    <row r="1217" spans="1:7" s="472" customFormat="1" ht="11.25" outlineLevel="3" x14ac:dyDescent="0.2">
      <c r="A1217" s="465"/>
      <c r="B1217" s="466" t="str">
        <f>IF(AND(B1216&lt;&gt;"Výkaz výměr:",C1216=""),"Výkaz výměr:","")</f>
        <v>Výkaz výměr:</v>
      </c>
      <c r="C1217" s="467" t="s">
        <v>1920</v>
      </c>
      <c r="D1217" s="468"/>
      <c r="E1217" s="469">
        <v>0</v>
      </c>
      <c r="F1217" s="470"/>
      <c r="G1217" s="471"/>
    </row>
    <row r="1218" spans="1:7" s="472" customFormat="1" ht="11.25" outlineLevel="3" x14ac:dyDescent="0.2">
      <c r="A1218" s="465"/>
      <c r="B1218" s="466" t="str">
        <f>IF(AND(B1217&lt;&gt;"Výkaz výměr:",C1217=""),"Výkaz výměr:","")</f>
        <v/>
      </c>
      <c r="C1218" s="467" t="s">
        <v>1634</v>
      </c>
      <c r="D1218" s="468"/>
      <c r="E1218" s="469">
        <v>137.26</v>
      </c>
      <c r="F1218" s="470"/>
      <c r="G1218" s="471"/>
    </row>
    <row r="1219" spans="1:7" s="472" customFormat="1" ht="11.25" outlineLevel="3" x14ac:dyDescent="0.2">
      <c r="A1219" s="465"/>
      <c r="B1219" s="466" t="str">
        <f>IF(AND(B1218&lt;&gt;"Výkaz výměr:",C1218=""),"Výkaz výměr:","")</f>
        <v/>
      </c>
      <c r="C1219" s="467" t="s">
        <v>1635</v>
      </c>
      <c r="D1219" s="468"/>
      <c r="E1219" s="469">
        <v>39.479999999999997</v>
      </c>
      <c r="F1219" s="470"/>
      <c r="G1219" s="471"/>
    </row>
    <row r="1220" spans="1:7" s="472" customFormat="1" ht="11.25" outlineLevel="3" x14ac:dyDescent="0.2">
      <c r="A1220" s="465"/>
      <c r="B1220" s="466" t="str">
        <f>IF(AND(B1219&lt;&gt;"Výkaz výměr:",C1219=""),"Výkaz výměr:","")</f>
        <v/>
      </c>
      <c r="C1220" s="467" t="s">
        <v>1648</v>
      </c>
      <c r="D1220" s="468"/>
      <c r="E1220" s="469">
        <v>13.89</v>
      </c>
      <c r="F1220" s="470"/>
      <c r="G1220" s="471"/>
    </row>
    <row r="1221" spans="1:7" s="460" customFormat="1" ht="12" outlineLevel="2" x14ac:dyDescent="0.2">
      <c r="A1221" s="454">
        <v>230</v>
      </c>
      <c r="B1221" s="455" t="s">
        <v>327</v>
      </c>
      <c r="C1221" s="456" t="s">
        <v>1921</v>
      </c>
      <c r="D1221" s="457" t="s">
        <v>110</v>
      </c>
      <c r="E1221" s="458">
        <v>190.63</v>
      </c>
      <c r="F1221" s="401"/>
      <c r="G1221" s="459">
        <f>E1221*F1221</f>
        <v>0</v>
      </c>
    </row>
    <row r="1222" spans="1:7" s="460" customFormat="1" ht="12" outlineLevel="2" x14ac:dyDescent="0.2">
      <c r="A1222" s="461"/>
      <c r="B1222" s="462" t="s">
        <v>1996</v>
      </c>
      <c r="C1222" s="530" t="s">
        <v>2216</v>
      </c>
      <c r="D1222" s="530"/>
      <c r="E1222" s="530"/>
      <c r="F1222" s="530"/>
      <c r="G1222" s="530"/>
    </row>
    <row r="1223" spans="1:7" s="460" customFormat="1" ht="6" customHeight="1" outlineLevel="2" x14ac:dyDescent="0.2">
      <c r="A1223" s="461"/>
      <c r="B1223" s="463"/>
      <c r="C1223" s="464"/>
      <c r="D1223" s="464"/>
      <c r="E1223" s="464"/>
      <c r="F1223" s="464"/>
      <c r="G1223" s="464"/>
    </row>
    <row r="1224" spans="1:7" s="460" customFormat="1" ht="12" outlineLevel="2" x14ac:dyDescent="0.2">
      <c r="A1224" s="454">
        <v>231</v>
      </c>
      <c r="B1224" s="455" t="s">
        <v>328</v>
      </c>
      <c r="C1224" s="456" t="s">
        <v>1922</v>
      </c>
      <c r="D1224" s="457" t="s">
        <v>110</v>
      </c>
      <c r="E1224" s="458">
        <v>190.63</v>
      </c>
      <c r="F1224" s="401"/>
      <c r="G1224" s="459">
        <f>E1224*F1224</f>
        <v>0</v>
      </c>
    </row>
    <row r="1225" spans="1:7" s="460" customFormat="1" ht="12" outlineLevel="2" x14ac:dyDescent="0.2">
      <c r="A1225" s="461"/>
      <c r="B1225" s="462" t="s">
        <v>1996</v>
      </c>
      <c r="C1225" s="530" t="s">
        <v>2217</v>
      </c>
      <c r="D1225" s="530"/>
      <c r="E1225" s="530"/>
      <c r="F1225" s="530"/>
      <c r="G1225" s="530"/>
    </row>
    <row r="1226" spans="1:7" s="460" customFormat="1" ht="6" customHeight="1" outlineLevel="2" x14ac:dyDescent="0.2">
      <c r="A1226" s="461"/>
      <c r="B1226" s="463"/>
      <c r="C1226" s="464"/>
      <c r="D1226" s="464"/>
      <c r="E1226" s="464"/>
      <c r="F1226" s="464"/>
      <c r="G1226" s="464"/>
    </row>
    <row r="1227" spans="1:7" s="460" customFormat="1" ht="12" outlineLevel="2" x14ac:dyDescent="0.2">
      <c r="A1227" s="454">
        <v>232</v>
      </c>
      <c r="B1227" s="455" t="s">
        <v>329</v>
      </c>
      <c r="C1227" s="456" t="s">
        <v>1923</v>
      </c>
      <c r="D1227" s="457" t="s">
        <v>110</v>
      </c>
      <c r="E1227" s="458">
        <v>190.63</v>
      </c>
      <c r="F1227" s="401"/>
      <c r="G1227" s="459">
        <f>E1227*F1227</f>
        <v>0</v>
      </c>
    </row>
    <row r="1228" spans="1:7" s="460" customFormat="1" ht="12" outlineLevel="2" x14ac:dyDescent="0.2">
      <c r="A1228" s="461"/>
      <c r="B1228" s="462" t="s">
        <v>1996</v>
      </c>
      <c r="C1228" s="530" t="s">
        <v>2218</v>
      </c>
      <c r="D1228" s="530"/>
      <c r="E1228" s="530"/>
      <c r="F1228" s="530"/>
      <c r="G1228" s="530"/>
    </row>
    <row r="1229" spans="1:7" s="460" customFormat="1" ht="6" customHeight="1" outlineLevel="2" x14ac:dyDescent="0.2">
      <c r="A1229" s="461"/>
      <c r="B1229" s="463"/>
      <c r="C1229" s="464"/>
      <c r="D1229" s="464"/>
      <c r="E1229" s="464"/>
      <c r="F1229" s="464"/>
      <c r="G1229" s="464"/>
    </row>
    <row r="1230" spans="1:7" s="460" customFormat="1" ht="12" outlineLevel="2" x14ac:dyDescent="0.2">
      <c r="A1230" s="454">
        <v>233</v>
      </c>
      <c r="B1230" s="455" t="s">
        <v>1924</v>
      </c>
      <c r="C1230" s="456" t="s">
        <v>1925</v>
      </c>
      <c r="D1230" s="457" t="s">
        <v>145</v>
      </c>
      <c r="E1230" s="458">
        <v>3.8</v>
      </c>
      <c r="F1230" s="401"/>
      <c r="G1230" s="459">
        <f>E1230*F1230</f>
        <v>0</v>
      </c>
    </row>
    <row r="1231" spans="1:7" s="460" customFormat="1" ht="12" outlineLevel="2" x14ac:dyDescent="0.2">
      <c r="A1231" s="461"/>
      <c r="B1231" s="462" t="s">
        <v>1996</v>
      </c>
      <c r="C1231" s="530" t="s">
        <v>2219</v>
      </c>
      <c r="D1231" s="530"/>
      <c r="E1231" s="530"/>
      <c r="F1231" s="530"/>
      <c r="G1231" s="530"/>
    </row>
    <row r="1232" spans="1:7" s="460" customFormat="1" ht="6" customHeight="1" outlineLevel="2" x14ac:dyDescent="0.2">
      <c r="A1232" s="461"/>
      <c r="B1232" s="463"/>
      <c r="C1232" s="464"/>
      <c r="D1232" s="464"/>
      <c r="E1232" s="464"/>
      <c r="F1232" s="464"/>
      <c r="G1232" s="464"/>
    </row>
    <row r="1233" spans="1:7" s="472" customFormat="1" ht="11.25" outlineLevel="3" x14ac:dyDescent="0.2">
      <c r="A1233" s="465"/>
      <c r="B1233" s="466" t="str">
        <f>IF(AND(B1232&lt;&gt;"Výkaz výměr:",C1232=""),"Výkaz výměr:","")</f>
        <v>Výkaz výměr:</v>
      </c>
      <c r="C1233" s="467" t="s">
        <v>1926</v>
      </c>
      <c r="D1233" s="468"/>
      <c r="E1233" s="469">
        <v>1</v>
      </c>
      <c r="F1233" s="470"/>
      <c r="G1233" s="471"/>
    </row>
    <row r="1234" spans="1:7" s="472" customFormat="1" ht="11.25" outlineLevel="3" x14ac:dyDescent="0.2">
      <c r="A1234" s="465"/>
      <c r="B1234" s="466" t="str">
        <f>IF(AND(B1233&lt;&gt;"Výkaz výměr:",C1233=""),"Výkaz výměr:","")</f>
        <v/>
      </c>
      <c r="C1234" s="467" t="s">
        <v>1927</v>
      </c>
      <c r="D1234" s="468"/>
      <c r="E1234" s="469">
        <v>1</v>
      </c>
      <c r="F1234" s="470"/>
      <c r="G1234" s="471"/>
    </row>
    <row r="1235" spans="1:7" s="472" customFormat="1" ht="11.25" outlineLevel="3" x14ac:dyDescent="0.2">
      <c r="A1235" s="465"/>
      <c r="B1235" s="466" t="str">
        <f>IF(AND(B1234&lt;&gt;"Výkaz výměr:",C1234=""),"Výkaz výměr:","")</f>
        <v/>
      </c>
      <c r="C1235" s="467" t="s">
        <v>1928</v>
      </c>
      <c r="D1235" s="468"/>
      <c r="E1235" s="469">
        <v>0.9</v>
      </c>
      <c r="F1235" s="470"/>
      <c r="G1235" s="471"/>
    </row>
    <row r="1236" spans="1:7" s="472" customFormat="1" ht="11.25" outlineLevel="3" x14ac:dyDescent="0.2">
      <c r="A1236" s="465"/>
      <c r="B1236" s="466" t="str">
        <f>IF(AND(B1235&lt;&gt;"Výkaz výměr:",C1235=""),"Výkaz výměr:","")</f>
        <v/>
      </c>
      <c r="C1236" s="467" t="s">
        <v>1929</v>
      </c>
      <c r="D1236" s="468"/>
      <c r="E1236" s="469">
        <v>0.9</v>
      </c>
      <c r="F1236" s="470"/>
      <c r="G1236" s="471"/>
    </row>
    <row r="1237" spans="1:7" s="460" customFormat="1" ht="12" outlineLevel="2" x14ac:dyDescent="0.2">
      <c r="A1237" s="454">
        <v>234</v>
      </c>
      <c r="B1237" s="455" t="s">
        <v>1930</v>
      </c>
      <c r="C1237" s="456" t="s">
        <v>1931</v>
      </c>
      <c r="D1237" s="457" t="s">
        <v>145</v>
      </c>
      <c r="E1237" s="458">
        <v>4</v>
      </c>
      <c r="F1237" s="401"/>
      <c r="G1237" s="459">
        <f>E1237*F1237</f>
        <v>0</v>
      </c>
    </row>
    <row r="1238" spans="1:7" s="460" customFormat="1" ht="12" outlineLevel="2" x14ac:dyDescent="0.2">
      <c r="A1238" s="461"/>
      <c r="B1238" s="462" t="s">
        <v>1996</v>
      </c>
      <c r="C1238" s="530"/>
      <c r="D1238" s="530"/>
      <c r="E1238" s="530"/>
      <c r="F1238" s="530"/>
      <c r="G1238" s="530"/>
    </row>
    <row r="1239" spans="1:7" s="460" customFormat="1" ht="6" customHeight="1" outlineLevel="2" x14ac:dyDescent="0.2">
      <c r="A1239" s="461"/>
      <c r="B1239" s="463"/>
      <c r="C1239" s="464"/>
      <c r="D1239" s="464"/>
      <c r="E1239" s="464"/>
      <c r="F1239" s="464"/>
      <c r="G1239" s="464"/>
    </row>
    <row r="1240" spans="1:7" s="472" customFormat="1" ht="11.25" outlineLevel="3" x14ac:dyDescent="0.2">
      <c r="A1240" s="465"/>
      <c r="B1240" s="466" t="str">
        <f>IF(AND(B1239&lt;&gt;"Výkaz výměr:",C1239=""),"Výkaz výměr:","")</f>
        <v>Výkaz výměr:</v>
      </c>
      <c r="C1240" s="467" t="s">
        <v>1926</v>
      </c>
      <c r="D1240" s="468"/>
      <c r="E1240" s="469">
        <v>1</v>
      </c>
      <c r="F1240" s="470"/>
      <c r="G1240" s="471"/>
    </row>
    <row r="1241" spans="1:7" s="472" customFormat="1" ht="11.25" outlineLevel="3" x14ac:dyDescent="0.2">
      <c r="A1241" s="465"/>
      <c r="B1241" s="466" t="str">
        <f>IF(AND(B1240&lt;&gt;"Výkaz výměr:",C1240=""),"Výkaz výměr:","")</f>
        <v/>
      </c>
      <c r="C1241" s="467" t="s">
        <v>1927</v>
      </c>
      <c r="D1241" s="468"/>
      <c r="E1241" s="469">
        <v>1</v>
      </c>
      <c r="F1241" s="470"/>
      <c r="G1241" s="471"/>
    </row>
    <row r="1242" spans="1:7" s="472" customFormat="1" ht="11.25" outlineLevel="3" x14ac:dyDescent="0.2">
      <c r="A1242" s="465"/>
      <c r="B1242" s="466" t="str">
        <f>IF(AND(B1241&lt;&gt;"Výkaz výměr:",C1241=""),"Výkaz výměr:","")</f>
        <v/>
      </c>
      <c r="C1242" s="467" t="s">
        <v>1932</v>
      </c>
      <c r="D1242" s="468"/>
      <c r="E1242" s="469">
        <v>1</v>
      </c>
      <c r="F1242" s="470"/>
      <c r="G1242" s="471"/>
    </row>
    <row r="1243" spans="1:7" s="472" customFormat="1" ht="11.25" outlineLevel="3" x14ac:dyDescent="0.2">
      <c r="A1243" s="465"/>
      <c r="B1243" s="466" t="str">
        <f>IF(AND(B1242&lt;&gt;"Výkaz výměr:",C1242=""),"Výkaz výměr:","")</f>
        <v/>
      </c>
      <c r="C1243" s="467" t="s">
        <v>1933</v>
      </c>
      <c r="D1243" s="468"/>
      <c r="E1243" s="469">
        <v>1</v>
      </c>
      <c r="F1243" s="470"/>
      <c r="G1243" s="471"/>
    </row>
    <row r="1244" spans="1:7" s="460" customFormat="1" ht="12" outlineLevel="2" x14ac:dyDescent="0.2">
      <c r="A1244" s="454">
        <v>235</v>
      </c>
      <c r="B1244" s="455" t="s">
        <v>1934</v>
      </c>
      <c r="C1244" s="456" t="s">
        <v>1935</v>
      </c>
      <c r="D1244" s="457" t="s">
        <v>110</v>
      </c>
      <c r="E1244" s="458">
        <v>1.62</v>
      </c>
      <c r="F1244" s="401"/>
      <c r="G1244" s="459">
        <f>E1244*F1244</f>
        <v>0</v>
      </c>
    </row>
    <row r="1245" spans="1:7" s="460" customFormat="1" ht="12" outlineLevel="2" x14ac:dyDescent="0.2">
      <c r="A1245" s="461"/>
      <c r="B1245" s="462" t="s">
        <v>1996</v>
      </c>
      <c r="C1245" s="530" t="s">
        <v>2220</v>
      </c>
      <c r="D1245" s="530"/>
      <c r="E1245" s="530"/>
      <c r="F1245" s="530"/>
      <c r="G1245" s="530"/>
    </row>
    <row r="1246" spans="1:7" s="460" customFormat="1" ht="6" customHeight="1" outlineLevel="2" x14ac:dyDescent="0.2">
      <c r="A1246" s="461"/>
      <c r="B1246" s="463"/>
      <c r="C1246" s="464"/>
      <c r="D1246" s="464"/>
      <c r="E1246" s="464"/>
      <c r="F1246" s="464"/>
      <c r="G1246" s="464"/>
    </row>
    <row r="1247" spans="1:7" s="472" customFormat="1" ht="11.25" outlineLevel="3" x14ac:dyDescent="0.2">
      <c r="A1247" s="465"/>
      <c r="B1247" s="466" t="str">
        <f>IF(AND(B1246&lt;&gt;"Výkaz výměr:",C1246=""),"Výkaz výměr:","")</f>
        <v>Výkaz výměr:</v>
      </c>
      <c r="C1247" s="467" t="s">
        <v>1936</v>
      </c>
      <c r="D1247" s="468"/>
      <c r="E1247" s="469">
        <v>1.62</v>
      </c>
      <c r="F1247" s="470"/>
      <c r="G1247" s="471"/>
    </row>
    <row r="1248" spans="1:7" s="460" customFormat="1" ht="12" outlineLevel="2" x14ac:dyDescent="0.2">
      <c r="A1248" s="454">
        <v>236</v>
      </c>
      <c r="B1248" s="455" t="s">
        <v>1937</v>
      </c>
      <c r="C1248" s="473" t="s">
        <v>1938</v>
      </c>
      <c r="D1248" s="457" t="s">
        <v>110</v>
      </c>
      <c r="E1248" s="458">
        <v>1.62</v>
      </c>
      <c r="F1248" s="401"/>
      <c r="G1248" s="459">
        <f>E1248*F1248</f>
        <v>0</v>
      </c>
    </row>
    <row r="1249" spans="1:7" s="460" customFormat="1" ht="12" outlineLevel="2" x14ac:dyDescent="0.2">
      <c r="A1249" s="461"/>
      <c r="B1249" s="462" t="s">
        <v>1996</v>
      </c>
      <c r="C1249" s="530"/>
      <c r="D1249" s="530"/>
      <c r="E1249" s="530"/>
      <c r="F1249" s="530"/>
      <c r="G1249" s="530"/>
    </row>
    <row r="1250" spans="1:7" s="460" customFormat="1" ht="6" customHeight="1" outlineLevel="2" x14ac:dyDescent="0.2">
      <c r="A1250" s="461"/>
      <c r="B1250" s="463"/>
      <c r="C1250" s="464"/>
      <c r="D1250" s="464"/>
      <c r="E1250" s="464"/>
      <c r="F1250" s="464"/>
      <c r="G1250" s="464"/>
    </row>
    <row r="1251" spans="1:7" s="460" customFormat="1" ht="12" outlineLevel="2" x14ac:dyDescent="0.2">
      <c r="A1251" s="454">
        <v>237</v>
      </c>
      <c r="B1251" s="455" t="s">
        <v>1939</v>
      </c>
      <c r="C1251" s="456" t="s">
        <v>1940</v>
      </c>
      <c r="D1251" s="457" t="s">
        <v>98</v>
      </c>
      <c r="E1251" s="458">
        <v>0.90150099999999989</v>
      </c>
      <c r="F1251" s="401"/>
      <c r="G1251" s="459">
        <f>E1251*F1251</f>
        <v>0</v>
      </c>
    </row>
    <row r="1252" spans="1:7" s="460" customFormat="1" ht="12" outlineLevel="2" x14ac:dyDescent="0.2">
      <c r="A1252" s="461"/>
      <c r="B1252" s="462" t="s">
        <v>1996</v>
      </c>
      <c r="C1252" s="530" t="s">
        <v>2221</v>
      </c>
      <c r="D1252" s="530"/>
      <c r="E1252" s="530"/>
      <c r="F1252" s="530"/>
      <c r="G1252" s="530"/>
    </row>
    <row r="1253" spans="1:7" s="460" customFormat="1" ht="6" customHeight="1" outlineLevel="2" x14ac:dyDescent="0.2">
      <c r="A1253" s="461"/>
      <c r="B1253" s="463"/>
      <c r="C1253" s="464"/>
      <c r="D1253" s="464"/>
      <c r="E1253" s="464"/>
      <c r="F1253" s="464"/>
      <c r="G1253" s="464"/>
    </row>
    <row r="1254" spans="1:7" s="480" customFormat="1" ht="12.75" customHeight="1" outlineLevel="2" x14ac:dyDescent="0.2">
      <c r="A1254" s="474"/>
      <c r="B1254" s="475"/>
      <c r="C1254" s="476"/>
      <c r="D1254" s="475"/>
      <c r="E1254" s="477"/>
      <c r="F1254" s="478"/>
      <c r="G1254" s="479"/>
    </row>
    <row r="1255" spans="1:7" s="453" customFormat="1" ht="16.5" customHeight="1" outlineLevel="1" x14ac:dyDescent="0.2">
      <c r="A1255" s="447"/>
      <c r="B1255" s="448"/>
      <c r="C1255" s="448" t="s">
        <v>1941</v>
      </c>
      <c r="D1255" s="449"/>
      <c r="E1255" s="450"/>
      <c r="F1255" s="451"/>
      <c r="G1255" s="452">
        <f>SUBTOTAL(9,G1256:G1301)</f>
        <v>0</v>
      </c>
    </row>
    <row r="1256" spans="1:7" s="460" customFormat="1" ht="12" outlineLevel="2" x14ac:dyDescent="0.2">
      <c r="A1256" s="454">
        <v>238</v>
      </c>
      <c r="B1256" s="455" t="s">
        <v>1942</v>
      </c>
      <c r="C1256" s="456" t="s">
        <v>1943</v>
      </c>
      <c r="D1256" s="457" t="s">
        <v>110</v>
      </c>
      <c r="E1256" s="458">
        <v>15.96</v>
      </c>
      <c r="F1256" s="401"/>
      <c r="G1256" s="459">
        <f>E1256*F1256</f>
        <v>0</v>
      </c>
    </row>
    <row r="1257" spans="1:7" s="460" customFormat="1" ht="12" outlineLevel="2" x14ac:dyDescent="0.2">
      <c r="A1257" s="461"/>
      <c r="B1257" s="462" t="s">
        <v>1996</v>
      </c>
      <c r="C1257" s="530" t="s">
        <v>2222</v>
      </c>
      <c r="D1257" s="530"/>
      <c r="E1257" s="530"/>
      <c r="F1257" s="530"/>
      <c r="G1257" s="530"/>
    </row>
    <row r="1258" spans="1:7" s="460" customFormat="1" ht="6" customHeight="1" outlineLevel="2" x14ac:dyDescent="0.2">
      <c r="A1258" s="461"/>
      <c r="B1258" s="463"/>
      <c r="C1258" s="464"/>
      <c r="D1258" s="464"/>
      <c r="E1258" s="464"/>
      <c r="F1258" s="464"/>
      <c r="G1258" s="464"/>
    </row>
    <row r="1259" spans="1:7" s="472" customFormat="1" ht="11.25" outlineLevel="3" x14ac:dyDescent="0.2">
      <c r="A1259" s="465"/>
      <c r="B1259" s="466" t="str">
        <f>IF(AND(B1258&lt;&gt;"Výkaz výměr:",C1258=""),"Výkaz výměr:","")</f>
        <v>Výkaz výměr:</v>
      </c>
      <c r="C1259" s="467" t="s">
        <v>1944</v>
      </c>
      <c r="D1259" s="468"/>
      <c r="E1259" s="469">
        <v>0</v>
      </c>
      <c r="F1259" s="470"/>
      <c r="G1259" s="471"/>
    </row>
    <row r="1260" spans="1:7" s="472" customFormat="1" ht="11.25" outlineLevel="3" x14ac:dyDescent="0.2">
      <c r="A1260" s="465"/>
      <c r="B1260" s="466" t="str">
        <f>IF(AND(B1259&lt;&gt;"Výkaz výměr:",C1259=""),"Výkaz výměr:","")</f>
        <v/>
      </c>
      <c r="C1260" s="467" t="s">
        <v>1945</v>
      </c>
      <c r="D1260" s="468"/>
      <c r="E1260" s="469">
        <v>9.870000000000001</v>
      </c>
      <c r="F1260" s="470"/>
      <c r="G1260" s="471"/>
    </row>
    <row r="1261" spans="1:7" s="472" customFormat="1" ht="11.25" outlineLevel="3" x14ac:dyDescent="0.2">
      <c r="A1261" s="465"/>
      <c r="B1261" s="466" t="str">
        <f>IF(AND(B1260&lt;&gt;"Výkaz výměr:",C1260=""),"Výkaz výměr:","")</f>
        <v/>
      </c>
      <c r="C1261" s="467" t="s">
        <v>1946</v>
      </c>
      <c r="D1261" s="468"/>
      <c r="E1261" s="469">
        <v>6.0900000000000007</v>
      </c>
      <c r="F1261" s="470"/>
      <c r="G1261" s="471"/>
    </row>
    <row r="1262" spans="1:7" s="460" customFormat="1" ht="12" outlineLevel="2" x14ac:dyDescent="0.2">
      <c r="A1262" s="454">
        <v>239</v>
      </c>
      <c r="B1262" s="455" t="s">
        <v>1947</v>
      </c>
      <c r="C1262" s="456" t="s">
        <v>1948</v>
      </c>
      <c r="D1262" s="457" t="s">
        <v>110</v>
      </c>
      <c r="E1262" s="458">
        <v>91.38</v>
      </c>
      <c r="F1262" s="401"/>
      <c r="G1262" s="459">
        <f>E1262*F1262</f>
        <v>0</v>
      </c>
    </row>
    <row r="1263" spans="1:7" s="460" customFormat="1" ht="12" outlineLevel="2" x14ac:dyDescent="0.2">
      <c r="A1263" s="461"/>
      <c r="B1263" s="462" t="s">
        <v>1996</v>
      </c>
      <c r="C1263" s="530" t="s">
        <v>2223</v>
      </c>
      <c r="D1263" s="530"/>
      <c r="E1263" s="530"/>
      <c r="F1263" s="530"/>
      <c r="G1263" s="530"/>
    </row>
    <row r="1264" spans="1:7" s="460" customFormat="1" ht="6" customHeight="1" outlineLevel="2" x14ac:dyDescent="0.2">
      <c r="A1264" s="461"/>
      <c r="B1264" s="463"/>
      <c r="C1264" s="464"/>
      <c r="D1264" s="464"/>
      <c r="E1264" s="464"/>
      <c r="F1264" s="464"/>
      <c r="G1264" s="464"/>
    </row>
    <row r="1265" spans="1:7" s="460" customFormat="1" ht="12" outlineLevel="2" x14ac:dyDescent="0.2">
      <c r="A1265" s="454">
        <v>240</v>
      </c>
      <c r="B1265" s="455" t="s">
        <v>1949</v>
      </c>
      <c r="C1265" s="456" t="s">
        <v>1950</v>
      </c>
      <c r="D1265" s="457" t="s">
        <v>110</v>
      </c>
      <c r="E1265" s="458">
        <v>41.55</v>
      </c>
      <c r="F1265" s="401"/>
      <c r="G1265" s="459">
        <f>E1265*F1265</f>
        <v>0</v>
      </c>
    </row>
    <row r="1266" spans="1:7" s="460" customFormat="1" ht="12" outlineLevel="2" x14ac:dyDescent="0.2">
      <c r="A1266" s="461"/>
      <c r="B1266" s="462" t="s">
        <v>1996</v>
      </c>
      <c r="C1266" s="530" t="s">
        <v>2224</v>
      </c>
      <c r="D1266" s="530"/>
      <c r="E1266" s="530"/>
      <c r="F1266" s="530"/>
      <c r="G1266" s="530"/>
    </row>
    <row r="1267" spans="1:7" s="460" customFormat="1" ht="6" customHeight="1" outlineLevel="2" x14ac:dyDescent="0.2">
      <c r="A1267" s="461"/>
      <c r="B1267" s="463"/>
      <c r="C1267" s="464"/>
      <c r="D1267" s="464"/>
      <c r="E1267" s="464"/>
      <c r="F1267" s="464"/>
      <c r="G1267" s="464"/>
    </row>
    <row r="1268" spans="1:7" s="472" customFormat="1" ht="11.25" outlineLevel="3" x14ac:dyDescent="0.2">
      <c r="A1268" s="465"/>
      <c r="B1268" s="466" t="str">
        <f t="shared" ref="B1268:B1273" si="24">IF(AND(B1267&lt;&gt;"Výkaz výměr:",C1267=""),"Výkaz výměr:","")</f>
        <v>Výkaz výměr:</v>
      </c>
      <c r="C1268" s="467" t="s">
        <v>1951</v>
      </c>
      <c r="D1268" s="468"/>
      <c r="E1268" s="469">
        <v>1.4249999999999998</v>
      </c>
      <c r="F1268" s="470"/>
      <c r="G1268" s="471"/>
    </row>
    <row r="1269" spans="1:7" s="472" customFormat="1" ht="11.25" outlineLevel="3" x14ac:dyDescent="0.2">
      <c r="A1269" s="465"/>
      <c r="B1269" s="466" t="str">
        <f t="shared" si="24"/>
        <v/>
      </c>
      <c r="C1269" s="467" t="s">
        <v>1952</v>
      </c>
      <c r="D1269" s="468"/>
      <c r="E1269" s="469">
        <v>1.5</v>
      </c>
      <c r="F1269" s="470"/>
      <c r="G1269" s="471"/>
    </row>
    <row r="1270" spans="1:7" s="472" customFormat="1" ht="11.25" outlineLevel="3" x14ac:dyDescent="0.2">
      <c r="A1270" s="465"/>
      <c r="B1270" s="466" t="str">
        <f t="shared" si="24"/>
        <v/>
      </c>
      <c r="C1270" s="467" t="s">
        <v>1953</v>
      </c>
      <c r="D1270" s="468"/>
      <c r="E1270" s="469">
        <v>1.35</v>
      </c>
      <c r="F1270" s="470"/>
      <c r="G1270" s="471"/>
    </row>
    <row r="1271" spans="1:7" s="472" customFormat="1" ht="11.25" outlineLevel="3" x14ac:dyDescent="0.2">
      <c r="A1271" s="465"/>
      <c r="B1271" s="466" t="str">
        <f t="shared" si="24"/>
        <v/>
      </c>
      <c r="C1271" s="467" t="s">
        <v>1954</v>
      </c>
      <c r="D1271" s="468"/>
      <c r="E1271" s="469">
        <v>1.35</v>
      </c>
      <c r="F1271" s="470"/>
      <c r="G1271" s="471"/>
    </row>
    <row r="1272" spans="1:7" s="472" customFormat="1" ht="11.25" outlineLevel="3" x14ac:dyDescent="0.2">
      <c r="A1272" s="465"/>
      <c r="B1272" s="466" t="str">
        <f t="shared" si="24"/>
        <v/>
      </c>
      <c r="C1272" s="467" t="s">
        <v>1955</v>
      </c>
      <c r="D1272" s="468"/>
      <c r="E1272" s="469">
        <v>17.624999999999996</v>
      </c>
      <c r="F1272" s="470"/>
      <c r="G1272" s="471"/>
    </row>
    <row r="1273" spans="1:7" s="472" customFormat="1" ht="11.25" outlineLevel="3" x14ac:dyDescent="0.2">
      <c r="A1273" s="465"/>
      <c r="B1273" s="466" t="str">
        <f t="shared" si="24"/>
        <v/>
      </c>
      <c r="C1273" s="467" t="s">
        <v>1956</v>
      </c>
      <c r="D1273" s="468"/>
      <c r="E1273" s="469">
        <v>18.299999999999997</v>
      </c>
      <c r="F1273" s="470"/>
      <c r="G1273" s="471"/>
    </row>
    <row r="1274" spans="1:7" s="460" customFormat="1" ht="24" outlineLevel="2" x14ac:dyDescent="0.2">
      <c r="A1274" s="485">
        <v>241</v>
      </c>
      <c r="B1274" s="486" t="s">
        <v>2274</v>
      </c>
      <c r="C1274" s="487" t="s">
        <v>2275</v>
      </c>
      <c r="D1274" s="457" t="s">
        <v>110</v>
      </c>
      <c r="E1274" s="458">
        <v>91.38</v>
      </c>
      <c r="F1274" s="401"/>
      <c r="G1274" s="459">
        <f>E1274*F1274</f>
        <v>0</v>
      </c>
    </row>
    <row r="1275" spans="1:7" s="460" customFormat="1" ht="12" outlineLevel="2" x14ac:dyDescent="0.2">
      <c r="A1275" s="461"/>
      <c r="B1275" s="462" t="s">
        <v>1996</v>
      </c>
      <c r="C1275" s="531" t="s">
        <v>2276</v>
      </c>
      <c r="D1275" s="530"/>
      <c r="E1275" s="530"/>
      <c r="F1275" s="530"/>
      <c r="G1275" s="530"/>
    </row>
    <row r="1276" spans="1:7" s="460" customFormat="1" ht="6" customHeight="1" outlineLevel="2" x14ac:dyDescent="0.2">
      <c r="A1276" s="461"/>
      <c r="B1276" s="463"/>
      <c r="C1276" s="464"/>
      <c r="D1276" s="464"/>
      <c r="E1276" s="464"/>
      <c r="F1276" s="464"/>
      <c r="G1276" s="464"/>
    </row>
    <row r="1277" spans="1:7" s="472" customFormat="1" ht="11.25" outlineLevel="3" x14ac:dyDescent="0.2">
      <c r="A1277" s="465"/>
      <c r="B1277" s="466" t="str">
        <f t="shared" ref="B1277:B1282" si="25">IF(AND(B1276&lt;&gt;"Výkaz výměr:",C1276=""),"Výkaz výměr:","")</f>
        <v>Výkaz výměr:</v>
      </c>
      <c r="C1277" s="467" t="s">
        <v>1957</v>
      </c>
      <c r="D1277" s="468"/>
      <c r="E1277" s="469">
        <v>7.0500000000000016</v>
      </c>
      <c r="F1277" s="470"/>
      <c r="G1277" s="471"/>
    </row>
    <row r="1278" spans="1:7" s="472" customFormat="1" ht="11.25" outlineLevel="3" x14ac:dyDescent="0.2">
      <c r="A1278" s="465"/>
      <c r="B1278" s="466" t="str">
        <f t="shared" si="25"/>
        <v/>
      </c>
      <c r="C1278" s="467" t="s">
        <v>1958</v>
      </c>
      <c r="D1278" s="468"/>
      <c r="E1278" s="469">
        <v>7.05</v>
      </c>
      <c r="F1278" s="470"/>
      <c r="G1278" s="471"/>
    </row>
    <row r="1279" spans="1:7" s="472" customFormat="1" ht="11.25" outlineLevel="3" x14ac:dyDescent="0.2">
      <c r="A1279" s="465"/>
      <c r="B1279" s="466" t="str">
        <f t="shared" si="25"/>
        <v/>
      </c>
      <c r="C1279" s="467" t="s">
        <v>1959</v>
      </c>
      <c r="D1279" s="468"/>
      <c r="E1279" s="469">
        <v>6.9</v>
      </c>
      <c r="F1279" s="470"/>
      <c r="G1279" s="471"/>
    </row>
    <row r="1280" spans="1:7" s="472" customFormat="1" ht="11.25" outlineLevel="3" x14ac:dyDescent="0.2">
      <c r="A1280" s="465"/>
      <c r="B1280" s="466" t="str">
        <f t="shared" si="25"/>
        <v/>
      </c>
      <c r="C1280" s="467" t="s">
        <v>1960</v>
      </c>
      <c r="D1280" s="468"/>
      <c r="E1280" s="469">
        <v>10.08</v>
      </c>
      <c r="F1280" s="470"/>
      <c r="G1280" s="471"/>
    </row>
    <row r="1281" spans="1:7" s="472" customFormat="1" ht="11.25" outlineLevel="3" x14ac:dyDescent="0.2">
      <c r="A1281" s="465"/>
      <c r="B1281" s="466" t="str">
        <f t="shared" si="25"/>
        <v/>
      </c>
      <c r="C1281" s="467" t="s">
        <v>1961</v>
      </c>
      <c r="D1281" s="468"/>
      <c r="E1281" s="469">
        <v>37.050000000000004</v>
      </c>
      <c r="F1281" s="470"/>
      <c r="G1281" s="471"/>
    </row>
    <row r="1282" spans="1:7" s="472" customFormat="1" ht="11.25" outlineLevel="3" x14ac:dyDescent="0.2">
      <c r="A1282" s="465"/>
      <c r="B1282" s="466" t="str">
        <f t="shared" si="25"/>
        <v/>
      </c>
      <c r="C1282" s="467" t="s">
        <v>1962</v>
      </c>
      <c r="D1282" s="468"/>
      <c r="E1282" s="469">
        <v>23.249999999999996</v>
      </c>
      <c r="F1282" s="470"/>
      <c r="G1282" s="471"/>
    </row>
    <row r="1283" spans="1:7" s="460" customFormat="1" ht="12" outlineLevel="2" x14ac:dyDescent="0.2">
      <c r="A1283" s="485">
        <v>242</v>
      </c>
      <c r="B1283" s="486" t="s">
        <v>2278</v>
      </c>
      <c r="C1283" s="487" t="s">
        <v>2279</v>
      </c>
      <c r="D1283" s="457" t="s">
        <v>110</v>
      </c>
      <c r="E1283" s="458">
        <v>105.08699999999999</v>
      </c>
      <c r="F1283" s="401"/>
      <c r="G1283" s="459">
        <f>E1283*F1283</f>
        <v>0</v>
      </c>
    </row>
    <row r="1284" spans="1:7" s="460" customFormat="1" ht="12" outlineLevel="2" x14ac:dyDescent="0.2">
      <c r="A1284" s="461"/>
      <c r="B1284" s="462" t="s">
        <v>1996</v>
      </c>
      <c r="C1284" s="532" t="s">
        <v>2277</v>
      </c>
      <c r="D1284" s="532"/>
      <c r="E1284" s="532"/>
      <c r="F1284" s="532"/>
      <c r="G1284" s="532"/>
    </row>
    <row r="1285" spans="1:7" s="460" customFormat="1" ht="6" customHeight="1" outlineLevel="2" x14ac:dyDescent="0.2">
      <c r="A1285" s="461"/>
      <c r="B1285" s="463"/>
      <c r="C1285" s="464"/>
      <c r="D1285" s="464"/>
      <c r="E1285" s="464"/>
      <c r="F1285" s="464"/>
      <c r="G1285" s="464"/>
    </row>
    <row r="1286" spans="1:7" s="472" customFormat="1" ht="11.25" outlineLevel="3" x14ac:dyDescent="0.2">
      <c r="A1286" s="465"/>
      <c r="B1286" s="466" t="str">
        <f>IF(AND(B1285&lt;&gt;"Výkaz výměr:",C1285=""),"Výkaz výměr:","")</f>
        <v>Výkaz výměr:</v>
      </c>
      <c r="C1286" s="467" t="s">
        <v>1963</v>
      </c>
      <c r="D1286" s="468"/>
      <c r="E1286" s="469">
        <v>91.38</v>
      </c>
      <c r="F1286" s="470"/>
      <c r="G1286" s="471"/>
    </row>
    <row r="1287" spans="1:7" s="472" customFormat="1" ht="11.25" outlineLevel="3" x14ac:dyDescent="0.2">
      <c r="A1287" s="465"/>
      <c r="B1287" s="466" t="str">
        <f>IF(AND(B1286&lt;&gt;"Výkaz výměr:",C1286=""),"Výkaz výměr:","")</f>
        <v/>
      </c>
      <c r="C1287" s="467" t="s">
        <v>1964</v>
      </c>
      <c r="D1287" s="468"/>
      <c r="E1287" s="469">
        <v>13.706999999999999</v>
      </c>
      <c r="F1287" s="470"/>
      <c r="G1287" s="471"/>
    </row>
    <row r="1288" spans="1:7" s="460" customFormat="1" ht="12" outlineLevel="2" x14ac:dyDescent="0.2">
      <c r="A1288" s="454">
        <v>243</v>
      </c>
      <c r="B1288" s="455" t="s">
        <v>330</v>
      </c>
      <c r="C1288" s="456" t="s">
        <v>1965</v>
      </c>
      <c r="D1288" s="457" t="s">
        <v>110</v>
      </c>
      <c r="E1288" s="458">
        <v>31.08</v>
      </c>
      <c r="F1288" s="401"/>
      <c r="G1288" s="459">
        <f>E1288*F1288</f>
        <v>0</v>
      </c>
    </row>
    <row r="1289" spans="1:7" s="460" customFormat="1" ht="12" outlineLevel="2" x14ac:dyDescent="0.2">
      <c r="A1289" s="461"/>
      <c r="B1289" s="462" t="s">
        <v>1996</v>
      </c>
      <c r="C1289" s="530" t="s">
        <v>2225</v>
      </c>
      <c r="D1289" s="530"/>
      <c r="E1289" s="530"/>
      <c r="F1289" s="530"/>
      <c r="G1289" s="530"/>
    </row>
    <row r="1290" spans="1:7" s="460" customFormat="1" ht="6" customHeight="1" outlineLevel="2" x14ac:dyDescent="0.2">
      <c r="A1290" s="461"/>
      <c r="B1290" s="463"/>
      <c r="C1290" s="464"/>
      <c r="D1290" s="464"/>
      <c r="E1290" s="464"/>
      <c r="F1290" s="464"/>
      <c r="G1290" s="464"/>
    </row>
    <row r="1291" spans="1:7" s="472" customFormat="1" ht="11.25" outlineLevel="3" x14ac:dyDescent="0.2">
      <c r="A1291" s="465"/>
      <c r="B1291" s="466" t="str">
        <f>IF(AND(B1290&lt;&gt;"Výkaz výměr:",C1290=""),"Výkaz výměr:","")</f>
        <v>Výkaz výměr:</v>
      </c>
      <c r="C1291" s="467" t="s">
        <v>1957</v>
      </c>
      <c r="D1291" s="468"/>
      <c r="E1291" s="469">
        <v>7.0500000000000016</v>
      </c>
      <c r="F1291" s="470"/>
      <c r="G1291" s="471"/>
    </row>
    <row r="1292" spans="1:7" s="472" customFormat="1" ht="11.25" outlineLevel="3" x14ac:dyDescent="0.2">
      <c r="A1292" s="465"/>
      <c r="B1292" s="466" t="str">
        <f>IF(AND(B1291&lt;&gt;"Výkaz výměr:",C1291=""),"Výkaz výměr:","")</f>
        <v/>
      </c>
      <c r="C1292" s="467" t="s">
        <v>1958</v>
      </c>
      <c r="D1292" s="468"/>
      <c r="E1292" s="469">
        <v>7.05</v>
      </c>
      <c r="F1292" s="470"/>
      <c r="G1292" s="471"/>
    </row>
    <row r="1293" spans="1:7" s="472" customFormat="1" ht="11.25" outlineLevel="3" x14ac:dyDescent="0.2">
      <c r="A1293" s="465"/>
      <c r="B1293" s="466" t="str">
        <f>IF(AND(B1292&lt;&gt;"Výkaz výměr:",C1292=""),"Výkaz výměr:","")</f>
        <v/>
      </c>
      <c r="C1293" s="467" t="s">
        <v>1959</v>
      </c>
      <c r="D1293" s="468"/>
      <c r="E1293" s="469">
        <v>6.9</v>
      </c>
      <c r="F1293" s="470"/>
      <c r="G1293" s="471"/>
    </row>
    <row r="1294" spans="1:7" s="472" customFormat="1" ht="11.25" outlineLevel="3" x14ac:dyDescent="0.2">
      <c r="A1294" s="465"/>
      <c r="B1294" s="466" t="str">
        <f>IF(AND(B1293&lt;&gt;"Výkaz výměr:",C1293=""),"Výkaz výměr:","")</f>
        <v/>
      </c>
      <c r="C1294" s="467" t="s">
        <v>1960</v>
      </c>
      <c r="D1294" s="468"/>
      <c r="E1294" s="469">
        <v>10.08</v>
      </c>
      <c r="F1294" s="470"/>
      <c r="G1294" s="471"/>
    </row>
    <row r="1295" spans="1:7" s="460" customFormat="1" ht="12" outlineLevel="2" x14ac:dyDescent="0.2">
      <c r="A1295" s="454">
        <v>244</v>
      </c>
      <c r="B1295" s="455" t="s">
        <v>1966</v>
      </c>
      <c r="C1295" s="473" t="s">
        <v>1967</v>
      </c>
      <c r="D1295" s="457" t="s">
        <v>110</v>
      </c>
      <c r="E1295" s="458">
        <v>91.38</v>
      </c>
      <c r="F1295" s="401"/>
      <c r="G1295" s="459">
        <f>E1295*F1295</f>
        <v>0</v>
      </c>
    </row>
    <row r="1296" spans="1:7" s="460" customFormat="1" ht="12" outlineLevel="2" x14ac:dyDescent="0.2">
      <c r="A1296" s="461"/>
      <c r="B1296" s="462" t="s">
        <v>1996</v>
      </c>
      <c r="C1296" s="530" t="s">
        <v>2226</v>
      </c>
      <c r="D1296" s="530"/>
      <c r="E1296" s="530"/>
      <c r="F1296" s="530"/>
      <c r="G1296" s="530"/>
    </row>
    <row r="1297" spans="1:7" s="460" customFormat="1" ht="6" customHeight="1" outlineLevel="2" x14ac:dyDescent="0.2">
      <c r="A1297" s="461"/>
      <c r="B1297" s="463"/>
      <c r="C1297" s="464"/>
      <c r="D1297" s="464"/>
      <c r="E1297" s="464"/>
      <c r="F1297" s="464"/>
      <c r="G1297" s="464"/>
    </row>
    <row r="1298" spans="1:7" s="460" customFormat="1" ht="12" outlineLevel="2" x14ac:dyDescent="0.2">
      <c r="A1298" s="454">
        <v>245</v>
      </c>
      <c r="B1298" s="455" t="s">
        <v>1968</v>
      </c>
      <c r="C1298" s="456" t="s">
        <v>1969</v>
      </c>
      <c r="D1298" s="457" t="s">
        <v>98</v>
      </c>
      <c r="E1298" s="458">
        <v>1.8981491999999998</v>
      </c>
      <c r="F1298" s="401"/>
      <c r="G1298" s="459">
        <f>E1298*F1298</f>
        <v>0</v>
      </c>
    </row>
    <row r="1299" spans="1:7" s="460" customFormat="1" ht="12" outlineLevel="2" x14ac:dyDescent="0.2">
      <c r="A1299" s="461"/>
      <c r="B1299" s="462" t="s">
        <v>1996</v>
      </c>
      <c r="C1299" s="530" t="s">
        <v>2227</v>
      </c>
      <c r="D1299" s="530"/>
      <c r="E1299" s="530"/>
      <c r="F1299" s="530"/>
      <c r="G1299" s="530"/>
    </row>
    <row r="1300" spans="1:7" s="460" customFormat="1" ht="6" customHeight="1" outlineLevel="2" x14ac:dyDescent="0.2">
      <c r="A1300" s="461"/>
      <c r="B1300" s="463"/>
      <c r="C1300" s="464"/>
      <c r="D1300" s="464"/>
      <c r="E1300" s="464"/>
      <c r="F1300" s="464"/>
      <c r="G1300" s="464"/>
    </row>
    <row r="1301" spans="1:7" s="480" customFormat="1" ht="12.75" customHeight="1" outlineLevel="2" x14ac:dyDescent="0.2">
      <c r="A1301" s="474"/>
      <c r="B1301" s="475"/>
      <c r="C1301" s="476"/>
      <c r="D1301" s="475"/>
      <c r="E1301" s="477"/>
      <c r="F1301" s="478"/>
      <c r="G1301" s="479"/>
    </row>
    <row r="1302" spans="1:7" s="453" customFormat="1" ht="16.5" customHeight="1" outlineLevel="1" x14ac:dyDescent="0.2">
      <c r="A1302" s="447"/>
      <c r="B1302" s="448"/>
      <c r="C1302" s="448" t="s">
        <v>1970</v>
      </c>
      <c r="D1302" s="449"/>
      <c r="E1302" s="450"/>
      <c r="F1302" s="451"/>
      <c r="G1302" s="452">
        <f>SUBTOTAL(9,G1303:G1314)</f>
        <v>0</v>
      </c>
    </row>
    <row r="1303" spans="1:7" s="460" customFormat="1" ht="12" outlineLevel="2" x14ac:dyDescent="0.2">
      <c r="A1303" s="454">
        <v>246</v>
      </c>
      <c r="B1303" s="455" t="s">
        <v>1971</v>
      </c>
      <c r="C1303" s="473" t="s">
        <v>1972</v>
      </c>
      <c r="D1303" s="457" t="s">
        <v>130</v>
      </c>
      <c r="E1303" s="458">
        <v>4</v>
      </c>
      <c r="F1303" s="401"/>
      <c r="G1303" s="459">
        <f>E1303*F1303</f>
        <v>0</v>
      </c>
    </row>
    <row r="1304" spans="1:7" s="460" customFormat="1" ht="12" outlineLevel="2" x14ac:dyDescent="0.2">
      <c r="A1304" s="461"/>
      <c r="B1304" s="462" t="s">
        <v>1996</v>
      </c>
      <c r="C1304" s="530"/>
      <c r="D1304" s="530"/>
      <c r="E1304" s="530"/>
      <c r="F1304" s="530"/>
      <c r="G1304" s="530"/>
    </row>
    <row r="1305" spans="1:7" s="460" customFormat="1" ht="6" customHeight="1" outlineLevel="2" x14ac:dyDescent="0.2">
      <c r="A1305" s="461"/>
      <c r="B1305" s="463"/>
      <c r="C1305" s="464"/>
      <c r="D1305" s="464"/>
      <c r="E1305" s="464"/>
      <c r="F1305" s="464"/>
      <c r="G1305" s="464"/>
    </row>
    <row r="1306" spans="1:7" s="472" customFormat="1" ht="11.25" outlineLevel="3" x14ac:dyDescent="0.2">
      <c r="A1306" s="465"/>
      <c r="B1306" s="466" t="str">
        <f>IF(AND(B1305&lt;&gt;"Výkaz výměr:",C1305=""),"Výkaz výměr:","")</f>
        <v>Výkaz výměr:</v>
      </c>
      <c r="C1306" s="467" t="s">
        <v>1973</v>
      </c>
      <c r="D1306" s="468"/>
      <c r="E1306" s="469">
        <v>4</v>
      </c>
      <c r="F1306" s="470"/>
      <c r="G1306" s="471"/>
    </row>
    <row r="1307" spans="1:7" s="460" customFormat="1" ht="12" outlineLevel="2" x14ac:dyDescent="0.2">
      <c r="A1307" s="454">
        <v>247</v>
      </c>
      <c r="B1307" s="455" t="s">
        <v>1974</v>
      </c>
      <c r="C1307" s="456" t="s">
        <v>1975</v>
      </c>
      <c r="D1307" s="457" t="s">
        <v>110</v>
      </c>
      <c r="E1307" s="458">
        <v>31.784649999999999</v>
      </c>
      <c r="F1307" s="401"/>
      <c r="G1307" s="459">
        <f>E1307*F1307</f>
        <v>0</v>
      </c>
    </row>
    <row r="1308" spans="1:7" s="460" customFormat="1" ht="12" outlineLevel="2" x14ac:dyDescent="0.2">
      <c r="A1308" s="461"/>
      <c r="B1308" s="462" t="s">
        <v>1996</v>
      </c>
      <c r="C1308" s="530" t="s">
        <v>2228</v>
      </c>
      <c r="D1308" s="530"/>
      <c r="E1308" s="530"/>
      <c r="F1308" s="530"/>
      <c r="G1308" s="530"/>
    </row>
    <row r="1309" spans="1:7" s="460" customFormat="1" ht="6" customHeight="1" outlineLevel="2" x14ac:dyDescent="0.2">
      <c r="A1309" s="461"/>
      <c r="B1309" s="463"/>
      <c r="C1309" s="464"/>
      <c r="D1309" s="464"/>
      <c r="E1309" s="464"/>
      <c r="F1309" s="464"/>
      <c r="G1309" s="464"/>
    </row>
    <row r="1310" spans="1:7" s="472" customFormat="1" ht="11.25" outlineLevel="3" x14ac:dyDescent="0.2">
      <c r="A1310" s="465"/>
      <c r="B1310" s="466" t="str">
        <f>IF(AND(B1309&lt;&gt;"Výkaz výměr:",C1309=""),"Výkaz výměr:","")</f>
        <v>Výkaz výměr:</v>
      </c>
      <c r="C1310" s="467" t="s">
        <v>1205</v>
      </c>
      <c r="D1310" s="468"/>
      <c r="E1310" s="469">
        <v>0</v>
      </c>
      <c r="F1310" s="470"/>
      <c r="G1310" s="471"/>
    </row>
    <row r="1311" spans="1:7" s="472" customFormat="1" ht="11.25" outlineLevel="3" x14ac:dyDescent="0.2">
      <c r="A1311" s="465"/>
      <c r="B1311" s="466" t="str">
        <f>IF(AND(B1310&lt;&gt;"Výkaz výměr:",C1310=""),"Výkaz výměr:","")</f>
        <v/>
      </c>
      <c r="C1311" s="467" t="s">
        <v>1206</v>
      </c>
      <c r="D1311" s="468"/>
      <c r="E1311" s="469">
        <v>14.4231</v>
      </c>
      <c r="F1311" s="470"/>
      <c r="G1311" s="471"/>
    </row>
    <row r="1312" spans="1:7" s="472" customFormat="1" ht="11.25" outlineLevel="3" x14ac:dyDescent="0.2">
      <c r="A1312" s="465"/>
      <c r="B1312" s="466" t="str">
        <f>IF(AND(B1311&lt;&gt;"Výkaz výměr:",C1311=""),"Výkaz výměr:","")</f>
        <v/>
      </c>
      <c r="C1312" s="467" t="s">
        <v>1207</v>
      </c>
      <c r="D1312" s="468"/>
      <c r="E1312" s="469">
        <v>10.422799999999999</v>
      </c>
      <c r="F1312" s="470"/>
      <c r="G1312" s="471"/>
    </row>
    <row r="1313" spans="1:7" s="472" customFormat="1" ht="11.25" outlineLevel="3" x14ac:dyDescent="0.2">
      <c r="A1313" s="465"/>
      <c r="B1313" s="466" t="str">
        <f>IF(AND(B1312&lt;&gt;"Výkaz výměr:",C1312=""),"Výkaz výměr:","")</f>
        <v/>
      </c>
      <c r="C1313" s="467" t="s">
        <v>1208</v>
      </c>
      <c r="D1313" s="468"/>
      <c r="E1313" s="469">
        <v>6.9387500000000006</v>
      </c>
      <c r="F1313" s="470"/>
      <c r="G1313" s="471"/>
    </row>
    <row r="1314" spans="1:7" s="480" customFormat="1" ht="12.75" customHeight="1" outlineLevel="2" x14ac:dyDescent="0.2">
      <c r="A1314" s="474"/>
      <c r="B1314" s="475"/>
      <c r="C1314" s="476"/>
      <c r="D1314" s="475"/>
      <c r="E1314" s="477"/>
      <c r="F1314" s="478"/>
      <c r="G1314" s="479"/>
    </row>
    <row r="1315" spans="1:7" s="453" customFormat="1" ht="16.5" customHeight="1" outlineLevel="1" x14ac:dyDescent="0.2">
      <c r="A1315" s="447"/>
      <c r="B1315" s="448"/>
      <c r="C1315" s="448" t="s">
        <v>1976</v>
      </c>
      <c r="D1315" s="449"/>
      <c r="E1315" s="450"/>
      <c r="F1315" s="451"/>
      <c r="G1315" s="452">
        <f>SUBTOTAL(9,G1316:G1339)</f>
        <v>0</v>
      </c>
    </row>
    <row r="1316" spans="1:7" s="460" customFormat="1" ht="12" outlineLevel="2" x14ac:dyDescent="0.2">
      <c r="A1316" s="454">
        <v>248</v>
      </c>
      <c r="B1316" s="455" t="s">
        <v>333</v>
      </c>
      <c r="C1316" s="456" t="s">
        <v>1977</v>
      </c>
      <c r="D1316" s="457" t="s">
        <v>110</v>
      </c>
      <c r="E1316" s="458">
        <v>483.36</v>
      </c>
      <c r="F1316" s="401"/>
      <c r="G1316" s="459">
        <f>E1316*F1316</f>
        <v>0</v>
      </c>
    </row>
    <row r="1317" spans="1:7" s="460" customFormat="1" ht="12" outlineLevel="2" x14ac:dyDescent="0.2">
      <c r="A1317" s="461"/>
      <c r="B1317" s="462" t="s">
        <v>1996</v>
      </c>
      <c r="C1317" s="530" t="s">
        <v>2229</v>
      </c>
      <c r="D1317" s="530"/>
      <c r="E1317" s="530"/>
      <c r="F1317" s="530"/>
      <c r="G1317" s="530"/>
    </row>
    <row r="1318" spans="1:7" s="460" customFormat="1" ht="6" customHeight="1" outlineLevel="2" x14ac:dyDescent="0.2">
      <c r="A1318" s="461"/>
      <c r="B1318" s="463"/>
      <c r="C1318" s="464"/>
      <c r="D1318" s="464"/>
      <c r="E1318" s="464"/>
      <c r="F1318" s="464"/>
      <c r="G1318" s="464"/>
    </row>
    <row r="1319" spans="1:7" s="472" customFormat="1" ht="11.25" outlineLevel="3" x14ac:dyDescent="0.2">
      <c r="A1319" s="465"/>
      <c r="B1319" s="466" t="str">
        <f t="shared" ref="B1319:B1325" si="26">IF(AND(B1318&lt;&gt;"Výkaz výměr:",C1318=""),"Výkaz výměr:","")</f>
        <v>Výkaz výměr:</v>
      </c>
      <c r="C1319" s="467" t="s">
        <v>1978</v>
      </c>
      <c r="D1319" s="468"/>
      <c r="E1319" s="469">
        <v>52.83</v>
      </c>
      <c r="F1319" s="470"/>
      <c r="G1319" s="471"/>
    </row>
    <row r="1320" spans="1:7" s="472" customFormat="1" ht="11.25" outlineLevel="3" x14ac:dyDescent="0.2">
      <c r="A1320" s="465"/>
      <c r="B1320" s="466" t="str">
        <f t="shared" si="26"/>
        <v/>
      </c>
      <c r="C1320" s="467" t="s">
        <v>2251</v>
      </c>
      <c r="D1320" s="468"/>
      <c r="E1320" s="469">
        <v>377.875</v>
      </c>
      <c r="F1320" s="470"/>
      <c r="G1320" s="471"/>
    </row>
    <row r="1321" spans="1:7" s="472" customFormat="1" ht="11.25" outlineLevel="3" x14ac:dyDescent="0.2">
      <c r="A1321" s="465"/>
      <c r="B1321" s="466" t="str">
        <f t="shared" si="26"/>
        <v/>
      </c>
      <c r="C1321" s="467" t="s">
        <v>1468</v>
      </c>
      <c r="D1321" s="468"/>
      <c r="E1321" s="469">
        <v>87.375</v>
      </c>
      <c r="F1321" s="470"/>
      <c r="G1321" s="471"/>
    </row>
    <row r="1322" spans="1:7" s="472" customFormat="1" ht="11.25" outlineLevel="3" x14ac:dyDescent="0.2">
      <c r="A1322" s="465"/>
      <c r="B1322" s="466" t="str">
        <f t="shared" si="26"/>
        <v/>
      </c>
      <c r="C1322" s="467" t="s">
        <v>1979</v>
      </c>
      <c r="D1322" s="468"/>
      <c r="E1322" s="469">
        <v>2.88</v>
      </c>
      <c r="F1322" s="470"/>
      <c r="G1322" s="471"/>
    </row>
    <row r="1323" spans="1:7" s="472" customFormat="1" ht="11.25" outlineLevel="3" x14ac:dyDescent="0.2">
      <c r="A1323" s="465"/>
      <c r="B1323" s="466"/>
      <c r="C1323" s="467" t="s">
        <v>2252</v>
      </c>
      <c r="D1323" s="468"/>
      <c r="E1323" s="469">
        <v>15.2</v>
      </c>
      <c r="F1323" s="470"/>
      <c r="G1323" s="471"/>
    </row>
    <row r="1324" spans="1:7" s="472" customFormat="1" ht="11.25" outlineLevel="3" x14ac:dyDescent="0.2">
      <c r="A1324" s="465"/>
      <c r="B1324" s="466" t="str">
        <f>IF(AND(B1322&lt;&gt;"Výkaz výměr:",C1322=""),"Výkaz výměr:","")</f>
        <v/>
      </c>
      <c r="C1324" s="467" t="s">
        <v>1980</v>
      </c>
      <c r="D1324" s="468"/>
      <c r="E1324" s="469">
        <v>38.58</v>
      </c>
      <c r="F1324" s="470"/>
      <c r="G1324" s="471"/>
    </row>
    <row r="1325" spans="1:7" s="472" customFormat="1" ht="11.25" outlineLevel="3" x14ac:dyDescent="0.2">
      <c r="A1325" s="465"/>
      <c r="B1325" s="466" t="str">
        <f t="shared" si="26"/>
        <v/>
      </c>
      <c r="C1325" s="467" t="s">
        <v>1469</v>
      </c>
      <c r="D1325" s="468"/>
      <c r="E1325" s="469">
        <v>-91.38</v>
      </c>
      <c r="F1325" s="470"/>
      <c r="G1325" s="471"/>
    </row>
    <row r="1326" spans="1:7" s="460" customFormat="1" ht="12" outlineLevel="2" x14ac:dyDescent="0.2">
      <c r="A1326" s="454">
        <v>249</v>
      </c>
      <c r="B1326" s="455" t="s">
        <v>334</v>
      </c>
      <c r="C1326" s="473" t="s">
        <v>1981</v>
      </c>
      <c r="D1326" s="457" t="s">
        <v>110</v>
      </c>
      <c r="E1326" s="458">
        <v>483.36</v>
      </c>
      <c r="F1326" s="401"/>
      <c r="G1326" s="459">
        <f>E1326*F1326</f>
        <v>0</v>
      </c>
    </row>
    <row r="1327" spans="1:7" s="460" customFormat="1" ht="12" outlineLevel="2" x14ac:dyDescent="0.2">
      <c r="A1327" s="461"/>
      <c r="B1327" s="462" t="s">
        <v>1996</v>
      </c>
      <c r="C1327" s="530" t="s">
        <v>2230</v>
      </c>
      <c r="D1327" s="530"/>
      <c r="E1327" s="530"/>
      <c r="F1327" s="530"/>
      <c r="G1327" s="530"/>
    </row>
    <row r="1328" spans="1:7" s="460" customFormat="1" ht="6" customHeight="1" outlineLevel="2" x14ac:dyDescent="0.2">
      <c r="A1328" s="461"/>
      <c r="B1328" s="463"/>
      <c r="C1328" s="464"/>
      <c r="D1328" s="464"/>
      <c r="E1328" s="464"/>
      <c r="F1328" s="464"/>
      <c r="G1328" s="464"/>
    </row>
    <row r="1329" spans="1:7" s="460" customFormat="1" ht="12" outlineLevel="2" x14ac:dyDescent="0.2">
      <c r="A1329" s="454">
        <v>250</v>
      </c>
      <c r="B1329" s="455" t="s">
        <v>1982</v>
      </c>
      <c r="C1329" s="456" t="s">
        <v>1983</v>
      </c>
      <c r="D1329" s="457" t="s">
        <v>110</v>
      </c>
      <c r="E1329" s="458">
        <v>335.41999999999996</v>
      </c>
      <c r="F1329" s="401"/>
      <c r="G1329" s="459">
        <f>E1329*F1329</f>
        <v>0</v>
      </c>
    </row>
    <row r="1330" spans="1:7" s="460" customFormat="1" ht="12" outlineLevel="2" x14ac:dyDescent="0.2">
      <c r="A1330" s="461"/>
      <c r="B1330" s="462" t="s">
        <v>1996</v>
      </c>
      <c r="C1330" s="530" t="s">
        <v>2231</v>
      </c>
      <c r="D1330" s="530"/>
      <c r="E1330" s="530"/>
      <c r="F1330" s="530"/>
      <c r="G1330" s="530"/>
    </row>
    <row r="1331" spans="1:7" s="460" customFormat="1" ht="6" customHeight="1" outlineLevel="2" x14ac:dyDescent="0.2">
      <c r="A1331" s="461"/>
      <c r="B1331" s="463"/>
      <c r="C1331" s="464"/>
      <c r="D1331" s="464"/>
      <c r="E1331" s="464"/>
      <c r="F1331" s="464"/>
      <c r="G1331" s="464"/>
    </row>
    <row r="1332" spans="1:7" s="472" customFormat="1" ht="11.25" outlineLevel="3" x14ac:dyDescent="0.2">
      <c r="A1332" s="465"/>
      <c r="B1332" s="466" t="str">
        <f>IF(AND(B1331&lt;&gt;"Výkaz výměr:",C1331=""),"Výkaz výměr:","")</f>
        <v>Výkaz výměr:</v>
      </c>
      <c r="C1332" s="467" t="s">
        <v>1984</v>
      </c>
      <c r="D1332" s="468"/>
      <c r="E1332" s="469">
        <v>38.58</v>
      </c>
      <c r="F1332" s="470"/>
      <c r="G1332" s="471"/>
    </row>
    <row r="1333" spans="1:7" s="472" customFormat="1" ht="11.25" outlineLevel="3" x14ac:dyDescent="0.2">
      <c r="A1333" s="465"/>
      <c r="B1333" s="466" t="str">
        <f>IF(AND(B1332&lt;&gt;"Výkaz výměr:",C1332=""),"Výkaz výměr:","")</f>
        <v/>
      </c>
      <c r="C1333" s="467" t="s">
        <v>1985</v>
      </c>
      <c r="D1333" s="468"/>
      <c r="E1333" s="469">
        <v>296.83999999999997</v>
      </c>
      <c r="F1333" s="470"/>
      <c r="G1333" s="471"/>
    </row>
    <row r="1334" spans="1:7" s="460" customFormat="1" ht="12" outlineLevel="2" x14ac:dyDescent="0.2">
      <c r="A1334" s="454">
        <v>251</v>
      </c>
      <c r="B1334" s="455" t="s">
        <v>1986</v>
      </c>
      <c r="C1334" s="456" t="s">
        <v>1987</v>
      </c>
      <c r="D1334" s="457" t="s">
        <v>110</v>
      </c>
      <c r="E1334" s="458">
        <v>385.733</v>
      </c>
      <c r="F1334" s="401"/>
      <c r="G1334" s="459">
        <f>E1334*F1334</f>
        <v>0</v>
      </c>
    </row>
    <row r="1335" spans="1:7" s="460" customFormat="1" ht="12" outlineLevel="2" x14ac:dyDescent="0.2">
      <c r="A1335" s="461"/>
      <c r="B1335" s="462" t="s">
        <v>1996</v>
      </c>
      <c r="C1335" s="530"/>
      <c r="D1335" s="530"/>
      <c r="E1335" s="530"/>
      <c r="F1335" s="530"/>
      <c r="G1335" s="530"/>
    </row>
    <row r="1336" spans="1:7" s="460" customFormat="1" ht="6" customHeight="1" outlineLevel="2" x14ac:dyDescent="0.2">
      <c r="A1336" s="461"/>
      <c r="B1336" s="463"/>
      <c r="C1336" s="464"/>
      <c r="D1336" s="464"/>
      <c r="E1336" s="464"/>
      <c r="F1336" s="464"/>
      <c r="G1336" s="464"/>
    </row>
    <row r="1337" spans="1:7" s="472" customFormat="1" ht="11.25" outlineLevel="3" x14ac:dyDescent="0.2">
      <c r="A1337" s="465"/>
      <c r="B1337" s="466" t="str">
        <f>IF(AND(B1336&lt;&gt;"Výkaz výměr:",C1336=""),"Výkaz výměr:","")</f>
        <v>Výkaz výměr:</v>
      </c>
      <c r="C1337" s="467" t="s">
        <v>1988</v>
      </c>
      <c r="D1337" s="468"/>
      <c r="E1337" s="469">
        <v>335.42</v>
      </c>
      <c r="F1337" s="470"/>
      <c r="G1337" s="471"/>
    </row>
    <row r="1338" spans="1:7" s="472" customFormat="1" ht="11.25" outlineLevel="3" x14ac:dyDescent="0.2">
      <c r="A1338" s="465"/>
      <c r="B1338" s="466" t="str">
        <f>IF(AND(B1337&lt;&gt;"Výkaz výměr:",C1337=""),"Výkaz výměr:","")</f>
        <v/>
      </c>
      <c r="C1338" s="467" t="s">
        <v>1989</v>
      </c>
      <c r="D1338" s="468"/>
      <c r="E1338" s="469">
        <v>50.313000000000002</v>
      </c>
      <c r="F1338" s="470"/>
      <c r="G1338" s="471"/>
    </row>
    <row r="1339" spans="1:7" s="472" customFormat="1" ht="11.25" outlineLevel="3" x14ac:dyDescent="0.2">
      <c r="A1339" s="465"/>
      <c r="B1339" s="466"/>
      <c r="C1339" s="467"/>
      <c r="D1339" s="468"/>
      <c r="E1339" s="469"/>
      <c r="F1339" s="470"/>
      <c r="G1339" s="471"/>
    </row>
    <row r="1340" spans="1:7" s="472" customFormat="1" ht="16.5" customHeight="1" outlineLevel="3" x14ac:dyDescent="0.2">
      <c r="A1340" s="447"/>
      <c r="B1340" s="448"/>
      <c r="C1340" s="448" t="s">
        <v>2260</v>
      </c>
      <c r="D1340" s="449"/>
      <c r="E1340" s="450"/>
      <c r="F1340" s="451"/>
      <c r="G1340" s="452">
        <f>SUBTOTAL(9,G1341:G1348)</f>
        <v>0</v>
      </c>
    </row>
    <row r="1341" spans="1:7" s="472" customFormat="1" ht="24" outlineLevel="3" x14ac:dyDescent="0.2">
      <c r="A1341" s="454">
        <v>252</v>
      </c>
      <c r="B1341" s="455" t="s">
        <v>2261</v>
      </c>
      <c r="C1341" s="456" t="s">
        <v>2263</v>
      </c>
      <c r="D1341" s="457" t="s">
        <v>110</v>
      </c>
      <c r="E1341" s="458">
        <v>1.6</v>
      </c>
      <c r="F1341" s="401"/>
      <c r="G1341" s="459">
        <f>E1341*F1341</f>
        <v>0</v>
      </c>
    </row>
    <row r="1342" spans="1:7" s="472" customFormat="1" ht="12" outlineLevel="3" x14ac:dyDescent="0.2">
      <c r="A1342" s="461"/>
      <c r="B1342" s="462" t="s">
        <v>1996</v>
      </c>
      <c r="C1342" s="530" t="s">
        <v>2262</v>
      </c>
      <c r="D1342" s="530"/>
      <c r="E1342" s="530"/>
      <c r="F1342" s="530"/>
      <c r="G1342" s="530"/>
    </row>
    <row r="1343" spans="1:7" s="472" customFormat="1" ht="6" customHeight="1" outlineLevel="3" x14ac:dyDescent="0.2">
      <c r="A1343" s="461"/>
      <c r="B1343" s="463"/>
      <c r="C1343" s="464"/>
      <c r="D1343" s="464"/>
      <c r="E1343" s="464"/>
      <c r="F1343" s="464"/>
      <c r="G1343" s="464"/>
    </row>
    <row r="1344" spans="1:7" s="472" customFormat="1" ht="11.25" outlineLevel="3" x14ac:dyDescent="0.2">
      <c r="A1344" s="465"/>
      <c r="B1344" s="466" t="str">
        <f>IF(AND(B1343&lt;&gt;"Výkaz výměr:",C1343=""),"Výkaz výměr:","")</f>
        <v>Výkaz výměr:</v>
      </c>
      <c r="C1344" s="467" t="s">
        <v>1306</v>
      </c>
      <c r="D1344" s="468"/>
      <c r="E1344" s="469"/>
      <c r="F1344" s="470"/>
      <c r="G1344" s="471"/>
    </row>
    <row r="1345" spans="1:7" s="472" customFormat="1" ht="11.25" outlineLevel="3" x14ac:dyDescent="0.2">
      <c r="A1345" s="465"/>
      <c r="B1345" s="466"/>
      <c r="C1345" s="467" t="s">
        <v>2268</v>
      </c>
      <c r="D1345" s="468"/>
      <c r="E1345" s="469">
        <v>1.6</v>
      </c>
      <c r="F1345" s="470"/>
      <c r="G1345" s="471"/>
    </row>
    <row r="1346" spans="1:7" s="472" customFormat="1" ht="12" outlineLevel="3" x14ac:dyDescent="0.2">
      <c r="A1346" s="454">
        <v>253</v>
      </c>
      <c r="B1346" s="455" t="s">
        <v>2264</v>
      </c>
      <c r="C1346" s="473" t="s">
        <v>2265</v>
      </c>
      <c r="D1346" s="457" t="s">
        <v>98</v>
      </c>
      <c r="E1346" s="458">
        <v>5.6000000000000001E-2</v>
      </c>
      <c r="F1346" s="401"/>
      <c r="G1346" s="459">
        <f>E1346*F1346</f>
        <v>0</v>
      </c>
    </row>
    <row r="1347" spans="1:7" s="472" customFormat="1" ht="11.25" outlineLevel="3" x14ac:dyDescent="0.2">
      <c r="A1347" s="465"/>
      <c r="B1347" s="462" t="s">
        <v>1996</v>
      </c>
      <c r="C1347" s="530" t="s">
        <v>2265</v>
      </c>
      <c r="D1347" s="530"/>
      <c r="E1347" s="530"/>
      <c r="F1347" s="530"/>
      <c r="G1347" s="530"/>
    </row>
    <row r="1348" spans="1:7" s="480" customFormat="1" ht="12.75" customHeight="1" outlineLevel="2" x14ac:dyDescent="0.2">
      <c r="A1348" s="474"/>
      <c r="B1348" s="475"/>
      <c r="C1348" s="476"/>
      <c r="D1348" s="475"/>
      <c r="E1348" s="477"/>
      <c r="F1348" s="478"/>
      <c r="G1348" s="479"/>
    </row>
    <row r="1349" spans="1:7" s="453" customFormat="1" ht="16.5" customHeight="1" outlineLevel="1" x14ac:dyDescent="0.2">
      <c r="A1349" s="447"/>
      <c r="B1349" s="448"/>
      <c r="C1349" s="448" t="s">
        <v>1990</v>
      </c>
      <c r="D1349" s="449"/>
      <c r="E1349" s="450"/>
      <c r="F1349" s="451"/>
      <c r="G1349" s="452">
        <f>SUBTOTAL(9,G1350:G1353)</f>
        <v>0</v>
      </c>
    </row>
    <row r="1350" spans="1:7" s="460" customFormat="1" ht="12" outlineLevel="2" x14ac:dyDescent="0.2">
      <c r="A1350" s="454">
        <v>254</v>
      </c>
      <c r="B1350" s="455" t="s">
        <v>1991</v>
      </c>
      <c r="C1350" s="456" t="s">
        <v>1992</v>
      </c>
      <c r="D1350" s="457" t="s">
        <v>335</v>
      </c>
      <c r="E1350" s="458">
        <v>1</v>
      </c>
      <c r="F1350" s="401"/>
      <c r="G1350" s="459">
        <f>E1350*F1350</f>
        <v>0</v>
      </c>
    </row>
    <row r="1351" spans="1:7" s="460" customFormat="1" ht="12" outlineLevel="2" x14ac:dyDescent="0.2">
      <c r="A1351" s="461"/>
      <c r="B1351" s="462" t="s">
        <v>1996</v>
      </c>
      <c r="C1351" s="530" t="s">
        <v>2232</v>
      </c>
      <c r="D1351" s="530"/>
      <c r="E1351" s="530"/>
      <c r="F1351" s="530"/>
      <c r="G1351" s="530"/>
    </row>
    <row r="1352" spans="1:7" s="460" customFormat="1" ht="6" customHeight="1" outlineLevel="2" x14ac:dyDescent="0.2">
      <c r="A1352" s="461"/>
      <c r="B1352" s="463"/>
      <c r="C1352" s="464"/>
      <c r="D1352" s="464"/>
      <c r="E1352" s="464"/>
      <c r="F1352" s="464"/>
      <c r="G1352" s="464"/>
    </row>
    <row r="1353" spans="1:7" s="480" customFormat="1" ht="12.75" customHeight="1" outlineLevel="2" x14ac:dyDescent="0.2">
      <c r="A1353" s="474"/>
      <c r="B1353" s="475"/>
      <c r="C1353" s="476"/>
      <c r="D1353" s="475"/>
      <c r="E1353" s="477"/>
      <c r="F1353" s="478"/>
      <c r="G1353" s="479"/>
    </row>
    <row r="1354" spans="1:7" s="480" customFormat="1" ht="12.75" customHeight="1" outlineLevel="1" x14ac:dyDescent="0.2">
      <c r="A1354" s="474"/>
      <c r="B1354" s="475"/>
      <c r="C1354" s="476"/>
      <c r="D1354" s="475"/>
      <c r="E1354" s="477"/>
      <c r="F1354" s="478"/>
      <c r="G1354" s="479"/>
    </row>
    <row r="1355" spans="1:7" s="480" customFormat="1" ht="12.75" customHeight="1" x14ac:dyDescent="0.2">
      <c r="A1355" s="474"/>
      <c r="B1355" s="475"/>
      <c r="C1355" s="476"/>
      <c r="D1355" s="475"/>
      <c r="E1355" s="477"/>
      <c r="F1355" s="478"/>
      <c r="G1355" s="479"/>
    </row>
  </sheetData>
  <sheetProtection algorithmName="SHA-512" hashValue="EDEinGSYVeqF88SpO1sQyXipKfJbQC8IoGGM8hE6qnNAtkIy+jk4gzBGSB9NHcAhThi2dpMg2kv1gOcJlWUA0A==" saltValue="movnADUoQavEowGK5ldQPQ==" spinCount="100000" sheet="1" objects="1" scenarios="1"/>
  <protectedRanges>
    <protectedRange sqref="F306" name="Oblast1_1"/>
    <protectedRange sqref="F1274" name="Oblast1"/>
    <protectedRange sqref="F1284" name="Oblast1_2"/>
    <protectedRange sqref="F1283" name="Oblast1_3"/>
  </protectedRanges>
  <mergeCells count="253">
    <mergeCell ref="C1351:G1351"/>
    <mergeCell ref="C1317:G1317"/>
    <mergeCell ref="C1327:G1327"/>
    <mergeCell ref="C1330:G1330"/>
    <mergeCell ref="C1335:G1335"/>
    <mergeCell ref="C1342:G1342"/>
    <mergeCell ref="C1347:G1347"/>
    <mergeCell ref="C1284:G1284"/>
    <mergeCell ref="C1289:G1289"/>
    <mergeCell ref="C1296:G1296"/>
    <mergeCell ref="C1299:G1299"/>
    <mergeCell ref="C1304:G1304"/>
    <mergeCell ref="C1308:G1308"/>
    <mergeCell ref="C1249:G1249"/>
    <mergeCell ref="C1252:G1252"/>
    <mergeCell ref="C1257:G1257"/>
    <mergeCell ref="C1263:G1263"/>
    <mergeCell ref="C1266:G1266"/>
    <mergeCell ref="C1275:G1275"/>
    <mergeCell ref="C1222:G1222"/>
    <mergeCell ref="C1225:G1225"/>
    <mergeCell ref="C1228:G1228"/>
    <mergeCell ref="C1231:G1231"/>
    <mergeCell ref="C1238:G1238"/>
    <mergeCell ref="C1245:G1245"/>
    <mergeCell ref="C1183:G1183"/>
    <mergeCell ref="C1186:G1186"/>
    <mergeCell ref="C1191:G1191"/>
    <mergeCell ref="C1196:G1196"/>
    <mergeCell ref="C1200:G1200"/>
    <mergeCell ref="C1215:G1215"/>
    <mergeCell ref="C1151:G1151"/>
    <mergeCell ref="C1156:G1156"/>
    <mergeCell ref="C1161:G1161"/>
    <mergeCell ref="C1167:G1167"/>
    <mergeCell ref="C1172:G1172"/>
    <mergeCell ref="C1178:G1178"/>
    <mergeCell ref="C1094:G1094"/>
    <mergeCell ref="C1107:G1107"/>
    <mergeCell ref="C1114:G1114"/>
    <mergeCell ref="C1125:G1125"/>
    <mergeCell ref="C1138:G1138"/>
    <mergeCell ref="C1144:G1144"/>
    <mergeCell ref="C1066:G1066"/>
    <mergeCell ref="C1070:G1070"/>
    <mergeCell ref="C1076:G1076"/>
    <mergeCell ref="C1079:G1079"/>
    <mergeCell ref="C1082:G1082"/>
    <mergeCell ref="C1085:G1085"/>
    <mergeCell ref="C1042:G1042"/>
    <mergeCell ref="C1046:G1046"/>
    <mergeCell ref="C1049:G1049"/>
    <mergeCell ref="C1052:G1052"/>
    <mergeCell ref="C1057:G1057"/>
    <mergeCell ref="C1061:G1061"/>
    <mergeCell ref="C1020:G1020"/>
    <mergeCell ref="C1024:G1024"/>
    <mergeCell ref="C1028:G1028"/>
    <mergeCell ref="C1032:G1032"/>
    <mergeCell ref="C1035:G1035"/>
    <mergeCell ref="C1039:G1039"/>
    <mergeCell ref="C994:G994"/>
    <mergeCell ref="C997:G997"/>
    <mergeCell ref="C1001:G1001"/>
    <mergeCell ref="C1004:G1004"/>
    <mergeCell ref="C1009:G1009"/>
    <mergeCell ref="C1014:G1014"/>
    <mergeCell ref="C970:G970"/>
    <mergeCell ref="C973:G973"/>
    <mergeCell ref="C977:G977"/>
    <mergeCell ref="C982:G982"/>
    <mergeCell ref="C986:G986"/>
    <mergeCell ref="C990:G990"/>
    <mergeCell ref="C947:G947"/>
    <mergeCell ref="C952:G952"/>
    <mergeCell ref="C955:G955"/>
    <mergeCell ref="C959:G959"/>
    <mergeCell ref="C963:G963"/>
    <mergeCell ref="C966:G966"/>
    <mergeCell ref="C918:G918"/>
    <mergeCell ref="C921:G921"/>
    <mergeCell ref="C931:G931"/>
    <mergeCell ref="C934:G934"/>
    <mergeCell ref="C939:G939"/>
    <mergeCell ref="C942:G942"/>
    <mergeCell ref="C888:G888"/>
    <mergeCell ref="C895:G895"/>
    <mergeCell ref="C899:G899"/>
    <mergeCell ref="C907:G907"/>
    <mergeCell ref="C911:G911"/>
    <mergeCell ref="C914:G914"/>
    <mergeCell ref="C866:G866"/>
    <mergeCell ref="C870:G870"/>
    <mergeCell ref="C874:G874"/>
    <mergeCell ref="C877:G877"/>
    <mergeCell ref="C881:G881"/>
    <mergeCell ref="C884:G884"/>
    <mergeCell ref="C842:G842"/>
    <mergeCell ref="C845:G845"/>
    <mergeCell ref="C848:G848"/>
    <mergeCell ref="C853:G853"/>
    <mergeCell ref="C857:G857"/>
    <mergeCell ref="C862:G862"/>
    <mergeCell ref="C815:G815"/>
    <mergeCell ref="C821:G821"/>
    <mergeCell ref="C826:G826"/>
    <mergeCell ref="C831:G831"/>
    <mergeCell ref="C836:G836"/>
    <mergeCell ref="C839:G839"/>
    <mergeCell ref="C791:G791"/>
    <mergeCell ref="C796:G796"/>
    <mergeCell ref="C801:G801"/>
    <mergeCell ref="C803:G803"/>
    <mergeCell ref="C805:G805"/>
    <mergeCell ref="C810:G810"/>
    <mergeCell ref="C750:G750"/>
    <mergeCell ref="C759:G759"/>
    <mergeCell ref="C775:G775"/>
    <mergeCell ref="C778:G778"/>
    <mergeCell ref="C783:G783"/>
    <mergeCell ref="C786:G786"/>
    <mergeCell ref="C719:G719"/>
    <mergeCell ref="C724:G724"/>
    <mergeCell ref="C728:G728"/>
    <mergeCell ref="C731:G731"/>
    <mergeCell ref="C735:G735"/>
    <mergeCell ref="C741:G741"/>
    <mergeCell ref="C699:G699"/>
    <mergeCell ref="C702:G702"/>
    <mergeCell ref="C705:G705"/>
    <mergeCell ref="C708:G708"/>
    <mergeCell ref="C711:G711"/>
    <mergeCell ref="C715:G715"/>
    <mergeCell ref="C676:G676"/>
    <mergeCell ref="C680:G680"/>
    <mergeCell ref="C683:G683"/>
    <mergeCell ref="C686:G686"/>
    <mergeCell ref="C691:G691"/>
    <mergeCell ref="C696:G696"/>
    <mergeCell ref="C655:G655"/>
    <mergeCell ref="C658:G658"/>
    <mergeCell ref="C661:G661"/>
    <mergeCell ref="C665:G665"/>
    <mergeCell ref="C668:G668"/>
    <mergeCell ref="C671:G671"/>
    <mergeCell ref="C634:G634"/>
    <mergeCell ref="C638:G638"/>
    <mergeCell ref="C641:G641"/>
    <mergeCell ref="C644:G644"/>
    <mergeCell ref="C647:G647"/>
    <mergeCell ref="C652:G652"/>
    <mergeCell ref="C612:G612"/>
    <mergeCell ref="C616:G616"/>
    <mergeCell ref="C620:G620"/>
    <mergeCell ref="C623:G623"/>
    <mergeCell ref="C627:G627"/>
    <mergeCell ref="C630:G630"/>
    <mergeCell ref="C586:G586"/>
    <mergeCell ref="C590:G590"/>
    <mergeCell ref="C594:G594"/>
    <mergeCell ref="C598:G598"/>
    <mergeCell ref="C603:G603"/>
    <mergeCell ref="C607:G607"/>
    <mergeCell ref="C562:G562"/>
    <mergeCell ref="C566:G566"/>
    <mergeCell ref="C570:G570"/>
    <mergeCell ref="C574:G574"/>
    <mergeCell ref="C578:G578"/>
    <mergeCell ref="C582:G582"/>
    <mergeCell ref="C539:G539"/>
    <mergeCell ref="C543:G543"/>
    <mergeCell ref="C547:G547"/>
    <mergeCell ref="C551:G551"/>
    <mergeCell ref="C554:G554"/>
    <mergeCell ref="C558:G558"/>
    <mergeCell ref="C513:G513"/>
    <mergeCell ref="C518:G518"/>
    <mergeCell ref="C523:G523"/>
    <mergeCell ref="C526:G526"/>
    <mergeCell ref="C531:G531"/>
    <mergeCell ref="C535:G535"/>
    <mergeCell ref="C482:G482"/>
    <mergeCell ref="C487:G487"/>
    <mergeCell ref="C491:G491"/>
    <mergeCell ref="C497:G497"/>
    <mergeCell ref="C502:G502"/>
    <mergeCell ref="C508:G508"/>
    <mergeCell ref="C452:G452"/>
    <mergeCell ref="C462:G462"/>
    <mergeCell ref="C466:G466"/>
    <mergeCell ref="C471:G471"/>
    <mergeCell ref="C474:G474"/>
    <mergeCell ref="C478:G478"/>
    <mergeCell ref="C397:G397"/>
    <mergeCell ref="C400:G400"/>
    <mergeCell ref="C432:G432"/>
    <mergeCell ref="C436:G436"/>
    <mergeCell ref="C443:G443"/>
    <mergeCell ref="C449:G449"/>
    <mergeCell ref="C364:G364"/>
    <mergeCell ref="C367:G367"/>
    <mergeCell ref="C369:G369"/>
    <mergeCell ref="C374:G374"/>
    <mergeCell ref="C380:G380"/>
    <mergeCell ref="C384:G384"/>
    <mergeCell ref="C331:G331"/>
    <mergeCell ref="C334:G334"/>
    <mergeCell ref="C350:G350"/>
    <mergeCell ref="C355:G355"/>
    <mergeCell ref="C358:G358"/>
    <mergeCell ref="C361:G361"/>
    <mergeCell ref="C290:G290"/>
    <mergeCell ref="C296:G296"/>
    <mergeCell ref="C299:G299"/>
    <mergeCell ref="C303:G303"/>
    <mergeCell ref="C307:G307"/>
    <mergeCell ref="C314:G314"/>
    <mergeCell ref="C261:G261"/>
    <mergeCell ref="C264:G264"/>
    <mergeCell ref="C271:G271"/>
    <mergeCell ref="C275:G275"/>
    <mergeCell ref="C280:G280"/>
    <mergeCell ref="C286:G286"/>
    <mergeCell ref="C207:G207"/>
    <mergeCell ref="C211:G211"/>
    <mergeCell ref="C224:G224"/>
    <mergeCell ref="C233:G233"/>
    <mergeCell ref="C245:G245"/>
    <mergeCell ref="C252:G252"/>
    <mergeCell ref="C169:G169"/>
    <mergeCell ref="C174:G174"/>
    <mergeCell ref="C183:G183"/>
    <mergeCell ref="C188:G188"/>
    <mergeCell ref="C191:G191"/>
    <mergeCell ref="C198:G198"/>
    <mergeCell ref="C106:G106"/>
    <mergeCell ref="C111:G111"/>
    <mergeCell ref="C117:G117"/>
    <mergeCell ref="C132:G132"/>
    <mergeCell ref="C146:G146"/>
    <mergeCell ref="C162:G162"/>
    <mergeCell ref="C81:G81"/>
    <mergeCell ref="C85:G85"/>
    <mergeCell ref="C88:G88"/>
    <mergeCell ref="C92:G92"/>
    <mergeCell ref="C95:G95"/>
    <mergeCell ref="C99:G99"/>
    <mergeCell ref="C43:G43"/>
    <mergeCell ref="C50:G50"/>
    <mergeCell ref="C53:G53"/>
    <mergeCell ref="C60:G60"/>
    <mergeCell ref="C74:G74"/>
    <mergeCell ref="C78:G78"/>
  </mergeCells>
  <printOptions horizontalCentered="1"/>
  <pageMargins left="0.55118110236220474" right="0.39370078740157483" top="0.59055118110236227" bottom="0.70866141732283472" header="0.39370078740157483" footer="0.39370078740157483"/>
  <pageSetup paperSize="9" scale="69" fitToHeight="13" orientation="portrait" horizontalDpi="300" verticalDpi="300" r:id="rId1"/>
  <headerFooter alignWithMargins="0">
    <oddFooter>&amp;LAST&amp;C&amp;P z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77"/>
  <sheetViews>
    <sheetView showGridLines="0" zoomScaleNormal="100" workbookViewId="0">
      <selection activeCell="D3" sqref="D3"/>
    </sheetView>
  </sheetViews>
  <sheetFormatPr defaultColWidth="9.33203125" defaultRowHeight="11.25" x14ac:dyDescent="0.2"/>
  <cols>
    <col min="1" max="1" width="8.33203125" style="251" customWidth="1"/>
    <col min="2" max="2" width="1.6640625" style="251" customWidth="1"/>
    <col min="3" max="3" width="4.1640625" style="251" customWidth="1"/>
    <col min="4" max="4" width="4.33203125" style="251" customWidth="1"/>
    <col min="5" max="5" width="17.1640625" style="251" customWidth="1"/>
    <col min="6" max="6" width="100.6640625" style="251" customWidth="1"/>
    <col min="7" max="7" width="8" style="251" customWidth="1"/>
    <col min="8" max="8" width="11.5" style="251" customWidth="1"/>
    <col min="9" max="10" width="20.1640625" style="251" customWidth="1"/>
    <col min="11" max="11" width="3.6640625" style="251" customWidth="1"/>
    <col min="12" max="12" width="9.33203125" style="251"/>
    <col min="13" max="13" width="9.33203125" style="265" customWidth="1"/>
    <col min="14" max="14" width="13.6640625" style="251" hidden="1" customWidth="1"/>
    <col min="15" max="15" width="20.1640625" style="251" hidden="1" customWidth="1"/>
    <col min="16" max="16" width="13.6640625" style="251" hidden="1" customWidth="1"/>
    <col min="17" max="17" width="20.1640625" style="251" hidden="1" customWidth="1"/>
    <col min="18" max="18" width="13.6640625" style="251" hidden="1" customWidth="1"/>
    <col min="19" max="19" width="20.1640625" style="251" hidden="1" customWidth="1"/>
    <col min="20" max="20" width="13.6640625" style="251" hidden="1" customWidth="1"/>
    <col min="21" max="21" width="20.1640625" style="251" hidden="1" customWidth="1"/>
    <col min="22" max="22" width="13.6640625" style="251" hidden="1" customWidth="1"/>
    <col min="23" max="23" width="20.1640625" style="251" hidden="1" customWidth="1"/>
    <col min="24" max="24" width="13.6640625" style="251" hidden="1" customWidth="1"/>
    <col min="25" max="25" width="20.1640625" style="251" hidden="1" customWidth="1"/>
    <col min="26" max="26" width="13.6640625" style="251" hidden="1" customWidth="1"/>
    <col min="27" max="27" width="20.1640625" style="251" hidden="1" customWidth="1"/>
    <col min="28" max="28" width="13.6640625" style="251" hidden="1" customWidth="1"/>
    <col min="29" max="29" width="20.1640625" style="251" hidden="1" customWidth="1"/>
    <col min="30" max="30" width="13.6640625" style="251" hidden="1" customWidth="1"/>
    <col min="31" max="31" width="20.1640625" style="251" hidden="1" customWidth="1"/>
    <col min="32" max="32" width="13.6640625" style="251" hidden="1" customWidth="1"/>
    <col min="33" max="33" width="20.1640625" style="251" hidden="1" customWidth="1"/>
    <col min="34" max="16384" width="9.33203125" style="251"/>
  </cols>
  <sheetData>
    <row r="1" spans="1:33" s="307" customFormat="1" ht="37.15" customHeight="1" x14ac:dyDescent="0.2">
      <c r="J1" s="308"/>
      <c r="M1" s="265"/>
      <c r="N1" s="251"/>
      <c r="O1" s="251"/>
      <c r="P1" s="251"/>
      <c r="Q1" s="251"/>
      <c r="R1" s="251"/>
      <c r="S1" s="251"/>
      <c r="T1" s="251"/>
      <c r="U1" s="251"/>
      <c r="V1" s="251"/>
      <c r="W1" s="251"/>
      <c r="X1" s="251"/>
      <c r="Y1" s="251"/>
      <c r="Z1" s="251"/>
      <c r="AA1" s="251"/>
      <c r="AB1" s="251"/>
      <c r="AC1" s="251"/>
      <c r="AD1" s="251"/>
      <c r="AE1" s="251"/>
      <c r="AF1" s="251"/>
      <c r="AG1" s="251"/>
    </row>
    <row r="2" spans="1:33" ht="7.15" customHeight="1" x14ac:dyDescent="0.2">
      <c r="B2" s="9"/>
      <c r="C2" s="10"/>
      <c r="D2" s="10"/>
      <c r="E2" s="10"/>
      <c r="F2" s="10"/>
      <c r="G2" s="10"/>
      <c r="H2" s="10"/>
      <c r="I2" s="10"/>
      <c r="J2" s="309"/>
      <c r="K2" s="266"/>
    </row>
    <row r="3" spans="1:33" ht="25.15" customHeight="1" x14ac:dyDescent="0.2">
      <c r="B3" s="11"/>
      <c r="D3" s="12" t="s">
        <v>51</v>
      </c>
      <c r="J3" s="127"/>
      <c r="K3" s="267"/>
      <c r="N3" s="269"/>
      <c r="O3" s="269"/>
      <c r="P3" s="269"/>
      <c r="Q3" s="269"/>
      <c r="R3" s="269"/>
      <c r="S3" s="269"/>
      <c r="T3" s="269"/>
      <c r="U3" s="269"/>
      <c r="V3" s="269"/>
      <c r="W3" s="269"/>
      <c r="X3" s="269"/>
      <c r="Y3" s="269"/>
      <c r="Z3" s="269"/>
      <c r="AA3" s="269"/>
      <c r="AB3" s="269"/>
      <c r="AC3" s="269"/>
      <c r="AD3" s="269"/>
      <c r="AE3" s="269"/>
      <c r="AF3" s="269"/>
      <c r="AG3" s="269"/>
    </row>
    <row r="4" spans="1:33" ht="7.15" customHeight="1" x14ac:dyDescent="0.2">
      <c r="B4" s="11"/>
      <c r="J4" s="127"/>
      <c r="K4" s="267"/>
      <c r="N4" s="269"/>
      <c r="O4" s="269"/>
      <c r="P4" s="269"/>
      <c r="Q4" s="269"/>
      <c r="R4" s="269"/>
      <c r="S4" s="269"/>
      <c r="T4" s="269"/>
      <c r="U4" s="269"/>
      <c r="V4" s="269"/>
      <c r="W4" s="269"/>
      <c r="X4" s="269"/>
      <c r="Y4" s="269"/>
      <c r="Z4" s="269"/>
      <c r="AA4" s="269"/>
      <c r="AB4" s="269"/>
      <c r="AC4" s="269"/>
      <c r="AD4" s="269"/>
      <c r="AE4" s="269"/>
      <c r="AF4" s="269"/>
      <c r="AG4" s="269"/>
    </row>
    <row r="5" spans="1:33" ht="12" customHeight="1" x14ac:dyDescent="0.2">
      <c r="B5" s="11"/>
      <c r="D5" s="262" t="s">
        <v>3</v>
      </c>
      <c r="J5" s="127"/>
      <c r="K5" s="267"/>
      <c r="N5" s="269"/>
      <c r="O5" s="269"/>
      <c r="P5" s="269"/>
      <c r="Q5" s="269"/>
      <c r="R5" s="269"/>
      <c r="S5" s="269"/>
      <c r="T5" s="269"/>
      <c r="U5" s="269"/>
      <c r="V5" s="269"/>
      <c r="W5" s="269"/>
      <c r="X5" s="269"/>
      <c r="Y5" s="269"/>
      <c r="Z5" s="269"/>
      <c r="AA5" s="269"/>
      <c r="AB5" s="269"/>
      <c r="AC5" s="269"/>
      <c r="AD5" s="269"/>
      <c r="AE5" s="269"/>
      <c r="AF5" s="269"/>
      <c r="AG5" s="269"/>
    </row>
    <row r="6" spans="1:33" ht="16.5" customHeight="1" x14ac:dyDescent="0.2">
      <c r="B6" s="11"/>
      <c r="E6" s="562" t="s">
        <v>1065</v>
      </c>
      <c r="F6" s="563"/>
      <c r="G6" s="563"/>
      <c r="H6" s="563"/>
      <c r="J6" s="127"/>
      <c r="K6" s="267"/>
      <c r="N6" s="269"/>
      <c r="O6" s="269"/>
      <c r="P6" s="269"/>
      <c r="Q6" s="269"/>
      <c r="R6" s="269"/>
      <c r="S6" s="269"/>
      <c r="T6" s="269"/>
      <c r="U6" s="269"/>
      <c r="V6" s="269"/>
      <c r="W6" s="269"/>
      <c r="X6" s="269"/>
      <c r="Y6" s="269"/>
      <c r="Z6" s="269"/>
      <c r="AA6" s="269"/>
      <c r="AB6" s="269"/>
      <c r="AC6" s="269"/>
      <c r="AD6" s="269"/>
      <c r="AE6" s="269"/>
      <c r="AF6" s="269"/>
      <c r="AG6" s="269"/>
    </row>
    <row r="7" spans="1:33" ht="12" customHeight="1" x14ac:dyDescent="0.2">
      <c r="B7" s="11"/>
      <c r="D7" s="262" t="s">
        <v>52</v>
      </c>
      <c r="J7" s="127"/>
      <c r="K7" s="267"/>
      <c r="N7" s="269"/>
      <c r="O7" s="269"/>
      <c r="P7" s="269"/>
      <c r="Q7" s="269"/>
      <c r="R7" s="269"/>
      <c r="S7" s="269"/>
      <c r="T7" s="269"/>
      <c r="U7" s="269"/>
      <c r="V7" s="269"/>
      <c r="W7" s="269"/>
      <c r="X7" s="269"/>
      <c r="Y7" s="269"/>
      <c r="Z7" s="269"/>
      <c r="AA7" s="269"/>
      <c r="AB7" s="269"/>
      <c r="AC7" s="269"/>
      <c r="AD7" s="269"/>
      <c r="AE7" s="269"/>
      <c r="AF7" s="269"/>
      <c r="AG7" s="269"/>
    </row>
    <row r="8" spans="1:33" s="269" customFormat="1" ht="16.5" customHeight="1" x14ac:dyDescent="0.2">
      <c r="A8" s="260"/>
      <c r="B8" s="16"/>
      <c r="C8" s="260"/>
      <c r="D8" s="260"/>
      <c r="E8" s="562" t="s">
        <v>1069</v>
      </c>
      <c r="F8" s="561"/>
      <c r="G8" s="561"/>
      <c r="H8" s="561"/>
      <c r="I8" s="260"/>
      <c r="J8" s="126"/>
      <c r="K8" s="268"/>
      <c r="M8" s="265"/>
    </row>
    <row r="9" spans="1:33" s="269" customFormat="1" ht="12" customHeight="1" x14ac:dyDescent="0.2">
      <c r="A9" s="260"/>
      <c r="B9" s="16"/>
      <c r="C9" s="260"/>
      <c r="D9" s="262" t="s">
        <v>53</v>
      </c>
      <c r="E9" s="260"/>
      <c r="F9" s="260"/>
      <c r="G9" s="260"/>
      <c r="H9" s="260"/>
      <c r="I9" s="260"/>
      <c r="J9" s="126"/>
      <c r="K9" s="268"/>
      <c r="M9" s="121"/>
    </row>
    <row r="10" spans="1:33" s="269" customFormat="1" ht="16.5" customHeight="1" x14ac:dyDescent="0.2">
      <c r="A10" s="260"/>
      <c r="B10" s="16"/>
      <c r="C10" s="260"/>
      <c r="D10" s="260"/>
      <c r="E10" s="527" t="s">
        <v>1073</v>
      </c>
      <c r="F10" s="527"/>
      <c r="G10" s="527"/>
      <c r="H10" s="527"/>
      <c r="I10" s="260"/>
      <c r="J10" s="126"/>
      <c r="K10" s="268"/>
      <c r="M10" s="121"/>
    </row>
    <row r="11" spans="1:33" s="269" customFormat="1" x14ac:dyDescent="0.2">
      <c r="A11" s="260"/>
      <c r="B11" s="16"/>
      <c r="C11" s="260"/>
      <c r="D11" s="260"/>
      <c r="E11" s="260"/>
      <c r="F11" s="260"/>
      <c r="G11" s="260"/>
      <c r="H11" s="260"/>
      <c r="I11" s="260"/>
      <c r="J11" s="126"/>
      <c r="K11" s="268"/>
      <c r="M11" s="121"/>
    </row>
    <row r="12" spans="1:33" s="269" customFormat="1" ht="12" customHeight="1" x14ac:dyDescent="0.2">
      <c r="A12" s="260"/>
      <c r="B12" s="16"/>
      <c r="C12" s="260"/>
      <c r="D12" s="262" t="s">
        <v>4</v>
      </c>
      <c r="E12" s="260"/>
      <c r="F12" s="250" t="s">
        <v>40</v>
      </c>
      <c r="G12" s="260"/>
      <c r="H12" s="260"/>
      <c r="I12" s="262" t="s">
        <v>6</v>
      </c>
      <c r="J12" s="250" t="s">
        <v>5</v>
      </c>
      <c r="K12" s="268"/>
      <c r="M12" s="121"/>
    </row>
    <row r="13" spans="1:33" s="269" customFormat="1" ht="12" customHeight="1" x14ac:dyDescent="0.2">
      <c r="A13" s="260"/>
      <c r="B13" s="16"/>
      <c r="C13" s="260"/>
      <c r="D13" s="262" t="s">
        <v>7</v>
      </c>
      <c r="E13" s="260"/>
      <c r="F13" s="250" t="s">
        <v>1066</v>
      </c>
      <c r="G13" s="260"/>
      <c r="H13" s="260"/>
      <c r="I13" s="262"/>
      <c r="J13" s="249"/>
      <c r="K13" s="268"/>
      <c r="M13" s="121"/>
      <c r="N13" s="251"/>
      <c r="O13" s="251"/>
      <c r="P13" s="251"/>
      <c r="Q13" s="251"/>
      <c r="R13" s="251"/>
      <c r="S13" s="251"/>
      <c r="T13" s="251"/>
      <c r="U13" s="251"/>
      <c r="V13" s="251"/>
      <c r="W13" s="251"/>
      <c r="X13" s="251"/>
      <c r="Y13" s="251"/>
      <c r="Z13" s="251"/>
      <c r="AA13" s="251"/>
      <c r="AB13" s="251"/>
      <c r="AC13" s="251"/>
      <c r="AD13" s="251"/>
      <c r="AE13" s="251"/>
      <c r="AF13" s="251"/>
      <c r="AG13" s="251"/>
    </row>
    <row r="14" spans="1:33" s="269" customFormat="1" ht="10.9" customHeight="1" x14ac:dyDescent="0.2">
      <c r="A14" s="260"/>
      <c r="B14" s="16"/>
      <c r="C14" s="260"/>
      <c r="D14" s="260"/>
      <c r="E14" s="260"/>
      <c r="F14" s="260"/>
      <c r="G14" s="260"/>
      <c r="H14" s="260"/>
      <c r="I14" s="260"/>
      <c r="J14" s="260"/>
      <c r="K14" s="268"/>
      <c r="M14" s="121"/>
      <c r="N14" s="251"/>
      <c r="O14" s="251"/>
      <c r="P14" s="251"/>
      <c r="Q14" s="251"/>
      <c r="R14" s="251"/>
      <c r="S14" s="251"/>
      <c r="T14" s="251"/>
      <c r="U14" s="251"/>
      <c r="V14" s="251"/>
      <c r="W14" s="251"/>
      <c r="X14" s="251"/>
      <c r="Y14" s="251"/>
      <c r="Z14" s="251"/>
      <c r="AA14" s="251"/>
      <c r="AB14" s="251"/>
      <c r="AC14" s="251"/>
      <c r="AD14" s="251"/>
      <c r="AE14" s="251"/>
      <c r="AF14" s="251"/>
      <c r="AG14" s="251"/>
    </row>
    <row r="15" spans="1:33" s="269" customFormat="1" ht="12" customHeight="1" x14ac:dyDescent="0.2">
      <c r="A15" s="260"/>
      <c r="B15" s="16"/>
      <c r="C15" s="260"/>
      <c r="D15" s="262" t="s">
        <v>9</v>
      </c>
      <c r="E15" s="260"/>
      <c r="F15" s="260"/>
      <c r="G15" s="260"/>
      <c r="H15" s="260"/>
      <c r="I15" s="262" t="s">
        <v>10</v>
      </c>
      <c r="J15" s="253" t="s">
        <v>1071</v>
      </c>
      <c r="K15" s="268"/>
      <c r="M15" s="121"/>
      <c r="N15" s="251"/>
      <c r="O15" s="251"/>
      <c r="P15" s="251"/>
      <c r="Q15" s="251"/>
      <c r="R15" s="251"/>
      <c r="S15" s="251"/>
      <c r="T15" s="251"/>
      <c r="U15" s="251"/>
      <c r="V15" s="251"/>
      <c r="W15" s="251"/>
      <c r="X15" s="251"/>
      <c r="Y15" s="251"/>
      <c r="Z15" s="251"/>
      <c r="AA15" s="251"/>
      <c r="AB15" s="251"/>
      <c r="AC15" s="251"/>
      <c r="AD15" s="251"/>
      <c r="AE15" s="251"/>
      <c r="AF15" s="251"/>
      <c r="AG15" s="251"/>
    </row>
    <row r="16" spans="1:33" s="269" customFormat="1" ht="18" customHeight="1" x14ac:dyDescent="0.2">
      <c r="A16" s="260"/>
      <c r="B16" s="16"/>
      <c r="C16" s="260"/>
      <c r="D16" s="260"/>
      <c r="E16" s="226" t="s">
        <v>1067</v>
      </c>
      <c r="F16" s="260"/>
      <c r="G16" s="260"/>
      <c r="H16" s="260"/>
      <c r="I16" s="262" t="s">
        <v>11</v>
      </c>
      <c r="J16" s="250"/>
      <c r="K16" s="268"/>
      <c r="M16" s="121"/>
      <c r="N16" s="251"/>
      <c r="O16" s="251"/>
      <c r="P16" s="251"/>
      <c r="Q16" s="251"/>
      <c r="R16" s="251"/>
      <c r="S16" s="251"/>
      <c r="T16" s="251"/>
      <c r="U16" s="251"/>
      <c r="V16" s="251"/>
      <c r="W16" s="251"/>
      <c r="X16" s="251"/>
      <c r="Y16" s="251"/>
      <c r="Z16" s="251"/>
      <c r="AA16" s="251"/>
      <c r="AB16" s="251"/>
      <c r="AC16" s="251"/>
      <c r="AD16" s="251"/>
      <c r="AE16" s="251"/>
      <c r="AF16" s="251"/>
      <c r="AG16" s="251"/>
    </row>
    <row r="17" spans="1:33" s="269" customFormat="1" ht="7.15" customHeight="1" x14ac:dyDescent="0.2">
      <c r="A17" s="260"/>
      <c r="B17" s="16"/>
      <c r="C17" s="260"/>
      <c r="D17" s="260"/>
      <c r="E17" s="260"/>
      <c r="F17" s="260"/>
      <c r="G17" s="260"/>
      <c r="H17" s="260"/>
      <c r="I17" s="260"/>
      <c r="J17" s="260"/>
      <c r="K17" s="268"/>
      <c r="M17" s="121"/>
      <c r="N17" s="251"/>
      <c r="O17" s="251"/>
      <c r="P17" s="251"/>
      <c r="Q17" s="251"/>
      <c r="R17" s="251"/>
      <c r="S17" s="251"/>
      <c r="T17" s="251"/>
      <c r="U17" s="251"/>
      <c r="V17" s="251"/>
      <c r="W17" s="251"/>
      <c r="X17" s="251"/>
      <c r="Y17" s="251"/>
      <c r="Z17" s="251"/>
      <c r="AA17" s="251"/>
      <c r="AB17" s="251"/>
      <c r="AC17" s="251"/>
      <c r="AD17" s="251"/>
      <c r="AE17" s="251"/>
      <c r="AF17" s="251"/>
      <c r="AG17" s="251"/>
    </row>
    <row r="18" spans="1:33" s="269" customFormat="1" ht="12" customHeight="1" x14ac:dyDescent="0.2">
      <c r="A18" s="260"/>
      <c r="B18" s="16"/>
      <c r="C18" s="260"/>
      <c r="D18" s="262" t="s">
        <v>12</v>
      </c>
      <c r="E18" s="260"/>
      <c r="F18" s="260"/>
      <c r="G18" s="260"/>
      <c r="H18" s="260"/>
      <c r="I18" s="262" t="s">
        <v>10</v>
      </c>
      <c r="J18" s="261"/>
      <c r="K18" s="268"/>
      <c r="M18" s="121"/>
      <c r="N18" s="251"/>
      <c r="O18" s="251"/>
      <c r="P18" s="251"/>
      <c r="Q18" s="251"/>
      <c r="R18" s="251"/>
      <c r="S18" s="251"/>
      <c r="T18" s="251"/>
      <c r="U18" s="251"/>
      <c r="V18" s="251"/>
      <c r="W18" s="251"/>
      <c r="X18" s="251"/>
      <c r="Y18" s="251"/>
      <c r="Z18" s="251"/>
      <c r="AA18" s="251"/>
      <c r="AB18" s="251"/>
      <c r="AC18" s="251"/>
      <c r="AD18" s="251"/>
      <c r="AE18" s="251"/>
      <c r="AF18" s="251"/>
      <c r="AG18" s="251"/>
    </row>
    <row r="19" spans="1:33" s="269" customFormat="1" ht="18" customHeight="1" x14ac:dyDescent="0.2">
      <c r="A19" s="260"/>
      <c r="B19" s="16"/>
      <c r="C19" s="260"/>
      <c r="D19" s="260"/>
      <c r="E19" s="564"/>
      <c r="F19" s="565"/>
      <c r="G19" s="565"/>
      <c r="H19" s="565"/>
      <c r="I19" s="262" t="s">
        <v>11</v>
      </c>
      <c r="J19" s="261"/>
      <c r="K19" s="268"/>
      <c r="M19" s="121"/>
      <c r="N19" s="251"/>
      <c r="O19" s="251"/>
      <c r="P19" s="251"/>
      <c r="Q19" s="251"/>
      <c r="R19" s="251"/>
      <c r="S19" s="251"/>
      <c r="T19" s="251"/>
      <c r="U19" s="251"/>
      <c r="V19" s="251"/>
      <c r="W19" s="251"/>
      <c r="X19" s="251"/>
      <c r="Y19" s="251"/>
      <c r="Z19" s="251"/>
      <c r="AA19" s="251"/>
      <c r="AB19" s="251"/>
      <c r="AC19" s="251"/>
      <c r="AD19" s="251"/>
      <c r="AE19" s="251"/>
      <c r="AF19" s="251"/>
      <c r="AG19" s="251"/>
    </row>
    <row r="20" spans="1:33" s="269" customFormat="1" ht="7.15" customHeight="1" x14ac:dyDescent="0.2">
      <c r="A20" s="260"/>
      <c r="B20" s="16"/>
      <c r="C20" s="260"/>
      <c r="D20" s="260"/>
      <c r="E20" s="260"/>
      <c r="F20" s="260"/>
      <c r="G20" s="260"/>
      <c r="H20" s="260"/>
      <c r="I20" s="260"/>
      <c r="J20" s="260"/>
      <c r="K20" s="268"/>
      <c r="M20" s="121"/>
      <c r="N20" s="251"/>
      <c r="O20" s="251"/>
      <c r="P20" s="251"/>
      <c r="Q20" s="251"/>
      <c r="R20" s="251"/>
      <c r="S20" s="251"/>
      <c r="T20" s="251"/>
      <c r="U20" s="251"/>
      <c r="V20" s="251"/>
      <c r="W20" s="251"/>
      <c r="X20" s="251"/>
      <c r="Y20" s="251"/>
      <c r="Z20" s="251"/>
      <c r="AA20" s="251"/>
      <c r="AB20" s="251"/>
      <c r="AC20" s="251"/>
      <c r="AD20" s="251"/>
      <c r="AE20" s="251"/>
      <c r="AF20" s="251"/>
      <c r="AG20" s="251"/>
    </row>
    <row r="21" spans="1:33" s="269" customFormat="1" ht="12" customHeight="1" x14ac:dyDescent="0.2">
      <c r="A21" s="260"/>
      <c r="B21" s="16"/>
      <c r="C21" s="260"/>
      <c r="D21" s="262" t="s">
        <v>13</v>
      </c>
      <c r="E21" s="260"/>
      <c r="F21" s="260"/>
      <c r="G21" s="260"/>
      <c r="H21" s="260"/>
      <c r="I21" s="262" t="s">
        <v>10</v>
      </c>
      <c r="J21" s="250">
        <v>24190853</v>
      </c>
      <c r="K21" s="268"/>
      <c r="M21" s="121"/>
      <c r="N21" s="251"/>
      <c r="O21" s="251"/>
      <c r="P21" s="251"/>
      <c r="Q21" s="251"/>
      <c r="R21" s="251"/>
      <c r="S21" s="251"/>
      <c r="T21" s="251"/>
      <c r="U21" s="251"/>
      <c r="V21" s="251"/>
      <c r="W21" s="251"/>
      <c r="X21" s="251"/>
      <c r="Y21" s="251"/>
      <c r="Z21" s="251"/>
      <c r="AA21" s="251"/>
      <c r="AB21" s="251"/>
      <c r="AC21" s="251"/>
      <c r="AD21" s="251"/>
      <c r="AE21" s="251"/>
      <c r="AF21" s="251"/>
      <c r="AG21" s="251"/>
    </row>
    <row r="22" spans="1:33" s="269" customFormat="1" ht="18" customHeight="1" x14ac:dyDescent="0.2">
      <c r="A22" s="260"/>
      <c r="B22" s="16"/>
      <c r="C22" s="260"/>
      <c r="D22" s="260"/>
      <c r="E22" s="226" t="s">
        <v>1068</v>
      </c>
      <c r="F22" s="260"/>
      <c r="G22" s="260"/>
      <c r="H22" s="260"/>
      <c r="I22" s="262" t="s">
        <v>11</v>
      </c>
      <c r="J22" s="250" t="s">
        <v>1070</v>
      </c>
      <c r="K22" s="268"/>
      <c r="M22" s="121"/>
      <c r="N22" s="251"/>
      <c r="O22" s="251"/>
      <c r="P22" s="251"/>
      <c r="Q22" s="251"/>
      <c r="R22" s="251"/>
      <c r="S22" s="251"/>
      <c r="T22" s="251"/>
      <c r="U22" s="251"/>
      <c r="V22" s="251"/>
      <c r="W22" s="251"/>
      <c r="X22" s="251"/>
      <c r="Y22" s="251"/>
      <c r="Z22" s="251"/>
      <c r="AA22" s="251"/>
      <c r="AB22" s="251"/>
      <c r="AC22" s="251"/>
      <c r="AD22" s="251"/>
      <c r="AE22" s="251"/>
      <c r="AF22" s="251"/>
      <c r="AG22" s="251"/>
    </row>
    <row r="23" spans="1:33" s="269" customFormat="1" ht="7.15" customHeight="1" x14ac:dyDescent="0.2">
      <c r="A23" s="260"/>
      <c r="B23" s="16"/>
      <c r="C23" s="260"/>
      <c r="D23" s="260"/>
      <c r="E23" s="260"/>
      <c r="F23" s="260"/>
      <c r="G23" s="260"/>
      <c r="H23" s="260"/>
      <c r="I23" s="260"/>
      <c r="J23" s="260"/>
      <c r="K23" s="268"/>
      <c r="M23" s="121"/>
      <c r="N23" s="260"/>
      <c r="O23" s="260"/>
      <c r="P23" s="260"/>
      <c r="Q23" s="260"/>
      <c r="R23" s="260"/>
      <c r="S23" s="260"/>
      <c r="T23" s="260"/>
      <c r="U23" s="260"/>
      <c r="V23" s="260"/>
      <c r="W23" s="260"/>
      <c r="X23" s="260"/>
      <c r="Y23" s="260"/>
      <c r="Z23" s="260"/>
      <c r="AA23" s="260"/>
      <c r="AB23" s="260"/>
      <c r="AC23" s="260"/>
      <c r="AD23" s="260"/>
      <c r="AE23" s="260"/>
      <c r="AF23" s="260"/>
      <c r="AG23" s="260"/>
    </row>
    <row r="24" spans="1:33" s="269" customFormat="1" ht="7.15" customHeight="1" x14ac:dyDescent="0.2">
      <c r="A24" s="260"/>
      <c r="B24" s="16"/>
      <c r="C24" s="260"/>
      <c r="D24" s="260"/>
      <c r="E24" s="260"/>
      <c r="F24" s="260"/>
      <c r="G24" s="260"/>
      <c r="H24" s="260"/>
      <c r="I24" s="260"/>
      <c r="J24" s="260"/>
      <c r="K24" s="268"/>
      <c r="M24" s="121"/>
      <c r="N24" s="260"/>
      <c r="O24" s="260"/>
      <c r="P24" s="260"/>
      <c r="Q24" s="260"/>
      <c r="R24" s="260"/>
      <c r="S24" s="260"/>
      <c r="T24" s="260"/>
      <c r="U24" s="260"/>
      <c r="V24" s="260"/>
      <c r="W24" s="260"/>
      <c r="X24" s="260"/>
      <c r="Y24" s="260"/>
      <c r="Z24" s="260"/>
      <c r="AA24" s="260"/>
      <c r="AB24" s="260"/>
      <c r="AC24" s="260"/>
      <c r="AD24" s="260"/>
      <c r="AE24" s="260"/>
      <c r="AF24" s="260"/>
      <c r="AG24" s="260"/>
    </row>
    <row r="25" spans="1:33" s="269" customFormat="1" ht="12" customHeight="1" thickBot="1" x14ac:dyDescent="0.25">
      <c r="A25" s="260"/>
      <c r="B25" s="16"/>
      <c r="C25" s="260"/>
      <c r="D25" s="262" t="s">
        <v>14</v>
      </c>
      <c r="E25" s="260"/>
      <c r="F25" s="260"/>
      <c r="G25" s="260"/>
      <c r="H25" s="260"/>
      <c r="I25" s="260"/>
      <c r="J25" s="260"/>
      <c r="K25" s="268"/>
      <c r="M25" s="121"/>
      <c r="N25" s="260"/>
      <c r="O25" s="260"/>
      <c r="P25" s="260"/>
      <c r="Q25" s="260"/>
      <c r="R25" s="260"/>
      <c r="S25" s="260"/>
      <c r="T25" s="260"/>
      <c r="U25" s="260"/>
      <c r="V25" s="260"/>
      <c r="W25" s="260"/>
      <c r="X25" s="260"/>
      <c r="Y25" s="260"/>
      <c r="Z25" s="260"/>
      <c r="AA25" s="260"/>
      <c r="AB25" s="260"/>
      <c r="AC25" s="260"/>
      <c r="AD25" s="260"/>
      <c r="AE25" s="260"/>
      <c r="AF25" s="260"/>
      <c r="AG25" s="260"/>
    </row>
    <row r="26" spans="1:33" s="273" customFormat="1" ht="16.5" customHeight="1" x14ac:dyDescent="0.2">
      <c r="A26" s="270"/>
      <c r="B26" s="271"/>
      <c r="C26" s="270"/>
      <c r="D26" s="270"/>
      <c r="E26" s="523" t="s">
        <v>5</v>
      </c>
      <c r="F26" s="523"/>
      <c r="G26" s="523"/>
      <c r="H26" s="523"/>
      <c r="I26" s="270"/>
      <c r="J26" s="270"/>
      <c r="K26" s="272"/>
      <c r="M26" s="274"/>
      <c r="N26" s="535" t="s">
        <v>1048</v>
      </c>
      <c r="O26" s="536"/>
      <c r="P26" s="533" t="s">
        <v>1047</v>
      </c>
      <c r="Q26" s="534"/>
      <c r="R26" s="535" t="s">
        <v>1049</v>
      </c>
      <c r="S26" s="536"/>
      <c r="T26" s="533" t="s">
        <v>1047</v>
      </c>
      <c r="U26" s="534"/>
      <c r="V26" s="535" t="s">
        <v>1050</v>
      </c>
      <c r="W26" s="536"/>
      <c r="X26" s="533" t="s">
        <v>1047</v>
      </c>
      <c r="Y26" s="534"/>
      <c r="Z26" s="535" t="s">
        <v>1051</v>
      </c>
      <c r="AA26" s="536"/>
      <c r="AB26" s="533" t="s">
        <v>1047</v>
      </c>
      <c r="AC26" s="534"/>
      <c r="AD26" s="557" t="s">
        <v>1052</v>
      </c>
      <c r="AE26" s="557"/>
      <c r="AF26" s="533" t="s">
        <v>1047</v>
      </c>
      <c r="AG26" s="534"/>
    </row>
    <row r="27" spans="1:33" s="269" customFormat="1" ht="7.15" customHeight="1" x14ac:dyDescent="0.2">
      <c r="A27" s="260"/>
      <c r="B27" s="16"/>
      <c r="C27" s="260"/>
      <c r="D27" s="260"/>
      <c r="E27" s="260"/>
      <c r="F27" s="260"/>
      <c r="G27" s="260"/>
      <c r="H27" s="260"/>
      <c r="I27" s="260"/>
      <c r="J27" s="126"/>
      <c r="K27" s="268"/>
      <c r="M27" s="121"/>
      <c r="N27" s="555"/>
      <c r="O27" s="556"/>
      <c r="P27" s="553"/>
      <c r="Q27" s="554"/>
      <c r="R27" s="555"/>
      <c r="S27" s="556"/>
      <c r="T27" s="553"/>
      <c r="U27" s="554"/>
      <c r="V27" s="555"/>
      <c r="W27" s="556"/>
      <c r="X27" s="553"/>
      <c r="Y27" s="554"/>
      <c r="Z27" s="555"/>
      <c r="AA27" s="556"/>
      <c r="AB27" s="553"/>
      <c r="AC27" s="554"/>
      <c r="AD27" s="558"/>
      <c r="AE27" s="558"/>
      <c r="AF27" s="553"/>
      <c r="AG27" s="554"/>
    </row>
    <row r="28" spans="1:33" s="269" customFormat="1" ht="7.15" customHeight="1" x14ac:dyDescent="0.2">
      <c r="A28" s="260"/>
      <c r="B28" s="16"/>
      <c r="C28" s="260"/>
      <c r="D28" s="275"/>
      <c r="E28" s="275"/>
      <c r="F28" s="275"/>
      <c r="G28" s="275"/>
      <c r="H28" s="275"/>
      <c r="I28" s="275"/>
      <c r="J28" s="310"/>
      <c r="K28" s="268"/>
      <c r="M28" s="121"/>
      <c r="N28" s="548"/>
      <c r="O28" s="549"/>
      <c r="P28" s="550"/>
      <c r="Q28" s="551"/>
      <c r="R28" s="548"/>
      <c r="S28" s="549"/>
      <c r="T28" s="550"/>
      <c r="U28" s="551"/>
      <c r="V28" s="548"/>
      <c r="W28" s="549"/>
      <c r="X28" s="550"/>
      <c r="Y28" s="551"/>
      <c r="Z28" s="548"/>
      <c r="AA28" s="549"/>
      <c r="AB28" s="550"/>
      <c r="AC28" s="551"/>
      <c r="AD28" s="552"/>
      <c r="AE28" s="552"/>
      <c r="AF28" s="550"/>
      <c r="AG28" s="551"/>
    </row>
    <row r="29" spans="1:33" s="269" customFormat="1" ht="25.35" customHeight="1" x14ac:dyDescent="0.2">
      <c r="A29" s="260"/>
      <c r="B29" s="16"/>
      <c r="C29" s="260"/>
      <c r="D29" s="276" t="s">
        <v>16</v>
      </c>
      <c r="E29" s="260"/>
      <c r="F29" s="260"/>
      <c r="G29" s="260"/>
      <c r="H29" s="260"/>
      <c r="I29" s="260"/>
      <c r="J29" s="130">
        <f>ROUND(J88, 2)</f>
        <v>0</v>
      </c>
      <c r="K29" s="268"/>
      <c r="M29" s="121"/>
      <c r="N29" s="559">
        <f>N57</f>
        <v>0</v>
      </c>
      <c r="O29" s="560"/>
      <c r="P29" s="559">
        <f t="shared" ref="P29" si="0">P57</f>
        <v>0</v>
      </c>
      <c r="Q29" s="560"/>
      <c r="R29" s="559">
        <f t="shared" ref="R29" si="1">R57</f>
        <v>0</v>
      </c>
      <c r="S29" s="560"/>
      <c r="T29" s="559">
        <f t="shared" ref="T29" si="2">T57</f>
        <v>0</v>
      </c>
      <c r="U29" s="560"/>
      <c r="V29" s="559" t="e">
        <f t="shared" ref="V29" si="3">V57</f>
        <v>#REF!</v>
      </c>
      <c r="W29" s="560"/>
      <c r="X29" s="559">
        <f t="shared" ref="X29" si="4">X57</f>
        <v>0</v>
      </c>
      <c r="Y29" s="560"/>
      <c r="Z29" s="559">
        <f t="shared" ref="Z29" si="5">Z57</f>
        <v>0</v>
      </c>
      <c r="AA29" s="560"/>
      <c r="AB29" s="559" t="e">
        <f t="shared" ref="AB29" si="6">AB57</f>
        <v>#REF!</v>
      </c>
      <c r="AC29" s="560"/>
      <c r="AD29" s="559">
        <f t="shared" ref="AD29" si="7">AD57</f>
        <v>0</v>
      </c>
      <c r="AE29" s="560"/>
      <c r="AF29" s="559" t="e">
        <f t="shared" ref="AF29" si="8">AF57</f>
        <v>#REF!</v>
      </c>
      <c r="AG29" s="560"/>
    </row>
    <row r="30" spans="1:33" s="269" customFormat="1" ht="7.15" customHeight="1" thickBot="1" x14ac:dyDescent="0.25">
      <c r="A30" s="260"/>
      <c r="B30" s="16"/>
      <c r="C30" s="260"/>
      <c r="D30" s="275"/>
      <c r="E30" s="275"/>
      <c r="F30" s="275"/>
      <c r="G30" s="275"/>
      <c r="H30" s="275"/>
      <c r="I30" s="275"/>
      <c r="J30" s="310"/>
      <c r="K30" s="268"/>
      <c r="M30" s="121"/>
      <c r="N30" s="311"/>
      <c r="O30" s="181"/>
      <c r="P30" s="311"/>
      <c r="Q30" s="181"/>
      <c r="R30" s="311"/>
      <c r="S30" s="181"/>
      <c r="T30" s="311"/>
      <c r="U30" s="181"/>
      <c r="V30" s="311"/>
      <c r="W30" s="181"/>
      <c r="X30" s="311"/>
      <c r="Y30" s="181"/>
      <c r="Z30" s="311"/>
      <c r="AA30" s="181"/>
      <c r="AB30" s="311"/>
      <c r="AC30" s="181"/>
      <c r="AD30" s="312"/>
      <c r="AE30" s="312"/>
      <c r="AF30" s="311"/>
      <c r="AG30" s="181"/>
    </row>
    <row r="31" spans="1:33" s="269" customFormat="1" ht="14.65" customHeight="1" x14ac:dyDescent="0.2">
      <c r="A31" s="260"/>
      <c r="B31" s="16"/>
      <c r="C31" s="260"/>
      <c r="D31" s="260"/>
      <c r="E31" s="260"/>
      <c r="F31" s="245" t="s">
        <v>18</v>
      </c>
      <c r="G31" s="260"/>
      <c r="H31" s="260"/>
      <c r="I31" s="245" t="s">
        <v>17</v>
      </c>
      <c r="J31" s="313" t="s">
        <v>19</v>
      </c>
      <c r="K31" s="268"/>
      <c r="M31" s="121"/>
      <c r="N31" s="260"/>
      <c r="O31" s="260"/>
      <c r="P31" s="260"/>
      <c r="Q31" s="260"/>
      <c r="R31" s="260"/>
      <c r="S31" s="260"/>
      <c r="T31" s="260"/>
      <c r="U31" s="260"/>
      <c r="V31" s="260"/>
      <c r="W31" s="260"/>
      <c r="X31" s="260"/>
      <c r="Y31" s="260"/>
      <c r="Z31" s="260"/>
      <c r="AA31" s="260"/>
      <c r="AB31" s="260"/>
      <c r="AC31" s="260"/>
      <c r="AD31" s="260"/>
      <c r="AE31" s="260"/>
      <c r="AF31" s="260"/>
      <c r="AG31" s="260"/>
    </row>
    <row r="32" spans="1:33" s="269" customFormat="1" ht="14.65" customHeight="1" x14ac:dyDescent="0.2">
      <c r="A32" s="260"/>
      <c r="B32" s="16"/>
      <c r="C32" s="260"/>
      <c r="D32" s="277" t="s">
        <v>20</v>
      </c>
      <c r="E32" s="262" t="s">
        <v>21</v>
      </c>
      <c r="F32" s="278">
        <f>J29</f>
        <v>0</v>
      </c>
      <c r="G32" s="260"/>
      <c r="H32" s="260"/>
      <c r="I32" s="279">
        <v>0.21</v>
      </c>
      <c r="J32" s="314">
        <f>I32*F32</f>
        <v>0</v>
      </c>
      <c r="K32" s="268"/>
      <c r="M32" s="121"/>
      <c r="N32" s="260"/>
      <c r="O32" s="260"/>
      <c r="P32" s="260"/>
      <c r="Q32" s="260"/>
      <c r="R32" s="260"/>
      <c r="S32" s="260"/>
      <c r="T32" s="260"/>
      <c r="U32" s="260"/>
      <c r="V32" s="260"/>
      <c r="W32" s="260"/>
      <c r="X32" s="260"/>
      <c r="Y32" s="260"/>
      <c r="Z32" s="260"/>
      <c r="AA32" s="260"/>
      <c r="AB32" s="260"/>
      <c r="AC32" s="260"/>
      <c r="AD32" s="260"/>
      <c r="AE32" s="260"/>
      <c r="AF32" s="260"/>
      <c r="AG32" s="260"/>
    </row>
    <row r="33" spans="1:33" s="269" customFormat="1" ht="14.65" customHeight="1" x14ac:dyDescent="0.2">
      <c r="A33" s="260"/>
      <c r="B33" s="16"/>
      <c r="C33" s="260"/>
      <c r="D33" s="260"/>
      <c r="E33" s="262" t="s">
        <v>22</v>
      </c>
      <c r="F33" s="278">
        <v>0</v>
      </c>
      <c r="G33" s="260"/>
      <c r="H33" s="260"/>
      <c r="I33" s="279">
        <v>0.15</v>
      </c>
      <c r="J33" s="314">
        <v>0</v>
      </c>
      <c r="K33" s="268"/>
      <c r="M33" s="121"/>
      <c r="N33" s="260"/>
      <c r="O33" s="260"/>
      <c r="P33" s="260"/>
      <c r="Q33" s="260"/>
      <c r="R33" s="260"/>
      <c r="S33" s="260"/>
      <c r="T33" s="260"/>
      <c r="U33" s="260"/>
      <c r="V33" s="260"/>
      <c r="W33" s="260"/>
      <c r="X33" s="260"/>
      <c r="Y33" s="260"/>
      <c r="Z33" s="260"/>
      <c r="AA33" s="260"/>
      <c r="AB33" s="260"/>
      <c r="AC33" s="260"/>
      <c r="AD33" s="260"/>
      <c r="AE33" s="260"/>
      <c r="AF33" s="260"/>
      <c r="AG33" s="260"/>
    </row>
    <row r="34" spans="1:33" s="269" customFormat="1" ht="7.15" customHeight="1" x14ac:dyDescent="0.2">
      <c r="A34" s="260"/>
      <c r="B34" s="16"/>
      <c r="C34" s="260"/>
      <c r="D34" s="260"/>
      <c r="E34" s="260"/>
      <c r="F34" s="260"/>
      <c r="G34" s="260"/>
      <c r="H34" s="260"/>
      <c r="I34" s="260"/>
      <c r="J34" s="126"/>
      <c r="K34" s="268"/>
      <c r="M34" s="121"/>
      <c r="N34" s="260"/>
      <c r="O34" s="260"/>
      <c r="P34" s="260"/>
      <c r="Q34" s="260"/>
      <c r="R34" s="260"/>
      <c r="S34" s="260"/>
      <c r="T34" s="260"/>
      <c r="U34" s="260"/>
      <c r="V34" s="260"/>
      <c r="W34" s="260"/>
      <c r="X34" s="260"/>
      <c r="Y34" s="260"/>
      <c r="Z34" s="260"/>
      <c r="AA34" s="260"/>
      <c r="AB34" s="260"/>
      <c r="AC34" s="260"/>
      <c r="AD34" s="260"/>
      <c r="AE34" s="260"/>
      <c r="AF34" s="260"/>
      <c r="AG34" s="260"/>
    </row>
    <row r="35" spans="1:33" s="269" customFormat="1" ht="25.35" customHeight="1" x14ac:dyDescent="0.2">
      <c r="A35" s="260"/>
      <c r="B35" s="16"/>
      <c r="C35" s="46"/>
      <c r="D35" s="280" t="s">
        <v>26</v>
      </c>
      <c r="E35" s="31"/>
      <c r="F35" s="31"/>
      <c r="G35" s="281" t="s">
        <v>27</v>
      </c>
      <c r="H35" s="282" t="s">
        <v>28</v>
      </c>
      <c r="I35" s="31"/>
      <c r="J35" s="283">
        <f>SUM(J29:J33)</f>
        <v>0</v>
      </c>
      <c r="K35" s="268"/>
      <c r="M35" s="121"/>
      <c r="N35" s="260"/>
      <c r="O35" s="260"/>
      <c r="P35" s="260"/>
      <c r="Q35" s="260"/>
      <c r="R35" s="260"/>
      <c r="S35" s="260"/>
      <c r="T35" s="260"/>
      <c r="U35" s="260"/>
      <c r="V35" s="260"/>
      <c r="W35" s="260"/>
      <c r="X35" s="260"/>
      <c r="Y35" s="260"/>
      <c r="Z35" s="260"/>
      <c r="AA35" s="260"/>
      <c r="AB35" s="260"/>
      <c r="AC35" s="260"/>
      <c r="AD35" s="260"/>
      <c r="AE35" s="260"/>
      <c r="AF35" s="260"/>
      <c r="AG35" s="260"/>
    </row>
    <row r="36" spans="1:33" s="269" customFormat="1" ht="14.65" customHeight="1" x14ac:dyDescent="0.2">
      <c r="A36" s="260"/>
      <c r="B36" s="23"/>
      <c r="C36" s="24"/>
      <c r="D36" s="24"/>
      <c r="E36" s="24"/>
      <c r="F36" s="24"/>
      <c r="G36" s="24"/>
      <c r="H36" s="24"/>
      <c r="I36" s="24"/>
      <c r="J36" s="133"/>
      <c r="K36" s="284"/>
      <c r="M36" s="121"/>
      <c r="N36" s="260"/>
      <c r="O36" s="260"/>
      <c r="P36" s="260"/>
      <c r="Q36" s="260"/>
      <c r="R36" s="260"/>
      <c r="S36" s="260"/>
      <c r="T36" s="260"/>
      <c r="U36" s="260"/>
      <c r="V36" s="260"/>
      <c r="W36" s="260"/>
      <c r="X36" s="260"/>
      <c r="Y36" s="260"/>
      <c r="Z36" s="260"/>
      <c r="AA36" s="260"/>
      <c r="AB36" s="260"/>
      <c r="AC36" s="260"/>
      <c r="AD36" s="260"/>
      <c r="AE36" s="260"/>
      <c r="AF36" s="260"/>
      <c r="AG36" s="260"/>
    </row>
    <row r="37" spans="1:33" x14ac:dyDescent="0.2">
      <c r="J37" s="127"/>
    </row>
    <row r="38" spans="1:33" x14ac:dyDescent="0.2">
      <c r="J38" s="127"/>
    </row>
    <row r="39" spans="1:33" x14ac:dyDescent="0.2">
      <c r="J39" s="127"/>
    </row>
    <row r="40" spans="1:33" s="269" customFormat="1" ht="7.15" customHeight="1" x14ac:dyDescent="0.2">
      <c r="A40" s="260"/>
      <c r="B40" s="25"/>
      <c r="C40" s="26"/>
      <c r="D40" s="26"/>
      <c r="E40" s="26"/>
      <c r="F40" s="26"/>
      <c r="G40" s="26"/>
      <c r="H40" s="26"/>
      <c r="I40" s="26"/>
      <c r="J40" s="134"/>
      <c r="K40" s="285"/>
      <c r="M40" s="265"/>
    </row>
    <row r="41" spans="1:33" s="269" customFormat="1" ht="25.15" customHeight="1" x14ac:dyDescent="0.2">
      <c r="A41" s="260"/>
      <c r="B41" s="16"/>
      <c r="C41" s="12" t="s">
        <v>54</v>
      </c>
      <c r="D41" s="260"/>
      <c r="E41" s="260"/>
      <c r="F41" s="260"/>
      <c r="G41" s="260"/>
      <c r="H41" s="260"/>
      <c r="I41" s="260"/>
      <c r="J41" s="126"/>
      <c r="K41" s="268"/>
      <c r="M41" s="265"/>
    </row>
    <row r="42" spans="1:33" s="269" customFormat="1" ht="7.15" customHeight="1" x14ac:dyDescent="0.2">
      <c r="A42" s="260"/>
      <c r="B42" s="16"/>
      <c r="C42" s="260"/>
      <c r="D42" s="260"/>
      <c r="E42" s="260"/>
      <c r="F42" s="260"/>
      <c r="G42" s="260"/>
      <c r="H42" s="260"/>
      <c r="I42" s="260"/>
      <c r="J42" s="126"/>
      <c r="K42" s="268"/>
      <c r="M42" s="265"/>
      <c r="N42" s="251"/>
      <c r="O42" s="251"/>
      <c r="P42" s="251"/>
      <c r="Q42" s="251"/>
      <c r="R42" s="251"/>
      <c r="S42" s="251"/>
      <c r="T42" s="251"/>
      <c r="U42" s="251"/>
      <c r="V42" s="251"/>
      <c r="W42" s="251"/>
      <c r="X42" s="251"/>
      <c r="Y42" s="251"/>
      <c r="Z42" s="251"/>
      <c r="AA42" s="251"/>
      <c r="AB42" s="251"/>
      <c r="AC42" s="251"/>
      <c r="AD42" s="251"/>
      <c r="AE42" s="251"/>
      <c r="AF42" s="251"/>
      <c r="AG42" s="251"/>
    </row>
    <row r="43" spans="1:33" s="269" customFormat="1" ht="12" customHeight="1" x14ac:dyDescent="0.2">
      <c r="A43" s="260"/>
      <c r="B43" s="16"/>
      <c r="C43" s="262" t="s">
        <v>3</v>
      </c>
      <c r="D43" s="260"/>
      <c r="E43" s="260"/>
      <c r="F43" s="260"/>
      <c r="G43" s="260"/>
      <c r="H43" s="260"/>
      <c r="I43" s="260"/>
      <c r="J43" s="126"/>
      <c r="K43" s="268"/>
      <c r="M43" s="265"/>
      <c r="N43" s="251"/>
      <c r="O43" s="251"/>
      <c r="P43" s="251"/>
      <c r="Q43" s="251"/>
      <c r="R43" s="251"/>
      <c r="S43" s="251"/>
      <c r="T43" s="251"/>
      <c r="U43" s="251"/>
      <c r="V43" s="251"/>
      <c r="W43" s="251"/>
      <c r="X43" s="251"/>
      <c r="Y43" s="251"/>
      <c r="Z43" s="251"/>
      <c r="AA43" s="251"/>
      <c r="AB43" s="251"/>
      <c r="AC43" s="251"/>
      <c r="AD43" s="251"/>
      <c r="AE43" s="251"/>
      <c r="AF43" s="251"/>
      <c r="AG43" s="251"/>
    </row>
    <row r="44" spans="1:33" s="269" customFormat="1" ht="16.5" customHeight="1" x14ac:dyDescent="0.2">
      <c r="A44" s="260"/>
      <c r="B44" s="16"/>
      <c r="C44" s="260"/>
      <c r="D44" s="260"/>
      <c r="E44" s="562" t="str">
        <f>E6</f>
        <v>Mateřská škola Na výsluní, Uherský Brod</v>
      </c>
      <c r="F44" s="563"/>
      <c r="G44" s="563"/>
      <c r="H44" s="563"/>
      <c r="I44" s="260"/>
      <c r="J44" s="126"/>
      <c r="K44" s="268"/>
      <c r="M44" s="265"/>
      <c r="N44" s="251"/>
      <c r="O44" s="251"/>
      <c r="P44" s="251"/>
      <c r="Q44" s="251"/>
      <c r="R44" s="251"/>
      <c r="S44" s="251"/>
      <c r="T44" s="251"/>
      <c r="U44" s="251"/>
      <c r="V44" s="251"/>
      <c r="W44" s="251"/>
      <c r="X44" s="251"/>
      <c r="Y44" s="251"/>
      <c r="Z44" s="251"/>
      <c r="AA44" s="251"/>
      <c r="AB44" s="251"/>
      <c r="AC44" s="251"/>
      <c r="AD44" s="251"/>
      <c r="AE44" s="251"/>
      <c r="AF44" s="251"/>
      <c r="AG44" s="251"/>
    </row>
    <row r="45" spans="1:33" ht="12" customHeight="1" x14ac:dyDescent="0.2">
      <c r="B45" s="11"/>
      <c r="C45" s="262" t="s">
        <v>52</v>
      </c>
      <c r="J45" s="127"/>
      <c r="K45" s="267"/>
    </row>
    <row r="46" spans="1:33" s="269" customFormat="1" ht="16.5" customHeight="1" x14ac:dyDescent="0.2">
      <c r="A46" s="260"/>
      <c r="B46" s="16"/>
      <c r="C46" s="260"/>
      <c r="D46" s="260"/>
      <c r="E46" s="562" t="str">
        <f>E8</f>
        <v>SO 1 - Pavilon A vstupní objekt</v>
      </c>
      <c r="F46" s="561"/>
      <c r="G46" s="561"/>
      <c r="H46" s="561"/>
      <c r="I46" s="260"/>
      <c r="J46" s="126"/>
      <c r="K46" s="268"/>
      <c r="M46" s="265"/>
      <c r="N46" s="251"/>
      <c r="O46" s="251"/>
      <c r="P46" s="251"/>
      <c r="Q46" s="251"/>
      <c r="R46" s="251"/>
      <c r="S46" s="251"/>
      <c r="T46" s="251"/>
      <c r="U46" s="251"/>
      <c r="V46" s="251"/>
      <c r="W46" s="251"/>
      <c r="X46" s="251"/>
      <c r="Y46" s="251"/>
      <c r="Z46" s="251"/>
      <c r="AA46" s="251"/>
      <c r="AB46" s="251"/>
      <c r="AC46" s="251"/>
      <c r="AD46" s="251"/>
      <c r="AE46" s="251"/>
      <c r="AF46" s="251"/>
      <c r="AG46" s="251"/>
    </row>
    <row r="47" spans="1:33" s="269" customFormat="1" ht="12" customHeight="1" x14ac:dyDescent="0.2">
      <c r="A47" s="260"/>
      <c r="B47" s="16"/>
      <c r="C47" s="262" t="s">
        <v>53</v>
      </c>
      <c r="D47" s="260"/>
      <c r="E47" s="260"/>
      <c r="F47" s="260"/>
      <c r="G47" s="260"/>
      <c r="H47" s="260"/>
      <c r="I47" s="260"/>
      <c r="J47" s="126"/>
      <c r="K47" s="268"/>
      <c r="M47" s="265"/>
      <c r="N47" s="251"/>
      <c r="O47" s="251"/>
      <c r="P47" s="251"/>
      <c r="Q47" s="251"/>
      <c r="R47" s="251"/>
      <c r="S47" s="251"/>
      <c r="T47" s="251"/>
      <c r="U47" s="251"/>
      <c r="V47" s="251"/>
      <c r="W47" s="251"/>
      <c r="X47" s="251"/>
      <c r="Y47" s="251"/>
      <c r="Z47" s="251"/>
      <c r="AA47" s="251"/>
      <c r="AB47" s="251"/>
      <c r="AC47" s="251"/>
      <c r="AD47" s="251"/>
      <c r="AE47" s="251"/>
      <c r="AF47" s="251"/>
      <c r="AG47" s="251"/>
    </row>
    <row r="48" spans="1:33" s="269" customFormat="1" ht="16.5" customHeight="1" x14ac:dyDescent="0.2">
      <c r="A48" s="260"/>
      <c r="B48" s="16"/>
      <c r="C48" s="260"/>
      <c r="D48" s="260"/>
      <c r="E48" s="527" t="str">
        <f>E10</f>
        <v>SO 1 - Zdravotně technické instalace</v>
      </c>
      <c r="F48" s="561"/>
      <c r="G48" s="561"/>
      <c r="H48" s="561"/>
      <c r="I48" s="260"/>
      <c r="J48" s="126"/>
      <c r="K48" s="268"/>
      <c r="M48" s="265"/>
      <c r="N48" s="251"/>
      <c r="O48" s="251"/>
      <c r="P48" s="251"/>
      <c r="Q48" s="251"/>
      <c r="R48" s="251"/>
      <c r="S48" s="251"/>
      <c r="T48" s="251"/>
      <c r="U48" s="251"/>
      <c r="V48" s="251"/>
      <c r="W48" s="251"/>
      <c r="X48" s="251"/>
      <c r="Y48" s="251"/>
      <c r="Z48" s="251"/>
      <c r="AA48" s="251"/>
      <c r="AB48" s="251"/>
      <c r="AC48" s="251"/>
      <c r="AD48" s="251"/>
      <c r="AE48" s="251"/>
      <c r="AF48" s="251"/>
      <c r="AG48" s="251"/>
    </row>
    <row r="49" spans="1:33" s="269" customFormat="1" ht="7.15" customHeight="1" x14ac:dyDescent="0.2">
      <c r="A49" s="260"/>
      <c r="B49" s="16"/>
      <c r="C49" s="260"/>
      <c r="D49" s="260"/>
      <c r="E49" s="260"/>
      <c r="F49" s="260"/>
      <c r="G49" s="260"/>
      <c r="H49" s="260"/>
      <c r="I49" s="260"/>
      <c r="J49" s="126"/>
      <c r="K49" s="268"/>
      <c r="M49" s="265"/>
      <c r="N49" s="251"/>
      <c r="O49" s="251"/>
      <c r="P49" s="251"/>
      <c r="Q49" s="251"/>
      <c r="R49" s="251"/>
      <c r="S49" s="251"/>
      <c r="T49" s="251"/>
      <c r="U49" s="251"/>
      <c r="V49" s="251"/>
      <c r="W49" s="251"/>
      <c r="X49" s="251"/>
      <c r="Y49" s="251"/>
      <c r="Z49" s="251"/>
      <c r="AA49" s="251"/>
      <c r="AB49" s="251"/>
      <c r="AC49" s="251"/>
      <c r="AD49" s="251"/>
      <c r="AE49" s="251"/>
      <c r="AF49" s="251"/>
      <c r="AG49" s="251"/>
    </row>
    <row r="50" spans="1:33" s="269" customFormat="1" ht="12" customHeight="1" x14ac:dyDescent="0.2">
      <c r="A50" s="260"/>
      <c r="B50" s="16"/>
      <c r="C50" s="262" t="s">
        <v>7</v>
      </c>
      <c r="D50" s="260"/>
      <c r="E50" s="260"/>
      <c r="F50" s="250" t="str">
        <f>F13</f>
        <v>k.ú. Uherský Brod, parc. čísla 2812</v>
      </c>
      <c r="G50" s="260"/>
      <c r="H50" s="260"/>
      <c r="I50" s="262" t="s">
        <v>8</v>
      </c>
      <c r="J50" s="128"/>
      <c r="K50" s="268"/>
      <c r="M50" s="265"/>
      <c r="N50" s="251"/>
      <c r="O50" s="251"/>
      <c r="P50" s="251"/>
      <c r="Q50" s="251"/>
      <c r="R50" s="251"/>
      <c r="S50" s="251"/>
      <c r="T50" s="251"/>
      <c r="U50" s="251"/>
      <c r="V50" s="251"/>
      <c r="W50" s="251"/>
      <c r="X50" s="251"/>
      <c r="Y50" s="251"/>
      <c r="Z50" s="251"/>
      <c r="AA50" s="251"/>
      <c r="AB50" s="251"/>
      <c r="AC50" s="251"/>
      <c r="AD50" s="251"/>
      <c r="AE50" s="251"/>
      <c r="AF50" s="251"/>
      <c r="AG50" s="251"/>
    </row>
    <row r="51" spans="1:33" s="269" customFormat="1" ht="7.15" customHeight="1" x14ac:dyDescent="0.2">
      <c r="A51" s="260"/>
      <c r="B51" s="16"/>
      <c r="C51" s="260"/>
      <c r="D51" s="260"/>
      <c r="E51" s="260"/>
      <c r="F51" s="260"/>
      <c r="G51" s="260"/>
      <c r="H51" s="260"/>
      <c r="I51" s="260"/>
      <c r="J51" s="126"/>
      <c r="K51" s="268"/>
      <c r="M51" s="265"/>
      <c r="N51" s="251"/>
      <c r="O51" s="251"/>
      <c r="P51" s="251"/>
      <c r="Q51" s="251"/>
      <c r="R51" s="251"/>
      <c r="S51" s="251"/>
      <c r="T51" s="251"/>
      <c r="U51" s="251"/>
      <c r="V51" s="251"/>
      <c r="W51" s="251"/>
      <c r="X51" s="251"/>
      <c r="Y51" s="251"/>
      <c r="Z51" s="251"/>
      <c r="AA51" s="251"/>
      <c r="AB51" s="251"/>
      <c r="AC51" s="251"/>
      <c r="AD51" s="251"/>
      <c r="AE51" s="251"/>
      <c r="AF51" s="251"/>
      <c r="AG51" s="251"/>
    </row>
    <row r="52" spans="1:33" s="269" customFormat="1" ht="40.15" customHeight="1" x14ac:dyDescent="0.2">
      <c r="A52" s="260"/>
      <c r="B52" s="16"/>
      <c r="C52" s="262" t="s">
        <v>9</v>
      </c>
      <c r="D52" s="260"/>
      <c r="E52" s="260"/>
      <c r="F52" s="250" t="str">
        <f>E16</f>
        <v>Město Uherský Brod, Masarykovo náměstí 100, 688 17 Uherský Brod</v>
      </c>
      <c r="G52" s="260"/>
      <c r="H52" s="260"/>
      <c r="I52" s="262" t="s">
        <v>13</v>
      </c>
      <c r="J52" s="129" t="str">
        <f>E22</f>
        <v>ARTENDR s.r.o., Nádražní 67, 281 51 Velký Osek</v>
      </c>
      <c r="K52" s="268"/>
      <c r="M52" s="265"/>
      <c r="N52" s="251"/>
      <c r="O52" s="251"/>
      <c r="P52" s="251"/>
      <c r="Q52" s="251"/>
      <c r="R52" s="251"/>
      <c r="S52" s="251"/>
      <c r="T52" s="251"/>
      <c r="U52" s="251"/>
      <c r="V52" s="251"/>
      <c r="W52" s="251"/>
      <c r="X52" s="251"/>
      <c r="Y52" s="251"/>
      <c r="Z52" s="251"/>
      <c r="AA52" s="251"/>
      <c r="AB52" s="251"/>
      <c r="AC52" s="251"/>
      <c r="AD52" s="251"/>
      <c r="AE52" s="251"/>
      <c r="AF52" s="251"/>
      <c r="AG52" s="251"/>
    </row>
    <row r="53" spans="1:33" s="269" customFormat="1" ht="15.4" customHeight="1" x14ac:dyDescent="0.2">
      <c r="A53" s="260"/>
      <c r="B53" s="16"/>
      <c r="C53" s="262" t="s">
        <v>12</v>
      </c>
      <c r="D53" s="260"/>
      <c r="E53" s="260"/>
      <c r="F53" s="250"/>
      <c r="G53" s="260"/>
      <c r="H53" s="260"/>
      <c r="I53" s="262"/>
      <c r="J53" s="129"/>
      <c r="K53" s="268"/>
      <c r="M53" s="265"/>
      <c r="N53" s="251"/>
      <c r="O53" s="251"/>
      <c r="P53" s="251"/>
      <c r="Q53" s="251"/>
      <c r="R53" s="251"/>
      <c r="S53" s="251"/>
      <c r="T53" s="251"/>
      <c r="U53" s="251"/>
      <c r="V53" s="251"/>
      <c r="W53" s="251"/>
      <c r="X53" s="251"/>
      <c r="Y53" s="251"/>
      <c r="Z53" s="251"/>
      <c r="AA53" s="251"/>
      <c r="AB53" s="251"/>
      <c r="AC53" s="251"/>
      <c r="AD53" s="251"/>
      <c r="AE53" s="251"/>
      <c r="AF53" s="251"/>
      <c r="AG53" s="251"/>
    </row>
    <row r="54" spans="1:33" s="269" customFormat="1" ht="10.35" customHeight="1" thickBot="1" x14ac:dyDescent="0.25">
      <c r="A54" s="260"/>
      <c r="B54" s="16"/>
      <c r="C54" s="260"/>
      <c r="D54" s="260"/>
      <c r="E54" s="260"/>
      <c r="F54" s="260"/>
      <c r="G54" s="260"/>
      <c r="H54" s="260"/>
      <c r="I54" s="260"/>
      <c r="J54" s="126"/>
      <c r="K54" s="268"/>
      <c r="M54" s="265"/>
      <c r="N54" s="251"/>
      <c r="O54" s="251"/>
      <c r="P54" s="251"/>
      <c r="Q54" s="251"/>
      <c r="R54" s="251"/>
      <c r="S54" s="251"/>
      <c r="T54" s="251"/>
      <c r="U54" s="251"/>
      <c r="V54" s="251"/>
      <c r="W54" s="251"/>
      <c r="X54" s="251"/>
      <c r="Y54" s="251"/>
      <c r="Z54" s="251"/>
      <c r="AA54" s="251"/>
      <c r="AB54" s="251"/>
      <c r="AC54" s="251"/>
      <c r="AD54" s="251"/>
      <c r="AE54" s="251"/>
      <c r="AF54" s="251"/>
      <c r="AG54" s="251"/>
    </row>
    <row r="55" spans="1:33" s="269" customFormat="1" ht="29.25" customHeight="1" x14ac:dyDescent="0.2">
      <c r="A55" s="260"/>
      <c r="B55" s="16"/>
      <c r="C55" s="45" t="s">
        <v>55</v>
      </c>
      <c r="D55" s="46"/>
      <c r="E55" s="46"/>
      <c r="F55" s="46"/>
      <c r="G55" s="46"/>
      <c r="H55" s="46"/>
      <c r="I55" s="46"/>
      <c r="J55" s="47" t="s">
        <v>56</v>
      </c>
      <c r="K55" s="268"/>
      <c r="M55" s="121"/>
      <c r="N55" s="535" t="s">
        <v>1048</v>
      </c>
      <c r="O55" s="536"/>
      <c r="P55" s="537" t="s">
        <v>1047</v>
      </c>
      <c r="Q55" s="534"/>
      <c r="R55" s="535" t="s">
        <v>1049</v>
      </c>
      <c r="S55" s="536"/>
      <c r="T55" s="533" t="s">
        <v>1047</v>
      </c>
      <c r="U55" s="534"/>
      <c r="V55" s="535" t="s">
        <v>1050</v>
      </c>
      <c r="W55" s="536"/>
      <c r="X55" s="533" t="s">
        <v>1047</v>
      </c>
      <c r="Y55" s="534"/>
      <c r="Z55" s="535" t="s">
        <v>1051</v>
      </c>
      <c r="AA55" s="536"/>
      <c r="AB55" s="533" t="s">
        <v>1047</v>
      </c>
      <c r="AC55" s="534"/>
      <c r="AD55" s="535" t="s">
        <v>1052</v>
      </c>
      <c r="AE55" s="536"/>
      <c r="AF55" s="533" t="s">
        <v>1047</v>
      </c>
      <c r="AG55" s="534"/>
    </row>
    <row r="56" spans="1:33" s="269" customFormat="1" ht="10.35" customHeight="1" x14ac:dyDescent="0.2">
      <c r="A56" s="260"/>
      <c r="B56" s="16"/>
      <c r="C56" s="260"/>
      <c r="D56" s="260"/>
      <c r="E56" s="260"/>
      <c r="F56" s="260"/>
      <c r="G56" s="260"/>
      <c r="H56" s="260"/>
      <c r="I56" s="260"/>
      <c r="J56" s="126"/>
      <c r="K56" s="268"/>
      <c r="M56" s="121"/>
      <c r="N56" s="315"/>
      <c r="O56" s="316"/>
      <c r="P56" s="317"/>
      <c r="Q56" s="318"/>
      <c r="R56" s="319"/>
      <c r="S56" s="318"/>
      <c r="T56" s="319"/>
      <c r="U56" s="318"/>
      <c r="V56" s="319"/>
      <c r="W56" s="318"/>
      <c r="X56" s="319"/>
      <c r="Y56" s="318"/>
      <c r="Z56" s="319"/>
      <c r="AA56" s="318"/>
      <c r="AB56" s="319"/>
      <c r="AC56" s="318"/>
      <c r="AD56" s="319"/>
      <c r="AE56" s="318"/>
      <c r="AF56" s="319"/>
      <c r="AG56" s="318"/>
    </row>
    <row r="57" spans="1:33" s="269" customFormat="1" ht="22.9" customHeight="1" x14ac:dyDescent="0.2">
      <c r="A57" s="260"/>
      <c r="B57" s="16"/>
      <c r="C57" s="48" t="s">
        <v>35</v>
      </c>
      <c r="D57" s="260"/>
      <c r="E57" s="260"/>
      <c r="F57" s="260"/>
      <c r="G57" s="260"/>
      <c r="H57" s="260"/>
      <c r="I57" s="260"/>
      <c r="J57" s="130">
        <f>J88</f>
        <v>0</v>
      </c>
      <c r="K57" s="268"/>
      <c r="M57" s="121"/>
      <c r="N57" s="544">
        <f>N58+N62</f>
        <v>0</v>
      </c>
      <c r="O57" s="545"/>
      <c r="P57" s="544">
        <f>P58+P62</f>
        <v>0</v>
      </c>
      <c r="Q57" s="545"/>
      <c r="R57" s="544">
        <f>R58+R62</f>
        <v>0</v>
      </c>
      <c r="S57" s="545"/>
      <c r="T57" s="544">
        <f>T58+T62</f>
        <v>0</v>
      </c>
      <c r="U57" s="545"/>
      <c r="V57" s="544" t="e">
        <f>V58+V62</f>
        <v>#REF!</v>
      </c>
      <c r="W57" s="545"/>
      <c r="X57" s="544">
        <f>X58+X62</f>
        <v>0</v>
      </c>
      <c r="Y57" s="545"/>
      <c r="Z57" s="544">
        <f>Z58+Z62</f>
        <v>0</v>
      </c>
      <c r="AA57" s="545"/>
      <c r="AB57" s="544" t="e">
        <f>AB58+AB62</f>
        <v>#REF!</v>
      </c>
      <c r="AC57" s="545"/>
      <c r="AD57" s="544">
        <f>AD58+AD62</f>
        <v>0</v>
      </c>
      <c r="AE57" s="545"/>
      <c r="AF57" s="544" t="e">
        <f>AF58+AF62</f>
        <v>#REF!</v>
      </c>
      <c r="AG57" s="545"/>
    </row>
    <row r="58" spans="1:33" s="50" customFormat="1" ht="25.15" customHeight="1" x14ac:dyDescent="0.2">
      <c r="B58" s="49"/>
      <c r="D58" s="51" t="s">
        <v>57</v>
      </c>
      <c r="E58" s="52"/>
      <c r="F58" s="52"/>
      <c r="G58" s="52"/>
      <c r="H58" s="52"/>
      <c r="I58" s="52"/>
      <c r="J58" s="131">
        <f>J89</f>
        <v>0</v>
      </c>
      <c r="K58" s="286"/>
      <c r="M58" s="287"/>
      <c r="N58" s="546">
        <f>SUM(N59:O60)</f>
        <v>0</v>
      </c>
      <c r="O58" s="547"/>
      <c r="P58" s="546">
        <f>SUM(P59:Q60)</f>
        <v>0</v>
      </c>
      <c r="Q58" s="547"/>
      <c r="R58" s="546">
        <f>SUM(R59:S60)</f>
        <v>0</v>
      </c>
      <c r="S58" s="547"/>
      <c r="T58" s="546">
        <f>SUM(T59:U60)</f>
        <v>0</v>
      </c>
      <c r="U58" s="547"/>
      <c r="V58" s="546" t="e">
        <f>SUM(V59:W60)</f>
        <v>#REF!</v>
      </c>
      <c r="W58" s="547"/>
      <c r="X58" s="546">
        <f>SUM(X59:Y60)</f>
        <v>0</v>
      </c>
      <c r="Y58" s="547"/>
      <c r="Z58" s="546">
        <f>SUM(Z59:AA60)</f>
        <v>0</v>
      </c>
      <c r="AA58" s="547"/>
      <c r="AB58" s="546" t="e">
        <f>SUM(AB59:AC60)</f>
        <v>#REF!</v>
      </c>
      <c r="AC58" s="547"/>
      <c r="AD58" s="546">
        <f>SUM(AD59:AE60)</f>
        <v>0</v>
      </c>
      <c r="AE58" s="547"/>
      <c r="AF58" s="546" t="e">
        <f>SUM(AF59:AG60)</f>
        <v>#REF!</v>
      </c>
      <c r="AG58" s="547"/>
    </row>
    <row r="59" spans="1:33" s="256" customFormat="1" ht="19.899999999999999" customHeight="1" x14ac:dyDescent="0.2">
      <c r="B59" s="55"/>
      <c r="D59" s="56" t="s">
        <v>58</v>
      </c>
      <c r="E59" s="57"/>
      <c r="F59" s="57"/>
      <c r="G59" s="57"/>
      <c r="H59" s="57"/>
      <c r="I59" s="57"/>
      <c r="J59" s="132">
        <f>J90</f>
        <v>0</v>
      </c>
      <c r="K59" s="288"/>
      <c r="M59" s="289"/>
      <c r="N59" s="538">
        <f>O90</f>
        <v>0</v>
      </c>
      <c r="O59" s="539"/>
      <c r="P59" s="538">
        <f t="shared" ref="P59" si="9">Q90</f>
        <v>0</v>
      </c>
      <c r="Q59" s="539"/>
      <c r="R59" s="538">
        <f t="shared" ref="R59" si="10">S90</f>
        <v>0</v>
      </c>
      <c r="S59" s="539"/>
      <c r="T59" s="538">
        <f t="shared" ref="T59" si="11">U90</f>
        <v>0</v>
      </c>
      <c r="U59" s="539"/>
      <c r="V59" s="538" t="e">
        <f t="shared" ref="V59" si="12">W90</f>
        <v>#REF!</v>
      </c>
      <c r="W59" s="539"/>
      <c r="X59" s="538">
        <f t="shared" ref="X59" si="13">Y90</f>
        <v>0</v>
      </c>
      <c r="Y59" s="539"/>
      <c r="Z59" s="538">
        <f t="shared" ref="Z59" si="14">AA90</f>
        <v>0</v>
      </c>
      <c r="AA59" s="539"/>
      <c r="AB59" s="538" t="e">
        <f t="shared" ref="AB59" si="15">AC90</f>
        <v>#REF!</v>
      </c>
      <c r="AC59" s="539"/>
      <c r="AD59" s="538">
        <f t="shared" ref="AD59" si="16">AE90</f>
        <v>0</v>
      </c>
      <c r="AE59" s="539"/>
      <c r="AF59" s="538" t="e">
        <f t="shared" ref="AF59" si="17">AG90</f>
        <v>#REF!</v>
      </c>
      <c r="AG59" s="539"/>
    </row>
    <row r="60" spans="1:33" s="256" customFormat="1" ht="19.899999999999999" customHeight="1" x14ac:dyDescent="0.2">
      <c r="B60" s="55"/>
      <c r="D60" s="56" t="s">
        <v>59</v>
      </c>
      <c r="E60" s="57"/>
      <c r="F60" s="57"/>
      <c r="G60" s="57"/>
      <c r="H60" s="57"/>
      <c r="I60" s="57"/>
      <c r="J60" s="132">
        <f>J115</f>
        <v>0</v>
      </c>
      <c r="K60" s="288"/>
      <c r="M60" s="289"/>
      <c r="N60" s="538">
        <f>O115</f>
        <v>0</v>
      </c>
      <c r="O60" s="539"/>
      <c r="P60" s="538">
        <f t="shared" ref="P60" si="18">Q115</f>
        <v>0</v>
      </c>
      <c r="Q60" s="539"/>
      <c r="R60" s="538">
        <f t="shared" ref="R60" si="19">S115</f>
        <v>0</v>
      </c>
      <c r="S60" s="539"/>
      <c r="T60" s="538">
        <f t="shared" ref="T60" si="20">U115</f>
        <v>0</v>
      </c>
      <c r="U60" s="539"/>
      <c r="V60" s="538">
        <f t="shared" ref="V60" si="21">W115</f>
        <v>0</v>
      </c>
      <c r="W60" s="539"/>
      <c r="X60" s="538">
        <f t="shared" ref="X60" si="22">Y115</f>
        <v>0</v>
      </c>
      <c r="Y60" s="539"/>
      <c r="Z60" s="538">
        <f t="shared" ref="Z60" si="23">AA115</f>
        <v>0</v>
      </c>
      <c r="AA60" s="539"/>
      <c r="AB60" s="538">
        <f t="shared" ref="AB60" si="24">AC115</f>
        <v>0</v>
      </c>
      <c r="AC60" s="539"/>
      <c r="AD60" s="538">
        <f t="shared" ref="AD60" si="25">AE115</f>
        <v>0</v>
      </c>
      <c r="AE60" s="539"/>
      <c r="AF60" s="538">
        <f t="shared" ref="AF60" si="26">AG115</f>
        <v>0</v>
      </c>
      <c r="AG60" s="539"/>
    </row>
    <row r="61" spans="1:33" s="256" customFormat="1" ht="19.899999999999999" customHeight="1" x14ac:dyDescent="0.2">
      <c r="B61" s="55"/>
      <c r="D61" s="56" t="s">
        <v>60</v>
      </c>
      <c r="E61" s="57"/>
      <c r="F61" s="57"/>
      <c r="G61" s="57"/>
      <c r="H61" s="57"/>
      <c r="I61" s="57"/>
      <c r="J61" s="132">
        <f>J118</f>
        <v>0</v>
      </c>
      <c r="K61" s="288"/>
      <c r="M61" s="289"/>
      <c r="N61" s="263"/>
      <c r="O61" s="264"/>
      <c r="P61" s="263"/>
      <c r="Q61" s="264"/>
      <c r="R61" s="263"/>
      <c r="S61" s="264"/>
      <c r="T61" s="263"/>
      <c r="U61" s="264"/>
      <c r="V61" s="263"/>
      <c r="W61" s="264"/>
      <c r="X61" s="263"/>
      <c r="Y61" s="264"/>
      <c r="Z61" s="263"/>
      <c r="AA61" s="264"/>
      <c r="AB61" s="263"/>
      <c r="AC61" s="264"/>
      <c r="AD61" s="263"/>
      <c r="AE61" s="264"/>
      <c r="AF61" s="263"/>
      <c r="AG61" s="264"/>
    </row>
    <row r="62" spans="1:33" s="50" customFormat="1" ht="25.15" customHeight="1" x14ac:dyDescent="0.2">
      <c r="B62" s="49"/>
      <c r="D62" s="51" t="s">
        <v>61</v>
      </c>
      <c r="E62" s="52"/>
      <c r="F62" s="52"/>
      <c r="G62" s="52"/>
      <c r="H62" s="52"/>
      <c r="I62" s="52"/>
      <c r="J62" s="131">
        <f>J121</f>
        <v>0</v>
      </c>
      <c r="K62" s="286"/>
      <c r="M62" s="289"/>
      <c r="N62" s="542">
        <f>SUM(N63:O66)</f>
        <v>0</v>
      </c>
      <c r="O62" s="543"/>
      <c r="P62" s="542">
        <f>SUM(P63:Q66)</f>
        <v>0</v>
      </c>
      <c r="Q62" s="543"/>
      <c r="R62" s="542">
        <f>SUM(R63:S66)</f>
        <v>0</v>
      </c>
      <c r="S62" s="543"/>
      <c r="T62" s="542">
        <f>SUM(T63:U66)</f>
        <v>0</v>
      </c>
      <c r="U62" s="543"/>
      <c r="V62" s="542">
        <f>SUM(V63:W66)</f>
        <v>0.01</v>
      </c>
      <c r="W62" s="543"/>
      <c r="X62" s="542">
        <f>SUM(X63:Y66)</f>
        <v>0</v>
      </c>
      <c r="Y62" s="543"/>
      <c r="Z62" s="542">
        <f>SUM(Z63:AA66)</f>
        <v>0</v>
      </c>
      <c r="AA62" s="543"/>
      <c r="AB62" s="542">
        <f>SUM(AB63:AC66)</f>
        <v>0</v>
      </c>
      <c r="AC62" s="543"/>
      <c r="AD62" s="542">
        <f>SUM(AD63:AE66)</f>
        <v>0</v>
      </c>
      <c r="AE62" s="543"/>
      <c r="AF62" s="542">
        <f>SUM(AF63:AG66)</f>
        <v>0</v>
      </c>
      <c r="AG62" s="543"/>
    </row>
    <row r="63" spans="1:33" s="256" customFormat="1" ht="19.899999999999999" customHeight="1" x14ac:dyDescent="0.2">
      <c r="B63" s="55"/>
      <c r="D63" s="56" t="s">
        <v>336</v>
      </c>
      <c r="E63" s="57"/>
      <c r="F63" s="57"/>
      <c r="G63" s="57"/>
      <c r="H63" s="57"/>
      <c r="I63" s="57"/>
      <c r="J63" s="132">
        <f>J122</f>
        <v>0</v>
      </c>
      <c r="K63" s="288"/>
      <c r="M63" s="289"/>
      <c r="N63" s="538">
        <f>O122</f>
        <v>0</v>
      </c>
      <c r="O63" s="539"/>
      <c r="P63" s="538">
        <f t="shared" ref="P63" si="27">Q122</f>
        <v>0</v>
      </c>
      <c r="Q63" s="539"/>
      <c r="R63" s="538">
        <f t="shared" ref="R63" si="28">S122</f>
        <v>0</v>
      </c>
      <c r="S63" s="539"/>
      <c r="T63" s="538">
        <f t="shared" ref="T63" si="29">U122</f>
        <v>0</v>
      </c>
      <c r="U63" s="539"/>
      <c r="V63" s="538">
        <f t="shared" ref="V63" si="30">W122</f>
        <v>0.01</v>
      </c>
      <c r="W63" s="539"/>
      <c r="X63" s="538">
        <f t="shared" ref="X63" si="31">Y122</f>
        <v>0</v>
      </c>
      <c r="Y63" s="539"/>
      <c r="Z63" s="538">
        <f t="shared" ref="Z63" si="32">AA122</f>
        <v>0</v>
      </c>
      <c r="AA63" s="539"/>
      <c r="AB63" s="538">
        <f t="shared" ref="AB63" si="33">AC122</f>
        <v>0</v>
      </c>
      <c r="AC63" s="539"/>
      <c r="AD63" s="538">
        <f t="shared" ref="AD63" si="34">AE122</f>
        <v>0</v>
      </c>
      <c r="AE63" s="539"/>
      <c r="AF63" s="538">
        <f t="shared" ref="AF63" si="35">AG122</f>
        <v>0</v>
      </c>
      <c r="AG63" s="539"/>
    </row>
    <row r="64" spans="1:33" s="256" customFormat="1" ht="19.899999999999999" customHeight="1" x14ac:dyDescent="0.2">
      <c r="B64" s="55"/>
      <c r="D64" s="56" t="s">
        <v>337</v>
      </c>
      <c r="E64" s="57"/>
      <c r="F64" s="57"/>
      <c r="G64" s="57"/>
      <c r="H64" s="57"/>
      <c r="I64" s="57"/>
      <c r="J64" s="132">
        <f>J148</f>
        <v>0</v>
      </c>
      <c r="K64" s="288"/>
      <c r="M64" s="289"/>
      <c r="N64" s="538">
        <f>O148</f>
        <v>0</v>
      </c>
      <c r="O64" s="539"/>
      <c r="P64" s="538">
        <f t="shared" ref="P64" si="36">Q148</f>
        <v>0</v>
      </c>
      <c r="Q64" s="539"/>
      <c r="R64" s="538">
        <f t="shared" ref="R64" si="37">S148</f>
        <v>0</v>
      </c>
      <c r="S64" s="539"/>
      <c r="T64" s="538">
        <f t="shared" ref="T64" si="38">U148</f>
        <v>0</v>
      </c>
      <c r="U64" s="539"/>
      <c r="V64" s="538">
        <f t="shared" ref="V64" si="39">W148</f>
        <v>0</v>
      </c>
      <c r="W64" s="539"/>
      <c r="X64" s="538">
        <f t="shared" ref="X64" si="40">Y148</f>
        <v>0</v>
      </c>
      <c r="Y64" s="539"/>
      <c r="Z64" s="538">
        <f t="shared" ref="Z64" si="41">AA148</f>
        <v>0</v>
      </c>
      <c r="AA64" s="539"/>
      <c r="AB64" s="538">
        <f t="shared" ref="AB64" si="42">AC148</f>
        <v>0</v>
      </c>
      <c r="AC64" s="539"/>
      <c r="AD64" s="538">
        <f t="shared" ref="AD64" si="43">AE148</f>
        <v>0</v>
      </c>
      <c r="AE64" s="539"/>
      <c r="AF64" s="538">
        <f t="shared" ref="AF64" si="44">AG148</f>
        <v>0</v>
      </c>
      <c r="AG64" s="539"/>
    </row>
    <row r="65" spans="1:36" s="256" customFormat="1" ht="19.899999999999999" customHeight="1" x14ac:dyDescent="0.2">
      <c r="B65" s="55"/>
      <c r="D65" s="56" t="s">
        <v>338</v>
      </c>
      <c r="E65" s="57"/>
      <c r="F65" s="57"/>
      <c r="G65" s="57"/>
      <c r="H65" s="57"/>
      <c r="I65" s="57"/>
      <c r="J65" s="132">
        <f>J197</f>
        <v>0</v>
      </c>
      <c r="K65" s="288"/>
      <c r="M65" s="289"/>
      <c r="N65" s="540">
        <f>O197</f>
        <v>0</v>
      </c>
      <c r="O65" s="541"/>
      <c r="P65" s="540">
        <f>Q197</f>
        <v>0</v>
      </c>
      <c r="Q65" s="541"/>
      <c r="R65" s="540">
        <f>S197</f>
        <v>0</v>
      </c>
      <c r="S65" s="541"/>
      <c r="T65" s="540">
        <f>U197</f>
        <v>0</v>
      </c>
      <c r="U65" s="541"/>
      <c r="V65" s="540">
        <f>W197</f>
        <v>0</v>
      </c>
      <c r="W65" s="541"/>
      <c r="X65" s="540">
        <f>Y197</f>
        <v>0</v>
      </c>
      <c r="Y65" s="541"/>
      <c r="Z65" s="540">
        <f>AA197</f>
        <v>0</v>
      </c>
      <c r="AA65" s="541"/>
      <c r="AB65" s="540">
        <f>AC197</f>
        <v>0</v>
      </c>
      <c r="AC65" s="541"/>
      <c r="AD65" s="540">
        <f>AE197</f>
        <v>0</v>
      </c>
      <c r="AE65" s="541"/>
      <c r="AF65" s="540">
        <f>AG197</f>
        <v>0</v>
      </c>
      <c r="AG65" s="541"/>
    </row>
    <row r="66" spans="1:36" s="256" customFormat="1" ht="19.899999999999999" customHeight="1" x14ac:dyDescent="0.2">
      <c r="B66" s="55"/>
      <c r="D66" s="56" t="s">
        <v>339</v>
      </c>
      <c r="E66" s="57"/>
      <c r="F66" s="57"/>
      <c r="G66" s="57"/>
      <c r="H66" s="57"/>
      <c r="I66" s="57"/>
      <c r="J66" s="132">
        <f>J206</f>
        <v>0</v>
      </c>
      <c r="K66" s="288"/>
      <c r="M66" s="289"/>
      <c r="N66" s="538">
        <f>O206</f>
        <v>0</v>
      </c>
      <c r="O66" s="539"/>
      <c r="P66" s="538">
        <f t="shared" ref="P66" si="45">Q206</f>
        <v>0</v>
      </c>
      <c r="Q66" s="539"/>
      <c r="R66" s="538">
        <f t="shared" ref="R66" si="46">S206</f>
        <v>0</v>
      </c>
      <c r="S66" s="539"/>
      <c r="T66" s="538">
        <f t="shared" ref="T66" si="47">U206</f>
        <v>0</v>
      </c>
      <c r="U66" s="539"/>
      <c r="V66" s="538">
        <f t="shared" ref="V66" si="48">W206</f>
        <v>0</v>
      </c>
      <c r="W66" s="539"/>
      <c r="X66" s="538">
        <f t="shared" ref="X66" si="49">Y206</f>
        <v>0</v>
      </c>
      <c r="Y66" s="539"/>
      <c r="Z66" s="538">
        <f t="shared" ref="Z66" si="50">AA206</f>
        <v>0</v>
      </c>
      <c r="AA66" s="539"/>
      <c r="AB66" s="538">
        <f t="shared" ref="AB66" si="51">AC206</f>
        <v>0</v>
      </c>
      <c r="AC66" s="539"/>
      <c r="AD66" s="538">
        <f t="shared" ref="AD66" si="52">AE206</f>
        <v>0</v>
      </c>
      <c r="AE66" s="539"/>
      <c r="AF66" s="538">
        <f t="shared" ref="AF66" si="53">AG206</f>
        <v>0</v>
      </c>
      <c r="AG66" s="539"/>
    </row>
    <row r="67" spans="1:36" s="269" customFormat="1" ht="21.75" customHeight="1" x14ac:dyDescent="0.2">
      <c r="A67" s="260"/>
      <c r="B67" s="16"/>
      <c r="C67" s="260"/>
      <c r="D67" s="260"/>
      <c r="E67" s="260"/>
      <c r="F67" s="260"/>
      <c r="G67" s="260"/>
      <c r="H67" s="260"/>
      <c r="I67" s="260"/>
      <c r="J67" s="126"/>
      <c r="K67" s="268"/>
      <c r="M67" s="121"/>
      <c r="N67" s="320"/>
      <c r="O67" s="172"/>
      <c r="P67" s="121"/>
      <c r="Q67" s="122"/>
      <c r="R67" s="321"/>
      <c r="S67" s="122"/>
      <c r="T67" s="321"/>
      <c r="U67" s="122"/>
      <c r="V67" s="321"/>
      <c r="W67" s="122"/>
      <c r="X67" s="321"/>
      <c r="Y67" s="122"/>
      <c r="Z67" s="321"/>
      <c r="AA67" s="122"/>
      <c r="AB67" s="321"/>
      <c r="AC67" s="122"/>
      <c r="AD67" s="321"/>
      <c r="AE67" s="122"/>
      <c r="AF67" s="321"/>
      <c r="AG67" s="122"/>
    </row>
    <row r="68" spans="1:36" s="269" customFormat="1" ht="7.15" customHeight="1" thickBot="1" x14ac:dyDescent="0.25">
      <c r="A68" s="260"/>
      <c r="B68" s="23"/>
      <c r="C68" s="24"/>
      <c r="D68" s="24"/>
      <c r="E68" s="24"/>
      <c r="F68" s="24"/>
      <c r="G68" s="24"/>
      <c r="H68" s="24"/>
      <c r="I68" s="24"/>
      <c r="J68" s="133"/>
      <c r="K68" s="284"/>
      <c r="M68" s="121"/>
      <c r="N68" s="311"/>
      <c r="O68" s="181"/>
      <c r="P68" s="322"/>
      <c r="Q68" s="123"/>
      <c r="R68" s="323"/>
      <c r="S68" s="123"/>
      <c r="T68" s="323"/>
      <c r="U68" s="123"/>
      <c r="V68" s="323"/>
      <c r="W68" s="123"/>
      <c r="X68" s="323"/>
      <c r="Y68" s="123"/>
      <c r="Z68" s="323"/>
      <c r="AA68" s="123"/>
      <c r="AB68" s="323"/>
      <c r="AC68" s="123"/>
      <c r="AD68" s="323"/>
      <c r="AE68" s="123"/>
      <c r="AF68" s="323"/>
      <c r="AG68" s="123"/>
    </row>
    <row r="69" spans="1:36" x14ac:dyDescent="0.2">
      <c r="J69" s="127"/>
      <c r="AH69" s="269"/>
      <c r="AI69" s="269"/>
      <c r="AJ69" s="269"/>
    </row>
    <row r="70" spans="1:36" x14ac:dyDescent="0.2">
      <c r="J70" s="127"/>
      <c r="AH70" s="269"/>
      <c r="AI70" s="269"/>
      <c r="AJ70" s="269"/>
    </row>
    <row r="71" spans="1:36" ht="12" thickBot="1" x14ac:dyDescent="0.25">
      <c r="J71" s="127"/>
      <c r="AH71" s="269"/>
      <c r="AI71" s="269"/>
      <c r="AJ71" s="269"/>
    </row>
    <row r="72" spans="1:36" s="269" customFormat="1" ht="7.15" customHeight="1" x14ac:dyDescent="0.2">
      <c r="A72" s="260"/>
      <c r="B72" s="25"/>
      <c r="C72" s="26"/>
      <c r="D72" s="26"/>
      <c r="E72" s="26"/>
      <c r="F72" s="26"/>
      <c r="G72" s="26"/>
      <c r="H72" s="26"/>
      <c r="I72" s="26"/>
      <c r="J72" s="134"/>
      <c r="K72" s="285"/>
      <c r="M72" s="121"/>
      <c r="N72" s="324"/>
      <c r="O72" s="154"/>
      <c r="P72" s="324"/>
      <c r="Q72" s="154"/>
      <c r="R72" s="324"/>
      <c r="S72" s="154"/>
      <c r="T72" s="324"/>
      <c r="U72" s="154"/>
      <c r="V72" s="324"/>
      <c r="W72" s="154"/>
      <c r="X72" s="324"/>
      <c r="Y72" s="154"/>
      <c r="Z72" s="324"/>
      <c r="AA72" s="154"/>
      <c r="AB72" s="324"/>
      <c r="AC72" s="154"/>
      <c r="AD72" s="324"/>
      <c r="AE72" s="154"/>
      <c r="AF72" s="324"/>
      <c r="AG72" s="154"/>
      <c r="AH72" s="292"/>
      <c r="AI72" s="292"/>
      <c r="AJ72" s="292"/>
    </row>
    <row r="73" spans="1:36" s="269" customFormat="1" ht="25.15" customHeight="1" x14ac:dyDescent="0.2">
      <c r="A73" s="260"/>
      <c r="B73" s="16"/>
      <c r="C73" s="12" t="s">
        <v>64</v>
      </c>
      <c r="D73" s="260"/>
      <c r="E73" s="260"/>
      <c r="F73" s="260"/>
      <c r="G73" s="260"/>
      <c r="H73" s="260"/>
      <c r="I73" s="260"/>
      <c r="J73" s="126"/>
      <c r="K73" s="268"/>
      <c r="M73" s="121"/>
      <c r="N73" s="321"/>
      <c r="O73" s="122"/>
      <c r="P73" s="321"/>
      <c r="Q73" s="122"/>
      <c r="R73" s="321"/>
      <c r="S73" s="122"/>
      <c r="T73" s="321"/>
      <c r="U73" s="122"/>
      <c r="V73" s="321"/>
      <c r="W73" s="122"/>
      <c r="X73" s="321"/>
      <c r="Y73" s="122"/>
      <c r="Z73" s="321"/>
      <c r="AA73" s="122"/>
      <c r="AB73" s="321"/>
      <c r="AC73" s="122"/>
      <c r="AD73" s="321"/>
      <c r="AE73" s="122"/>
      <c r="AF73" s="321"/>
      <c r="AG73" s="122"/>
    </row>
    <row r="74" spans="1:36" s="269" customFormat="1" ht="7.15" customHeight="1" x14ac:dyDescent="0.2">
      <c r="A74" s="260"/>
      <c r="B74" s="16"/>
      <c r="C74" s="260"/>
      <c r="D74" s="260"/>
      <c r="E74" s="260"/>
      <c r="F74" s="260"/>
      <c r="G74" s="260"/>
      <c r="H74" s="260"/>
      <c r="I74" s="260"/>
      <c r="J74" s="126"/>
      <c r="K74" s="268"/>
      <c r="M74" s="121"/>
      <c r="N74" s="321"/>
      <c r="O74" s="122"/>
      <c r="P74" s="321"/>
      <c r="Q74" s="122"/>
      <c r="R74" s="321"/>
      <c r="S74" s="122"/>
      <c r="T74" s="321"/>
      <c r="U74" s="122"/>
      <c r="V74" s="321"/>
      <c r="W74" s="122"/>
      <c r="X74" s="321"/>
      <c r="Y74" s="122"/>
      <c r="Z74" s="321"/>
      <c r="AA74" s="122"/>
      <c r="AB74" s="321"/>
      <c r="AC74" s="122"/>
      <c r="AD74" s="321"/>
      <c r="AE74" s="122"/>
      <c r="AF74" s="321"/>
      <c r="AG74" s="122"/>
      <c r="AH74" s="65"/>
      <c r="AI74" s="65"/>
      <c r="AJ74" s="65"/>
    </row>
    <row r="75" spans="1:36" s="269" customFormat="1" ht="12" customHeight="1" x14ac:dyDescent="0.2">
      <c r="A75" s="260"/>
      <c r="B75" s="16"/>
      <c r="C75" s="262" t="s">
        <v>3</v>
      </c>
      <c r="D75" s="260"/>
      <c r="E75" s="260"/>
      <c r="F75" s="260"/>
      <c r="G75" s="260"/>
      <c r="H75" s="260"/>
      <c r="I75" s="260"/>
      <c r="J75" s="126"/>
      <c r="K75" s="268"/>
      <c r="M75" s="121"/>
      <c r="N75" s="321"/>
      <c r="O75" s="122"/>
      <c r="P75" s="321"/>
      <c r="Q75" s="122"/>
      <c r="R75" s="321"/>
      <c r="S75" s="122"/>
      <c r="T75" s="321"/>
      <c r="U75" s="122"/>
      <c r="V75" s="321"/>
      <c r="W75" s="122"/>
      <c r="X75" s="321"/>
      <c r="Y75" s="122"/>
      <c r="Z75" s="321"/>
      <c r="AA75" s="122"/>
      <c r="AB75" s="321"/>
      <c r="AC75" s="122"/>
      <c r="AD75" s="321"/>
      <c r="AE75" s="122"/>
      <c r="AF75" s="321"/>
      <c r="AG75" s="122"/>
      <c r="AH75" s="65"/>
      <c r="AI75" s="65"/>
      <c r="AJ75" s="65"/>
    </row>
    <row r="76" spans="1:36" s="269" customFormat="1" ht="16.5" customHeight="1" x14ac:dyDescent="0.2">
      <c r="A76" s="260"/>
      <c r="B76" s="16"/>
      <c r="C76" s="260"/>
      <c r="D76" s="260"/>
      <c r="E76" s="562" t="str">
        <f>E6</f>
        <v>Mateřská škola Na výsluní, Uherský Brod</v>
      </c>
      <c r="F76" s="563"/>
      <c r="G76" s="563"/>
      <c r="H76" s="563"/>
      <c r="I76" s="260"/>
      <c r="J76" s="126"/>
      <c r="K76" s="268"/>
      <c r="M76" s="121"/>
      <c r="N76" s="321"/>
      <c r="O76" s="122"/>
      <c r="P76" s="321"/>
      <c r="Q76" s="122"/>
      <c r="R76" s="321"/>
      <c r="S76" s="122"/>
      <c r="T76" s="321"/>
      <c r="U76" s="122"/>
      <c r="V76" s="321"/>
      <c r="W76" s="122"/>
      <c r="X76" s="321"/>
      <c r="Y76" s="122"/>
      <c r="Z76" s="321"/>
      <c r="AA76" s="122"/>
      <c r="AB76" s="321"/>
      <c r="AC76" s="122"/>
      <c r="AD76" s="321"/>
      <c r="AE76" s="122"/>
      <c r="AF76" s="321"/>
      <c r="AG76" s="122"/>
    </row>
    <row r="77" spans="1:36" ht="12" customHeight="1" x14ac:dyDescent="0.2">
      <c r="B77" s="11"/>
      <c r="C77" s="262" t="s">
        <v>52</v>
      </c>
      <c r="J77" s="127"/>
      <c r="K77" s="267"/>
      <c r="N77" s="325"/>
      <c r="O77" s="155"/>
      <c r="P77" s="325"/>
      <c r="Q77" s="155"/>
      <c r="R77" s="325"/>
      <c r="S77" s="155"/>
      <c r="T77" s="325"/>
      <c r="U77" s="155"/>
      <c r="V77" s="325"/>
      <c r="W77" s="155"/>
      <c r="X77" s="325"/>
      <c r="Y77" s="155"/>
      <c r="Z77" s="325"/>
      <c r="AA77" s="155"/>
      <c r="AB77" s="325"/>
      <c r="AC77" s="155"/>
      <c r="AD77" s="325"/>
      <c r="AE77" s="155"/>
      <c r="AF77" s="325"/>
      <c r="AG77" s="155"/>
      <c r="AH77" s="269"/>
      <c r="AI77" s="269"/>
      <c r="AJ77" s="269"/>
    </row>
    <row r="78" spans="1:36" s="269" customFormat="1" ht="16.5" customHeight="1" x14ac:dyDescent="0.2">
      <c r="A78" s="260"/>
      <c r="B78" s="16"/>
      <c r="C78" s="260"/>
      <c r="D78" s="260"/>
      <c r="E78" s="562" t="str">
        <f>E46</f>
        <v>SO 1 - Pavilon A vstupní objekt</v>
      </c>
      <c r="F78" s="561"/>
      <c r="G78" s="561"/>
      <c r="H78" s="561"/>
      <c r="I78" s="260"/>
      <c r="J78" s="126"/>
      <c r="K78" s="268"/>
      <c r="M78" s="121"/>
      <c r="N78" s="321"/>
      <c r="O78" s="122"/>
      <c r="P78" s="321"/>
      <c r="Q78" s="122"/>
      <c r="R78" s="321"/>
      <c r="S78" s="122"/>
      <c r="T78" s="321"/>
      <c r="U78" s="122"/>
      <c r="V78" s="321"/>
      <c r="W78" s="122"/>
      <c r="X78" s="321"/>
      <c r="Y78" s="122"/>
      <c r="Z78" s="321"/>
      <c r="AA78" s="122"/>
      <c r="AB78" s="321"/>
      <c r="AC78" s="122"/>
      <c r="AD78" s="321"/>
      <c r="AE78" s="122"/>
      <c r="AF78" s="321"/>
      <c r="AG78" s="122"/>
      <c r="AH78" s="87"/>
      <c r="AI78" s="87"/>
      <c r="AJ78" s="87"/>
    </row>
    <row r="79" spans="1:36" s="269" customFormat="1" ht="12" customHeight="1" x14ac:dyDescent="0.2">
      <c r="A79" s="260"/>
      <c r="B79" s="16"/>
      <c r="C79" s="262" t="s">
        <v>53</v>
      </c>
      <c r="D79" s="260"/>
      <c r="E79" s="260"/>
      <c r="F79" s="260"/>
      <c r="G79" s="260"/>
      <c r="H79" s="260"/>
      <c r="I79" s="260"/>
      <c r="J79" s="126"/>
      <c r="K79" s="268"/>
      <c r="M79" s="121"/>
      <c r="N79" s="321"/>
      <c r="O79" s="122"/>
      <c r="P79" s="321"/>
      <c r="Q79" s="122"/>
      <c r="R79" s="321"/>
      <c r="S79" s="122"/>
      <c r="T79" s="321"/>
      <c r="U79" s="122"/>
      <c r="V79" s="321"/>
      <c r="W79" s="122"/>
      <c r="X79" s="321"/>
      <c r="Y79" s="122"/>
      <c r="Z79" s="321"/>
      <c r="AA79" s="122"/>
      <c r="AB79" s="321"/>
      <c r="AC79" s="122"/>
      <c r="AD79" s="321"/>
      <c r="AE79" s="122"/>
      <c r="AF79" s="321"/>
      <c r="AG79" s="122"/>
      <c r="AH79" s="87"/>
      <c r="AI79" s="87"/>
      <c r="AJ79" s="87"/>
    </row>
    <row r="80" spans="1:36" s="269" customFormat="1" ht="16.5" customHeight="1" x14ac:dyDescent="0.2">
      <c r="A80" s="260"/>
      <c r="B80" s="16"/>
      <c r="C80" s="260"/>
      <c r="D80" s="260"/>
      <c r="E80" s="527" t="str">
        <f>E10</f>
        <v>SO 1 - Zdravotně technické instalace</v>
      </c>
      <c r="F80" s="561"/>
      <c r="G80" s="561"/>
      <c r="H80" s="561"/>
      <c r="I80" s="260"/>
      <c r="J80" s="126"/>
      <c r="K80" s="268"/>
      <c r="M80" s="121"/>
      <c r="N80" s="321"/>
      <c r="O80" s="122"/>
      <c r="P80" s="321"/>
      <c r="Q80" s="122"/>
      <c r="R80" s="321"/>
      <c r="S80" s="122"/>
      <c r="T80" s="321"/>
      <c r="U80" s="122"/>
      <c r="V80" s="321"/>
      <c r="W80" s="122"/>
      <c r="X80" s="321"/>
      <c r="Y80" s="122"/>
      <c r="Z80" s="321"/>
      <c r="AA80" s="122"/>
      <c r="AB80" s="321"/>
      <c r="AC80" s="122"/>
      <c r="AD80" s="321"/>
      <c r="AE80" s="122"/>
      <c r="AF80" s="321"/>
      <c r="AG80" s="122"/>
      <c r="AH80" s="93"/>
      <c r="AI80" s="93"/>
      <c r="AJ80" s="93"/>
    </row>
    <row r="81" spans="1:36" s="269" customFormat="1" ht="7.15" customHeight="1" x14ac:dyDescent="0.2">
      <c r="A81" s="260"/>
      <c r="B81" s="16"/>
      <c r="C81" s="260"/>
      <c r="D81" s="260"/>
      <c r="E81" s="260"/>
      <c r="F81" s="260"/>
      <c r="G81" s="260"/>
      <c r="H81" s="260"/>
      <c r="I81" s="260"/>
      <c r="J81" s="126"/>
      <c r="K81" s="268"/>
      <c r="M81" s="121"/>
      <c r="N81" s="321"/>
      <c r="O81" s="122"/>
      <c r="P81" s="321"/>
      <c r="Q81" s="122"/>
      <c r="R81" s="321"/>
      <c r="S81" s="122"/>
      <c r="T81" s="321"/>
      <c r="U81" s="122"/>
      <c r="V81" s="321"/>
      <c r="W81" s="122"/>
      <c r="X81" s="321"/>
      <c r="Y81" s="122"/>
      <c r="Z81" s="321"/>
      <c r="AA81" s="122"/>
      <c r="AB81" s="321"/>
      <c r="AC81" s="122"/>
      <c r="AD81" s="321"/>
      <c r="AE81" s="122"/>
      <c r="AF81" s="321"/>
      <c r="AG81" s="122"/>
      <c r="AH81" s="82"/>
      <c r="AI81" s="82"/>
      <c r="AJ81" s="82"/>
    </row>
    <row r="82" spans="1:36" s="269" customFormat="1" ht="12" customHeight="1" x14ac:dyDescent="0.2">
      <c r="A82" s="260"/>
      <c r="B82" s="16"/>
      <c r="C82" s="262" t="s">
        <v>7</v>
      </c>
      <c r="D82" s="260"/>
      <c r="E82" s="260"/>
      <c r="F82" s="250" t="str">
        <f>F13</f>
        <v>k.ú. Uherský Brod, parc. čísla 2812</v>
      </c>
      <c r="G82" s="260"/>
      <c r="H82" s="260"/>
      <c r="I82" s="262" t="s">
        <v>8</v>
      </c>
      <c r="J82" s="128"/>
      <c r="K82" s="268"/>
      <c r="M82" s="121"/>
      <c r="N82" s="326"/>
      <c r="O82" s="157"/>
      <c r="P82" s="326"/>
      <c r="Q82" s="157"/>
      <c r="R82" s="326"/>
      <c r="S82" s="157"/>
      <c r="T82" s="326"/>
      <c r="U82" s="157"/>
      <c r="V82" s="326"/>
      <c r="W82" s="157"/>
      <c r="X82" s="326"/>
      <c r="Y82" s="157"/>
      <c r="Z82" s="326"/>
      <c r="AA82" s="157"/>
      <c r="AB82" s="326"/>
      <c r="AC82" s="157"/>
      <c r="AD82" s="326"/>
      <c r="AE82" s="157"/>
      <c r="AF82" s="326"/>
      <c r="AG82" s="157"/>
    </row>
    <row r="83" spans="1:36" s="269" customFormat="1" ht="7.15" customHeight="1" thickBot="1" x14ac:dyDescent="0.25">
      <c r="A83" s="260"/>
      <c r="B83" s="16"/>
      <c r="C83" s="260"/>
      <c r="D83" s="260"/>
      <c r="E83" s="260"/>
      <c r="F83" s="260"/>
      <c r="G83" s="260"/>
      <c r="H83" s="260"/>
      <c r="I83" s="260"/>
      <c r="J83" s="126"/>
      <c r="K83" s="268"/>
      <c r="M83" s="121"/>
      <c r="N83" s="321"/>
      <c r="O83" s="122"/>
      <c r="P83" s="321"/>
      <c r="Q83" s="122"/>
      <c r="R83" s="321"/>
      <c r="S83" s="122"/>
      <c r="T83" s="321"/>
      <c r="U83" s="122"/>
      <c r="V83" s="321"/>
      <c r="W83" s="122"/>
      <c r="X83" s="321"/>
      <c r="Y83" s="122"/>
      <c r="Z83" s="321"/>
      <c r="AA83" s="122"/>
      <c r="AB83" s="321"/>
      <c r="AC83" s="122"/>
      <c r="AD83" s="321"/>
      <c r="AE83" s="122"/>
      <c r="AF83" s="321"/>
      <c r="AG83" s="122"/>
    </row>
    <row r="84" spans="1:36" s="269" customFormat="1" ht="40.15" customHeight="1" x14ac:dyDescent="0.2">
      <c r="A84" s="260"/>
      <c r="B84" s="16"/>
      <c r="C84" s="262" t="s">
        <v>9</v>
      </c>
      <c r="D84" s="260"/>
      <c r="E84" s="260"/>
      <c r="F84" s="250" t="str">
        <f>E16</f>
        <v>Město Uherský Brod, Masarykovo náměstí 100, 688 17 Uherský Brod</v>
      </c>
      <c r="G84" s="260"/>
      <c r="H84" s="260"/>
      <c r="I84" s="262" t="s">
        <v>13</v>
      </c>
      <c r="J84" s="129" t="str">
        <f>E22</f>
        <v>ARTENDR s.r.o., Nádražní 67, 281 51 Velký Osek</v>
      </c>
      <c r="K84" s="268"/>
      <c r="M84" s="121"/>
      <c r="N84" s="535" t="s">
        <v>1048</v>
      </c>
      <c r="O84" s="536"/>
      <c r="P84" s="537" t="s">
        <v>1047</v>
      </c>
      <c r="Q84" s="534"/>
      <c r="R84" s="535" t="s">
        <v>1049</v>
      </c>
      <c r="S84" s="536"/>
      <c r="T84" s="533" t="s">
        <v>1047</v>
      </c>
      <c r="U84" s="534"/>
      <c r="V84" s="535" t="s">
        <v>1050</v>
      </c>
      <c r="W84" s="536"/>
      <c r="X84" s="533" t="s">
        <v>1047</v>
      </c>
      <c r="Y84" s="534"/>
      <c r="Z84" s="535" t="s">
        <v>1051</v>
      </c>
      <c r="AA84" s="536"/>
      <c r="AB84" s="533" t="s">
        <v>1047</v>
      </c>
      <c r="AC84" s="534"/>
      <c r="AD84" s="535" t="s">
        <v>1052</v>
      </c>
      <c r="AE84" s="536"/>
      <c r="AF84" s="533" t="s">
        <v>1047</v>
      </c>
      <c r="AG84" s="534"/>
      <c r="AH84" s="87"/>
      <c r="AI84" s="87"/>
      <c r="AJ84" s="87"/>
    </row>
    <row r="85" spans="1:36" s="269" customFormat="1" ht="15.4" customHeight="1" x14ac:dyDescent="0.2">
      <c r="A85" s="260"/>
      <c r="B85" s="16"/>
      <c r="C85" s="262" t="s">
        <v>12</v>
      </c>
      <c r="D85" s="260"/>
      <c r="E85" s="260"/>
      <c r="F85" s="250"/>
      <c r="G85" s="260"/>
      <c r="H85" s="260"/>
      <c r="I85" s="262"/>
      <c r="J85" s="129"/>
      <c r="K85" s="268"/>
      <c r="M85" s="121"/>
      <c r="N85" s="327"/>
      <c r="O85" s="170"/>
      <c r="P85" s="328"/>
      <c r="Q85" s="158"/>
      <c r="R85" s="326"/>
      <c r="S85" s="158"/>
      <c r="T85" s="326"/>
      <c r="U85" s="158"/>
      <c r="V85" s="326"/>
      <c r="W85" s="158"/>
      <c r="X85" s="326"/>
      <c r="Y85" s="158"/>
      <c r="Z85" s="326"/>
      <c r="AA85" s="158"/>
      <c r="AB85" s="326"/>
      <c r="AC85" s="158"/>
      <c r="AD85" s="326"/>
      <c r="AE85" s="158"/>
      <c r="AF85" s="326"/>
      <c r="AG85" s="158"/>
      <c r="AH85" s="82"/>
      <c r="AI85" s="82"/>
      <c r="AJ85" s="82"/>
    </row>
    <row r="86" spans="1:36" s="269" customFormat="1" ht="10.35" customHeight="1" x14ac:dyDescent="0.2">
      <c r="A86" s="260"/>
      <c r="B86" s="16"/>
      <c r="C86" s="260"/>
      <c r="D86" s="260"/>
      <c r="E86" s="260"/>
      <c r="F86" s="260"/>
      <c r="G86" s="260"/>
      <c r="H86" s="260"/>
      <c r="I86" s="260"/>
      <c r="J86" s="126"/>
      <c r="K86" s="268"/>
      <c r="M86" s="121"/>
      <c r="N86" s="320"/>
      <c r="O86" s="172"/>
      <c r="P86" s="121"/>
      <c r="Q86" s="122"/>
      <c r="R86" s="321"/>
      <c r="S86" s="122"/>
      <c r="T86" s="321"/>
      <c r="U86" s="122"/>
      <c r="V86" s="321"/>
      <c r="W86" s="122"/>
      <c r="X86" s="321"/>
      <c r="Y86" s="122"/>
      <c r="Z86" s="321"/>
      <c r="AA86" s="122"/>
      <c r="AB86" s="321"/>
      <c r="AC86" s="122"/>
      <c r="AD86" s="321"/>
      <c r="AE86" s="122"/>
      <c r="AF86" s="321"/>
      <c r="AG86" s="122"/>
    </row>
    <row r="87" spans="1:36" s="292" customFormat="1" ht="29.25" customHeight="1" x14ac:dyDescent="0.2">
      <c r="A87" s="290"/>
      <c r="B87" s="60"/>
      <c r="C87" s="61" t="s">
        <v>65</v>
      </c>
      <c r="D87" s="62" t="s">
        <v>34</v>
      </c>
      <c r="E87" s="62" t="s">
        <v>30</v>
      </c>
      <c r="F87" s="62" t="s">
        <v>31</v>
      </c>
      <c r="G87" s="62" t="s">
        <v>66</v>
      </c>
      <c r="H87" s="62" t="s">
        <v>67</v>
      </c>
      <c r="I87" s="62" t="s">
        <v>68</v>
      </c>
      <c r="J87" s="62" t="s">
        <v>56</v>
      </c>
      <c r="K87" s="291"/>
      <c r="M87" s="293"/>
      <c r="N87" s="173" t="s">
        <v>67</v>
      </c>
      <c r="O87" s="174" t="s">
        <v>56</v>
      </c>
      <c r="P87" s="167" t="s">
        <v>67</v>
      </c>
      <c r="Q87" s="160" t="s">
        <v>56</v>
      </c>
      <c r="R87" s="159" t="s">
        <v>67</v>
      </c>
      <c r="S87" s="160" t="s">
        <v>56</v>
      </c>
      <c r="T87" s="159" t="s">
        <v>67</v>
      </c>
      <c r="U87" s="160" t="s">
        <v>56</v>
      </c>
      <c r="V87" s="159" t="s">
        <v>67</v>
      </c>
      <c r="W87" s="160" t="s">
        <v>56</v>
      </c>
      <c r="X87" s="159" t="s">
        <v>67</v>
      </c>
      <c r="Y87" s="160" t="s">
        <v>56</v>
      </c>
      <c r="Z87" s="159" t="s">
        <v>67</v>
      </c>
      <c r="AA87" s="160" t="s">
        <v>56</v>
      </c>
      <c r="AB87" s="159" t="s">
        <v>67</v>
      </c>
      <c r="AC87" s="160" t="s">
        <v>56</v>
      </c>
      <c r="AD87" s="159" t="s">
        <v>67</v>
      </c>
      <c r="AE87" s="160" t="s">
        <v>56</v>
      </c>
      <c r="AF87" s="159" t="s">
        <v>67</v>
      </c>
      <c r="AG87" s="160" t="s">
        <v>56</v>
      </c>
      <c r="AH87" s="269"/>
      <c r="AI87" s="269"/>
      <c r="AJ87" s="269"/>
    </row>
    <row r="88" spans="1:36" s="269" customFormat="1" ht="22.9" customHeight="1" x14ac:dyDescent="0.25">
      <c r="A88" s="260"/>
      <c r="B88" s="16"/>
      <c r="C88" s="34" t="s">
        <v>69</v>
      </c>
      <c r="D88" s="260"/>
      <c r="E88" s="260"/>
      <c r="F88" s="260"/>
      <c r="G88" s="260"/>
      <c r="H88" s="260"/>
      <c r="I88" s="260"/>
      <c r="J88" s="135">
        <f>J89+J121</f>
        <v>0</v>
      </c>
      <c r="K88" s="329"/>
      <c r="M88" s="121"/>
      <c r="N88" s="330"/>
      <c r="O88" s="193" t="e">
        <f>O89+O121</f>
        <v>#REF!</v>
      </c>
      <c r="P88" s="330"/>
      <c r="Q88" s="193" t="e">
        <f>Q89+Q121</f>
        <v>#REF!</v>
      </c>
      <c r="R88" s="330"/>
      <c r="S88" s="193" t="e">
        <f>S89+S121</f>
        <v>#REF!</v>
      </c>
      <c r="T88" s="330"/>
      <c r="U88" s="193" t="e">
        <f>U89+U121</f>
        <v>#REF!</v>
      </c>
      <c r="V88" s="330"/>
      <c r="W88" s="193" t="e">
        <f>W89+W121</f>
        <v>#REF!</v>
      </c>
      <c r="X88" s="330"/>
      <c r="Y88" s="193" t="e">
        <f>Y89+Y121</f>
        <v>#REF!</v>
      </c>
      <c r="Z88" s="330"/>
      <c r="AA88" s="193" t="e">
        <f>AA89+AA121</f>
        <v>#REF!</v>
      </c>
      <c r="AB88" s="330"/>
      <c r="AC88" s="193" t="e">
        <f>AC89+AC121</f>
        <v>#REF!</v>
      </c>
      <c r="AD88" s="330"/>
      <c r="AE88" s="193" t="e">
        <f>AE89+AE121</f>
        <v>#REF!</v>
      </c>
      <c r="AF88" s="330"/>
      <c r="AG88" s="193" t="e">
        <f>AG89+AG121</f>
        <v>#REF!</v>
      </c>
    </row>
    <row r="89" spans="1:36" s="65" customFormat="1" ht="25.9" customHeight="1" x14ac:dyDescent="0.2">
      <c r="B89" s="64"/>
      <c r="D89" s="66" t="s">
        <v>36</v>
      </c>
      <c r="E89" s="67" t="s">
        <v>70</v>
      </c>
      <c r="F89" s="67" t="s">
        <v>71</v>
      </c>
      <c r="J89" s="136">
        <f>J90+J115+J118</f>
        <v>0</v>
      </c>
      <c r="K89" s="186"/>
      <c r="M89" s="295"/>
      <c r="N89" s="331"/>
      <c r="O89" s="195" t="e">
        <f>O90+O115+#REF!+#REF!</f>
        <v>#REF!</v>
      </c>
      <c r="P89" s="331"/>
      <c r="Q89" s="195" t="e">
        <f>Q90+Q115+#REF!+#REF!</f>
        <v>#REF!</v>
      </c>
      <c r="R89" s="331"/>
      <c r="S89" s="195" t="e">
        <f>S90+S115+#REF!+#REF!</f>
        <v>#REF!</v>
      </c>
      <c r="T89" s="331"/>
      <c r="U89" s="195" t="e">
        <f>U90+U115+#REF!+#REF!</f>
        <v>#REF!</v>
      </c>
      <c r="V89" s="331"/>
      <c r="W89" s="195" t="e">
        <f>W90+W115+#REF!+#REF!</f>
        <v>#REF!</v>
      </c>
      <c r="X89" s="331"/>
      <c r="Y89" s="195" t="e">
        <f>Y90+Y115+#REF!+#REF!</f>
        <v>#REF!</v>
      </c>
      <c r="Z89" s="331"/>
      <c r="AA89" s="195" t="e">
        <f>AA90+AA115+#REF!+#REF!</f>
        <v>#REF!</v>
      </c>
      <c r="AB89" s="331"/>
      <c r="AC89" s="195" t="e">
        <f>AC90+AC115+#REF!+#REF!</f>
        <v>#REF!</v>
      </c>
      <c r="AD89" s="331"/>
      <c r="AE89" s="195" t="e">
        <f>AE90+AE115+#REF!+#REF!</f>
        <v>#REF!</v>
      </c>
      <c r="AF89" s="331"/>
      <c r="AG89" s="195" t="e">
        <f>AG90+AG115+#REF!+#REF!</f>
        <v>#REF!</v>
      </c>
      <c r="AH89" s="87"/>
      <c r="AI89" s="87"/>
      <c r="AJ89" s="87"/>
    </row>
    <row r="90" spans="1:36" s="65" customFormat="1" ht="22.9" customHeight="1" x14ac:dyDescent="0.2">
      <c r="B90" s="64"/>
      <c r="D90" s="66" t="s">
        <v>36</v>
      </c>
      <c r="E90" s="70" t="s">
        <v>39</v>
      </c>
      <c r="F90" s="70" t="s">
        <v>72</v>
      </c>
      <c r="J90" s="137">
        <f>SUM(J91:J113)</f>
        <v>0</v>
      </c>
      <c r="K90" s="186"/>
      <c r="M90" s="295"/>
      <c r="N90" s="331"/>
      <c r="O90" s="196">
        <f>SUM(O91:O113)</f>
        <v>0</v>
      </c>
      <c r="P90" s="331"/>
      <c r="Q90" s="196">
        <f>SUM(Q91:Q113)</f>
        <v>0</v>
      </c>
      <c r="R90" s="331"/>
      <c r="S90" s="196">
        <f>SUM(S91:S113)</f>
        <v>0</v>
      </c>
      <c r="T90" s="331"/>
      <c r="U90" s="196">
        <f>SUM(U91:U113)</f>
        <v>0</v>
      </c>
      <c r="V90" s="331"/>
      <c r="W90" s="196" t="e">
        <f>SUM(W91:W113)</f>
        <v>#REF!</v>
      </c>
      <c r="X90" s="331"/>
      <c r="Y90" s="196">
        <f>SUM(Y91:Y113)</f>
        <v>0</v>
      </c>
      <c r="Z90" s="331"/>
      <c r="AA90" s="196">
        <f>SUM(AA91:AA113)</f>
        <v>0</v>
      </c>
      <c r="AB90" s="331"/>
      <c r="AC90" s="196" t="e">
        <f>SUM(AC91:AC113)</f>
        <v>#REF!</v>
      </c>
      <c r="AD90" s="331"/>
      <c r="AE90" s="196">
        <f>SUM(AE91:AE113)</f>
        <v>0</v>
      </c>
      <c r="AF90" s="331"/>
      <c r="AG90" s="196" t="e">
        <f>SUM(AG91:AG113)</f>
        <v>#REF!</v>
      </c>
      <c r="AH90" s="87"/>
      <c r="AI90" s="87"/>
      <c r="AJ90" s="87"/>
    </row>
    <row r="91" spans="1:36" s="269" customFormat="1" ht="27.75" customHeight="1" x14ac:dyDescent="0.2">
      <c r="A91" s="260"/>
      <c r="B91" s="16"/>
      <c r="C91" s="72" t="s">
        <v>39</v>
      </c>
      <c r="D91" s="72" t="s">
        <v>73</v>
      </c>
      <c r="E91" s="73" t="s">
        <v>340</v>
      </c>
      <c r="F91" s="74" t="s">
        <v>341</v>
      </c>
      <c r="G91" s="75" t="s">
        <v>74</v>
      </c>
      <c r="H91" s="76">
        <v>14.4</v>
      </c>
      <c r="I91" s="77"/>
      <c r="J91" s="138">
        <f>ROUND(I91*H91,2)</f>
        <v>0</v>
      </c>
      <c r="K91" s="329"/>
      <c r="M91" s="121"/>
      <c r="N91" s="332">
        <v>0</v>
      </c>
      <c r="O91" s="162">
        <f>N91*I91</f>
        <v>0</v>
      </c>
      <c r="P91" s="332">
        <v>0</v>
      </c>
      <c r="Q91" s="162">
        <f>P91*I91</f>
        <v>0</v>
      </c>
      <c r="R91" s="332">
        <v>0</v>
      </c>
      <c r="S91" s="162">
        <f>R91*I91</f>
        <v>0</v>
      </c>
      <c r="T91" s="332">
        <f>N91+P91</f>
        <v>0</v>
      </c>
      <c r="U91" s="162">
        <f>T91*I91</f>
        <v>0</v>
      </c>
      <c r="V91" s="332" t="e">
        <f>#REF!</f>
        <v>#REF!</v>
      </c>
      <c r="W91" s="162" t="e">
        <f>ROUND(V91*I91,2)</f>
        <v>#REF!</v>
      </c>
      <c r="X91" s="332">
        <f>R91+T91</f>
        <v>0</v>
      </c>
      <c r="Y91" s="162">
        <f>ROUND(X91*I91,2)</f>
        <v>0</v>
      </c>
      <c r="Z91" s="332">
        <v>0</v>
      </c>
      <c r="AA91" s="162">
        <f>ROUND(Z91*I91,2)</f>
        <v>0</v>
      </c>
      <c r="AB91" s="332" t="e">
        <f>V91+X91</f>
        <v>#REF!</v>
      </c>
      <c r="AC91" s="162" t="e">
        <f>ROUND(AB91*I91,2)</f>
        <v>#REF!</v>
      </c>
      <c r="AD91" s="332">
        <v>0</v>
      </c>
      <c r="AE91" s="162">
        <f>ROUND(AD91*I91,2)</f>
        <v>0</v>
      </c>
      <c r="AF91" s="332" t="e">
        <f>Z91+AB91</f>
        <v>#REF!</v>
      </c>
      <c r="AG91" s="162" t="e">
        <f>ROUND(AF91*I91,2)</f>
        <v>#REF!</v>
      </c>
      <c r="AH91" s="87"/>
      <c r="AI91" s="87"/>
      <c r="AJ91" s="87"/>
    </row>
    <row r="92" spans="1:36" s="269" customFormat="1" ht="39" x14ac:dyDescent="0.2">
      <c r="A92" s="260"/>
      <c r="B92" s="16"/>
      <c r="C92" s="260"/>
      <c r="D92" s="79" t="s">
        <v>76</v>
      </c>
      <c r="E92" s="260"/>
      <c r="F92" s="80" t="s">
        <v>79</v>
      </c>
      <c r="G92" s="260"/>
      <c r="H92" s="260"/>
      <c r="I92" s="42"/>
      <c r="J92" s="126"/>
      <c r="K92" s="329"/>
      <c r="M92" s="296"/>
      <c r="N92" s="333"/>
      <c r="O92" s="198"/>
      <c r="P92" s="333"/>
      <c r="Q92" s="198"/>
      <c r="R92" s="333"/>
      <c r="S92" s="198"/>
      <c r="T92" s="333"/>
      <c r="U92" s="198"/>
      <c r="V92" s="333"/>
      <c r="W92" s="198"/>
      <c r="X92" s="333"/>
      <c r="Y92" s="198"/>
      <c r="Z92" s="333"/>
      <c r="AA92" s="198"/>
      <c r="AB92" s="333"/>
      <c r="AC92" s="198"/>
      <c r="AD92" s="333"/>
      <c r="AE92" s="198"/>
      <c r="AF92" s="333"/>
      <c r="AG92" s="198"/>
      <c r="AH92" s="87"/>
      <c r="AI92" s="87"/>
      <c r="AJ92" s="87"/>
    </row>
    <row r="93" spans="1:36" s="269" customFormat="1" ht="27.75" customHeight="1" x14ac:dyDescent="0.2">
      <c r="A93" s="260"/>
      <c r="B93" s="16"/>
      <c r="C93" s="72" t="s">
        <v>41</v>
      </c>
      <c r="D93" s="72" t="s">
        <v>73</v>
      </c>
      <c r="E93" s="73" t="s">
        <v>342</v>
      </c>
      <c r="F93" s="74" t="s">
        <v>343</v>
      </c>
      <c r="G93" s="75" t="s">
        <v>110</v>
      </c>
      <c r="H93" s="76">
        <v>24</v>
      </c>
      <c r="I93" s="77"/>
      <c r="J93" s="138">
        <f>ROUND(I93*H93,2)</f>
        <v>0</v>
      </c>
      <c r="K93" s="329"/>
      <c r="M93" s="297"/>
      <c r="N93" s="332">
        <v>0</v>
      </c>
      <c r="O93" s="162">
        <f>N93*I93</f>
        <v>0</v>
      </c>
      <c r="P93" s="332">
        <v>0</v>
      </c>
      <c r="Q93" s="162">
        <f>P93*I93</f>
        <v>0</v>
      </c>
      <c r="R93" s="332">
        <v>0</v>
      </c>
      <c r="S93" s="162">
        <f>R93*I93</f>
        <v>0</v>
      </c>
      <c r="T93" s="332">
        <f>N93+P93</f>
        <v>0</v>
      </c>
      <c r="U93" s="162">
        <f>T93*I93</f>
        <v>0</v>
      </c>
      <c r="V93" s="332">
        <f>H93</f>
        <v>24</v>
      </c>
      <c r="W93" s="162">
        <f>ROUND(V93*I93,2)</f>
        <v>0</v>
      </c>
      <c r="X93" s="332">
        <f>R93+T93</f>
        <v>0</v>
      </c>
      <c r="Y93" s="162">
        <f>ROUND(X93*I93,2)</f>
        <v>0</v>
      </c>
      <c r="Z93" s="332">
        <v>0</v>
      </c>
      <c r="AA93" s="162">
        <f>ROUND(Z93*I93,2)</f>
        <v>0</v>
      </c>
      <c r="AB93" s="332">
        <f>V93+X93</f>
        <v>24</v>
      </c>
      <c r="AC93" s="162">
        <f>ROUND(AB93*I93,2)</f>
        <v>0</v>
      </c>
      <c r="AD93" s="332">
        <v>0</v>
      </c>
      <c r="AE93" s="162">
        <f>ROUND(AD93*I93,2)</f>
        <v>0</v>
      </c>
      <c r="AF93" s="332">
        <f>Z93+AB93</f>
        <v>24</v>
      </c>
      <c r="AG93" s="162">
        <f>ROUND(AF93*I93,2)</f>
        <v>0</v>
      </c>
      <c r="AH93" s="87"/>
      <c r="AI93" s="87"/>
      <c r="AJ93" s="87"/>
    </row>
    <row r="94" spans="1:36" s="269" customFormat="1" ht="136.5" x14ac:dyDescent="0.2">
      <c r="A94" s="260"/>
      <c r="B94" s="16"/>
      <c r="C94" s="260"/>
      <c r="D94" s="79" t="s">
        <v>76</v>
      </c>
      <c r="E94" s="260"/>
      <c r="F94" s="80" t="s">
        <v>344</v>
      </c>
      <c r="G94" s="260"/>
      <c r="H94" s="260"/>
      <c r="I94" s="42"/>
      <c r="J94" s="126"/>
      <c r="K94" s="329"/>
      <c r="M94" s="297"/>
      <c r="N94" s="333"/>
      <c r="O94" s="198"/>
      <c r="P94" s="333"/>
      <c r="Q94" s="198"/>
      <c r="R94" s="333"/>
      <c r="S94" s="198"/>
      <c r="T94" s="333"/>
      <c r="U94" s="198"/>
      <c r="V94" s="333"/>
      <c r="W94" s="198"/>
      <c r="X94" s="333"/>
      <c r="Y94" s="198"/>
      <c r="Z94" s="333"/>
      <c r="AA94" s="198"/>
      <c r="AB94" s="333"/>
      <c r="AC94" s="198"/>
      <c r="AD94" s="333"/>
      <c r="AE94" s="198"/>
      <c r="AF94" s="333"/>
      <c r="AG94" s="198"/>
      <c r="AH94" s="87"/>
      <c r="AI94" s="87"/>
      <c r="AJ94" s="87"/>
    </row>
    <row r="95" spans="1:36" s="269" customFormat="1" ht="27" customHeight="1" x14ac:dyDescent="0.2">
      <c r="A95" s="260"/>
      <c r="B95" s="16"/>
      <c r="C95" s="72" t="s">
        <v>50</v>
      </c>
      <c r="D95" s="72" t="s">
        <v>73</v>
      </c>
      <c r="E95" s="73" t="s">
        <v>345</v>
      </c>
      <c r="F95" s="74" t="s">
        <v>346</v>
      </c>
      <c r="G95" s="75" t="s">
        <v>110</v>
      </c>
      <c r="H95" s="76">
        <v>24</v>
      </c>
      <c r="I95" s="77"/>
      <c r="J95" s="138">
        <f>ROUND(I95*H95,2)</f>
        <v>0</v>
      </c>
      <c r="K95" s="329"/>
      <c r="M95" s="297"/>
      <c r="N95" s="332">
        <v>0</v>
      </c>
      <c r="O95" s="162">
        <f>N95*I95</f>
        <v>0</v>
      </c>
      <c r="P95" s="332">
        <v>0</v>
      </c>
      <c r="Q95" s="162">
        <f>P95*I95</f>
        <v>0</v>
      </c>
      <c r="R95" s="332">
        <v>0</v>
      </c>
      <c r="S95" s="162">
        <f>R95*I95</f>
        <v>0</v>
      </c>
      <c r="T95" s="332">
        <f>N95+P95</f>
        <v>0</v>
      </c>
      <c r="U95" s="162">
        <f>T95*I95</f>
        <v>0</v>
      </c>
      <c r="V95" s="332">
        <f>H95</f>
        <v>24</v>
      </c>
      <c r="W95" s="162">
        <f t="shared" ref="W95:W96" si="54">ROUND(V95*I95,2)</f>
        <v>0</v>
      </c>
      <c r="X95" s="332">
        <f t="shared" ref="X95:X96" si="55">R95+T95</f>
        <v>0</v>
      </c>
      <c r="Y95" s="162">
        <f t="shared" ref="Y95:Y96" si="56">ROUND(X95*I95,2)</f>
        <v>0</v>
      </c>
      <c r="Z95" s="332">
        <v>0</v>
      </c>
      <c r="AA95" s="162">
        <f t="shared" ref="AA95:AA96" si="57">ROUND(Z95*I95,2)</f>
        <v>0</v>
      </c>
      <c r="AB95" s="332">
        <f t="shared" ref="AB95:AB96" si="58">V95+X95</f>
        <v>24</v>
      </c>
      <c r="AC95" s="162">
        <f t="shared" ref="AC95:AC96" si="59">ROUND(AB95*I95,2)</f>
        <v>0</v>
      </c>
      <c r="AD95" s="332">
        <v>0</v>
      </c>
      <c r="AE95" s="162">
        <f t="shared" ref="AE95:AE96" si="60">ROUND(AD95*I95,2)</f>
        <v>0</v>
      </c>
      <c r="AF95" s="332">
        <f t="shared" ref="AF95:AF96" si="61">Z95+AB95</f>
        <v>24</v>
      </c>
      <c r="AG95" s="162">
        <f t="shared" ref="AG95:AG96" si="62">ROUND(AF95*I95,2)</f>
        <v>0</v>
      </c>
    </row>
    <row r="96" spans="1:36" s="269" customFormat="1" ht="37.5" customHeight="1" x14ac:dyDescent="0.2">
      <c r="A96" s="260"/>
      <c r="B96" s="16"/>
      <c r="C96" s="72" t="s">
        <v>75</v>
      </c>
      <c r="D96" s="72" t="s">
        <v>73</v>
      </c>
      <c r="E96" s="73" t="s">
        <v>82</v>
      </c>
      <c r="F96" s="74" t="s">
        <v>83</v>
      </c>
      <c r="G96" s="75" t="s">
        <v>74</v>
      </c>
      <c r="H96" s="76">
        <f>H91-(0.8*1*14)</f>
        <v>3.1999999999999993</v>
      </c>
      <c r="I96" s="77"/>
      <c r="J96" s="138">
        <f>ROUND(I96*H96,2)</f>
        <v>0</v>
      </c>
      <c r="K96" s="329"/>
      <c r="M96" s="297"/>
      <c r="N96" s="332">
        <v>0</v>
      </c>
      <c r="O96" s="162">
        <f>N96*I96</f>
        <v>0</v>
      </c>
      <c r="P96" s="332">
        <v>0</v>
      </c>
      <c r="Q96" s="162">
        <f>P96*I96</f>
        <v>0</v>
      </c>
      <c r="R96" s="332">
        <v>0</v>
      </c>
      <c r="S96" s="162">
        <f>R96*I96</f>
        <v>0</v>
      </c>
      <c r="T96" s="332">
        <f>N96+P96</f>
        <v>0</v>
      </c>
      <c r="U96" s="162">
        <f>T96*I96</f>
        <v>0</v>
      </c>
      <c r="V96" s="332">
        <f>H96</f>
        <v>3.1999999999999993</v>
      </c>
      <c r="W96" s="162">
        <f t="shared" si="54"/>
        <v>0</v>
      </c>
      <c r="X96" s="332">
        <f t="shared" si="55"/>
        <v>0</v>
      </c>
      <c r="Y96" s="162">
        <f t="shared" si="56"/>
        <v>0</v>
      </c>
      <c r="Z96" s="332">
        <v>0</v>
      </c>
      <c r="AA96" s="162">
        <f t="shared" si="57"/>
        <v>0</v>
      </c>
      <c r="AB96" s="332">
        <f t="shared" si="58"/>
        <v>3.1999999999999993</v>
      </c>
      <c r="AC96" s="162">
        <f t="shared" si="59"/>
        <v>0</v>
      </c>
      <c r="AD96" s="332">
        <v>0</v>
      </c>
      <c r="AE96" s="162">
        <f t="shared" si="60"/>
        <v>0</v>
      </c>
      <c r="AF96" s="332">
        <f t="shared" si="61"/>
        <v>3.1999999999999993</v>
      </c>
      <c r="AG96" s="162">
        <f t="shared" si="62"/>
        <v>0</v>
      </c>
    </row>
    <row r="97" spans="1:36" s="269" customFormat="1" ht="58.5" x14ac:dyDescent="0.2">
      <c r="A97" s="260"/>
      <c r="B97" s="16"/>
      <c r="C97" s="260"/>
      <c r="D97" s="79" t="s">
        <v>76</v>
      </c>
      <c r="E97" s="260"/>
      <c r="F97" s="80" t="s">
        <v>84</v>
      </c>
      <c r="G97" s="260"/>
      <c r="H97" s="260"/>
      <c r="I97" s="42"/>
      <c r="J97" s="126"/>
      <c r="K97" s="329"/>
      <c r="M97" s="296"/>
      <c r="N97" s="333"/>
      <c r="O97" s="198"/>
      <c r="P97" s="333"/>
      <c r="Q97" s="198"/>
      <c r="R97" s="333"/>
      <c r="S97" s="198"/>
      <c r="T97" s="333"/>
      <c r="U97" s="198"/>
      <c r="V97" s="333"/>
      <c r="W97" s="198"/>
      <c r="X97" s="333"/>
      <c r="Y97" s="198"/>
      <c r="Z97" s="333"/>
      <c r="AA97" s="198"/>
      <c r="AB97" s="333"/>
      <c r="AC97" s="198"/>
      <c r="AD97" s="333"/>
      <c r="AE97" s="198"/>
      <c r="AF97" s="333"/>
      <c r="AG97" s="198"/>
      <c r="AH97" s="87"/>
      <c r="AI97" s="87"/>
      <c r="AJ97" s="87"/>
    </row>
    <row r="98" spans="1:36" s="269" customFormat="1" ht="39" customHeight="1" x14ac:dyDescent="0.2">
      <c r="A98" s="260"/>
      <c r="B98" s="16"/>
      <c r="C98" s="72" t="s">
        <v>80</v>
      </c>
      <c r="D98" s="72" t="s">
        <v>73</v>
      </c>
      <c r="E98" s="73" t="s">
        <v>86</v>
      </c>
      <c r="F98" s="74" t="s">
        <v>87</v>
      </c>
      <c r="G98" s="75" t="s">
        <v>74</v>
      </c>
      <c r="H98" s="76">
        <f>H96</f>
        <v>3.1999999999999993</v>
      </c>
      <c r="I98" s="77"/>
      <c r="J98" s="138">
        <f>ROUND(I98*H98,2)</f>
        <v>0</v>
      </c>
      <c r="K98" s="329"/>
      <c r="M98" s="297"/>
      <c r="N98" s="332">
        <v>0</v>
      </c>
      <c r="O98" s="162">
        <f>N98*I98</f>
        <v>0</v>
      </c>
      <c r="P98" s="332">
        <v>0</v>
      </c>
      <c r="Q98" s="162">
        <f>P98*I98</f>
        <v>0</v>
      </c>
      <c r="R98" s="332">
        <v>0</v>
      </c>
      <c r="S98" s="162">
        <f>R98*I98</f>
        <v>0</v>
      </c>
      <c r="T98" s="332">
        <f>N98+P98</f>
        <v>0</v>
      </c>
      <c r="U98" s="162">
        <f>T98*I98</f>
        <v>0</v>
      </c>
      <c r="V98" s="332">
        <f>H98</f>
        <v>3.1999999999999993</v>
      </c>
      <c r="W98" s="162">
        <f>ROUND(V98*I98,2)</f>
        <v>0</v>
      </c>
      <c r="X98" s="332">
        <f>R98+T98</f>
        <v>0</v>
      </c>
      <c r="Y98" s="162">
        <f>ROUND(X98*I98,2)</f>
        <v>0</v>
      </c>
      <c r="Z98" s="332">
        <v>0</v>
      </c>
      <c r="AA98" s="162">
        <f>ROUND(Z98*I98,2)</f>
        <v>0</v>
      </c>
      <c r="AB98" s="332">
        <f>V98+X98</f>
        <v>3.1999999999999993</v>
      </c>
      <c r="AC98" s="162">
        <f>ROUND(AB98*I98,2)</f>
        <v>0</v>
      </c>
      <c r="AD98" s="332">
        <v>0</v>
      </c>
      <c r="AE98" s="162">
        <f>ROUND(AD98*I98,2)</f>
        <v>0</v>
      </c>
      <c r="AF98" s="332">
        <f>Z98+AB98</f>
        <v>3.1999999999999993</v>
      </c>
      <c r="AG98" s="162">
        <f>ROUND(AF98*I98,2)</f>
        <v>0</v>
      </c>
      <c r="AH98" s="93"/>
      <c r="AI98" s="93"/>
      <c r="AJ98" s="93"/>
    </row>
    <row r="99" spans="1:36" s="269" customFormat="1" ht="58.5" x14ac:dyDescent="0.2">
      <c r="A99" s="260"/>
      <c r="B99" s="16"/>
      <c r="C99" s="260"/>
      <c r="D99" s="79" t="s">
        <v>76</v>
      </c>
      <c r="E99" s="260"/>
      <c r="F99" s="80" t="s">
        <v>84</v>
      </c>
      <c r="G99" s="260"/>
      <c r="H99" s="260"/>
      <c r="I99" s="42"/>
      <c r="J99" s="126"/>
      <c r="K99" s="329"/>
      <c r="M99" s="297"/>
      <c r="N99" s="333"/>
      <c r="O99" s="198"/>
      <c r="P99" s="333"/>
      <c r="Q99" s="198"/>
      <c r="R99" s="333"/>
      <c r="S99" s="198"/>
      <c r="T99" s="333"/>
      <c r="U99" s="198"/>
      <c r="V99" s="333"/>
      <c r="W99" s="198"/>
      <c r="X99" s="333"/>
      <c r="Y99" s="198"/>
      <c r="Z99" s="333"/>
      <c r="AA99" s="198"/>
      <c r="AB99" s="333"/>
      <c r="AC99" s="198"/>
      <c r="AD99" s="333"/>
      <c r="AE99" s="198"/>
      <c r="AF99" s="333"/>
      <c r="AG99" s="198"/>
      <c r="AH99" s="82"/>
      <c r="AI99" s="82"/>
      <c r="AJ99" s="82"/>
    </row>
    <row r="100" spans="1:36" s="269" customFormat="1" ht="38.25" customHeight="1" x14ac:dyDescent="0.2">
      <c r="A100" s="260"/>
      <c r="B100" s="16"/>
      <c r="C100" s="72" t="s">
        <v>81</v>
      </c>
      <c r="D100" s="72" t="s">
        <v>73</v>
      </c>
      <c r="E100" s="73" t="s">
        <v>89</v>
      </c>
      <c r="F100" s="74" t="s">
        <v>90</v>
      </c>
      <c r="G100" s="75" t="s">
        <v>74</v>
      </c>
      <c r="H100" s="76">
        <f>H98*9</f>
        <v>28.799999999999994</v>
      </c>
      <c r="I100" s="77"/>
      <c r="J100" s="138">
        <f>ROUND(I100*H100,2)</f>
        <v>0</v>
      </c>
      <c r="K100" s="329"/>
      <c r="M100" s="121"/>
      <c r="N100" s="332">
        <v>0</v>
      </c>
      <c r="O100" s="162">
        <f>N100*I100</f>
        <v>0</v>
      </c>
      <c r="P100" s="332">
        <v>0</v>
      </c>
      <c r="Q100" s="162">
        <f>P100*I100</f>
        <v>0</v>
      </c>
      <c r="R100" s="332">
        <v>0</v>
      </c>
      <c r="S100" s="162">
        <f>R100*I100</f>
        <v>0</v>
      </c>
      <c r="T100" s="332">
        <f>N100+P100</f>
        <v>0</v>
      </c>
      <c r="U100" s="162">
        <f>T100*I100</f>
        <v>0</v>
      </c>
      <c r="V100" s="332">
        <f>H100</f>
        <v>28.799999999999994</v>
      </c>
      <c r="W100" s="162">
        <f>ROUND(V100*I100,2)</f>
        <v>0</v>
      </c>
      <c r="X100" s="332">
        <f>R100+T100</f>
        <v>0</v>
      </c>
      <c r="Y100" s="162">
        <f>ROUND(X100*I100,2)</f>
        <v>0</v>
      </c>
      <c r="Z100" s="332">
        <v>0</v>
      </c>
      <c r="AA100" s="162">
        <f>ROUND(Z100*I100,2)</f>
        <v>0</v>
      </c>
      <c r="AB100" s="332">
        <f>V100+X100</f>
        <v>28.799999999999994</v>
      </c>
      <c r="AC100" s="162">
        <f>ROUND(AB100*I100,2)</f>
        <v>0</v>
      </c>
      <c r="AD100" s="332">
        <v>0</v>
      </c>
      <c r="AE100" s="162">
        <f>ROUND(AD100*I100,2)</f>
        <v>0</v>
      </c>
      <c r="AF100" s="332">
        <f>Z100+AB100</f>
        <v>28.799999999999994</v>
      </c>
      <c r="AG100" s="162">
        <f>ROUND(AF100*I100,2)</f>
        <v>0</v>
      </c>
      <c r="AH100" s="87"/>
      <c r="AI100" s="87"/>
      <c r="AJ100" s="87"/>
    </row>
    <row r="101" spans="1:36" s="269" customFormat="1" ht="58.5" x14ac:dyDescent="0.2">
      <c r="A101" s="260"/>
      <c r="B101" s="16"/>
      <c r="C101" s="260"/>
      <c r="D101" s="79" t="s">
        <v>76</v>
      </c>
      <c r="E101" s="260"/>
      <c r="F101" s="80" t="s">
        <v>84</v>
      </c>
      <c r="G101" s="260"/>
      <c r="H101" s="260"/>
      <c r="I101" s="42"/>
      <c r="J101" s="126"/>
      <c r="K101" s="329"/>
      <c r="M101" s="297"/>
      <c r="N101" s="333"/>
      <c r="O101" s="198"/>
      <c r="P101" s="333"/>
      <c r="Q101" s="198"/>
      <c r="R101" s="333"/>
      <c r="S101" s="198"/>
      <c r="T101" s="333"/>
      <c r="U101" s="198"/>
      <c r="V101" s="333"/>
      <c r="W101" s="198"/>
      <c r="X101" s="333"/>
      <c r="Y101" s="198"/>
      <c r="Z101" s="333"/>
      <c r="AA101" s="198"/>
      <c r="AB101" s="333"/>
      <c r="AC101" s="198"/>
      <c r="AD101" s="333"/>
      <c r="AE101" s="198"/>
      <c r="AF101" s="333"/>
      <c r="AG101" s="198"/>
      <c r="AH101" s="87"/>
      <c r="AI101" s="87"/>
      <c r="AJ101" s="87"/>
    </row>
    <row r="102" spans="1:36" s="269" customFormat="1" ht="26.25" customHeight="1" x14ac:dyDescent="0.2">
      <c r="A102" s="260"/>
      <c r="B102" s="16"/>
      <c r="C102" s="72" t="s">
        <v>85</v>
      </c>
      <c r="D102" s="72" t="s">
        <v>73</v>
      </c>
      <c r="E102" s="73" t="s">
        <v>92</v>
      </c>
      <c r="F102" s="74" t="s">
        <v>93</v>
      </c>
      <c r="G102" s="75" t="s">
        <v>74</v>
      </c>
      <c r="H102" s="76">
        <f>H91</f>
        <v>14.4</v>
      </c>
      <c r="I102" s="77"/>
      <c r="J102" s="138">
        <f>ROUND(I102*H102,2)</f>
        <v>0</v>
      </c>
      <c r="K102" s="329"/>
      <c r="M102" s="297"/>
      <c r="N102" s="332">
        <v>0</v>
      </c>
      <c r="O102" s="162">
        <f>N102*I102</f>
        <v>0</v>
      </c>
      <c r="P102" s="332">
        <v>0</v>
      </c>
      <c r="Q102" s="162">
        <f>P102*I102</f>
        <v>0</v>
      </c>
      <c r="R102" s="332">
        <v>0</v>
      </c>
      <c r="S102" s="162">
        <f>R102*I102</f>
        <v>0</v>
      </c>
      <c r="T102" s="332">
        <f>N102+P102</f>
        <v>0</v>
      </c>
      <c r="U102" s="162">
        <f>T102*I102</f>
        <v>0</v>
      </c>
      <c r="V102" s="332">
        <f>H102</f>
        <v>14.4</v>
      </c>
      <c r="W102" s="162">
        <f>ROUND(V102*I102,2)</f>
        <v>0</v>
      </c>
      <c r="X102" s="332">
        <f>R102+T102</f>
        <v>0</v>
      </c>
      <c r="Y102" s="162">
        <f>ROUND(X102*I102,2)</f>
        <v>0</v>
      </c>
      <c r="Z102" s="332">
        <v>0</v>
      </c>
      <c r="AA102" s="162">
        <f>ROUND(Z102*I102,2)</f>
        <v>0</v>
      </c>
      <c r="AB102" s="332">
        <f>V102+X102</f>
        <v>14.4</v>
      </c>
      <c r="AC102" s="162">
        <f>ROUND(AB102*I102,2)</f>
        <v>0</v>
      </c>
      <c r="AD102" s="332">
        <v>0</v>
      </c>
      <c r="AE102" s="162">
        <f>ROUND(AD102*I102,2)</f>
        <v>0</v>
      </c>
      <c r="AF102" s="332">
        <f>Z102+AB102</f>
        <v>14.4</v>
      </c>
      <c r="AG102" s="162">
        <f>ROUND(AF102*I102,2)</f>
        <v>0</v>
      </c>
      <c r="AH102" s="82"/>
      <c r="AI102" s="82"/>
      <c r="AJ102" s="82"/>
    </row>
    <row r="103" spans="1:36" s="269" customFormat="1" ht="87.75" x14ac:dyDescent="0.2">
      <c r="A103" s="260"/>
      <c r="B103" s="16"/>
      <c r="C103" s="260"/>
      <c r="D103" s="79" t="s">
        <v>76</v>
      </c>
      <c r="E103" s="260"/>
      <c r="F103" s="80" t="s">
        <v>94</v>
      </c>
      <c r="G103" s="260"/>
      <c r="H103" s="260"/>
      <c r="I103" s="42"/>
      <c r="J103" s="126"/>
      <c r="K103" s="329"/>
      <c r="M103" s="297"/>
      <c r="N103" s="333"/>
      <c r="O103" s="198"/>
      <c r="P103" s="333"/>
      <c r="Q103" s="198"/>
      <c r="R103" s="333"/>
      <c r="S103" s="198"/>
      <c r="T103" s="333"/>
      <c r="U103" s="198"/>
      <c r="V103" s="333"/>
      <c r="W103" s="198"/>
      <c r="X103" s="333"/>
      <c r="Y103" s="198"/>
      <c r="Z103" s="333"/>
      <c r="AA103" s="198"/>
      <c r="AB103" s="333"/>
      <c r="AC103" s="198"/>
      <c r="AD103" s="333"/>
      <c r="AE103" s="198"/>
      <c r="AF103" s="333"/>
      <c r="AG103" s="198"/>
    </row>
    <row r="104" spans="1:36" s="269" customFormat="1" ht="21.75" customHeight="1" x14ac:dyDescent="0.2">
      <c r="A104" s="260"/>
      <c r="B104" s="16"/>
      <c r="C104" s="72" t="s">
        <v>88</v>
      </c>
      <c r="D104" s="72" t="s">
        <v>73</v>
      </c>
      <c r="E104" s="73" t="s">
        <v>96</v>
      </c>
      <c r="F104" s="74" t="s">
        <v>97</v>
      </c>
      <c r="G104" s="75" t="s">
        <v>98</v>
      </c>
      <c r="H104" s="76">
        <f>H98*1.8</f>
        <v>5.7599999999999989</v>
      </c>
      <c r="I104" s="77"/>
      <c r="J104" s="138">
        <f>ROUND(I104*H104,2)</f>
        <v>0</v>
      </c>
      <c r="K104" s="329"/>
      <c r="M104" s="296"/>
      <c r="N104" s="332">
        <v>0</v>
      </c>
      <c r="O104" s="162">
        <f>N104*I104</f>
        <v>0</v>
      </c>
      <c r="P104" s="332">
        <v>0</v>
      </c>
      <c r="Q104" s="162">
        <f>P104*I104</f>
        <v>0</v>
      </c>
      <c r="R104" s="332">
        <v>0</v>
      </c>
      <c r="S104" s="162">
        <f>R104*I104</f>
        <v>0</v>
      </c>
      <c r="T104" s="332">
        <f>N104+P104</f>
        <v>0</v>
      </c>
      <c r="U104" s="162">
        <f>T104*I104</f>
        <v>0</v>
      </c>
      <c r="V104" s="332">
        <f>H104</f>
        <v>5.7599999999999989</v>
      </c>
      <c r="W104" s="162">
        <f>ROUND(V104*I104,2)</f>
        <v>0</v>
      </c>
      <c r="X104" s="332">
        <f>R104+T104</f>
        <v>0</v>
      </c>
      <c r="Y104" s="162">
        <f>ROUND(X104*I104,2)</f>
        <v>0</v>
      </c>
      <c r="Z104" s="332">
        <v>0</v>
      </c>
      <c r="AA104" s="162">
        <f>ROUND(Z104*I104,2)</f>
        <v>0</v>
      </c>
      <c r="AB104" s="332">
        <f>V104+X104</f>
        <v>5.7599999999999989</v>
      </c>
      <c r="AC104" s="162">
        <f>ROUND(AB104*I104,2)</f>
        <v>0</v>
      </c>
      <c r="AD104" s="332">
        <v>0</v>
      </c>
      <c r="AE104" s="162">
        <f>ROUND(AD104*I104,2)</f>
        <v>0</v>
      </c>
      <c r="AF104" s="332">
        <f>Z104+AB104</f>
        <v>5.7599999999999989</v>
      </c>
      <c r="AG104" s="162">
        <f>ROUND(AF104*I104,2)</f>
        <v>0</v>
      </c>
      <c r="AH104" s="82"/>
      <c r="AI104" s="82"/>
      <c r="AJ104" s="82"/>
    </row>
    <row r="105" spans="1:36" s="87" customFormat="1" x14ac:dyDescent="0.2">
      <c r="B105" s="86"/>
      <c r="D105" s="79"/>
      <c r="E105" s="88" t="s">
        <v>5</v>
      </c>
      <c r="F105" s="89"/>
      <c r="H105" s="90"/>
      <c r="I105" s="91"/>
      <c r="J105" s="140"/>
      <c r="K105" s="187"/>
      <c r="M105" s="121"/>
      <c r="N105" s="334"/>
      <c r="O105" s="200"/>
      <c r="P105" s="334"/>
      <c r="Q105" s="200"/>
      <c r="R105" s="334"/>
      <c r="S105" s="200"/>
      <c r="T105" s="334"/>
      <c r="U105" s="200"/>
      <c r="V105" s="334"/>
      <c r="W105" s="200"/>
      <c r="X105" s="334"/>
      <c r="Y105" s="200"/>
      <c r="Z105" s="334"/>
      <c r="AA105" s="200"/>
      <c r="AB105" s="334"/>
      <c r="AC105" s="200"/>
      <c r="AD105" s="334"/>
      <c r="AE105" s="200"/>
      <c r="AF105" s="334"/>
      <c r="AG105" s="200"/>
      <c r="AH105" s="269"/>
      <c r="AI105" s="269"/>
      <c r="AJ105" s="269"/>
    </row>
    <row r="106" spans="1:36" s="269" customFormat="1" ht="21.75" customHeight="1" x14ac:dyDescent="0.2">
      <c r="A106" s="260"/>
      <c r="B106" s="16"/>
      <c r="C106" s="72" t="s">
        <v>91</v>
      </c>
      <c r="D106" s="72" t="s">
        <v>73</v>
      </c>
      <c r="E106" s="73" t="s">
        <v>100</v>
      </c>
      <c r="F106" s="74" t="s">
        <v>101</v>
      </c>
      <c r="G106" s="75" t="s">
        <v>74</v>
      </c>
      <c r="H106" s="76">
        <f>H98</f>
        <v>3.1999999999999993</v>
      </c>
      <c r="I106" s="77"/>
      <c r="J106" s="138">
        <f>ROUND(I106*H106,2)</f>
        <v>0</v>
      </c>
      <c r="K106" s="329"/>
      <c r="M106" s="297"/>
      <c r="N106" s="332">
        <v>0</v>
      </c>
      <c r="O106" s="162">
        <f>N106*I106</f>
        <v>0</v>
      </c>
      <c r="P106" s="332">
        <v>0</v>
      </c>
      <c r="Q106" s="162">
        <f>P106*I106</f>
        <v>0</v>
      </c>
      <c r="R106" s="332">
        <v>0</v>
      </c>
      <c r="S106" s="162">
        <f>R106*I106</f>
        <v>0</v>
      </c>
      <c r="T106" s="332">
        <f>N106+P106</f>
        <v>0</v>
      </c>
      <c r="U106" s="162">
        <f>T106*I106</f>
        <v>0</v>
      </c>
      <c r="V106" s="332">
        <f>H106</f>
        <v>3.1999999999999993</v>
      </c>
      <c r="W106" s="162">
        <f>ROUND(V106*I106,2)</f>
        <v>0</v>
      </c>
      <c r="X106" s="332">
        <f>R106+T106</f>
        <v>0</v>
      </c>
      <c r="Y106" s="162">
        <f>ROUND(X106*I106,2)</f>
        <v>0</v>
      </c>
      <c r="Z106" s="332">
        <v>0</v>
      </c>
      <c r="AA106" s="162">
        <f>ROUND(Z106*I106,2)</f>
        <v>0</v>
      </c>
      <c r="AB106" s="332">
        <f>V106+X106</f>
        <v>3.1999999999999993</v>
      </c>
      <c r="AC106" s="162">
        <f>ROUND(AB106*I106,2)</f>
        <v>0</v>
      </c>
      <c r="AD106" s="332">
        <v>0</v>
      </c>
      <c r="AE106" s="162">
        <f>ROUND(AD106*I106,2)</f>
        <v>0</v>
      </c>
      <c r="AF106" s="332">
        <f>Z106+AB106</f>
        <v>3.1999999999999993</v>
      </c>
      <c r="AG106" s="162">
        <f>ROUND(AF106*I106,2)</f>
        <v>0</v>
      </c>
      <c r="AH106" s="87"/>
      <c r="AI106" s="87"/>
      <c r="AJ106" s="87"/>
    </row>
    <row r="107" spans="1:36" s="269" customFormat="1" ht="97.5" x14ac:dyDescent="0.2">
      <c r="A107" s="260"/>
      <c r="B107" s="16"/>
      <c r="C107" s="260"/>
      <c r="D107" s="79" t="s">
        <v>76</v>
      </c>
      <c r="E107" s="260"/>
      <c r="F107" s="80" t="s">
        <v>102</v>
      </c>
      <c r="G107" s="260"/>
      <c r="H107" s="260"/>
      <c r="I107" s="42"/>
      <c r="J107" s="126"/>
      <c r="K107" s="329"/>
      <c r="M107" s="297"/>
      <c r="N107" s="333"/>
      <c r="O107" s="198"/>
      <c r="P107" s="333"/>
      <c r="Q107" s="198"/>
      <c r="R107" s="333"/>
      <c r="S107" s="198"/>
      <c r="T107" s="333"/>
      <c r="U107" s="198"/>
      <c r="V107" s="333"/>
      <c r="W107" s="198"/>
      <c r="X107" s="333"/>
      <c r="Y107" s="198"/>
      <c r="Z107" s="333"/>
      <c r="AA107" s="198"/>
      <c r="AB107" s="333"/>
      <c r="AC107" s="198"/>
      <c r="AD107" s="333"/>
      <c r="AE107" s="198"/>
      <c r="AF107" s="333"/>
      <c r="AG107" s="198"/>
      <c r="AH107" s="87"/>
      <c r="AI107" s="87"/>
      <c r="AJ107" s="87"/>
    </row>
    <row r="108" spans="1:36" s="269" customFormat="1" ht="26.25" customHeight="1" x14ac:dyDescent="0.2">
      <c r="A108" s="260"/>
      <c r="B108" s="16"/>
      <c r="C108" s="72" t="s">
        <v>95</v>
      </c>
      <c r="D108" s="72" t="s">
        <v>73</v>
      </c>
      <c r="E108" s="73" t="s">
        <v>104</v>
      </c>
      <c r="F108" s="74" t="s">
        <v>105</v>
      </c>
      <c r="G108" s="75" t="s">
        <v>74</v>
      </c>
      <c r="H108" s="76">
        <f>H91</f>
        <v>14.4</v>
      </c>
      <c r="I108" s="77"/>
      <c r="J108" s="138">
        <f>ROUND(I108*H108,2)</f>
        <v>0</v>
      </c>
      <c r="K108" s="329"/>
      <c r="M108" s="296"/>
      <c r="N108" s="332">
        <v>0</v>
      </c>
      <c r="O108" s="162">
        <f>N108*I108</f>
        <v>0</v>
      </c>
      <c r="P108" s="332">
        <v>0</v>
      </c>
      <c r="Q108" s="162">
        <f>P108*I108</f>
        <v>0</v>
      </c>
      <c r="R108" s="332">
        <v>0</v>
      </c>
      <c r="S108" s="162">
        <f>R108*I108</f>
        <v>0</v>
      </c>
      <c r="T108" s="332">
        <f>N108+P108</f>
        <v>0</v>
      </c>
      <c r="U108" s="162">
        <f>T108*I108</f>
        <v>0</v>
      </c>
      <c r="V108" s="332">
        <f>H108</f>
        <v>14.4</v>
      </c>
      <c r="W108" s="162">
        <f>ROUND(V108*I108,2)</f>
        <v>0</v>
      </c>
      <c r="X108" s="332">
        <f>R108+T108</f>
        <v>0</v>
      </c>
      <c r="Y108" s="162">
        <f>ROUND(X108*I108,2)</f>
        <v>0</v>
      </c>
      <c r="Z108" s="332">
        <v>0</v>
      </c>
      <c r="AA108" s="162">
        <f>ROUND(Z108*I108,2)</f>
        <v>0</v>
      </c>
      <c r="AB108" s="332">
        <f>V108+X108</f>
        <v>14.4</v>
      </c>
      <c r="AC108" s="162">
        <f>ROUND(AB108*I108,2)</f>
        <v>0</v>
      </c>
      <c r="AD108" s="332">
        <v>0</v>
      </c>
      <c r="AE108" s="162">
        <f>ROUND(AD108*I108,2)</f>
        <v>0</v>
      </c>
      <c r="AF108" s="332">
        <f>Z108+AB108</f>
        <v>14.4</v>
      </c>
      <c r="AG108" s="162">
        <f>ROUND(AF108*I108,2)</f>
        <v>0</v>
      </c>
    </row>
    <row r="109" spans="1:36" s="269" customFormat="1" ht="126.75" x14ac:dyDescent="0.2">
      <c r="A109" s="260"/>
      <c r="B109" s="16"/>
      <c r="C109" s="260"/>
      <c r="D109" s="79" t="s">
        <v>76</v>
      </c>
      <c r="E109" s="260"/>
      <c r="F109" s="80" t="s">
        <v>106</v>
      </c>
      <c r="G109" s="260"/>
      <c r="H109" s="260"/>
      <c r="I109" s="42"/>
      <c r="J109" s="126"/>
      <c r="K109" s="329"/>
      <c r="M109" s="121"/>
      <c r="N109" s="333"/>
      <c r="O109" s="198"/>
      <c r="P109" s="333"/>
      <c r="Q109" s="198"/>
      <c r="R109" s="333"/>
      <c r="S109" s="198"/>
      <c r="T109" s="333"/>
      <c r="U109" s="198"/>
      <c r="V109" s="333"/>
      <c r="W109" s="198"/>
      <c r="X109" s="333"/>
      <c r="Y109" s="198"/>
      <c r="Z109" s="333"/>
      <c r="AA109" s="198"/>
      <c r="AB109" s="333"/>
      <c r="AC109" s="198"/>
      <c r="AD109" s="333"/>
      <c r="AE109" s="198"/>
      <c r="AF109" s="333"/>
      <c r="AG109" s="198"/>
      <c r="AH109" s="87"/>
      <c r="AI109" s="87"/>
      <c r="AJ109" s="87"/>
    </row>
    <row r="110" spans="1:36" s="269" customFormat="1" ht="16.5" customHeight="1" x14ac:dyDescent="0.2">
      <c r="A110" s="260"/>
      <c r="B110" s="16"/>
      <c r="C110" s="98" t="s">
        <v>99</v>
      </c>
      <c r="D110" s="98" t="s">
        <v>108</v>
      </c>
      <c r="E110" s="99" t="s">
        <v>347</v>
      </c>
      <c r="F110" s="100" t="s">
        <v>348</v>
      </c>
      <c r="G110" s="101" t="s">
        <v>98</v>
      </c>
      <c r="H110" s="102">
        <f>H106*1.8</f>
        <v>5.7599999999999989</v>
      </c>
      <c r="I110" s="103"/>
      <c r="J110" s="141">
        <f>ROUND(I110*H110,2)</f>
        <v>0</v>
      </c>
      <c r="K110" s="329"/>
      <c r="M110" s="296"/>
      <c r="N110" s="332">
        <v>0</v>
      </c>
      <c r="O110" s="162">
        <f>N110*I110</f>
        <v>0</v>
      </c>
      <c r="P110" s="332">
        <v>0</v>
      </c>
      <c r="Q110" s="162">
        <f>P110*I110</f>
        <v>0</v>
      </c>
      <c r="R110" s="332">
        <v>0</v>
      </c>
      <c r="S110" s="162">
        <f>R110*I110</f>
        <v>0</v>
      </c>
      <c r="T110" s="332">
        <f>N110+P110</f>
        <v>0</v>
      </c>
      <c r="U110" s="162">
        <f>T110*I110</f>
        <v>0</v>
      </c>
      <c r="V110" s="332">
        <f>H110</f>
        <v>5.7599999999999989</v>
      </c>
      <c r="W110" s="162">
        <f>ROUND(V110*I110,2)</f>
        <v>0</v>
      </c>
      <c r="X110" s="332">
        <f>R110+T110</f>
        <v>0</v>
      </c>
      <c r="Y110" s="162">
        <f>ROUND(X110*I110,2)</f>
        <v>0</v>
      </c>
      <c r="Z110" s="332">
        <v>0</v>
      </c>
      <c r="AA110" s="162">
        <f>ROUND(Z110*I110,2)</f>
        <v>0</v>
      </c>
      <c r="AB110" s="332">
        <f>V110+X110</f>
        <v>5.7599999999999989</v>
      </c>
      <c r="AC110" s="162">
        <f>ROUND(AB110*I110,2)</f>
        <v>0</v>
      </c>
      <c r="AD110" s="332">
        <v>0</v>
      </c>
      <c r="AE110" s="162">
        <f>ROUND(AD110*I110,2)</f>
        <v>0</v>
      </c>
      <c r="AF110" s="332">
        <f>Z110+AB110</f>
        <v>5.7599999999999989</v>
      </c>
      <c r="AG110" s="162">
        <f>ROUND(AF110*I110,2)</f>
        <v>0</v>
      </c>
    </row>
    <row r="111" spans="1:36" s="269" customFormat="1" ht="36" customHeight="1" x14ac:dyDescent="0.2">
      <c r="A111" s="260"/>
      <c r="B111" s="16"/>
      <c r="C111" s="72" t="s">
        <v>103</v>
      </c>
      <c r="D111" s="72" t="s">
        <v>73</v>
      </c>
      <c r="E111" s="73" t="s">
        <v>349</v>
      </c>
      <c r="F111" s="74" t="s">
        <v>1074</v>
      </c>
      <c r="G111" s="75" t="s">
        <v>74</v>
      </c>
      <c r="H111" s="76">
        <f>H98</f>
        <v>3.1999999999999993</v>
      </c>
      <c r="I111" s="77"/>
      <c r="J111" s="138">
        <f>ROUND(I111*H111,2)</f>
        <v>0</v>
      </c>
      <c r="K111" s="329"/>
      <c r="M111" s="296"/>
      <c r="N111" s="332">
        <v>0</v>
      </c>
      <c r="O111" s="162">
        <f>N111*I111</f>
        <v>0</v>
      </c>
      <c r="P111" s="332">
        <v>0</v>
      </c>
      <c r="Q111" s="162">
        <f>P111*I111</f>
        <v>0</v>
      </c>
      <c r="R111" s="332">
        <v>0</v>
      </c>
      <c r="S111" s="162">
        <f>R111*I111</f>
        <v>0</v>
      </c>
      <c r="T111" s="332">
        <f>N111+P111</f>
        <v>0</v>
      </c>
      <c r="U111" s="162">
        <f>T111*I111</f>
        <v>0</v>
      </c>
      <c r="V111" s="332">
        <f>H111</f>
        <v>3.1999999999999993</v>
      </c>
      <c r="W111" s="162">
        <f>ROUND(V111*I111,2)</f>
        <v>0</v>
      </c>
      <c r="X111" s="332">
        <f>R111+T111</f>
        <v>0</v>
      </c>
      <c r="Y111" s="162">
        <f>ROUND(X111*I111,2)</f>
        <v>0</v>
      </c>
      <c r="Z111" s="332">
        <v>0</v>
      </c>
      <c r="AA111" s="162">
        <f>ROUND(Z111*I111,2)</f>
        <v>0</v>
      </c>
      <c r="AB111" s="332">
        <f>V111+X111</f>
        <v>3.1999999999999993</v>
      </c>
      <c r="AC111" s="162">
        <f>ROUND(AB111*I111,2)</f>
        <v>0</v>
      </c>
      <c r="AD111" s="332">
        <v>0</v>
      </c>
      <c r="AE111" s="162">
        <f>ROUND(AD111*I111,2)</f>
        <v>0</v>
      </c>
      <c r="AF111" s="332">
        <f>Z111+AB111</f>
        <v>3.1999999999999993</v>
      </c>
      <c r="AG111" s="162">
        <f>ROUND(AF111*I111,2)</f>
        <v>0</v>
      </c>
      <c r="AH111" s="65"/>
      <c r="AI111" s="65"/>
      <c r="AJ111" s="65"/>
    </row>
    <row r="112" spans="1:36" s="269" customFormat="1" ht="82.5" customHeight="1" x14ac:dyDescent="0.2">
      <c r="A112" s="260"/>
      <c r="B112" s="16"/>
      <c r="C112" s="260"/>
      <c r="D112" s="79" t="s">
        <v>76</v>
      </c>
      <c r="E112" s="260"/>
      <c r="F112" s="80" t="s">
        <v>350</v>
      </c>
      <c r="G112" s="260"/>
      <c r="H112" s="260"/>
      <c r="I112" s="42"/>
      <c r="J112" s="126"/>
      <c r="K112" s="329"/>
      <c r="M112" s="297"/>
      <c r="N112" s="333"/>
      <c r="O112" s="198"/>
      <c r="P112" s="333"/>
      <c r="Q112" s="198"/>
      <c r="R112" s="333"/>
      <c r="S112" s="198"/>
      <c r="T112" s="333"/>
      <c r="U112" s="198"/>
      <c r="V112" s="333"/>
      <c r="W112" s="198"/>
      <c r="X112" s="333"/>
      <c r="Y112" s="198"/>
      <c r="Z112" s="333"/>
      <c r="AA112" s="198"/>
      <c r="AB112" s="333"/>
      <c r="AC112" s="198"/>
      <c r="AD112" s="333"/>
      <c r="AE112" s="198"/>
      <c r="AF112" s="333"/>
      <c r="AG112" s="198"/>
    </row>
    <row r="113" spans="1:36" s="269" customFormat="1" ht="16.5" customHeight="1" x14ac:dyDescent="0.2">
      <c r="A113" s="260"/>
      <c r="B113" s="16"/>
      <c r="C113" s="98" t="s">
        <v>107</v>
      </c>
      <c r="D113" s="98" t="s">
        <v>108</v>
      </c>
      <c r="E113" s="99" t="s">
        <v>351</v>
      </c>
      <c r="F113" s="100" t="s">
        <v>352</v>
      </c>
      <c r="G113" s="101" t="s">
        <v>98</v>
      </c>
      <c r="H113" s="102">
        <f>H111*1.9</f>
        <v>6.0799999999999983</v>
      </c>
      <c r="I113" s="103"/>
      <c r="J113" s="141">
        <f>ROUND(I113*H113,2)</f>
        <v>0</v>
      </c>
      <c r="K113" s="329"/>
      <c r="M113" s="297"/>
      <c r="N113" s="332">
        <v>0</v>
      </c>
      <c r="O113" s="162">
        <f>N113*I113</f>
        <v>0</v>
      </c>
      <c r="P113" s="332">
        <v>0</v>
      </c>
      <c r="Q113" s="162">
        <f>P113*I113</f>
        <v>0</v>
      </c>
      <c r="R113" s="332">
        <v>0</v>
      </c>
      <c r="S113" s="162">
        <f>R113*I113</f>
        <v>0</v>
      </c>
      <c r="T113" s="332">
        <f>N113+P113</f>
        <v>0</v>
      </c>
      <c r="U113" s="162">
        <f>T113*I113</f>
        <v>0</v>
      </c>
      <c r="V113" s="332">
        <f>H113</f>
        <v>6.0799999999999983</v>
      </c>
      <c r="W113" s="162">
        <f>ROUND(V113*I113,2)</f>
        <v>0</v>
      </c>
      <c r="X113" s="332">
        <f>R113+T113</f>
        <v>0</v>
      </c>
      <c r="Y113" s="162">
        <f>ROUND(X113*I113,2)</f>
        <v>0</v>
      </c>
      <c r="Z113" s="332">
        <v>0</v>
      </c>
      <c r="AA113" s="162">
        <f>ROUND(Z113*I113,2)</f>
        <v>0</v>
      </c>
      <c r="AB113" s="332">
        <f>V113+X113</f>
        <v>6.0799999999999983</v>
      </c>
      <c r="AC113" s="162">
        <f>ROUND(AB113*I113,2)</f>
        <v>0</v>
      </c>
      <c r="AD113" s="332">
        <v>0</v>
      </c>
      <c r="AE113" s="162">
        <f>ROUND(AD113*I113,2)</f>
        <v>0</v>
      </c>
      <c r="AF113" s="332">
        <f>Z113+AB113</f>
        <v>6.0799999999999983</v>
      </c>
      <c r="AG113" s="162">
        <f>ROUND(AF113*I113,2)</f>
        <v>0</v>
      </c>
    </row>
    <row r="114" spans="1:36" s="87" customFormat="1" x14ac:dyDescent="0.2">
      <c r="B114" s="86"/>
      <c r="D114" s="79"/>
      <c r="E114" s="88"/>
      <c r="F114" s="89"/>
      <c r="H114" s="90"/>
      <c r="I114" s="91"/>
      <c r="J114" s="140"/>
      <c r="K114" s="187"/>
      <c r="M114" s="297"/>
      <c r="N114" s="334"/>
      <c r="O114" s="200"/>
      <c r="P114" s="334"/>
      <c r="Q114" s="200"/>
      <c r="R114" s="334"/>
      <c r="S114" s="200"/>
      <c r="T114" s="334"/>
      <c r="U114" s="200"/>
      <c r="V114" s="334"/>
      <c r="W114" s="200"/>
      <c r="X114" s="334"/>
      <c r="Y114" s="200"/>
      <c r="Z114" s="334"/>
      <c r="AA114" s="200"/>
      <c r="AB114" s="334"/>
      <c r="AC114" s="200"/>
      <c r="AD114" s="334"/>
      <c r="AE114" s="200"/>
      <c r="AF114" s="334"/>
      <c r="AG114" s="200"/>
      <c r="AH114" s="269"/>
      <c r="AI114" s="269"/>
      <c r="AJ114" s="269"/>
    </row>
    <row r="115" spans="1:36" s="65" customFormat="1" ht="22.9" customHeight="1" x14ac:dyDescent="0.2">
      <c r="B115" s="64"/>
      <c r="D115" s="66" t="s">
        <v>36</v>
      </c>
      <c r="E115" s="70" t="s">
        <v>75</v>
      </c>
      <c r="F115" s="70" t="s">
        <v>164</v>
      </c>
      <c r="I115" s="68"/>
      <c r="J115" s="137">
        <f>J116</f>
        <v>0</v>
      </c>
      <c r="K115" s="186"/>
      <c r="M115" s="297"/>
      <c r="N115" s="331"/>
      <c r="O115" s="196">
        <f>O116</f>
        <v>0</v>
      </c>
      <c r="P115" s="331"/>
      <c r="Q115" s="196">
        <f t="shared" ref="Q115" si="63">Q116</f>
        <v>0</v>
      </c>
      <c r="R115" s="331"/>
      <c r="S115" s="196">
        <f t="shared" ref="S115" si="64">S116</f>
        <v>0</v>
      </c>
      <c r="T115" s="331"/>
      <c r="U115" s="196">
        <f t="shared" ref="U115" si="65">U116</f>
        <v>0</v>
      </c>
      <c r="V115" s="331"/>
      <c r="W115" s="196">
        <f t="shared" ref="W115" si="66">W116</f>
        <v>0</v>
      </c>
      <c r="X115" s="331"/>
      <c r="Y115" s="196">
        <f t="shared" ref="Y115" si="67">Y116</f>
        <v>0</v>
      </c>
      <c r="Z115" s="331"/>
      <c r="AA115" s="196">
        <f t="shared" ref="AA115" si="68">AA116</f>
        <v>0</v>
      </c>
      <c r="AB115" s="331"/>
      <c r="AC115" s="196">
        <f t="shared" ref="AC115" si="69">AC116</f>
        <v>0</v>
      </c>
      <c r="AD115" s="331"/>
      <c r="AE115" s="196">
        <f t="shared" ref="AE115" si="70">AE116</f>
        <v>0</v>
      </c>
      <c r="AF115" s="331"/>
      <c r="AG115" s="196">
        <f t="shared" ref="AG115" si="71">AG116</f>
        <v>0</v>
      </c>
      <c r="AH115" s="87"/>
      <c r="AI115" s="87"/>
      <c r="AJ115" s="87"/>
    </row>
    <row r="116" spans="1:36" s="269" customFormat="1" ht="16.5" customHeight="1" x14ac:dyDescent="0.2">
      <c r="A116" s="260"/>
      <c r="B116" s="16"/>
      <c r="C116" s="72" t="s">
        <v>109</v>
      </c>
      <c r="D116" s="72" t="s">
        <v>73</v>
      </c>
      <c r="E116" s="73" t="s">
        <v>353</v>
      </c>
      <c r="F116" s="74" t="s">
        <v>354</v>
      </c>
      <c r="G116" s="75" t="s">
        <v>74</v>
      </c>
      <c r="H116" s="76">
        <f>14*0.8*0.1</f>
        <v>1.1200000000000001</v>
      </c>
      <c r="I116" s="77"/>
      <c r="J116" s="138">
        <f>ROUND(I116*H116,2)</f>
        <v>0</v>
      </c>
      <c r="K116" s="329"/>
      <c r="M116" s="297"/>
      <c r="N116" s="332">
        <v>0</v>
      </c>
      <c r="O116" s="162">
        <f>N116*I116</f>
        <v>0</v>
      </c>
      <c r="P116" s="332">
        <v>0</v>
      </c>
      <c r="Q116" s="162">
        <f>P116*I116</f>
        <v>0</v>
      </c>
      <c r="R116" s="332">
        <v>0</v>
      </c>
      <c r="S116" s="162">
        <f>R116*I116</f>
        <v>0</v>
      </c>
      <c r="T116" s="332">
        <f>N116+P116</f>
        <v>0</v>
      </c>
      <c r="U116" s="162">
        <f>T116*I116</f>
        <v>0</v>
      </c>
      <c r="V116" s="332">
        <f>H116</f>
        <v>1.1200000000000001</v>
      </c>
      <c r="W116" s="162">
        <f>ROUND(V116*I116,2)</f>
        <v>0</v>
      </c>
      <c r="X116" s="332">
        <f>R116+T116</f>
        <v>0</v>
      </c>
      <c r="Y116" s="162">
        <f>ROUND(X116*I116,2)</f>
        <v>0</v>
      </c>
      <c r="Z116" s="332">
        <v>0</v>
      </c>
      <c r="AA116" s="162">
        <f>ROUND(Z116*I116,2)</f>
        <v>0</v>
      </c>
      <c r="AB116" s="332">
        <f>V116+X116</f>
        <v>1.1200000000000001</v>
      </c>
      <c r="AC116" s="162">
        <f>ROUND(AB116*I116,2)</f>
        <v>0</v>
      </c>
      <c r="AD116" s="332">
        <v>0</v>
      </c>
      <c r="AE116" s="162">
        <f>ROUND(AD116*I116,2)</f>
        <v>0</v>
      </c>
      <c r="AF116" s="332">
        <f>Z116+AB116</f>
        <v>1.1200000000000001</v>
      </c>
      <c r="AG116" s="162">
        <f>ROUND(AF116*I116,2)</f>
        <v>0</v>
      </c>
      <c r="AH116" s="65"/>
      <c r="AI116" s="65"/>
      <c r="AJ116" s="65"/>
    </row>
    <row r="117" spans="1:36" s="269" customFormat="1" ht="48.75" x14ac:dyDescent="0.2">
      <c r="A117" s="260"/>
      <c r="B117" s="16"/>
      <c r="C117" s="260"/>
      <c r="D117" s="79" t="s">
        <v>76</v>
      </c>
      <c r="E117" s="260"/>
      <c r="F117" s="80" t="s">
        <v>355</v>
      </c>
      <c r="G117" s="260"/>
      <c r="H117" s="260"/>
      <c r="I117" s="42"/>
      <c r="J117" s="126"/>
      <c r="K117" s="329"/>
      <c r="M117" s="296"/>
      <c r="N117" s="333"/>
      <c r="O117" s="198"/>
      <c r="P117" s="333"/>
      <c r="Q117" s="198"/>
      <c r="R117" s="333"/>
      <c r="S117" s="198"/>
      <c r="T117" s="333"/>
      <c r="U117" s="198"/>
      <c r="V117" s="333"/>
      <c r="W117" s="198"/>
      <c r="X117" s="333"/>
      <c r="Y117" s="198"/>
      <c r="Z117" s="333"/>
      <c r="AA117" s="198"/>
      <c r="AB117" s="333"/>
      <c r="AC117" s="198"/>
      <c r="AD117" s="333"/>
      <c r="AE117" s="198"/>
      <c r="AF117" s="333"/>
      <c r="AG117" s="198"/>
      <c r="AH117" s="65"/>
      <c r="AI117" s="65"/>
      <c r="AJ117" s="65"/>
    </row>
    <row r="118" spans="1:36" s="269" customFormat="1" ht="12.75" x14ac:dyDescent="0.2">
      <c r="A118" s="260"/>
      <c r="B118" s="16"/>
      <c r="C118" s="65"/>
      <c r="D118" s="66" t="s">
        <v>36</v>
      </c>
      <c r="E118" s="70" t="s">
        <v>91</v>
      </c>
      <c r="F118" s="70" t="s">
        <v>243</v>
      </c>
      <c r="G118" s="65"/>
      <c r="H118" s="65"/>
      <c r="I118" s="68"/>
      <c r="J118" s="137">
        <f>J119</f>
        <v>0</v>
      </c>
      <c r="K118" s="329"/>
      <c r="M118" s="296"/>
      <c r="N118" s="333"/>
      <c r="O118" s="198"/>
      <c r="P118" s="333"/>
      <c r="Q118" s="198"/>
      <c r="R118" s="333"/>
      <c r="S118" s="198"/>
      <c r="T118" s="333"/>
      <c r="U118" s="198"/>
      <c r="V118" s="333"/>
      <c r="W118" s="198"/>
      <c r="X118" s="333"/>
      <c r="Y118" s="198"/>
      <c r="Z118" s="333"/>
      <c r="AA118" s="198"/>
      <c r="AB118" s="333"/>
      <c r="AC118" s="198"/>
      <c r="AD118" s="333"/>
      <c r="AE118" s="198"/>
      <c r="AF118" s="333"/>
      <c r="AG118" s="198"/>
      <c r="AH118" s="65"/>
      <c r="AI118" s="65"/>
      <c r="AJ118" s="65"/>
    </row>
    <row r="119" spans="1:36" s="269" customFormat="1" ht="12" x14ac:dyDescent="0.2">
      <c r="A119" s="260"/>
      <c r="B119" s="16"/>
      <c r="C119" s="232">
        <v>15</v>
      </c>
      <c r="D119" s="72" t="s">
        <v>73</v>
      </c>
      <c r="E119" s="73" t="s">
        <v>1151</v>
      </c>
      <c r="F119" s="74" t="s">
        <v>1993</v>
      </c>
      <c r="G119" s="75" t="s">
        <v>335</v>
      </c>
      <c r="H119" s="76">
        <v>1</v>
      </c>
      <c r="I119" s="77"/>
      <c r="J119" s="138">
        <f>H119*I119</f>
        <v>0</v>
      </c>
      <c r="K119" s="329"/>
      <c r="M119" s="296"/>
      <c r="N119" s="333"/>
      <c r="O119" s="198"/>
      <c r="P119" s="333"/>
      <c r="Q119" s="198"/>
      <c r="R119" s="333"/>
      <c r="S119" s="198"/>
      <c r="T119" s="333"/>
      <c r="U119" s="198"/>
      <c r="V119" s="333"/>
      <c r="W119" s="198"/>
      <c r="X119" s="333"/>
      <c r="Y119" s="198"/>
      <c r="Z119" s="333"/>
      <c r="AA119" s="198"/>
      <c r="AB119" s="333"/>
      <c r="AC119" s="198"/>
      <c r="AD119" s="333"/>
      <c r="AE119" s="198"/>
      <c r="AF119" s="333"/>
      <c r="AG119" s="198"/>
      <c r="AH119" s="65"/>
      <c r="AI119" s="65"/>
      <c r="AJ119" s="65"/>
    </row>
    <row r="120" spans="1:36" s="269" customFormat="1" ht="29.25" x14ac:dyDescent="0.2">
      <c r="A120" s="260"/>
      <c r="B120" s="16"/>
      <c r="C120" s="260"/>
      <c r="D120" s="79"/>
      <c r="E120" s="260"/>
      <c r="F120" s="80" t="s">
        <v>1152</v>
      </c>
      <c r="G120" s="260"/>
      <c r="H120" s="260"/>
      <c r="I120" s="42"/>
      <c r="J120" s="126"/>
      <c r="K120" s="329"/>
      <c r="M120" s="296"/>
      <c r="N120" s="333"/>
      <c r="O120" s="198"/>
      <c r="P120" s="333"/>
      <c r="Q120" s="198"/>
      <c r="R120" s="333"/>
      <c r="S120" s="198"/>
      <c r="T120" s="333"/>
      <c r="U120" s="198"/>
      <c r="V120" s="333"/>
      <c r="W120" s="198"/>
      <c r="X120" s="333"/>
      <c r="Y120" s="198"/>
      <c r="Z120" s="333"/>
      <c r="AA120" s="198"/>
      <c r="AB120" s="333"/>
      <c r="AC120" s="198"/>
      <c r="AD120" s="333"/>
      <c r="AE120" s="198"/>
      <c r="AF120" s="333"/>
      <c r="AG120" s="198"/>
      <c r="AH120" s="65"/>
      <c r="AI120" s="65"/>
      <c r="AJ120" s="65"/>
    </row>
    <row r="121" spans="1:36" s="65" customFormat="1" ht="25.9" customHeight="1" x14ac:dyDescent="0.2">
      <c r="B121" s="64"/>
      <c r="D121" s="66" t="s">
        <v>36</v>
      </c>
      <c r="E121" s="67" t="s">
        <v>282</v>
      </c>
      <c r="F121" s="67" t="s">
        <v>283</v>
      </c>
      <c r="I121" s="68"/>
      <c r="J121" s="136">
        <f>J122+J148+J197+J206</f>
        <v>0</v>
      </c>
      <c r="K121" s="186"/>
      <c r="M121" s="296"/>
      <c r="N121" s="331"/>
      <c r="O121" s="195" t="e">
        <f>O122+O148+O197+O206+#REF!</f>
        <v>#REF!</v>
      </c>
      <c r="P121" s="331"/>
      <c r="Q121" s="195" t="e">
        <f>Q122+Q148+Q197+Q206+#REF!</f>
        <v>#REF!</v>
      </c>
      <c r="R121" s="331"/>
      <c r="S121" s="195" t="e">
        <f>S122+S148+S197+S206+#REF!</f>
        <v>#REF!</v>
      </c>
      <c r="T121" s="331"/>
      <c r="U121" s="195" t="e">
        <f>U122+U148+U197+U206+#REF!</f>
        <v>#REF!</v>
      </c>
      <c r="V121" s="331"/>
      <c r="W121" s="195" t="e">
        <f>W122+W148+W197+W206+#REF!</f>
        <v>#REF!</v>
      </c>
      <c r="X121" s="331"/>
      <c r="Y121" s="195" t="e">
        <f>Y122+Y148+Y197+Y206+#REF!</f>
        <v>#REF!</v>
      </c>
      <c r="Z121" s="331"/>
      <c r="AA121" s="195" t="e">
        <f>AA122+AA148+AA197+AA206+#REF!</f>
        <v>#REF!</v>
      </c>
      <c r="AB121" s="331"/>
      <c r="AC121" s="195" t="e">
        <f>AC122+AC148+AC197+AC206+#REF!</f>
        <v>#REF!</v>
      </c>
      <c r="AD121" s="331"/>
      <c r="AE121" s="195" t="e">
        <f>AE122+AE148+AE197+AE206+#REF!</f>
        <v>#REF!</v>
      </c>
      <c r="AF121" s="331"/>
      <c r="AG121" s="195" t="e">
        <f>AG122+AG148+AG197+AG206+#REF!</f>
        <v>#REF!</v>
      </c>
      <c r="AH121" s="269"/>
      <c r="AI121" s="269"/>
      <c r="AJ121" s="269"/>
    </row>
    <row r="122" spans="1:36" s="65" customFormat="1" ht="22.9" customHeight="1" x14ac:dyDescent="0.2">
      <c r="B122" s="64"/>
      <c r="D122" s="66" t="s">
        <v>36</v>
      </c>
      <c r="E122" s="70" t="s">
        <v>356</v>
      </c>
      <c r="F122" s="70" t="s">
        <v>357</v>
      </c>
      <c r="I122" s="68"/>
      <c r="J122" s="137">
        <f>SUM(J123:J146)</f>
        <v>0</v>
      </c>
      <c r="K122" s="186"/>
      <c r="M122" s="296"/>
      <c r="N122" s="331"/>
      <c r="O122" s="196">
        <f>SUM(O123:O146)</f>
        <v>0</v>
      </c>
      <c r="P122" s="331"/>
      <c r="Q122" s="196">
        <f>SUM(Q123:Q146)</f>
        <v>0</v>
      </c>
      <c r="R122" s="331"/>
      <c r="S122" s="196">
        <f>SUM(S123:S146)</f>
        <v>0</v>
      </c>
      <c r="T122" s="331"/>
      <c r="U122" s="196">
        <f>SUM(U123:U146)</f>
        <v>0</v>
      </c>
      <c r="V122" s="331"/>
      <c r="W122" s="196">
        <f>SUM(W123:W146)</f>
        <v>0.01</v>
      </c>
      <c r="X122" s="331"/>
      <c r="Y122" s="196">
        <f>SUM(Y123:Y146)</f>
        <v>0</v>
      </c>
      <c r="Z122" s="331"/>
      <c r="AA122" s="196">
        <f>SUM(AA123:AA146)</f>
        <v>0</v>
      </c>
      <c r="AB122" s="331"/>
      <c r="AC122" s="196">
        <f>SUM(AC123:AC146)</f>
        <v>0</v>
      </c>
      <c r="AD122" s="331"/>
      <c r="AE122" s="196">
        <f>SUM(AE123:AE146)</f>
        <v>0</v>
      </c>
      <c r="AF122" s="331"/>
      <c r="AG122" s="196">
        <f>SUM(AG123:AG146)</f>
        <v>0</v>
      </c>
      <c r="AH122" s="87"/>
      <c r="AI122" s="87"/>
      <c r="AJ122" s="87"/>
    </row>
    <row r="123" spans="1:36" s="269" customFormat="1" ht="16.5" customHeight="1" x14ac:dyDescent="0.2">
      <c r="A123" s="260"/>
      <c r="B123" s="16"/>
      <c r="C123" s="72">
        <v>16</v>
      </c>
      <c r="D123" s="72" t="s">
        <v>73</v>
      </c>
      <c r="E123" s="73" t="s">
        <v>359</v>
      </c>
      <c r="F123" s="74" t="s">
        <v>1076</v>
      </c>
      <c r="G123" s="75" t="s">
        <v>145</v>
      </c>
      <c r="H123" s="76">
        <v>6</v>
      </c>
      <c r="I123" s="77"/>
      <c r="J123" s="138">
        <f>ROUND(I123*H123,2)</f>
        <v>0</v>
      </c>
      <c r="K123" s="329"/>
      <c r="M123" s="297"/>
      <c r="N123" s="332">
        <v>0</v>
      </c>
      <c r="O123" s="162">
        <f>N123*I123</f>
        <v>0</v>
      </c>
      <c r="P123" s="332">
        <v>0</v>
      </c>
      <c r="Q123" s="162">
        <f>P123*I123</f>
        <v>0</v>
      </c>
      <c r="R123" s="332">
        <v>0</v>
      </c>
      <c r="S123" s="162">
        <f>R123*I123</f>
        <v>0</v>
      </c>
      <c r="T123" s="332">
        <f>N123+P123</f>
        <v>0</v>
      </c>
      <c r="U123" s="162">
        <f>T123*I123</f>
        <v>0</v>
      </c>
      <c r="V123" s="332">
        <f>H123</f>
        <v>6</v>
      </c>
      <c r="W123" s="162">
        <f>ROUND(V123*I123,2)</f>
        <v>0</v>
      </c>
      <c r="X123" s="332">
        <f>R123+T123</f>
        <v>0</v>
      </c>
      <c r="Y123" s="162">
        <f>ROUND(X123*I123,2)</f>
        <v>0</v>
      </c>
      <c r="Z123" s="332">
        <v>0</v>
      </c>
      <c r="AA123" s="162">
        <f>ROUND(Z123*I123,2)</f>
        <v>0</v>
      </c>
      <c r="AB123" s="332">
        <f>V123+X123</f>
        <v>6</v>
      </c>
      <c r="AC123" s="162">
        <f>ROUND(AB123*I123,2)</f>
        <v>0</v>
      </c>
      <c r="AD123" s="332">
        <v>0</v>
      </c>
      <c r="AE123" s="162">
        <f>ROUND(AD123*I123,2)</f>
        <v>0</v>
      </c>
      <c r="AF123" s="332">
        <f>Z123+AB123</f>
        <v>6</v>
      </c>
      <c r="AG123" s="162">
        <f>ROUND(AF123*I123,2)</f>
        <v>0</v>
      </c>
      <c r="AH123" s="82"/>
      <c r="AI123" s="82"/>
      <c r="AJ123" s="82"/>
    </row>
    <row r="124" spans="1:36" s="269" customFormat="1" ht="68.25" x14ac:dyDescent="0.2">
      <c r="A124" s="260"/>
      <c r="B124" s="16"/>
      <c r="C124" s="260"/>
      <c r="D124" s="79" t="s">
        <v>76</v>
      </c>
      <c r="E124" s="260"/>
      <c r="F124" s="80" t="s">
        <v>358</v>
      </c>
      <c r="G124" s="260"/>
      <c r="H124" s="260"/>
      <c r="I124" s="42"/>
      <c r="J124" s="126"/>
      <c r="K124" s="329"/>
      <c r="M124" s="297"/>
      <c r="N124" s="333"/>
      <c r="O124" s="198"/>
      <c r="P124" s="333"/>
      <c r="Q124" s="198"/>
      <c r="R124" s="333"/>
      <c r="S124" s="198"/>
      <c r="T124" s="333"/>
      <c r="U124" s="198"/>
      <c r="V124" s="333"/>
      <c r="W124" s="198"/>
      <c r="X124" s="333"/>
      <c r="Y124" s="198"/>
      <c r="Z124" s="333"/>
      <c r="AA124" s="198"/>
      <c r="AB124" s="333"/>
      <c r="AC124" s="198"/>
      <c r="AD124" s="333"/>
      <c r="AE124" s="198"/>
      <c r="AF124" s="333"/>
      <c r="AG124" s="198"/>
    </row>
    <row r="125" spans="1:36" s="269" customFormat="1" ht="16.5" customHeight="1" x14ac:dyDescent="0.2">
      <c r="A125" s="260"/>
      <c r="B125" s="16"/>
      <c r="C125" s="72">
        <v>17</v>
      </c>
      <c r="D125" s="72" t="s">
        <v>73</v>
      </c>
      <c r="E125" s="73" t="s">
        <v>360</v>
      </c>
      <c r="F125" s="74" t="s">
        <v>1077</v>
      </c>
      <c r="G125" s="75" t="s">
        <v>145</v>
      </c>
      <c r="H125" s="76">
        <v>12</v>
      </c>
      <c r="I125" s="77"/>
      <c r="J125" s="138">
        <f>ROUND(I125*H125,2)</f>
        <v>0</v>
      </c>
      <c r="K125" s="329"/>
      <c r="M125" s="121"/>
      <c r="N125" s="332">
        <v>0</v>
      </c>
      <c r="O125" s="162">
        <f>N125*I125</f>
        <v>0</v>
      </c>
      <c r="P125" s="332">
        <v>0</v>
      </c>
      <c r="Q125" s="162">
        <f>P125*I125</f>
        <v>0</v>
      </c>
      <c r="R125" s="332">
        <v>0</v>
      </c>
      <c r="S125" s="162">
        <f>R125*I125</f>
        <v>0</v>
      </c>
      <c r="T125" s="332">
        <f>N125+P125</f>
        <v>0</v>
      </c>
      <c r="U125" s="162">
        <f>T125*I125</f>
        <v>0</v>
      </c>
      <c r="V125" s="332">
        <f>H125*0.6</f>
        <v>7.1999999999999993</v>
      </c>
      <c r="W125" s="162">
        <f>ROUND(V125*I125,2)</f>
        <v>0</v>
      </c>
      <c r="X125" s="332">
        <f>R125+T125</f>
        <v>0</v>
      </c>
      <c r="Y125" s="162">
        <f>ROUND(X125*I125,2)</f>
        <v>0</v>
      </c>
      <c r="Z125" s="332">
        <v>0</v>
      </c>
      <c r="AA125" s="162">
        <f>ROUND(Z125*I125,2)</f>
        <v>0</v>
      </c>
      <c r="AB125" s="332">
        <f>V125+X125</f>
        <v>7.1999999999999993</v>
      </c>
      <c r="AC125" s="162">
        <f>ROUND(AB125*I125,2)</f>
        <v>0</v>
      </c>
      <c r="AD125" s="332">
        <v>0</v>
      </c>
      <c r="AE125" s="162">
        <f>ROUND(AD125*I125,2)</f>
        <v>0</v>
      </c>
      <c r="AF125" s="332">
        <f>Z125+AB125</f>
        <v>7.1999999999999993</v>
      </c>
      <c r="AG125" s="162">
        <f>ROUND(AF125*I125,2)</f>
        <v>0</v>
      </c>
    </row>
    <row r="126" spans="1:36" s="269" customFormat="1" ht="68.25" x14ac:dyDescent="0.2">
      <c r="A126" s="260"/>
      <c r="B126" s="16"/>
      <c r="C126" s="260"/>
      <c r="D126" s="79" t="s">
        <v>76</v>
      </c>
      <c r="E126" s="260"/>
      <c r="F126" s="80" t="s">
        <v>358</v>
      </c>
      <c r="G126" s="260"/>
      <c r="H126" s="260"/>
      <c r="I126" s="42"/>
      <c r="J126" s="126"/>
      <c r="K126" s="329"/>
      <c r="M126" s="297"/>
      <c r="N126" s="333"/>
      <c r="O126" s="198"/>
      <c r="P126" s="333"/>
      <c r="Q126" s="198"/>
      <c r="R126" s="333"/>
      <c r="S126" s="198"/>
      <c r="T126" s="333"/>
      <c r="U126" s="198"/>
      <c r="V126" s="333"/>
      <c r="W126" s="198"/>
      <c r="X126" s="333"/>
      <c r="Y126" s="198"/>
      <c r="Z126" s="333"/>
      <c r="AA126" s="198"/>
      <c r="AB126" s="333"/>
      <c r="AC126" s="198"/>
      <c r="AD126" s="333"/>
      <c r="AE126" s="198"/>
      <c r="AF126" s="333"/>
      <c r="AG126" s="198"/>
    </row>
    <row r="127" spans="1:36" s="269" customFormat="1" ht="16.5" customHeight="1" x14ac:dyDescent="0.2">
      <c r="A127" s="260"/>
      <c r="B127" s="16"/>
      <c r="C127" s="72">
        <v>18</v>
      </c>
      <c r="D127" s="72" t="s">
        <v>73</v>
      </c>
      <c r="E127" s="73" t="s">
        <v>361</v>
      </c>
      <c r="F127" s="74" t="s">
        <v>1078</v>
      </c>
      <c r="G127" s="75" t="s">
        <v>145</v>
      </c>
      <c r="H127" s="76">
        <v>8</v>
      </c>
      <c r="I127" s="77"/>
      <c r="J127" s="138">
        <f>ROUND(I127*H127,2)</f>
        <v>0</v>
      </c>
      <c r="K127" s="329"/>
      <c r="M127" s="296"/>
      <c r="N127" s="332">
        <v>0</v>
      </c>
      <c r="O127" s="162">
        <f>N127*I127</f>
        <v>0</v>
      </c>
      <c r="P127" s="332">
        <v>0</v>
      </c>
      <c r="Q127" s="162">
        <f>P127*I127</f>
        <v>0</v>
      </c>
      <c r="R127" s="332">
        <v>0</v>
      </c>
      <c r="S127" s="162">
        <f>R127*I127</f>
        <v>0</v>
      </c>
      <c r="T127" s="332">
        <f>N127+P127</f>
        <v>0</v>
      </c>
      <c r="U127" s="162">
        <f>T127*I127</f>
        <v>0</v>
      </c>
      <c r="V127" s="332">
        <f>H127</f>
        <v>8</v>
      </c>
      <c r="W127" s="162">
        <f>ROUND(V127*I127,2)</f>
        <v>0</v>
      </c>
      <c r="X127" s="332">
        <f>R127+T127</f>
        <v>0</v>
      </c>
      <c r="Y127" s="162">
        <f>ROUND(X127*I127,2)</f>
        <v>0</v>
      </c>
      <c r="Z127" s="332">
        <v>0</v>
      </c>
      <c r="AA127" s="162">
        <f>ROUND(Z127*I127,2)</f>
        <v>0</v>
      </c>
      <c r="AB127" s="332">
        <f>V127+X127</f>
        <v>8</v>
      </c>
      <c r="AC127" s="162">
        <f>ROUND(AB127*I127,2)</f>
        <v>0</v>
      </c>
      <c r="AD127" s="332">
        <v>0</v>
      </c>
      <c r="AE127" s="162">
        <f>ROUND(AD127*I127,2)</f>
        <v>0</v>
      </c>
      <c r="AF127" s="332">
        <f>Z127+AB127</f>
        <v>8</v>
      </c>
      <c r="AG127" s="162">
        <f>ROUND(AF127*I127,2)</f>
        <v>0</v>
      </c>
    </row>
    <row r="128" spans="1:36" s="269" customFormat="1" ht="68.25" x14ac:dyDescent="0.2">
      <c r="A128" s="260"/>
      <c r="B128" s="16"/>
      <c r="C128" s="260"/>
      <c r="D128" s="79" t="s">
        <v>76</v>
      </c>
      <c r="E128" s="260"/>
      <c r="F128" s="80" t="s">
        <v>358</v>
      </c>
      <c r="G128" s="260"/>
      <c r="H128" s="260"/>
      <c r="I128" s="42"/>
      <c r="J128" s="126"/>
      <c r="K128" s="329"/>
      <c r="M128" s="296"/>
      <c r="N128" s="333"/>
      <c r="O128" s="198"/>
      <c r="P128" s="333"/>
      <c r="Q128" s="198"/>
      <c r="R128" s="333"/>
      <c r="S128" s="198"/>
      <c r="T128" s="333"/>
      <c r="U128" s="198"/>
      <c r="V128" s="333"/>
      <c r="W128" s="198"/>
      <c r="X128" s="333"/>
      <c r="Y128" s="198"/>
      <c r="Z128" s="333"/>
      <c r="AA128" s="198"/>
      <c r="AB128" s="333"/>
      <c r="AC128" s="198"/>
      <c r="AD128" s="333"/>
      <c r="AE128" s="198"/>
      <c r="AF128" s="333"/>
      <c r="AG128" s="198"/>
    </row>
    <row r="129" spans="1:36" s="269" customFormat="1" ht="12" x14ac:dyDescent="0.2">
      <c r="A129" s="260"/>
      <c r="B129" s="16"/>
      <c r="C129" s="72">
        <v>19</v>
      </c>
      <c r="D129" s="72" t="s">
        <v>73</v>
      </c>
      <c r="E129" s="73" t="s">
        <v>1075</v>
      </c>
      <c r="F129" s="74" t="s">
        <v>1079</v>
      </c>
      <c r="G129" s="75" t="s">
        <v>145</v>
      </c>
      <c r="H129" s="76">
        <v>13</v>
      </c>
      <c r="I129" s="77"/>
      <c r="J129" s="138">
        <f>ROUND(I129*H129,2)</f>
        <v>0</v>
      </c>
      <c r="K129" s="329"/>
      <c r="M129" s="296"/>
      <c r="N129" s="121"/>
      <c r="O129" s="222"/>
      <c r="P129" s="121"/>
      <c r="Q129" s="222"/>
      <c r="R129" s="121"/>
      <c r="S129" s="222"/>
      <c r="T129" s="121"/>
      <c r="U129" s="222"/>
      <c r="V129" s="121"/>
      <c r="W129" s="222"/>
      <c r="X129" s="121"/>
      <c r="Y129" s="222"/>
      <c r="Z129" s="121"/>
      <c r="AA129" s="222"/>
      <c r="AB129" s="121"/>
      <c r="AC129" s="222"/>
      <c r="AD129" s="121"/>
      <c r="AE129" s="222"/>
      <c r="AF129" s="121"/>
      <c r="AG129" s="222"/>
    </row>
    <row r="130" spans="1:36" s="269" customFormat="1" ht="68.25" x14ac:dyDescent="0.2">
      <c r="A130" s="260"/>
      <c r="B130" s="16"/>
      <c r="C130" s="260"/>
      <c r="D130" s="79" t="s">
        <v>76</v>
      </c>
      <c r="E130" s="260"/>
      <c r="F130" s="80" t="s">
        <v>358</v>
      </c>
      <c r="G130" s="260"/>
      <c r="H130" s="260"/>
      <c r="I130" s="42"/>
      <c r="J130" s="126"/>
      <c r="K130" s="329"/>
      <c r="M130" s="296"/>
      <c r="N130" s="121"/>
      <c r="O130" s="222"/>
      <c r="P130" s="121"/>
      <c r="Q130" s="222"/>
      <c r="R130" s="121"/>
      <c r="S130" s="222"/>
      <c r="T130" s="121"/>
      <c r="U130" s="222"/>
      <c r="V130" s="121"/>
      <c r="W130" s="222"/>
      <c r="X130" s="121"/>
      <c r="Y130" s="222"/>
      <c r="Z130" s="121"/>
      <c r="AA130" s="222"/>
      <c r="AB130" s="121"/>
      <c r="AC130" s="222"/>
      <c r="AD130" s="121"/>
      <c r="AE130" s="222"/>
      <c r="AF130" s="121"/>
      <c r="AG130" s="222"/>
    </row>
    <row r="131" spans="1:36" s="269" customFormat="1" ht="16.5" customHeight="1" x14ac:dyDescent="0.2">
      <c r="A131" s="260"/>
      <c r="B131" s="16"/>
      <c r="C131" s="72">
        <v>20</v>
      </c>
      <c r="D131" s="72" t="s">
        <v>73</v>
      </c>
      <c r="E131" s="73" t="s">
        <v>362</v>
      </c>
      <c r="F131" s="74" t="s">
        <v>1083</v>
      </c>
      <c r="G131" s="75" t="s">
        <v>145</v>
      </c>
      <c r="H131" s="76">
        <v>16.5</v>
      </c>
      <c r="I131" s="77"/>
      <c r="J131" s="138">
        <f>ROUND(I131*H131,2)</f>
        <v>0</v>
      </c>
      <c r="K131" s="329"/>
      <c r="M131" s="296"/>
      <c r="N131" s="332">
        <v>0</v>
      </c>
      <c r="O131" s="162">
        <f>N131*I131</f>
        <v>0</v>
      </c>
      <c r="P131" s="332">
        <v>0</v>
      </c>
      <c r="Q131" s="162">
        <f>P131*I131</f>
        <v>0</v>
      </c>
      <c r="R131" s="332">
        <v>0</v>
      </c>
      <c r="S131" s="162">
        <f>R131*I131</f>
        <v>0</v>
      </c>
      <c r="T131" s="332">
        <f>N131+P131</f>
        <v>0</v>
      </c>
      <c r="U131" s="162">
        <f>T131*I131</f>
        <v>0</v>
      </c>
      <c r="V131" s="332">
        <v>0</v>
      </c>
      <c r="W131" s="162">
        <f>ROUND(V131*I131,2)</f>
        <v>0</v>
      </c>
      <c r="X131" s="332">
        <f>R131+T131</f>
        <v>0</v>
      </c>
      <c r="Y131" s="162">
        <f>ROUND(X131*I131,2)</f>
        <v>0</v>
      </c>
      <c r="Z131" s="332">
        <v>0</v>
      </c>
      <c r="AA131" s="162">
        <f>ROUND(Z131*I131,2)</f>
        <v>0</v>
      </c>
      <c r="AB131" s="332">
        <f>V131+X131</f>
        <v>0</v>
      </c>
      <c r="AC131" s="162">
        <f>ROUND(AB131*I131,2)</f>
        <v>0</v>
      </c>
      <c r="AD131" s="332">
        <v>0</v>
      </c>
      <c r="AE131" s="162">
        <f>ROUND(AD131*I131,2)</f>
        <v>0</v>
      </c>
      <c r="AF131" s="332">
        <f>Z131+AB131</f>
        <v>0</v>
      </c>
      <c r="AG131" s="162">
        <f>ROUND(AF131*I131,2)</f>
        <v>0</v>
      </c>
    </row>
    <row r="132" spans="1:36" s="269" customFormat="1" ht="68.25" x14ac:dyDescent="0.2">
      <c r="A132" s="260"/>
      <c r="B132" s="16"/>
      <c r="C132" s="260"/>
      <c r="D132" s="79" t="s">
        <v>76</v>
      </c>
      <c r="E132" s="260"/>
      <c r="F132" s="80" t="s">
        <v>358</v>
      </c>
      <c r="G132" s="260"/>
      <c r="H132" s="260"/>
      <c r="I132" s="42"/>
      <c r="J132" s="126"/>
      <c r="K132" s="329"/>
      <c r="M132" s="297"/>
      <c r="N132" s="333"/>
      <c r="O132" s="198"/>
      <c r="P132" s="333"/>
      <c r="Q132" s="198"/>
      <c r="R132" s="333"/>
      <c r="S132" s="198"/>
      <c r="T132" s="333"/>
      <c r="U132" s="198"/>
      <c r="V132" s="333"/>
      <c r="W132" s="198"/>
      <c r="X132" s="333"/>
      <c r="Y132" s="198"/>
      <c r="Z132" s="333"/>
      <c r="AA132" s="198"/>
      <c r="AB132" s="333"/>
      <c r="AC132" s="198"/>
      <c r="AD132" s="333"/>
      <c r="AE132" s="198"/>
      <c r="AF132" s="333"/>
      <c r="AG132" s="198"/>
    </row>
    <row r="133" spans="1:36" s="269" customFormat="1" ht="12" x14ac:dyDescent="0.2">
      <c r="A133" s="260"/>
      <c r="B133" s="16"/>
      <c r="C133" s="72">
        <v>21</v>
      </c>
      <c r="D133" s="72" t="s">
        <v>73</v>
      </c>
      <c r="E133" s="73" t="s">
        <v>362</v>
      </c>
      <c r="F133" s="74" t="s">
        <v>1080</v>
      </c>
      <c r="G133" s="75" t="s">
        <v>145</v>
      </c>
      <c r="H133" s="76">
        <v>25.5</v>
      </c>
      <c r="I133" s="77"/>
      <c r="J133" s="138">
        <f>ROUND(I133*H133,2)</f>
        <v>0</v>
      </c>
      <c r="K133" s="329"/>
      <c r="M133" s="297"/>
      <c r="N133" s="121"/>
      <c r="O133" s="222"/>
      <c r="P133" s="121"/>
      <c r="Q133" s="222"/>
      <c r="R133" s="121"/>
      <c r="S133" s="222"/>
      <c r="T133" s="121"/>
      <c r="U133" s="222"/>
      <c r="V133" s="121"/>
      <c r="W133" s="222"/>
      <c r="X133" s="121"/>
      <c r="Y133" s="222"/>
      <c r="Z133" s="121"/>
      <c r="AA133" s="222"/>
      <c r="AB133" s="121"/>
      <c r="AC133" s="222"/>
      <c r="AD133" s="121"/>
      <c r="AE133" s="222"/>
      <c r="AF133" s="121"/>
      <c r="AG133" s="222"/>
    </row>
    <row r="134" spans="1:36" s="269" customFormat="1" ht="68.25" x14ac:dyDescent="0.2">
      <c r="A134" s="260"/>
      <c r="B134" s="16"/>
      <c r="C134" s="260"/>
      <c r="D134" s="79" t="s">
        <v>76</v>
      </c>
      <c r="E134" s="260"/>
      <c r="F134" s="80" t="s">
        <v>358</v>
      </c>
      <c r="G134" s="260"/>
      <c r="H134" s="260"/>
      <c r="I134" s="42"/>
      <c r="J134" s="126"/>
      <c r="K134" s="329"/>
      <c r="M134" s="297"/>
      <c r="N134" s="121"/>
      <c r="O134" s="222"/>
      <c r="P134" s="121"/>
      <c r="Q134" s="222"/>
      <c r="R134" s="121"/>
      <c r="S134" s="222"/>
      <c r="T134" s="121"/>
      <c r="U134" s="222"/>
      <c r="V134" s="121"/>
      <c r="W134" s="222"/>
      <c r="X134" s="121"/>
      <c r="Y134" s="222"/>
      <c r="Z134" s="121"/>
      <c r="AA134" s="222"/>
      <c r="AB134" s="121"/>
      <c r="AC134" s="222"/>
      <c r="AD134" s="121"/>
      <c r="AE134" s="222"/>
      <c r="AF134" s="121"/>
      <c r="AG134" s="222"/>
    </row>
    <row r="135" spans="1:36" s="269" customFormat="1" ht="16.5" customHeight="1" x14ac:dyDescent="0.2">
      <c r="A135" s="260"/>
      <c r="B135" s="16"/>
      <c r="C135" s="72">
        <v>22</v>
      </c>
      <c r="D135" s="72" t="s">
        <v>73</v>
      </c>
      <c r="E135" s="73" t="s">
        <v>363</v>
      </c>
      <c r="F135" s="74" t="s">
        <v>1081</v>
      </c>
      <c r="G135" s="75" t="s">
        <v>145</v>
      </c>
      <c r="H135" s="76">
        <v>7.6</v>
      </c>
      <c r="I135" s="77"/>
      <c r="J135" s="138">
        <f>ROUND(I135*H135,2)</f>
        <v>0</v>
      </c>
      <c r="K135" s="329"/>
      <c r="M135" s="297"/>
      <c r="N135" s="332">
        <v>0</v>
      </c>
      <c r="O135" s="162">
        <f>N135*I135</f>
        <v>0</v>
      </c>
      <c r="P135" s="332">
        <v>0</v>
      </c>
      <c r="Q135" s="162">
        <f>P135*I135</f>
        <v>0</v>
      </c>
      <c r="R135" s="332">
        <v>0</v>
      </c>
      <c r="S135" s="162">
        <f>R135*I135</f>
        <v>0</v>
      </c>
      <c r="T135" s="332">
        <f>N135+P135</f>
        <v>0</v>
      </c>
      <c r="U135" s="162">
        <f>T135*I135</f>
        <v>0</v>
      </c>
      <c r="V135" s="332">
        <v>0</v>
      </c>
      <c r="W135" s="162">
        <f>ROUND(V135*I135,2)</f>
        <v>0</v>
      </c>
      <c r="X135" s="332">
        <f>R135+T135</f>
        <v>0</v>
      </c>
      <c r="Y135" s="162">
        <f>ROUND(X135*I135,2)</f>
        <v>0</v>
      </c>
      <c r="Z135" s="332">
        <v>0</v>
      </c>
      <c r="AA135" s="162">
        <f>ROUND(Z135*I135,2)</f>
        <v>0</v>
      </c>
      <c r="AB135" s="332">
        <f>V135+X135</f>
        <v>0</v>
      </c>
      <c r="AC135" s="162">
        <f>ROUND(AB135*I135,2)</f>
        <v>0</v>
      </c>
      <c r="AD135" s="332">
        <v>0</v>
      </c>
      <c r="AE135" s="162">
        <f>ROUND(AD135*I135,2)</f>
        <v>0</v>
      </c>
      <c r="AF135" s="332">
        <f>Z135+AB135</f>
        <v>0</v>
      </c>
      <c r="AG135" s="162">
        <f>ROUND(AF135*I135,2)</f>
        <v>0</v>
      </c>
    </row>
    <row r="136" spans="1:36" s="87" customFormat="1" x14ac:dyDescent="0.2">
      <c r="B136" s="86"/>
      <c r="D136" s="79"/>
      <c r="E136" s="88" t="s">
        <v>5</v>
      </c>
      <c r="F136" s="89"/>
      <c r="H136" s="90"/>
      <c r="I136" s="91"/>
      <c r="J136" s="140"/>
      <c r="K136" s="187"/>
      <c r="M136" s="297"/>
      <c r="N136" s="334"/>
      <c r="O136" s="200"/>
      <c r="P136" s="334"/>
      <c r="Q136" s="200"/>
      <c r="R136" s="334"/>
      <c r="S136" s="200"/>
      <c r="T136" s="334"/>
      <c r="U136" s="200"/>
      <c r="V136" s="334"/>
      <c r="W136" s="200"/>
      <c r="X136" s="334"/>
      <c r="Y136" s="200"/>
      <c r="Z136" s="334"/>
      <c r="AA136" s="200"/>
      <c r="AB136" s="334"/>
      <c r="AC136" s="200"/>
      <c r="AD136" s="334"/>
      <c r="AE136" s="200"/>
      <c r="AF136" s="334"/>
      <c r="AG136" s="200"/>
      <c r="AH136" s="82"/>
      <c r="AI136" s="82"/>
      <c r="AJ136" s="82"/>
    </row>
    <row r="137" spans="1:36" s="269" customFormat="1" ht="16.5" customHeight="1" x14ac:dyDescent="0.2">
      <c r="A137" s="260"/>
      <c r="B137" s="16"/>
      <c r="C137" s="72">
        <v>23</v>
      </c>
      <c r="D137" s="72" t="s">
        <v>73</v>
      </c>
      <c r="E137" s="73" t="s">
        <v>364</v>
      </c>
      <c r="F137" s="74" t="s">
        <v>1082</v>
      </c>
      <c r="G137" s="75" t="s">
        <v>145</v>
      </c>
      <c r="H137" s="76">
        <v>31.5</v>
      </c>
      <c r="I137" s="77"/>
      <c r="J137" s="138">
        <f>ROUND(I137*H137,2)</f>
        <v>0</v>
      </c>
      <c r="K137" s="329"/>
      <c r="M137" s="297"/>
      <c r="N137" s="332">
        <v>0</v>
      </c>
      <c r="O137" s="162">
        <f>N137*I137</f>
        <v>0</v>
      </c>
      <c r="P137" s="332">
        <v>0</v>
      </c>
      <c r="Q137" s="162">
        <f>P137*I137</f>
        <v>0</v>
      </c>
      <c r="R137" s="332">
        <v>0</v>
      </c>
      <c r="S137" s="162">
        <f>R137*I137</f>
        <v>0</v>
      </c>
      <c r="T137" s="332">
        <f>N137+P137</f>
        <v>0</v>
      </c>
      <c r="U137" s="162">
        <f>T137*I137</f>
        <v>0</v>
      </c>
      <c r="V137" s="332">
        <v>0</v>
      </c>
      <c r="W137" s="162">
        <f>ROUND(V137*I137,2)</f>
        <v>0</v>
      </c>
      <c r="X137" s="332">
        <f>R137+T137</f>
        <v>0</v>
      </c>
      <c r="Y137" s="162">
        <f>ROUND(X137*I137,2)</f>
        <v>0</v>
      </c>
      <c r="Z137" s="332">
        <v>0</v>
      </c>
      <c r="AA137" s="162">
        <f>ROUND(Z137*I137,2)</f>
        <v>0</v>
      </c>
      <c r="AB137" s="332">
        <f>V137+X137</f>
        <v>0</v>
      </c>
      <c r="AC137" s="162">
        <f>ROUND(AB137*I137,2)</f>
        <v>0</v>
      </c>
      <c r="AD137" s="332">
        <v>0</v>
      </c>
      <c r="AE137" s="162">
        <f>ROUND(AD137*I137,2)</f>
        <v>0</v>
      </c>
      <c r="AF137" s="332">
        <f>Z137+AB137</f>
        <v>0</v>
      </c>
      <c r="AG137" s="162">
        <f>ROUND(AF137*I137,2)</f>
        <v>0</v>
      </c>
      <c r="AH137" s="82"/>
      <c r="AI137" s="82"/>
      <c r="AJ137" s="82"/>
    </row>
    <row r="138" spans="1:36" s="269" customFormat="1" ht="68.25" x14ac:dyDescent="0.2">
      <c r="A138" s="260"/>
      <c r="B138" s="16"/>
      <c r="C138" s="260"/>
      <c r="D138" s="79" t="s">
        <v>76</v>
      </c>
      <c r="E138" s="260"/>
      <c r="F138" s="80" t="s">
        <v>358</v>
      </c>
      <c r="G138" s="260"/>
      <c r="H138" s="260"/>
      <c r="I138" s="42"/>
      <c r="J138" s="126"/>
      <c r="K138" s="329"/>
      <c r="M138" s="296"/>
      <c r="N138" s="333"/>
      <c r="O138" s="198"/>
      <c r="P138" s="333"/>
      <c r="Q138" s="198"/>
      <c r="R138" s="333"/>
      <c r="S138" s="198"/>
      <c r="T138" s="333"/>
      <c r="U138" s="198"/>
      <c r="V138" s="333"/>
      <c r="W138" s="198"/>
      <c r="X138" s="333"/>
      <c r="Y138" s="198"/>
      <c r="Z138" s="333"/>
      <c r="AA138" s="198"/>
      <c r="AB138" s="333"/>
      <c r="AC138" s="198"/>
      <c r="AD138" s="333"/>
      <c r="AE138" s="198"/>
      <c r="AF138" s="333"/>
      <c r="AG138" s="198"/>
    </row>
    <row r="139" spans="1:36" s="269" customFormat="1" ht="16.5" customHeight="1" x14ac:dyDescent="0.2">
      <c r="A139" s="260"/>
      <c r="B139" s="16"/>
      <c r="C139" s="72">
        <v>24</v>
      </c>
      <c r="D139" s="72" t="s">
        <v>73</v>
      </c>
      <c r="E139" s="73" t="s">
        <v>365</v>
      </c>
      <c r="F139" s="74" t="s">
        <v>366</v>
      </c>
      <c r="G139" s="75" t="s">
        <v>130</v>
      </c>
      <c r="H139" s="76">
        <v>16</v>
      </c>
      <c r="I139" s="77"/>
      <c r="J139" s="138">
        <f>ROUND(I139*H139,2)</f>
        <v>0</v>
      </c>
      <c r="K139" s="329"/>
      <c r="M139" s="297"/>
      <c r="N139" s="332">
        <v>0</v>
      </c>
      <c r="O139" s="162">
        <f>N139*I139</f>
        <v>0</v>
      </c>
      <c r="P139" s="332">
        <v>0</v>
      </c>
      <c r="Q139" s="162">
        <f>P139*I139</f>
        <v>0</v>
      </c>
      <c r="R139" s="332">
        <v>0</v>
      </c>
      <c r="S139" s="162">
        <f>R139*I139</f>
        <v>0</v>
      </c>
      <c r="T139" s="332">
        <f>N139+P139</f>
        <v>0</v>
      </c>
      <c r="U139" s="162">
        <f>T139*I139</f>
        <v>0</v>
      </c>
      <c r="V139" s="332">
        <v>0</v>
      </c>
      <c r="W139" s="162">
        <f>ROUND(V139*I139,2)</f>
        <v>0</v>
      </c>
      <c r="X139" s="332">
        <f>R139+T139</f>
        <v>0</v>
      </c>
      <c r="Y139" s="162">
        <f>ROUND(X139*I139,2)</f>
        <v>0</v>
      </c>
      <c r="Z139" s="332">
        <v>0</v>
      </c>
      <c r="AA139" s="162">
        <f>ROUND(Z139*I139,2)</f>
        <v>0</v>
      </c>
      <c r="AB139" s="332">
        <f>V139+X139</f>
        <v>0</v>
      </c>
      <c r="AC139" s="162">
        <f>ROUND(AB139*I139,2)</f>
        <v>0</v>
      </c>
      <c r="AD139" s="332">
        <v>0</v>
      </c>
      <c r="AE139" s="162">
        <f>ROUND(AD139*I139,2)</f>
        <v>0</v>
      </c>
      <c r="AF139" s="332">
        <f>Z139+AB139</f>
        <v>0</v>
      </c>
      <c r="AG139" s="162">
        <f>ROUND(AF139*I139,2)</f>
        <v>0</v>
      </c>
      <c r="AH139" s="82"/>
      <c r="AI139" s="82"/>
      <c r="AJ139" s="82"/>
    </row>
    <row r="140" spans="1:36" s="269" customFormat="1" ht="48.75" x14ac:dyDescent="0.2">
      <c r="A140" s="260"/>
      <c r="B140" s="16"/>
      <c r="C140" s="260"/>
      <c r="D140" s="79" t="s">
        <v>76</v>
      </c>
      <c r="E140" s="260"/>
      <c r="F140" s="80" t="s">
        <v>367</v>
      </c>
      <c r="G140" s="260"/>
      <c r="H140" s="260"/>
      <c r="I140" s="42"/>
      <c r="J140" s="126"/>
      <c r="K140" s="329"/>
      <c r="M140" s="297"/>
      <c r="N140" s="333"/>
      <c r="O140" s="198"/>
      <c r="P140" s="333"/>
      <c r="Q140" s="198"/>
      <c r="R140" s="333"/>
      <c r="S140" s="198"/>
      <c r="T140" s="333"/>
      <c r="U140" s="198"/>
      <c r="V140" s="333"/>
      <c r="W140" s="198"/>
      <c r="X140" s="333"/>
      <c r="Y140" s="198"/>
      <c r="Z140" s="333"/>
      <c r="AA140" s="198"/>
      <c r="AB140" s="333"/>
      <c r="AC140" s="198"/>
      <c r="AD140" s="333"/>
      <c r="AE140" s="198"/>
      <c r="AF140" s="333"/>
      <c r="AG140" s="198"/>
    </row>
    <row r="141" spans="1:36" s="269" customFormat="1" ht="16.5" customHeight="1" x14ac:dyDescent="0.2">
      <c r="A141" s="260"/>
      <c r="B141" s="16"/>
      <c r="C141" s="72">
        <v>25</v>
      </c>
      <c r="D141" s="72" t="s">
        <v>73</v>
      </c>
      <c r="E141" s="73" t="s">
        <v>368</v>
      </c>
      <c r="F141" s="74" t="s">
        <v>369</v>
      </c>
      <c r="G141" s="75" t="s">
        <v>130</v>
      </c>
      <c r="H141" s="76">
        <v>8</v>
      </c>
      <c r="I141" s="77"/>
      <c r="J141" s="138">
        <f>ROUND(I141*H141,2)</f>
        <v>0</v>
      </c>
      <c r="K141" s="329"/>
      <c r="M141" s="296"/>
      <c r="N141" s="332">
        <v>0</v>
      </c>
      <c r="O141" s="162">
        <f>N141*I141</f>
        <v>0</v>
      </c>
      <c r="P141" s="332">
        <v>0</v>
      </c>
      <c r="Q141" s="162">
        <f>P141*I141</f>
        <v>0</v>
      </c>
      <c r="R141" s="332">
        <v>0</v>
      </c>
      <c r="S141" s="162">
        <f>R141*I141</f>
        <v>0</v>
      </c>
      <c r="T141" s="332">
        <f>N141+P141</f>
        <v>0</v>
      </c>
      <c r="U141" s="162">
        <f>T141*I141</f>
        <v>0</v>
      </c>
      <c r="V141" s="332">
        <v>0</v>
      </c>
      <c r="W141" s="162">
        <f>ROUND(V141*I141,2)</f>
        <v>0</v>
      </c>
      <c r="X141" s="332">
        <f>R141+T141</f>
        <v>0</v>
      </c>
      <c r="Y141" s="162">
        <f>ROUND(X141*I141,2)</f>
        <v>0</v>
      </c>
      <c r="Z141" s="332">
        <v>0</v>
      </c>
      <c r="AA141" s="162">
        <f>ROUND(Z141*I141,2)</f>
        <v>0</v>
      </c>
      <c r="AB141" s="332">
        <f>V141+X141</f>
        <v>0</v>
      </c>
      <c r="AC141" s="162">
        <f>ROUND(AB141*I141,2)</f>
        <v>0</v>
      </c>
      <c r="AD141" s="332">
        <v>0</v>
      </c>
      <c r="AE141" s="162">
        <f>ROUND(AD141*I141,2)</f>
        <v>0</v>
      </c>
      <c r="AF141" s="332">
        <f>Z141+AB141</f>
        <v>0</v>
      </c>
      <c r="AG141" s="162">
        <f>ROUND(AF141*I141,2)</f>
        <v>0</v>
      </c>
      <c r="AH141" s="82"/>
      <c r="AI141" s="82"/>
      <c r="AJ141" s="82"/>
    </row>
    <row r="142" spans="1:36" s="269" customFormat="1" ht="48.75" x14ac:dyDescent="0.2">
      <c r="A142" s="260"/>
      <c r="B142" s="16"/>
      <c r="C142" s="260"/>
      <c r="D142" s="79" t="s">
        <v>76</v>
      </c>
      <c r="E142" s="260"/>
      <c r="F142" s="80" t="s">
        <v>367</v>
      </c>
      <c r="G142" s="260"/>
      <c r="H142" s="260"/>
      <c r="I142" s="42"/>
      <c r="J142" s="126"/>
      <c r="K142" s="329"/>
      <c r="M142" s="297"/>
      <c r="N142" s="333"/>
      <c r="O142" s="198"/>
      <c r="P142" s="333"/>
      <c r="Q142" s="198"/>
      <c r="R142" s="333"/>
      <c r="S142" s="198"/>
      <c r="T142" s="333"/>
      <c r="U142" s="198"/>
      <c r="V142" s="333"/>
      <c r="W142" s="198"/>
      <c r="X142" s="333"/>
      <c r="Y142" s="198"/>
      <c r="Z142" s="333"/>
      <c r="AA142" s="198"/>
      <c r="AB142" s="333"/>
      <c r="AC142" s="198"/>
      <c r="AD142" s="333"/>
      <c r="AE142" s="198"/>
      <c r="AF142" s="333"/>
      <c r="AG142" s="198"/>
    </row>
    <row r="143" spans="1:36" s="269" customFormat="1" ht="16.5" customHeight="1" x14ac:dyDescent="0.2">
      <c r="A143" s="260"/>
      <c r="B143" s="16"/>
      <c r="C143" s="72">
        <v>26</v>
      </c>
      <c r="D143" s="72" t="s">
        <v>73</v>
      </c>
      <c r="E143" s="73" t="s">
        <v>371</v>
      </c>
      <c r="F143" s="74" t="s">
        <v>1084</v>
      </c>
      <c r="G143" s="75" t="s">
        <v>145</v>
      </c>
      <c r="H143" s="76">
        <f>H129+H127+H125+H123</f>
        <v>39</v>
      </c>
      <c r="I143" s="77"/>
      <c r="J143" s="138">
        <f>ROUND(I143*H143,2)</f>
        <v>0</v>
      </c>
      <c r="K143" s="329"/>
      <c r="M143" s="297"/>
      <c r="N143" s="332">
        <v>0</v>
      </c>
      <c r="O143" s="162">
        <f>N143*I143</f>
        <v>0</v>
      </c>
      <c r="P143" s="332">
        <v>0</v>
      </c>
      <c r="Q143" s="162">
        <f>P143*I143</f>
        <v>0</v>
      </c>
      <c r="R143" s="332">
        <v>0</v>
      </c>
      <c r="S143" s="162">
        <f>R143*I143</f>
        <v>0</v>
      </c>
      <c r="T143" s="332">
        <f>N143+P143</f>
        <v>0</v>
      </c>
      <c r="U143" s="162">
        <f>T143*I143</f>
        <v>0</v>
      </c>
      <c r="V143" s="332">
        <v>0</v>
      </c>
      <c r="W143" s="162">
        <f>ROUND(V143*I143,2)</f>
        <v>0</v>
      </c>
      <c r="X143" s="332">
        <f>R143+T143</f>
        <v>0</v>
      </c>
      <c r="Y143" s="162">
        <f>ROUND(X143*I143,2)</f>
        <v>0</v>
      </c>
      <c r="Z143" s="332">
        <v>0</v>
      </c>
      <c r="AA143" s="162">
        <f>ROUND(Z143*I143,2)</f>
        <v>0</v>
      </c>
      <c r="AB143" s="332">
        <f>V143+X143</f>
        <v>0</v>
      </c>
      <c r="AC143" s="162">
        <f>ROUND(AB143*I143,2)</f>
        <v>0</v>
      </c>
      <c r="AD143" s="332">
        <v>0</v>
      </c>
      <c r="AE143" s="162">
        <f>ROUND(AD143*I143,2)</f>
        <v>0</v>
      </c>
      <c r="AF143" s="332">
        <f>Z143+AB143</f>
        <v>0</v>
      </c>
      <c r="AG143" s="162">
        <f>ROUND(AF143*I143,2)</f>
        <v>0</v>
      </c>
      <c r="AH143" s="82"/>
      <c r="AI143" s="82"/>
      <c r="AJ143" s="82"/>
    </row>
    <row r="144" spans="1:36" s="269" customFormat="1" ht="27" customHeight="1" x14ac:dyDescent="0.2">
      <c r="A144" s="260"/>
      <c r="B144" s="16"/>
      <c r="C144" s="260"/>
      <c r="D144" s="79" t="s">
        <v>76</v>
      </c>
      <c r="E144" s="260"/>
      <c r="F144" s="80" t="s">
        <v>370</v>
      </c>
      <c r="G144" s="260"/>
      <c r="H144" s="260"/>
      <c r="I144" s="42"/>
      <c r="J144" s="126"/>
      <c r="K144" s="329"/>
      <c r="M144" s="297"/>
      <c r="N144" s="333"/>
      <c r="O144" s="198"/>
      <c r="P144" s="333"/>
      <c r="Q144" s="198"/>
      <c r="R144" s="333"/>
      <c r="S144" s="198"/>
      <c r="T144" s="333"/>
      <c r="U144" s="198"/>
      <c r="V144" s="333"/>
      <c r="W144" s="198"/>
      <c r="X144" s="333"/>
      <c r="Y144" s="198"/>
      <c r="Z144" s="333"/>
      <c r="AA144" s="198"/>
      <c r="AB144" s="333"/>
      <c r="AC144" s="198"/>
      <c r="AD144" s="333"/>
      <c r="AE144" s="198"/>
      <c r="AF144" s="333"/>
      <c r="AG144" s="198"/>
    </row>
    <row r="145" spans="1:36" s="269" customFormat="1" ht="16.5" customHeight="1" x14ac:dyDescent="0.2">
      <c r="A145" s="260"/>
      <c r="B145" s="16"/>
      <c r="C145" s="72">
        <v>27</v>
      </c>
      <c r="D145" s="72" t="s">
        <v>73</v>
      </c>
      <c r="E145" s="73" t="s">
        <v>1153</v>
      </c>
      <c r="F145" s="74" t="s">
        <v>1154</v>
      </c>
      <c r="G145" s="75" t="s">
        <v>335</v>
      </c>
      <c r="H145" s="76">
        <v>1</v>
      </c>
      <c r="I145" s="77"/>
      <c r="J145" s="138">
        <f>ROUND(I145*H145,2)</f>
        <v>0</v>
      </c>
      <c r="K145" s="329"/>
      <c r="M145" s="121"/>
      <c r="N145" s="332"/>
      <c r="O145" s="162"/>
      <c r="P145" s="332"/>
      <c r="Q145" s="162"/>
      <c r="R145" s="332"/>
      <c r="S145" s="162"/>
      <c r="T145" s="332"/>
      <c r="U145" s="162"/>
      <c r="V145" s="332"/>
      <c r="W145" s="162"/>
      <c r="X145" s="332"/>
      <c r="Y145" s="162"/>
      <c r="Z145" s="332"/>
      <c r="AA145" s="162"/>
      <c r="AB145" s="332"/>
      <c r="AC145" s="162"/>
      <c r="AD145" s="332"/>
      <c r="AE145" s="162"/>
      <c r="AF145" s="332"/>
      <c r="AG145" s="162"/>
      <c r="AH145" s="87"/>
      <c r="AI145" s="87"/>
      <c r="AJ145" s="87"/>
    </row>
    <row r="146" spans="1:36" s="269" customFormat="1" ht="27" customHeight="1" x14ac:dyDescent="0.2">
      <c r="A146" s="260"/>
      <c r="B146" s="16"/>
      <c r="C146" s="72">
        <v>28</v>
      </c>
      <c r="D146" s="72" t="s">
        <v>73</v>
      </c>
      <c r="E146" s="73" t="s">
        <v>1086</v>
      </c>
      <c r="F146" s="74" t="s">
        <v>1085</v>
      </c>
      <c r="G146" s="75" t="s">
        <v>98</v>
      </c>
      <c r="H146" s="76">
        <v>0.441</v>
      </c>
      <c r="I146" s="77"/>
      <c r="J146" s="138">
        <f>ROUND(I146*H146,2)</f>
        <v>0</v>
      </c>
      <c r="K146" s="329"/>
      <c r="M146" s="297"/>
      <c r="N146" s="332">
        <v>0</v>
      </c>
      <c r="O146" s="162">
        <f>N146*I146</f>
        <v>0</v>
      </c>
      <c r="P146" s="332">
        <v>0</v>
      </c>
      <c r="Q146" s="162">
        <f>P146*I146</f>
        <v>0</v>
      </c>
      <c r="R146" s="332">
        <v>0</v>
      </c>
      <c r="S146" s="162">
        <f>R146*I146</f>
        <v>0</v>
      </c>
      <c r="T146" s="332">
        <f>N146+P146</f>
        <v>0</v>
      </c>
      <c r="U146" s="162">
        <f>T146*I146</f>
        <v>0</v>
      </c>
      <c r="V146" s="332">
        <v>0.13700000000000001</v>
      </c>
      <c r="W146" s="162">
        <f>ROUND(V146*I146,2)+0.01</f>
        <v>0.01</v>
      </c>
      <c r="X146" s="332">
        <f t="shared" ref="X146" si="72">R146+T146</f>
        <v>0</v>
      </c>
      <c r="Y146" s="162">
        <f t="shared" ref="Y146" si="73">ROUND(X146*I146,2)</f>
        <v>0</v>
      </c>
      <c r="Z146" s="332">
        <v>0</v>
      </c>
      <c r="AA146" s="162">
        <f t="shared" ref="AA146" si="74">ROUND(Z146*I146,2)</f>
        <v>0</v>
      </c>
      <c r="AB146" s="332">
        <f t="shared" ref="AB146" si="75">V146+X146</f>
        <v>0.13700000000000001</v>
      </c>
      <c r="AC146" s="162">
        <f t="shared" ref="AC146" si="76">ROUND(AB146*I146,2)</f>
        <v>0</v>
      </c>
      <c r="AD146" s="332">
        <v>0</v>
      </c>
      <c r="AE146" s="162">
        <f t="shared" ref="AE146" si="77">ROUND(AD146*I146,2)</f>
        <v>0</v>
      </c>
      <c r="AF146" s="332">
        <f t="shared" ref="AF146" si="78">Z146+AB146</f>
        <v>0.13700000000000001</v>
      </c>
      <c r="AG146" s="162">
        <f t="shared" ref="AG146" si="79">ROUND(AF146*I146,2)</f>
        <v>0</v>
      </c>
      <c r="AH146" s="82"/>
      <c r="AI146" s="82"/>
      <c r="AJ146" s="82"/>
    </row>
    <row r="147" spans="1:36" s="269" customFormat="1" ht="78" x14ac:dyDescent="0.2">
      <c r="A147" s="260"/>
      <c r="B147" s="16"/>
      <c r="C147" s="260"/>
      <c r="D147" s="79" t="s">
        <v>76</v>
      </c>
      <c r="E147" s="260"/>
      <c r="F147" s="80" t="s">
        <v>299</v>
      </c>
      <c r="G147" s="260"/>
      <c r="H147" s="260"/>
      <c r="I147" s="42"/>
      <c r="J147" s="126"/>
      <c r="K147" s="329"/>
      <c r="M147" s="297"/>
      <c r="N147" s="333"/>
      <c r="O147" s="198"/>
      <c r="P147" s="333"/>
      <c r="Q147" s="198"/>
      <c r="R147" s="333"/>
      <c r="S147" s="198"/>
      <c r="T147" s="333"/>
      <c r="U147" s="198"/>
      <c r="V147" s="333"/>
      <c r="W147" s="198"/>
      <c r="X147" s="333"/>
      <c r="Y147" s="198"/>
      <c r="Z147" s="333"/>
      <c r="AA147" s="198"/>
      <c r="AB147" s="333"/>
      <c r="AC147" s="198"/>
      <c r="AD147" s="333"/>
      <c r="AE147" s="198"/>
      <c r="AF147" s="333"/>
      <c r="AG147" s="198"/>
    </row>
    <row r="148" spans="1:36" s="65" customFormat="1" ht="22.9" customHeight="1" x14ac:dyDescent="0.2">
      <c r="B148" s="64"/>
      <c r="D148" s="66" t="s">
        <v>36</v>
      </c>
      <c r="E148" s="70" t="s">
        <v>372</v>
      </c>
      <c r="F148" s="70" t="s">
        <v>373</v>
      </c>
      <c r="I148" s="68"/>
      <c r="J148" s="137">
        <f>SUM(J149:J195)</f>
        <v>0</v>
      </c>
      <c r="K148" s="186"/>
      <c r="M148" s="297"/>
      <c r="N148" s="331"/>
      <c r="O148" s="196">
        <f>SUM(O149:O195)</f>
        <v>0</v>
      </c>
      <c r="P148" s="331"/>
      <c r="Q148" s="196">
        <f>SUM(Q149:Q195)</f>
        <v>0</v>
      </c>
      <c r="R148" s="331"/>
      <c r="S148" s="196">
        <f>SUM(S149:S195)</f>
        <v>0</v>
      </c>
      <c r="T148" s="331"/>
      <c r="U148" s="196">
        <f>SUM(U149:U195)</f>
        <v>0</v>
      </c>
      <c r="V148" s="331"/>
      <c r="W148" s="196">
        <f>SUM(W149:W195)</f>
        <v>0</v>
      </c>
      <c r="X148" s="331"/>
      <c r="Y148" s="196">
        <f>SUM(Y149:Y195)</f>
        <v>0</v>
      </c>
      <c r="Z148" s="331"/>
      <c r="AA148" s="196">
        <f>SUM(AA149:AA195)</f>
        <v>0</v>
      </c>
      <c r="AB148" s="331"/>
      <c r="AC148" s="196">
        <f>SUM(AC149:AC195)</f>
        <v>0</v>
      </c>
      <c r="AD148" s="331"/>
      <c r="AE148" s="196">
        <f>SUM(AE149:AE195)</f>
        <v>0</v>
      </c>
      <c r="AF148" s="331"/>
      <c r="AG148" s="196">
        <f>SUM(AG149:AG195)</f>
        <v>0</v>
      </c>
      <c r="AH148" s="87"/>
      <c r="AI148" s="87"/>
      <c r="AJ148" s="87"/>
    </row>
    <row r="149" spans="1:36" s="269" customFormat="1" ht="16.5" customHeight="1" x14ac:dyDescent="0.2">
      <c r="A149" s="260"/>
      <c r="B149" s="16"/>
      <c r="C149" s="232">
        <v>29</v>
      </c>
      <c r="D149" s="72" t="s">
        <v>73</v>
      </c>
      <c r="E149" s="73" t="s">
        <v>1087</v>
      </c>
      <c r="F149" s="74" t="s">
        <v>1147</v>
      </c>
      <c r="G149" s="75" t="s">
        <v>145</v>
      </c>
      <c r="H149" s="76">
        <v>36.270000000000003</v>
      </c>
      <c r="I149" s="77"/>
      <c r="J149" s="138">
        <f>ROUND(I149*H149,2)</f>
        <v>0</v>
      </c>
      <c r="K149" s="329"/>
      <c r="M149" s="296"/>
      <c r="N149" s="332">
        <v>0</v>
      </c>
      <c r="O149" s="162">
        <f>N149*I149</f>
        <v>0</v>
      </c>
      <c r="P149" s="332">
        <v>0</v>
      </c>
      <c r="Q149" s="162">
        <f>P149*I149</f>
        <v>0</v>
      </c>
      <c r="R149" s="332">
        <v>0</v>
      </c>
      <c r="S149" s="162">
        <f>R149*I149</f>
        <v>0</v>
      </c>
      <c r="T149" s="332">
        <f>N149+P149</f>
        <v>0</v>
      </c>
      <c r="U149" s="162">
        <f>T149*I149</f>
        <v>0</v>
      </c>
      <c r="V149" s="332">
        <v>0</v>
      </c>
      <c r="W149" s="162">
        <f>ROUND(V149*I149,2)</f>
        <v>0</v>
      </c>
      <c r="X149" s="332">
        <f>R149+T149</f>
        <v>0</v>
      </c>
      <c r="Y149" s="162">
        <f>ROUND(X149*I149,2)</f>
        <v>0</v>
      </c>
      <c r="Z149" s="332">
        <v>0</v>
      </c>
      <c r="AA149" s="162">
        <f>ROUND(Z149*I149,2)</f>
        <v>0</v>
      </c>
      <c r="AB149" s="332">
        <f>V149+X149</f>
        <v>0</v>
      </c>
      <c r="AC149" s="162">
        <f>ROUND(AB149*I149,2)</f>
        <v>0</v>
      </c>
      <c r="AD149" s="332">
        <v>0</v>
      </c>
      <c r="AE149" s="162">
        <f>ROUND(AD149*I149,2)</f>
        <v>0</v>
      </c>
      <c r="AF149" s="332">
        <f>Z149+AB149</f>
        <v>0</v>
      </c>
      <c r="AG149" s="162">
        <f>ROUND(AF149*I149,2)</f>
        <v>0</v>
      </c>
      <c r="AH149" s="82"/>
      <c r="AI149" s="82"/>
      <c r="AJ149" s="82"/>
    </row>
    <row r="150" spans="1:36" s="87" customFormat="1" x14ac:dyDescent="0.2">
      <c r="B150" s="86"/>
      <c r="D150" s="79"/>
      <c r="E150" s="88" t="s">
        <v>5</v>
      </c>
      <c r="F150" s="89"/>
      <c r="H150" s="90"/>
      <c r="I150" s="91"/>
      <c r="J150" s="140"/>
      <c r="K150" s="187"/>
      <c r="M150" s="296"/>
      <c r="N150" s="334"/>
      <c r="O150" s="200"/>
      <c r="P150" s="334"/>
      <c r="Q150" s="200"/>
      <c r="R150" s="334"/>
      <c r="S150" s="200"/>
      <c r="T150" s="334"/>
      <c r="U150" s="200"/>
      <c r="V150" s="334"/>
      <c r="W150" s="200"/>
      <c r="X150" s="334"/>
      <c r="Y150" s="200"/>
      <c r="Z150" s="334"/>
      <c r="AA150" s="200"/>
      <c r="AB150" s="334"/>
      <c r="AC150" s="200"/>
      <c r="AD150" s="334"/>
      <c r="AE150" s="200"/>
      <c r="AF150" s="334"/>
      <c r="AG150" s="200"/>
      <c r="AH150" s="269"/>
      <c r="AI150" s="269"/>
      <c r="AJ150" s="269"/>
    </row>
    <row r="151" spans="1:36" s="87" customFormat="1" ht="12" x14ac:dyDescent="0.2">
      <c r="B151" s="86"/>
      <c r="C151" s="72">
        <v>30</v>
      </c>
      <c r="D151" s="72" t="s">
        <v>73</v>
      </c>
      <c r="E151" s="73" t="s">
        <v>1090</v>
      </c>
      <c r="F151" s="74" t="s">
        <v>1088</v>
      </c>
      <c r="G151" s="75" t="s">
        <v>145</v>
      </c>
      <c r="H151" s="76">
        <v>42.56</v>
      </c>
      <c r="I151" s="77"/>
      <c r="J151" s="138">
        <f>ROUND(I151*H151,2)</f>
        <v>0</v>
      </c>
      <c r="K151" s="187"/>
      <c r="M151" s="296"/>
      <c r="N151" s="230"/>
      <c r="O151" s="227"/>
      <c r="P151" s="230"/>
      <c r="Q151" s="227"/>
      <c r="R151" s="230"/>
      <c r="S151" s="227"/>
      <c r="T151" s="230"/>
      <c r="U151" s="227"/>
      <c r="V151" s="230"/>
      <c r="W151" s="227"/>
      <c r="X151" s="230"/>
      <c r="Y151" s="227"/>
      <c r="Z151" s="230"/>
      <c r="AA151" s="227"/>
      <c r="AB151" s="230"/>
      <c r="AC151" s="227"/>
      <c r="AD151" s="230"/>
      <c r="AE151" s="227"/>
      <c r="AF151" s="230"/>
      <c r="AG151" s="227"/>
      <c r="AH151" s="269"/>
      <c r="AI151" s="269"/>
      <c r="AJ151" s="269"/>
    </row>
    <row r="152" spans="1:36" s="87" customFormat="1" x14ac:dyDescent="0.2">
      <c r="B152" s="86"/>
      <c r="D152" s="79"/>
      <c r="E152" s="88" t="s">
        <v>5</v>
      </c>
      <c r="F152" s="89"/>
      <c r="H152" s="90"/>
      <c r="I152" s="91"/>
      <c r="J152" s="140"/>
      <c r="K152" s="187"/>
      <c r="M152" s="296"/>
      <c r="N152" s="230"/>
      <c r="O152" s="227"/>
      <c r="P152" s="230"/>
      <c r="Q152" s="227"/>
      <c r="R152" s="230"/>
      <c r="S152" s="227"/>
      <c r="T152" s="230"/>
      <c r="U152" s="227"/>
      <c r="V152" s="230"/>
      <c r="W152" s="227"/>
      <c r="X152" s="230"/>
      <c r="Y152" s="227"/>
      <c r="Z152" s="230"/>
      <c r="AA152" s="227"/>
      <c r="AB152" s="230"/>
      <c r="AC152" s="227"/>
      <c r="AD152" s="230"/>
      <c r="AE152" s="227"/>
      <c r="AF152" s="230"/>
      <c r="AG152" s="227"/>
      <c r="AH152" s="269"/>
      <c r="AI152" s="269"/>
      <c r="AJ152" s="269"/>
    </row>
    <row r="153" spans="1:36" s="87" customFormat="1" ht="13.5" customHeight="1" x14ac:dyDescent="0.2">
      <c r="B153" s="86"/>
      <c r="C153" s="72">
        <v>31</v>
      </c>
      <c r="D153" s="72" t="s">
        <v>73</v>
      </c>
      <c r="E153" s="73" t="s">
        <v>1091</v>
      </c>
      <c r="F153" s="74" t="s">
        <v>1089</v>
      </c>
      <c r="G153" s="75" t="s">
        <v>145</v>
      </c>
      <c r="H153" s="76">
        <v>62.74</v>
      </c>
      <c r="I153" s="77"/>
      <c r="J153" s="138">
        <f>ROUND(I153*H153,2)</f>
        <v>0</v>
      </c>
      <c r="K153" s="187"/>
      <c r="M153" s="296"/>
      <c r="N153" s="230"/>
      <c r="O153" s="227"/>
      <c r="P153" s="230"/>
      <c r="Q153" s="227"/>
      <c r="R153" s="230"/>
      <c r="S153" s="227"/>
      <c r="T153" s="230"/>
      <c r="U153" s="227"/>
      <c r="V153" s="230"/>
      <c r="W153" s="227"/>
      <c r="X153" s="230"/>
      <c r="Y153" s="227"/>
      <c r="Z153" s="230"/>
      <c r="AA153" s="227"/>
      <c r="AB153" s="230"/>
      <c r="AC153" s="227"/>
      <c r="AD153" s="230"/>
      <c r="AE153" s="227"/>
      <c r="AF153" s="230"/>
      <c r="AG153" s="227"/>
      <c r="AH153" s="269"/>
      <c r="AI153" s="269"/>
      <c r="AJ153" s="269"/>
    </row>
    <row r="154" spans="1:36" s="87" customFormat="1" x14ac:dyDescent="0.2">
      <c r="B154" s="86"/>
      <c r="D154" s="79"/>
      <c r="E154" s="88"/>
      <c r="F154" s="89"/>
      <c r="H154" s="90"/>
      <c r="I154" s="91"/>
      <c r="J154" s="140"/>
      <c r="K154" s="187"/>
      <c r="M154" s="296"/>
      <c r="N154" s="230"/>
      <c r="O154" s="227"/>
      <c r="P154" s="230"/>
      <c r="Q154" s="227"/>
      <c r="R154" s="230"/>
      <c r="S154" s="227"/>
      <c r="T154" s="230"/>
      <c r="U154" s="227"/>
      <c r="V154" s="230"/>
      <c r="W154" s="227"/>
      <c r="X154" s="230"/>
      <c r="Y154" s="227"/>
      <c r="Z154" s="230"/>
      <c r="AA154" s="227"/>
      <c r="AB154" s="230"/>
      <c r="AC154" s="227"/>
      <c r="AD154" s="230"/>
      <c r="AE154" s="227"/>
      <c r="AF154" s="230"/>
      <c r="AG154" s="227"/>
      <c r="AH154" s="269"/>
      <c r="AI154" s="269"/>
      <c r="AJ154" s="269"/>
    </row>
    <row r="155" spans="1:36" s="269" customFormat="1" ht="16.5" customHeight="1" x14ac:dyDescent="0.2">
      <c r="A155" s="260"/>
      <c r="B155" s="16"/>
      <c r="C155" s="72">
        <v>32</v>
      </c>
      <c r="D155" s="72" t="s">
        <v>73</v>
      </c>
      <c r="E155" s="73" t="s">
        <v>1092</v>
      </c>
      <c r="F155" s="74" t="s">
        <v>1094</v>
      </c>
      <c r="G155" s="75" t="s">
        <v>145</v>
      </c>
      <c r="H155" s="76">
        <v>24.09</v>
      </c>
      <c r="I155" s="77"/>
      <c r="J155" s="138">
        <f>ROUND(I155*H155,2)</f>
        <v>0</v>
      </c>
      <c r="K155" s="329"/>
      <c r="M155" s="296"/>
      <c r="N155" s="332">
        <v>0</v>
      </c>
      <c r="O155" s="162">
        <f>N155*I155</f>
        <v>0</v>
      </c>
      <c r="P155" s="332">
        <v>0</v>
      </c>
      <c r="Q155" s="162">
        <f>P155*I155</f>
        <v>0</v>
      </c>
      <c r="R155" s="332">
        <v>0</v>
      </c>
      <c r="S155" s="162">
        <f>R155*I155</f>
        <v>0</v>
      </c>
      <c r="T155" s="332">
        <f>N155+P155</f>
        <v>0</v>
      </c>
      <c r="U155" s="162">
        <f>T155*I155</f>
        <v>0</v>
      </c>
      <c r="V155" s="332">
        <v>0</v>
      </c>
      <c r="W155" s="162">
        <f>ROUND(V155*I155,2)</f>
        <v>0</v>
      </c>
      <c r="X155" s="332">
        <f>R155+T155</f>
        <v>0</v>
      </c>
      <c r="Y155" s="162">
        <f>ROUND(X155*I155,2)</f>
        <v>0</v>
      </c>
      <c r="Z155" s="332">
        <v>0</v>
      </c>
      <c r="AA155" s="162">
        <f>ROUND(Z155*I155,2)</f>
        <v>0</v>
      </c>
      <c r="AB155" s="332">
        <f>V155+X155</f>
        <v>0</v>
      </c>
      <c r="AC155" s="162">
        <f>ROUND(AB155*I155,2)</f>
        <v>0</v>
      </c>
      <c r="AD155" s="332">
        <v>0</v>
      </c>
      <c r="AE155" s="162">
        <f>ROUND(AD155*I155,2)</f>
        <v>0</v>
      </c>
      <c r="AF155" s="332">
        <f>Z155+AB155</f>
        <v>0</v>
      </c>
      <c r="AG155" s="162">
        <f>ROUND(AF155*I155,2)</f>
        <v>0</v>
      </c>
      <c r="AH155" s="87"/>
      <c r="AI155" s="87"/>
      <c r="AJ155" s="87"/>
    </row>
    <row r="156" spans="1:36" s="87" customFormat="1" x14ac:dyDescent="0.2">
      <c r="B156" s="86"/>
      <c r="D156" s="79"/>
      <c r="E156" s="88" t="s">
        <v>5</v>
      </c>
      <c r="F156" s="89"/>
      <c r="H156" s="90"/>
      <c r="I156" s="91"/>
      <c r="J156" s="140"/>
      <c r="K156" s="187"/>
      <c r="M156" s="297"/>
      <c r="N156" s="334"/>
      <c r="O156" s="200"/>
      <c r="P156" s="334"/>
      <c r="Q156" s="200"/>
      <c r="R156" s="334"/>
      <c r="S156" s="200"/>
      <c r="T156" s="334"/>
      <c r="U156" s="200"/>
      <c r="V156" s="334"/>
      <c r="W156" s="200"/>
      <c r="X156" s="334"/>
      <c r="Y156" s="200"/>
      <c r="Z156" s="334"/>
      <c r="AA156" s="200"/>
      <c r="AB156" s="334"/>
      <c r="AC156" s="200"/>
      <c r="AD156" s="334"/>
      <c r="AE156" s="200"/>
      <c r="AF156" s="334"/>
      <c r="AG156" s="200"/>
    </row>
    <row r="157" spans="1:36" s="269" customFormat="1" ht="16.5" customHeight="1" x14ac:dyDescent="0.2">
      <c r="A157" s="260"/>
      <c r="B157" s="16"/>
      <c r="C157" s="72">
        <v>33</v>
      </c>
      <c r="D157" s="72" t="s">
        <v>73</v>
      </c>
      <c r="E157" s="73" t="s">
        <v>1093</v>
      </c>
      <c r="F157" s="74" t="s">
        <v>1095</v>
      </c>
      <c r="G157" s="75" t="s">
        <v>145</v>
      </c>
      <c r="H157" s="76">
        <v>76.39</v>
      </c>
      <c r="I157" s="77"/>
      <c r="J157" s="138">
        <f>ROUND(I157*H157,2)</f>
        <v>0</v>
      </c>
      <c r="K157" s="329"/>
      <c r="M157" s="296"/>
      <c r="N157" s="332">
        <v>0</v>
      </c>
      <c r="O157" s="162">
        <f>N157*I157</f>
        <v>0</v>
      </c>
      <c r="P157" s="332">
        <v>0</v>
      </c>
      <c r="Q157" s="162">
        <f>P157*I157</f>
        <v>0</v>
      </c>
      <c r="R157" s="332">
        <v>0</v>
      </c>
      <c r="S157" s="162">
        <f>R157*I157</f>
        <v>0</v>
      </c>
      <c r="T157" s="332">
        <f>N157+P157</f>
        <v>0</v>
      </c>
      <c r="U157" s="162">
        <f>T157*I157</f>
        <v>0</v>
      </c>
      <c r="V157" s="332">
        <v>0</v>
      </c>
      <c r="W157" s="162">
        <f>ROUND(V157*I157,2)</f>
        <v>0</v>
      </c>
      <c r="X157" s="332">
        <f>R157+T157</f>
        <v>0</v>
      </c>
      <c r="Y157" s="162">
        <f>ROUND(X157*I157,2)</f>
        <v>0</v>
      </c>
      <c r="Z157" s="332">
        <v>0</v>
      </c>
      <c r="AA157" s="162">
        <f>ROUND(Z157*I157,2)</f>
        <v>0</v>
      </c>
      <c r="AB157" s="332">
        <f>V157+X157</f>
        <v>0</v>
      </c>
      <c r="AC157" s="162">
        <f>ROUND(AB157*I157,2)</f>
        <v>0</v>
      </c>
      <c r="AD157" s="332">
        <v>0</v>
      </c>
      <c r="AE157" s="162">
        <f>ROUND(AD157*I157,2)</f>
        <v>0</v>
      </c>
      <c r="AF157" s="332">
        <f>Z157+AB157</f>
        <v>0</v>
      </c>
      <c r="AG157" s="162">
        <f>ROUND(AF157*I157,2)</f>
        <v>0</v>
      </c>
      <c r="AH157" s="93"/>
      <c r="AI157" s="93"/>
      <c r="AJ157" s="93"/>
    </row>
    <row r="158" spans="1:36" s="87" customFormat="1" x14ac:dyDescent="0.2">
      <c r="B158" s="86"/>
      <c r="D158" s="79"/>
      <c r="E158" s="88" t="s">
        <v>5</v>
      </c>
      <c r="F158" s="89"/>
      <c r="H158" s="90"/>
      <c r="I158" s="91"/>
      <c r="J158" s="140"/>
      <c r="K158" s="187"/>
      <c r="M158" s="297"/>
      <c r="N158" s="334"/>
      <c r="O158" s="200"/>
      <c r="P158" s="334"/>
      <c r="Q158" s="200"/>
      <c r="R158" s="334"/>
      <c r="S158" s="200"/>
      <c r="T158" s="334"/>
      <c r="U158" s="200"/>
      <c r="V158" s="334"/>
      <c r="W158" s="200"/>
      <c r="X158" s="334"/>
      <c r="Y158" s="200"/>
      <c r="Z158" s="334"/>
      <c r="AA158" s="200"/>
      <c r="AB158" s="334"/>
      <c r="AC158" s="200"/>
      <c r="AD158" s="334"/>
      <c r="AE158" s="200"/>
      <c r="AF158" s="334"/>
      <c r="AG158" s="200"/>
      <c r="AH158" s="82"/>
      <c r="AI158" s="82"/>
      <c r="AJ158" s="82"/>
    </row>
    <row r="159" spans="1:36" s="269" customFormat="1" ht="16.5" customHeight="1" x14ac:dyDescent="0.2">
      <c r="A159" s="260"/>
      <c r="B159" s="16"/>
      <c r="C159" s="72">
        <v>34</v>
      </c>
      <c r="D159" s="72" t="s">
        <v>73</v>
      </c>
      <c r="E159" s="73" t="s">
        <v>1096</v>
      </c>
      <c r="F159" s="74" t="s">
        <v>1098</v>
      </c>
      <c r="G159" s="75" t="s">
        <v>145</v>
      </c>
      <c r="H159" s="76">
        <v>53.05</v>
      </c>
      <c r="I159" s="77"/>
      <c r="J159" s="138">
        <f>ROUND(I159*H159,2)</f>
        <v>0</v>
      </c>
      <c r="K159" s="329"/>
      <c r="M159" s="121"/>
      <c r="N159" s="332">
        <v>0</v>
      </c>
      <c r="O159" s="162">
        <f>N159*I159</f>
        <v>0</v>
      </c>
      <c r="P159" s="332">
        <v>0</v>
      </c>
      <c r="Q159" s="162">
        <f>P159*I159</f>
        <v>0</v>
      </c>
      <c r="R159" s="332">
        <v>0</v>
      </c>
      <c r="S159" s="162">
        <f>R159*I159</f>
        <v>0</v>
      </c>
      <c r="T159" s="332">
        <f>N159+P159</f>
        <v>0</v>
      </c>
      <c r="U159" s="162">
        <f>T159*I159</f>
        <v>0</v>
      </c>
      <c r="V159" s="332">
        <v>0</v>
      </c>
      <c r="W159" s="162">
        <f>ROUND(V159*I159,2)</f>
        <v>0</v>
      </c>
      <c r="X159" s="332">
        <f>R159+T159</f>
        <v>0</v>
      </c>
      <c r="Y159" s="162">
        <f>ROUND(X159*I159,2)</f>
        <v>0</v>
      </c>
      <c r="Z159" s="332">
        <v>0</v>
      </c>
      <c r="AA159" s="162">
        <f>ROUND(Z159*I159,2)</f>
        <v>0</v>
      </c>
      <c r="AB159" s="332">
        <f>V159+X159</f>
        <v>0</v>
      </c>
      <c r="AC159" s="162">
        <f>ROUND(AB159*I159,2)</f>
        <v>0</v>
      </c>
      <c r="AD159" s="332">
        <v>0</v>
      </c>
      <c r="AE159" s="162">
        <f>ROUND(AD159*I159,2)</f>
        <v>0</v>
      </c>
      <c r="AF159" s="332">
        <f>Z159+AB159</f>
        <v>0</v>
      </c>
      <c r="AG159" s="162">
        <f>ROUND(AF159*I159,2)</f>
        <v>0</v>
      </c>
      <c r="AH159" s="87"/>
      <c r="AI159" s="87"/>
      <c r="AJ159" s="87"/>
    </row>
    <row r="160" spans="1:36" s="87" customFormat="1" x14ac:dyDescent="0.2">
      <c r="B160" s="86"/>
      <c r="D160" s="79"/>
      <c r="E160" s="88" t="s">
        <v>5</v>
      </c>
      <c r="F160" s="89"/>
      <c r="H160" s="90"/>
      <c r="I160" s="91"/>
      <c r="J160" s="140"/>
      <c r="K160" s="187"/>
      <c r="M160" s="297"/>
      <c r="N160" s="334"/>
      <c r="O160" s="200"/>
      <c r="P160" s="334"/>
      <c r="Q160" s="200"/>
      <c r="R160" s="334"/>
      <c r="S160" s="200"/>
      <c r="T160" s="334"/>
      <c r="U160" s="200"/>
      <c r="V160" s="334"/>
      <c r="W160" s="200"/>
      <c r="X160" s="334"/>
      <c r="Y160" s="200"/>
      <c r="Z160" s="334"/>
      <c r="AA160" s="200"/>
      <c r="AB160" s="334"/>
      <c r="AC160" s="200"/>
      <c r="AD160" s="334"/>
      <c r="AE160" s="200"/>
      <c r="AF160" s="334"/>
      <c r="AG160" s="200"/>
      <c r="AH160" s="82"/>
      <c r="AI160" s="82"/>
      <c r="AJ160" s="82"/>
    </row>
    <row r="161" spans="1:36" s="269" customFormat="1" ht="16.5" customHeight="1" x14ac:dyDescent="0.2">
      <c r="A161" s="260"/>
      <c r="B161" s="16"/>
      <c r="C161" s="72">
        <v>35</v>
      </c>
      <c r="D161" s="72" t="s">
        <v>73</v>
      </c>
      <c r="E161" s="73" t="s">
        <v>1097</v>
      </c>
      <c r="F161" s="74" t="s">
        <v>1099</v>
      </c>
      <c r="G161" s="75" t="s">
        <v>145</v>
      </c>
      <c r="H161" s="76">
        <v>46.48</v>
      </c>
      <c r="I161" s="77"/>
      <c r="J161" s="138">
        <f>ROUND(I161*H161,2)</f>
        <v>0</v>
      </c>
      <c r="K161" s="329"/>
      <c r="M161" s="121"/>
      <c r="N161" s="332">
        <v>0</v>
      </c>
      <c r="O161" s="162">
        <f>N161*I161</f>
        <v>0</v>
      </c>
      <c r="P161" s="332">
        <v>0</v>
      </c>
      <c r="Q161" s="162">
        <f>P161*I161</f>
        <v>0</v>
      </c>
      <c r="R161" s="332">
        <v>0</v>
      </c>
      <c r="S161" s="162">
        <f>R161*I161</f>
        <v>0</v>
      </c>
      <c r="T161" s="332">
        <f>N161+P161</f>
        <v>0</v>
      </c>
      <c r="U161" s="162">
        <f>T161*I161</f>
        <v>0</v>
      </c>
      <c r="V161" s="332">
        <v>0</v>
      </c>
      <c r="W161" s="162">
        <f>ROUND(V161*I161,2)</f>
        <v>0</v>
      </c>
      <c r="X161" s="332">
        <f>R161+T161</f>
        <v>0</v>
      </c>
      <c r="Y161" s="162">
        <f>ROUND(X161*I161,2)</f>
        <v>0</v>
      </c>
      <c r="Z161" s="332">
        <v>0</v>
      </c>
      <c r="AA161" s="162">
        <f>ROUND(Z161*I161,2)</f>
        <v>0</v>
      </c>
      <c r="AB161" s="332">
        <f>V161+X161</f>
        <v>0</v>
      </c>
      <c r="AC161" s="162">
        <f>ROUND(AB161*I161,2)</f>
        <v>0</v>
      </c>
      <c r="AD161" s="332">
        <v>0</v>
      </c>
      <c r="AE161" s="162">
        <f>ROUND(AD161*I161,2)</f>
        <v>0</v>
      </c>
      <c r="AF161" s="332">
        <f>Z161+AB161</f>
        <v>0</v>
      </c>
      <c r="AG161" s="162">
        <f>ROUND(AF161*I161,2)</f>
        <v>0</v>
      </c>
      <c r="AH161" s="87"/>
      <c r="AI161" s="87"/>
      <c r="AJ161" s="87"/>
    </row>
    <row r="162" spans="1:36" s="87" customFormat="1" x14ac:dyDescent="0.2">
      <c r="B162" s="86"/>
      <c r="D162" s="79"/>
      <c r="E162" s="88" t="s">
        <v>5</v>
      </c>
      <c r="F162" s="89"/>
      <c r="H162" s="90"/>
      <c r="I162" s="91"/>
      <c r="J162" s="140"/>
      <c r="K162" s="187"/>
      <c r="M162" s="297"/>
      <c r="N162" s="334"/>
      <c r="O162" s="200"/>
      <c r="P162" s="334"/>
      <c r="Q162" s="200"/>
      <c r="R162" s="334"/>
      <c r="S162" s="200"/>
      <c r="T162" s="334"/>
      <c r="U162" s="200"/>
      <c r="V162" s="334"/>
      <c r="W162" s="200"/>
      <c r="X162" s="334"/>
      <c r="Y162" s="200"/>
      <c r="Z162" s="334"/>
      <c r="AA162" s="200"/>
      <c r="AB162" s="334"/>
      <c r="AC162" s="200"/>
      <c r="AD162" s="334"/>
      <c r="AE162" s="200"/>
      <c r="AF162" s="334"/>
      <c r="AG162" s="200"/>
      <c r="AH162" s="82"/>
      <c r="AI162" s="82"/>
      <c r="AJ162" s="82"/>
    </row>
    <row r="163" spans="1:36" s="269" customFormat="1" ht="16.5" customHeight="1" x14ac:dyDescent="0.2">
      <c r="A163" s="260"/>
      <c r="B163" s="16"/>
      <c r="C163" s="72">
        <v>36</v>
      </c>
      <c r="D163" s="72" t="s">
        <v>73</v>
      </c>
      <c r="E163" s="73" t="s">
        <v>1100</v>
      </c>
      <c r="F163" s="74" t="s">
        <v>1102</v>
      </c>
      <c r="G163" s="75" t="s">
        <v>145</v>
      </c>
      <c r="H163" s="76">
        <v>8.99</v>
      </c>
      <c r="I163" s="77"/>
      <c r="J163" s="138">
        <f>ROUND(I163*H163,2)</f>
        <v>0</v>
      </c>
      <c r="K163" s="329"/>
      <c r="M163" s="296"/>
      <c r="N163" s="332">
        <v>0</v>
      </c>
      <c r="O163" s="162">
        <f>N163*I163</f>
        <v>0</v>
      </c>
      <c r="P163" s="332">
        <v>0</v>
      </c>
      <c r="Q163" s="162">
        <f>P163*I163</f>
        <v>0</v>
      </c>
      <c r="R163" s="332">
        <v>0</v>
      </c>
      <c r="S163" s="162">
        <f>R163*I163</f>
        <v>0</v>
      </c>
      <c r="T163" s="332">
        <f>N163+P163</f>
        <v>0</v>
      </c>
      <c r="U163" s="162">
        <f>T163*I163</f>
        <v>0</v>
      </c>
      <c r="V163" s="332">
        <v>0</v>
      </c>
      <c r="W163" s="162">
        <f>ROUND(V163*I163,2)</f>
        <v>0</v>
      </c>
      <c r="X163" s="332">
        <f>R163+T163</f>
        <v>0</v>
      </c>
      <c r="Y163" s="162">
        <f>ROUND(X163*I163,2)</f>
        <v>0</v>
      </c>
      <c r="Z163" s="332">
        <v>0</v>
      </c>
      <c r="AA163" s="162">
        <f>ROUND(Z163*I163,2)</f>
        <v>0</v>
      </c>
      <c r="AB163" s="332">
        <f>V163+X163</f>
        <v>0</v>
      </c>
      <c r="AC163" s="162">
        <f>ROUND(AB163*I163,2)</f>
        <v>0</v>
      </c>
      <c r="AD163" s="332">
        <v>0</v>
      </c>
      <c r="AE163" s="162">
        <f>ROUND(AD163*I163,2)</f>
        <v>0</v>
      </c>
      <c r="AF163" s="332">
        <f>Z163+AB163</f>
        <v>0</v>
      </c>
      <c r="AG163" s="162">
        <f>ROUND(AF163*I163,2)</f>
        <v>0</v>
      </c>
      <c r="AH163" s="87"/>
      <c r="AI163" s="87"/>
      <c r="AJ163" s="87"/>
    </row>
    <row r="164" spans="1:36" s="82" customFormat="1" x14ac:dyDescent="0.2">
      <c r="B164" s="81"/>
      <c r="D164" s="79"/>
      <c r="E164" s="83" t="s">
        <v>5</v>
      </c>
      <c r="F164" s="89"/>
      <c r="H164" s="83" t="s">
        <v>5</v>
      </c>
      <c r="I164" s="85"/>
      <c r="J164" s="139"/>
      <c r="K164" s="188"/>
      <c r="M164" s="296"/>
      <c r="N164" s="335"/>
      <c r="O164" s="202"/>
      <c r="P164" s="335"/>
      <c r="Q164" s="202"/>
      <c r="R164" s="335"/>
      <c r="S164" s="202"/>
      <c r="T164" s="335"/>
      <c r="U164" s="202"/>
      <c r="V164" s="335"/>
      <c r="W164" s="202"/>
      <c r="X164" s="335"/>
      <c r="Y164" s="202"/>
      <c r="Z164" s="335"/>
      <c r="AA164" s="202"/>
      <c r="AB164" s="335"/>
      <c r="AC164" s="202"/>
      <c r="AD164" s="335"/>
      <c r="AE164" s="202"/>
      <c r="AF164" s="335"/>
      <c r="AG164" s="202"/>
      <c r="AH164" s="269"/>
      <c r="AI164" s="269"/>
      <c r="AJ164" s="269"/>
    </row>
    <row r="165" spans="1:36" s="269" customFormat="1" ht="16.5" customHeight="1" x14ac:dyDescent="0.2">
      <c r="A165" s="260"/>
      <c r="B165" s="16"/>
      <c r="C165" s="72">
        <v>37</v>
      </c>
      <c r="D165" s="72" t="s">
        <v>73</v>
      </c>
      <c r="E165" s="73" t="s">
        <v>1101</v>
      </c>
      <c r="F165" s="74" t="s">
        <v>1103</v>
      </c>
      <c r="G165" s="75" t="s">
        <v>145</v>
      </c>
      <c r="H165" s="76">
        <v>10.08</v>
      </c>
      <c r="I165" s="77"/>
      <c r="J165" s="138">
        <f>ROUND(I165*H165,2)</f>
        <v>0</v>
      </c>
      <c r="K165" s="329"/>
      <c r="M165" s="121"/>
      <c r="N165" s="332">
        <v>0</v>
      </c>
      <c r="O165" s="162">
        <f>N165*I165</f>
        <v>0</v>
      </c>
      <c r="P165" s="332">
        <v>0</v>
      </c>
      <c r="Q165" s="162">
        <f>P165*I165</f>
        <v>0</v>
      </c>
      <c r="R165" s="332">
        <v>0</v>
      </c>
      <c r="S165" s="162">
        <f>R165*I165</f>
        <v>0</v>
      </c>
      <c r="T165" s="332">
        <f>N165+P165</f>
        <v>0</v>
      </c>
      <c r="U165" s="162">
        <f>T165*I165</f>
        <v>0</v>
      </c>
      <c r="V165" s="332">
        <v>0</v>
      </c>
      <c r="W165" s="162">
        <f>ROUND(V165*I165,2)</f>
        <v>0</v>
      </c>
      <c r="X165" s="332">
        <f>R165+T165</f>
        <v>0</v>
      </c>
      <c r="Y165" s="162">
        <f>ROUND(X165*I165,2)</f>
        <v>0</v>
      </c>
      <c r="Z165" s="332">
        <v>0</v>
      </c>
      <c r="AA165" s="162">
        <f>ROUND(Z165*I165,2)</f>
        <v>0</v>
      </c>
      <c r="AB165" s="332">
        <f>V165+X165</f>
        <v>0</v>
      </c>
      <c r="AC165" s="162">
        <f>ROUND(AB165*I165,2)</f>
        <v>0</v>
      </c>
      <c r="AD165" s="332">
        <v>0</v>
      </c>
      <c r="AE165" s="162">
        <f>ROUND(AD165*I165,2)</f>
        <v>0</v>
      </c>
      <c r="AF165" s="332">
        <f>Z165+AB165</f>
        <v>0</v>
      </c>
      <c r="AG165" s="162">
        <f>ROUND(AF165*I165,2)</f>
        <v>0</v>
      </c>
    </row>
    <row r="166" spans="1:36" s="87" customFormat="1" x14ac:dyDescent="0.2">
      <c r="B166" s="86"/>
      <c r="D166" s="79"/>
      <c r="E166" s="88" t="s">
        <v>5</v>
      </c>
      <c r="F166" s="89"/>
      <c r="H166" s="90"/>
      <c r="I166" s="91"/>
      <c r="J166" s="140"/>
      <c r="K166" s="187"/>
      <c r="M166" s="297"/>
      <c r="N166" s="334"/>
      <c r="O166" s="200"/>
      <c r="P166" s="334"/>
      <c r="Q166" s="200"/>
      <c r="R166" s="334"/>
      <c r="S166" s="200"/>
      <c r="T166" s="334"/>
      <c r="U166" s="200"/>
      <c r="V166" s="334"/>
      <c r="W166" s="200"/>
      <c r="X166" s="334"/>
      <c r="Y166" s="200"/>
      <c r="Z166" s="334"/>
      <c r="AA166" s="200"/>
      <c r="AB166" s="334"/>
      <c r="AC166" s="200"/>
      <c r="AD166" s="334"/>
      <c r="AE166" s="200"/>
      <c r="AF166" s="334"/>
      <c r="AG166" s="200"/>
    </row>
    <row r="167" spans="1:36" s="269" customFormat="1" ht="26.25" customHeight="1" x14ac:dyDescent="0.2">
      <c r="A167" s="260"/>
      <c r="B167" s="16"/>
      <c r="C167" s="72">
        <v>38</v>
      </c>
      <c r="D167" s="72" t="s">
        <v>73</v>
      </c>
      <c r="E167" s="73" t="s">
        <v>374</v>
      </c>
      <c r="F167" s="74" t="s">
        <v>1105</v>
      </c>
      <c r="G167" s="75" t="s">
        <v>145</v>
      </c>
      <c r="H167" s="76">
        <v>171.94</v>
      </c>
      <c r="I167" s="77"/>
      <c r="J167" s="138">
        <f>ROUND(I167*H167,2)</f>
        <v>0</v>
      </c>
      <c r="K167" s="329"/>
      <c r="M167" s="296"/>
      <c r="N167" s="332">
        <v>0</v>
      </c>
      <c r="O167" s="162">
        <f>N167*I167</f>
        <v>0</v>
      </c>
      <c r="P167" s="332">
        <v>0</v>
      </c>
      <c r="Q167" s="162">
        <f>P167*I167</f>
        <v>0</v>
      </c>
      <c r="R167" s="332">
        <v>0</v>
      </c>
      <c r="S167" s="162">
        <f>R167*I167</f>
        <v>0</v>
      </c>
      <c r="T167" s="332">
        <f>N167+P167</f>
        <v>0</v>
      </c>
      <c r="U167" s="162">
        <f>T167*I167</f>
        <v>0</v>
      </c>
      <c r="V167" s="332">
        <v>0</v>
      </c>
      <c r="W167" s="162">
        <f>ROUND(V167*I167,2)</f>
        <v>0</v>
      </c>
      <c r="X167" s="332">
        <f>R167+T167</f>
        <v>0</v>
      </c>
      <c r="Y167" s="162">
        <f>ROUND(X167*I167,2)</f>
        <v>0</v>
      </c>
      <c r="Z167" s="332">
        <v>0</v>
      </c>
      <c r="AA167" s="162">
        <f>ROUND(Z167*I167,2)</f>
        <v>0</v>
      </c>
      <c r="AB167" s="332">
        <f>V167+X167</f>
        <v>0</v>
      </c>
      <c r="AC167" s="162">
        <f>ROUND(AB167*I167,2)</f>
        <v>0</v>
      </c>
      <c r="AD167" s="332">
        <v>0</v>
      </c>
      <c r="AE167" s="162">
        <f>ROUND(AD167*I167,2)</f>
        <v>0</v>
      </c>
      <c r="AF167" s="332">
        <f>Z167+AB167</f>
        <v>0</v>
      </c>
      <c r="AG167" s="162">
        <f>ROUND(AF167*I167,2)</f>
        <v>0</v>
      </c>
      <c r="AH167" s="87"/>
      <c r="AI167" s="87"/>
      <c r="AJ167" s="87"/>
    </row>
    <row r="168" spans="1:36" s="87" customFormat="1" x14ac:dyDescent="0.2">
      <c r="B168" s="86"/>
      <c r="D168" s="79"/>
      <c r="E168" s="88" t="s">
        <v>5</v>
      </c>
      <c r="F168" s="89"/>
      <c r="H168" s="90"/>
      <c r="I168" s="91"/>
      <c r="J168" s="140"/>
      <c r="K168" s="187"/>
      <c r="M168" s="296"/>
      <c r="N168" s="334"/>
      <c r="O168" s="200"/>
      <c r="P168" s="334"/>
      <c r="Q168" s="200"/>
      <c r="R168" s="334"/>
      <c r="S168" s="200"/>
      <c r="T168" s="334"/>
      <c r="U168" s="200"/>
      <c r="V168" s="334"/>
      <c r="W168" s="200"/>
      <c r="X168" s="334"/>
      <c r="Y168" s="200"/>
      <c r="Z168" s="334"/>
      <c r="AA168" s="200"/>
      <c r="AB168" s="334"/>
      <c r="AC168" s="200"/>
      <c r="AD168" s="334"/>
      <c r="AE168" s="200"/>
      <c r="AF168" s="334"/>
      <c r="AG168" s="200"/>
      <c r="AH168" s="269"/>
      <c r="AI168" s="269"/>
      <c r="AJ168" s="269"/>
    </row>
    <row r="169" spans="1:36" s="269" customFormat="1" ht="24.75" customHeight="1" x14ac:dyDescent="0.2">
      <c r="A169" s="260"/>
      <c r="B169" s="16"/>
      <c r="C169" s="72">
        <v>39</v>
      </c>
      <c r="D169" s="72" t="s">
        <v>73</v>
      </c>
      <c r="E169" s="73" t="s">
        <v>375</v>
      </c>
      <c r="F169" s="74" t="s">
        <v>1104</v>
      </c>
      <c r="G169" s="75" t="s">
        <v>145</v>
      </c>
      <c r="H169" s="76">
        <f>343.88/2</f>
        <v>171.94</v>
      </c>
      <c r="I169" s="77"/>
      <c r="J169" s="138">
        <f>ROUND(I169*H169,2)</f>
        <v>0</v>
      </c>
      <c r="K169" s="329"/>
      <c r="M169" s="296"/>
      <c r="N169" s="332">
        <v>0</v>
      </c>
      <c r="O169" s="162">
        <f>N169*I169</f>
        <v>0</v>
      </c>
      <c r="P169" s="332">
        <v>0</v>
      </c>
      <c r="Q169" s="162">
        <f>P169*I169</f>
        <v>0</v>
      </c>
      <c r="R169" s="332">
        <v>0</v>
      </c>
      <c r="S169" s="162">
        <f>R169*I169</f>
        <v>0</v>
      </c>
      <c r="T169" s="332">
        <f>N169+P169</f>
        <v>0</v>
      </c>
      <c r="U169" s="162">
        <f>T169*I169</f>
        <v>0</v>
      </c>
      <c r="V169" s="332">
        <v>0</v>
      </c>
      <c r="W169" s="162">
        <f>ROUND(V169*I169,2)</f>
        <v>0</v>
      </c>
      <c r="X169" s="332">
        <f>R169+T169</f>
        <v>0</v>
      </c>
      <c r="Y169" s="162">
        <f>ROUND(X169*I169,2)</f>
        <v>0</v>
      </c>
      <c r="Z169" s="332">
        <v>0</v>
      </c>
      <c r="AA169" s="162">
        <f>ROUND(Z169*I169,2)</f>
        <v>0</v>
      </c>
      <c r="AB169" s="332">
        <f>V169+X169</f>
        <v>0</v>
      </c>
      <c r="AC169" s="162">
        <f>ROUND(AB169*I169,2)</f>
        <v>0</v>
      </c>
      <c r="AD169" s="332">
        <v>0</v>
      </c>
      <c r="AE169" s="162">
        <f>ROUND(AD169*I169,2)</f>
        <v>0</v>
      </c>
      <c r="AF169" s="332">
        <f>Z169+AB169</f>
        <v>0</v>
      </c>
      <c r="AG169" s="162">
        <f>ROUND(AF169*I169,2)</f>
        <v>0</v>
      </c>
    </row>
    <row r="170" spans="1:36" s="87" customFormat="1" x14ac:dyDescent="0.2">
      <c r="B170" s="86"/>
      <c r="D170" s="79"/>
      <c r="E170" s="88" t="s">
        <v>5</v>
      </c>
      <c r="F170" s="89"/>
      <c r="H170" s="90"/>
      <c r="I170" s="91"/>
      <c r="J170" s="140"/>
      <c r="K170" s="187"/>
      <c r="M170" s="296"/>
      <c r="N170" s="334"/>
      <c r="O170" s="200"/>
      <c r="P170" s="334"/>
      <c r="Q170" s="200"/>
      <c r="R170" s="334"/>
      <c r="S170" s="200"/>
      <c r="T170" s="334"/>
      <c r="U170" s="200"/>
      <c r="V170" s="334"/>
      <c r="W170" s="200"/>
      <c r="X170" s="334"/>
      <c r="Y170" s="200"/>
      <c r="Z170" s="334"/>
      <c r="AA170" s="200"/>
      <c r="AB170" s="334"/>
      <c r="AC170" s="200"/>
      <c r="AD170" s="334"/>
      <c r="AE170" s="200"/>
      <c r="AF170" s="334"/>
      <c r="AG170" s="200"/>
    </row>
    <row r="171" spans="1:36" s="269" customFormat="1" ht="16.5" customHeight="1" x14ac:dyDescent="0.2">
      <c r="A171" s="260"/>
      <c r="B171" s="16"/>
      <c r="C171" s="72">
        <v>40</v>
      </c>
      <c r="D171" s="72" t="s">
        <v>73</v>
      </c>
      <c r="E171" s="73" t="s">
        <v>376</v>
      </c>
      <c r="F171" s="74" t="s">
        <v>377</v>
      </c>
      <c r="G171" s="75" t="s">
        <v>130</v>
      </c>
      <c r="H171" s="76">
        <v>45</v>
      </c>
      <c r="I171" s="77"/>
      <c r="J171" s="138">
        <f>ROUND(I171*H171,2)</f>
        <v>0</v>
      </c>
      <c r="K171" s="329"/>
      <c r="M171" s="298"/>
      <c r="N171" s="332">
        <v>0</v>
      </c>
      <c r="O171" s="162">
        <f>N171*I171</f>
        <v>0</v>
      </c>
      <c r="P171" s="332">
        <v>0</v>
      </c>
      <c r="Q171" s="162">
        <f>P171*I171</f>
        <v>0</v>
      </c>
      <c r="R171" s="332">
        <v>0</v>
      </c>
      <c r="S171" s="162">
        <f>R171*I171</f>
        <v>0</v>
      </c>
      <c r="T171" s="332">
        <f>N171+P171</f>
        <v>0</v>
      </c>
      <c r="U171" s="162">
        <f>T171*I171</f>
        <v>0</v>
      </c>
      <c r="V171" s="332">
        <v>0</v>
      </c>
      <c r="W171" s="162">
        <f>ROUND(V171*I171,2)</f>
        <v>0</v>
      </c>
      <c r="X171" s="332">
        <f>R171+T171</f>
        <v>0</v>
      </c>
      <c r="Y171" s="162">
        <f>ROUND(X171*I171,2)</f>
        <v>0</v>
      </c>
      <c r="Z171" s="332">
        <v>0</v>
      </c>
      <c r="AA171" s="162">
        <f>ROUND(Z171*I171,2)</f>
        <v>0</v>
      </c>
      <c r="AB171" s="332">
        <f>V171+X171</f>
        <v>0</v>
      </c>
      <c r="AC171" s="162">
        <f>ROUND(AB171*I171,2)</f>
        <v>0</v>
      </c>
      <c r="AD171" s="332">
        <v>0</v>
      </c>
      <c r="AE171" s="162">
        <f>ROUND(AD171*I171,2)</f>
        <v>0</v>
      </c>
      <c r="AF171" s="332">
        <f>Z171+AB171</f>
        <v>0</v>
      </c>
      <c r="AG171" s="162">
        <f>ROUND(AF171*I171,2)</f>
        <v>0</v>
      </c>
      <c r="AH171" s="82"/>
      <c r="AI171" s="82"/>
      <c r="AJ171" s="82"/>
    </row>
    <row r="172" spans="1:36" s="269" customFormat="1" ht="58.5" x14ac:dyDescent="0.2">
      <c r="A172" s="260"/>
      <c r="B172" s="16"/>
      <c r="C172" s="260"/>
      <c r="D172" s="79" t="s">
        <v>76</v>
      </c>
      <c r="E172" s="260"/>
      <c r="F172" s="80" t="s">
        <v>378</v>
      </c>
      <c r="G172" s="260"/>
      <c r="H172" s="260"/>
      <c r="I172" s="42"/>
      <c r="J172" s="126"/>
      <c r="K172" s="329"/>
      <c r="M172" s="296"/>
      <c r="N172" s="333"/>
      <c r="O172" s="198"/>
      <c r="P172" s="333"/>
      <c r="Q172" s="198"/>
      <c r="R172" s="333"/>
      <c r="S172" s="198"/>
      <c r="T172" s="333"/>
      <c r="U172" s="198"/>
      <c r="V172" s="333"/>
      <c r="W172" s="198"/>
      <c r="X172" s="333"/>
      <c r="Y172" s="198"/>
      <c r="Z172" s="333"/>
      <c r="AA172" s="198"/>
      <c r="AB172" s="333"/>
      <c r="AC172" s="198"/>
      <c r="AD172" s="333"/>
      <c r="AE172" s="198"/>
      <c r="AF172" s="333"/>
      <c r="AG172" s="198"/>
    </row>
    <row r="173" spans="1:36" s="269" customFormat="1" ht="16.5" customHeight="1" x14ac:dyDescent="0.2">
      <c r="A173" s="260"/>
      <c r="B173" s="16"/>
      <c r="C173" s="72">
        <v>41</v>
      </c>
      <c r="D173" s="72" t="s">
        <v>73</v>
      </c>
      <c r="E173" s="73" t="s">
        <v>379</v>
      </c>
      <c r="F173" s="74" t="s">
        <v>380</v>
      </c>
      <c r="G173" s="75" t="s">
        <v>130</v>
      </c>
      <c r="H173" s="76">
        <v>10</v>
      </c>
      <c r="I173" s="77"/>
      <c r="J173" s="138">
        <f>ROUND(I173*H173,2)</f>
        <v>0</v>
      </c>
      <c r="K173" s="329"/>
      <c r="M173" s="297"/>
      <c r="N173" s="332">
        <v>0</v>
      </c>
      <c r="O173" s="162">
        <f>N173*I173</f>
        <v>0</v>
      </c>
      <c r="P173" s="332">
        <v>0</v>
      </c>
      <c r="Q173" s="162">
        <f>P173*I173</f>
        <v>0</v>
      </c>
      <c r="R173" s="332">
        <v>0</v>
      </c>
      <c r="S173" s="162">
        <f>R173*I173</f>
        <v>0</v>
      </c>
      <c r="T173" s="332">
        <f>N173+P173</f>
        <v>0</v>
      </c>
      <c r="U173" s="162">
        <f>T173*I173</f>
        <v>0</v>
      </c>
      <c r="V173" s="332">
        <v>0</v>
      </c>
      <c r="W173" s="162">
        <f>ROUND(V173*I173,2)</f>
        <v>0</v>
      </c>
      <c r="X173" s="332">
        <f>R173+T173</f>
        <v>0</v>
      </c>
      <c r="Y173" s="162">
        <f>ROUND(X173*I173,2)</f>
        <v>0</v>
      </c>
      <c r="Z173" s="332">
        <v>0</v>
      </c>
      <c r="AA173" s="162">
        <f>ROUND(Z173*I173,2)</f>
        <v>0</v>
      </c>
      <c r="AB173" s="332">
        <f>V173+X173</f>
        <v>0</v>
      </c>
      <c r="AC173" s="162">
        <f>ROUND(AB173*I173,2)</f>
        <v>0</v>
      </c>
      <c r="AD173" s="332">
        <v>0</v>
      </c>
      <c r="AE173" s="162">
        <f>ROUND(AD173*I173,2)</f>
        <v>0</v>
      </c>
      <c r="AF173" s="332">
        <f>Z173+AB173</f>
        <v>0</v>
      </c>
      <c r="AG173" s="162">
        <f>ROUND(AF173*I173,2)</f>
        <v>0</v>
      </c>
      <c r="AH173" s="82"/>
      <c r="AI173" s="82"/>
      <c r="AJ173" s="82"/>
    </row>
    <row r="174" spans="1:36" s="269" customFormat="1" ht="39" x14ac:dyDescent="0.2">
      <c r="A174" s="260"/>
      <c r="B174" s="16"/>
      <c r="C174" s="260"/>
      <c r="D174" s="79" t="s">
        <v>76</v>
      </c>
      <c r="E174" s="260"/>
      <c r="F174" s="80" t="s">
        <v>381</v>
      </c>
      <c r="G174" s="260"/>
      <c r="H174" s="260"/>
      <c r="I174" s="42"/>
      <c r="J174" s="126"/>
      <c r="K174" s="329"/>
      <c r="M174" s="297"/>
      <c r="N174" s="333"/>
      <c r="O174" s="198"/>
      <c r="P174" s="333"/>
      <c r="Q174" s="198"/>
      <c r="R174" s="333"/>
      <c r="S174" s="198"/>
      <c r="T174" s="333"/>
      <c r="U174" s="198"/>
      <c r="V174" s="333"/>
      <c r="W174" s="198"/>
      <c r="X174" s="333"/>
      <c r="Y174" s="198"/>
      <c r="Z174" s="333"/>
      <c r="AA174" s="198"/>
      <c r="AB174" s="333"/>
      <c r="AC174" s="198"/>
      <c r="AD174" s="333"/>
      <c r="AE174" s="198"/>
      <c r="AF174" s="333"/>
      <c r="AG174" s="198"/>
    </row>
    <row r="175" spans="1:36" s="82" customFormat="1" x14ac:dyDescent="0.2">
      <c r="B175" s="81"/>
      <c r="D175" s="79"/>
      <c r="E175" s="83" t="s">
        <v>5</v>
      </c>
      <c r="F175" s="84"/>
      <c r="H175" s="83" t="s">
        <v>5</v>
      </c>
      <c r="I175" s="85"/>
      <c r="J175" s="139"/>
      <c r="K175" s="188"/>
      <c r="M175" s="296"/>
      <c r="N175" s="335"/>
      <c r="O175" s="202"/>
      <c r="P175" s="335"/>
      <c r="Q175" s="202"/>
      <c r="R175" s="335"/>
      <c r="S175" s="202"/>
      <c r="T175" s="335"/>
      <c r="U175" s="202"/>
      <c r="V175" s="335"/>
      <c r="W175" s="202"/>
      <c r="X175" s="335"/>
      <c r="Y175" s="202"/>
      <c r="Z175" s="335"/>
      <c r="AA175" s="202"/>
      <c r="AB175" s="335"/>
      <c r="AC175" s="202"/>
      <c r="AD175" s="335"/>
      <c r="AE175" s="202"/>
      <c r="AF175" s="335"/>
      <c r="AG175" s="202"/>
    </row>
    <row r="176" spans="1:36" s="269" customFormat="1" ht="16.5" customHeight="1" x14ac:dyDescent="0.2">
      <c r="A176" s="260"/>
      <c r="B176" s="16"/>
      <c r="C176" s="72">
        <v>42</v>
      </c>
      <c r="D176" s="72" t="s">
        <v>73</v>
      </c>
      <c r="E176" s="73" t="s">
        <v>382</v>
      </c>
      <c r="F176" s="74" t="s">
        <v>383</v>
      </c>
      <c r="G176" s="75" t="s">
        <v>130</v>
      </c>
      <c r="H176" s="76">
        <v>1</v>
      </c>
      <c r="I176" s="77"/>
      <c r="J176" s="138">
        <f>ROUND(I176*H176,2)</f>
        <v>0</v>
      </c>
      <c r="K176" s="329"/>
      <c r="M176" s="296"/>
      <c r="N176" s="332">
        <v>0</v>
      </c>
      <c r="O176" s="162">
        <f>N176*I176</f>
        <v>0</v>
      </c>
      <c r="P176" s="332">
        <v>0</v>
      </c>
      <c r="Q176" s="162">
        <f>P176*I176</f>
        <v>0</v>
      </c>
      <c r="R176" s="332">
        <v>0</v>
      </c>
      <c r="S176" s="162">
        <f>R176*I176</f>
        <v>0</v>
      </c>
      <c r="T176" s="332">
        <f>N176+P176</f>
        <v>0</v>
      </c>
      <c r="U176" s="162">
        <f>T176*I176</f>
        <v>0</v>
      </c>
      <c r="V176" s="332">
        <v>0</v>
      </c>
      <c r="W176" s="162">
        <f>ROUND(V176*I176,2)</f>
        <v>0</v>
      </c>
      <c r="X176" s="332">
        <f>R176+T176</f>
        <v>0</v>
      </c>
      <c r="Y176" s="162">
        <f>ROUND(X176*I176,2)</f>
        <v>0</v>
      </c>
      <c r="Z176" s="332">
        <v>0</v>
      </c>
      <c r="AA176" s="162">
        <f>ROUND(Z176*I176,2)</f>
        <v>0</v>
      </c>
      <c r="AB176" s="332">
        <f>V176+X176</f>
        <v>0</v>
      </c>
      <c r="AC176" s="162">
        <f>ROUND(AB176*I176,2)</f>
        <v>0</v>
      </c>
      <c r="AD176" s="332">
        <v>0</v>
      </c>
      <c r="AE176" s="162">
        <f>ROUND(AD176*I176,2)</f>
        <v>0</v>
      </c>
      <c r="AF176" s="332">
        <f>Z176+AB176</f>
        <v>0</v>
      </c>
      <c r="AG176" s="162">
        <f>ROUND(AF176*I176,2)</f>
        <v>0</v>
      </c>
    </row>
    <row r="177" spans="1:36" s="82" customFormat="1" x14ac:dyDescent="0.2">
      <c r="B177" s="81"/>
      <c r="D177" s="79"/>
      <c r="E177" s="83" t="s">
        <v>5</v>
      </c>
      <c r="F177" s="84"/>
      <c r="H177" s="83" t="s">
        <v>5</v>
      </c>
      <c r="I177" s="85"/>
      <c r="J177" s="139"/>
      <c r="K177" s="188"/>
      <c r="M177" s="297"/>
      <c r="N177" s="335"/>
      <c r="O177" s="202"/>
      <c r="P177" s="335"/>
      <c r="Q177" s="202"/>
      <c r="R177" s="335"/>
      <c r="S177" s="202"/>
      <c r="T177" s="335"/>
      <c r="U177" s="202"/>
      <c r="V177" s="335"/>
      <c r="W177" s="202"/>
      <c r="X177" s="335"/>
      <c r="Y177" s="202"/>
      <c r="Z177" s="335"/>
      <c r="AA177" s="202"/>
      <c r="AB177" s="335"/>
      <c r="AC177" s="202"/>
      <c r="AD177" s="335"/>
      <c r="AE177" s="202"/>
      <c r="AF177" s="335"/>
      <c r="AG177" s="202"/>
    </row>
    <row r="178" spans="1:36" s="269" customFormat="1" ht="16.5" customHeight="1" x14ac:dyDescent="0.2">
      <c r="A178" s="260"/>
      <c r="B178" s="16"/>
      <c r="C178" s="72">
        <v>43</v>
      </c>
      <c r="D178" s="72" t="s">
        <v>73</v>
      </c>
      <c r="E178" s="73" t="s">
        <v>384</v>
      </c>
      <c r="F178" s="74" t="s">
        <v>385</v>
      </c>
      <c r="G178" s="75" t="s">
        <v>130</v>
      </c>
      <c r="H178" s="76">
        <v>1</v>
      </c>
      <c r="I178" s="77"/>
      <c r="J178" s="138">
        <f>ROUND(I178*H178,2)</f>
        <v>0</v>
      </c>
      <c r="K178" s="329"/>
      <c r="M178" s="296"/>
      <c r="N178" s="332">
        <v>0</v>
      </c>
      <c r="O178" s="162">
        <f>N178*I178</f>
        <v>0</v>
      </c>
      <c r="P178" s="332">
        <v>0</v>
      </c>
      <c r="Q178" s="162">
        <f>P178*I178</f>
        <v>0</v>
      </c>
      <c r="R178" s="332">
        <v>0</v>
      </c>
      <c r="S178" s="162">
        <f>R178*I178</f>
        <v>0</v>
      </c>
      <c r="T178" s="332">
        <f>N178+P178</f>
        <v>0</v>
      </c>
      <c r="U178" s="162">
        <f>T178*I178</f>
        <v>0</v>
      </c>
      <c r="V178" s="332">
        <v>0</v>
      </c>
      <c r="W178" s="162">
        <f>ROUND(V178*I178,2)</f>
        <v>0</v>
      </c>
      <c r="X178" s="332">
        <f>R178+T178</f>
        <v>0</v>
      </c>
      <c r="Y178" s="162">
        <f>ROUND(X178*I178,2)</f>
        <v>0</v>
      </c>
      <c r="Z178" s="332">
        <v>0</v>
      </c>
      <c r="AA178" s="162">
        <f>ROUND(Z178*I178,2)</f>
        <v>0</v>
      </c>
      <c r="AB178" s="332">
        <f>V178+X178</f>
        <v>0</v>
      </c>
      <c r="AC178" s="162">
        <f>ROUND(AB178*I178,2)</f>
        <v>0</v>
      </c>
      <c r="AD178" s="332">
        <v>0</v>
      </c>
      <c r="AE178" s="162">
        <f>ROUND(AD178*I178,2)</f>
        <v>0</v>
      </c>
      <c r="AF178" s="332">
        <f>Z178+AB178</f>
        <v>0</v>
      </c>
      <c r="AG178" s="162">
        <f>ROUND(AF178*I178,2)</f>
        <v>0</v>
      </c>
    </row>
    <row r="179" spans="1:36" s="82" customFormat="1" x14ac:dyDescent="0.2">
      <c r="B179" s="81"/>
      <c r="D179" s="79"/>
      <c r="E179" s="83" t="s">
        <v>5</v>
      </c>
      <c r="F179" s="84"/>
      <c r="H179" s="83" t="s">
        <v>5</v>
      </c>
      <c r="I179" s="85"/>
      <c r="J179" s="139"/>
      <c r="K179" s="188"/>
      <c r="M179" s="297"/>
      <c r="N179" s="335"/>
      <c r="O179" s="202"/>
      <c r="P179" s="335"/>
      <c r="Q179" s="202"/>
      <c r="R179" s="335"/>
      <c r="S179" s="202"/>
      <c r="T179" s="335"/>
      <c r="U179" s="202"/>
      <c r="V179" s="335"/>
      <c r="W179" s="202"/>
      <c r="X179" s="335"/>
      <c r="Y179" s="202"/>
      <c r="Z179" s="335"/>
      <c r="AA179" s="202"/>
      <c r="AB179" s="335"/>
      <c r="AC179" s="202"/>
      <c r="AD179" s="335"/>
      <c r="AE179" s="202"/>
      <c r="AF179" s="335"/>
      <c r="AG179" s="202"/>
      <c r="AH179" s="87"/>
      <c r="AI179" s="87"/>
      <c r="AJ179" s="87"/>
    </row>
    <row r="180" spans="1:36" s="269" customFormat="1" ht="16.5" customHeight="1" x14ac:dyDescent="0.2">
      <c r="A180" s="260"/>
      <c r="B180" s="16"/>
      <c r="C180" s="72">
        <v>44</v>
      </c>
      <c r="D180" s="72" t="s">
        <v>73</v>
      </c>
      <c r="E180" s="73" t="s">
        <v>386</v>
      </c>
      <c r="F180" s="229" t="s">
        <v>387</v>
      </c>
      <c r="G180" s="75" t="s">
        <v>130</v>
      </c>
      <c r="H180" s="76">
        <v>1</v>
      </c>
      <c r="I180" s="77"/>
      <c r="J180" s="138">
        <f>ROUND(I180*H180,2)</f>
        <v>0</v>
      </c>
      <c r="K180" s="329"/>
      <c r="M180" s="296"/>
      <c r="N180" s="332">
        <v>0</v>
      </c>
      <c r="O180" s="162">
        <f>N180*I180</f>
        <v>0</v>
      </c>
      <c r="P180" s="332">
        <v>0</v>
      </c>
      <c r="Q180" s="162">
        <f>P180*I180</f>
        <v>0</v>
      </c>
      <c r="R180" s="332">
        <v>0</v>
      </c>
      <c r="S180" s="162">
        <f>R180*I180</f>
        <v>0</v>
      </c>
      <c r="T180" s="332">
        <f>N180+P180</f>
        <v>0</v>
      </c>
      <c r="U180" s="162">
        <f>T180*I180</f>
        <v>0</v>
      </c>
      <c r="V180" s="332">
        <v>0</v>
      </c>
      <c r="W180" s="162">
        <f>ROUND(V180*I180,2)</f>
        <v>0</v>
      </c>
      <c r="X180" s="332">
        <f>R180+T180</f>
        <v>0</v>
      </c>
      <c r="Y180" s="162">
        <f>ROUND(X180*I180,2)</f>
        <v>0</v>
      </c>
      <c r="Z180" s="332">
        <v>0</v>
      </c>
      <c r="AA180" s="162">
        <f>ROUND(Z180*I180,2)</f>
        <v>0</v>
      </c>
      <c r="AB180" s="332">
        <f>V180+X180</f>
        <v>0</v>
      </c>
      <c r="AC180" s="162">
        <f>ROUND(AB180*I180,2)</f>
        <v>0</v>
      </c>
      <c r="AD180" s="332">
        <v>0</v>
      </c>
      <c r="AE180" s="162">
        <f>ROUND(AD180*I180,2)</f>
        <v>0</v>
      </c>
      <c r="AF180" s="332">
        <f>Z180+AB180</f>
        <v>0</v>
      </c>
      <c r="AG180" s="162">
        <f>ROUND(AF180*I180,2)</f>
        <v>0</v>
      </c>
      <c r="AH180" s="82"/>
      <c r="AI180" s="82"/>
      <c r="AJ180" s="82"/>
    </row>
    <row r="181" spans="1:36" s="82" customFormat="1" x14ac:dyDescent="0.2">
      <c r="B181" s="81"/>
      <c r="D181" s="79"/>
      <c r="E181" s="83" t="s">
        <v>5</v>
      </c>
      <c r="F181" s="84"/>
      <c r="H181" s="83" t="s">
        <v>5</v>
      </c>
      <c r="I181" s="85"/>
      <c r="J181" s="139"/>
      <c r="K181" s="188"/>
      <c r="M181" s="297"/>
      <c r="N181" s="335"/>
      <c r="O181" s="202"/>
      <c r="P181" s="335"/>
      <c r="Q181" s="202"/>
      <c r="R181" s="335"/>
      <c r="S181" s="202"/>
      <c r="T181" s="335"/>
      <c r="U181" s="202"/>
      <c r="V181" s="335"/>
      <c r="W181" s="202"/>
      <c r="X181" s="335"/>
      <c r="Y181" s="202"/>
      <c r="Z181" s="335"/>
      <c r="AA181" s="202"/>
      <c r="AB181" s="335"/>
      <c r="AC181" s="202"/>
      <c r="AD181" s="335"/>
      <c r="AE181" s="202"/>
      <c r="AF181" s="335"/>
      <c r="AG181" s="202"/>
      <c r="AH181" s="93"/>
      <c r="AI181" s="93"/>
      <c r="AJ181" s="93"/>
    </row>
    <row r="182" spans="1:36" s="269" customFormat="1" ht="16.5" customHeight="1" x14ac:dyDescent="0.2">
      <c r="A182" s="260"/>
      <c r="B182" s="16"/>
      <c r="C182" s="72">
        <v>45</v>
      </c>
      <c r="D182" s="72" t="s">
        <v>73</v>
      </c>
      <c r="E182" s="73" t="s">
        <v>388</v>
      </c>
      <c r="F182" s="74" t="s">
        <v>389</v>
      </c>
      <c r="G182" s="75" t="s">
        <v>130</v>
      </c>
      <c r="H182" s="76">
        <v>1</v>
      </c>
      <c r="I182" s="77"/>
      <c r="J182" s="138">
        <f>ROUND(I182*H182,2)</f>
        <v>0</v>
      </c>
      <c r="K182" s="329"/>
      <c r="M182" s="297"/>
      <c r="N182" s="332">
        <v>0</v>
      </c>
      <c r="O182" s="162">
        <f>N182*I182</f>
        <v>0</v>
      </c>
      <c r="P182" s="332">
        <v>0</v>
      </c>
      <c r="Q182" s="162">
        <f>P182*I182</f>
        <v>0</v>
      </c>
      <c r="R182" s="332">
        <v>0</v>
      </c>
      <c r="S182" s="162">
        <f>R182*I182</f>
        <v>0</v>
      </c>
      <c r="T182" s="332">
        <f>N182+P182</f>
        <v>0</v>
      </c>
      <c r="U182" s="162">
        <f>T182*I182</f>
        <v>0</v>
      </c>
      <c r="V182" s="332">
        <v>0</v>
      </c>
      <c r="W182" s="162">
        <f>ROUND(V182*I182,2)</f>
        <v>0</v>
      </c>
      <c r="X182" s="332">
        <f>R182+T182</f>
        <v>0</v>
      </c>
      <c r="Y182" s="162">
        <f>ROUND(X182*I182,2)</f>
        <v>0</v>
      </c>
      <c r="Z182" s="332">
        <v>0</v>
      </c>
      <c r="AA182" s="162">
        <f>ROUND(Z182*I182,2)</f>
        <v>0</v>
      </c>
      <c r="AB182" s="332">
        <f>V182+X182</f>
        <v>0</v>
      </c>
      <c r="AC182" s="162">
        <f>ROUND(AB182*I182,2)</f>
        <v>0</v>
      </c>
      <c r="AD182" s="332">
        <v>0</v>
      </c>
      <c r="AE182" s="162">
        <f>ROUND(AD182*I182,2)</f>
        <v>0</v>
      </c>
      <c r="AF182" s="332">
        <f>Z182+AB182</f>
        <v>0</v>
      </c>
      <c r="AG182" s="162">
        <f>ROUND(AF182*I182,2)</f>
        <v>0</v>
      </c>
      <c r="AH182" s="82"/>
      <c r="AI182" s="82"/>
      <c r="AJ182" s="82"/>
    </row>
    <row r="183" spans="1:36" s="82" customFormat="1" x14ac:dyDescent="0.2">
      <c r="B183" s="81"/>
      <c r="D183" s="79"/>
      <c r="E183" s="83" t="s">
        <v>5</v>
      </c>
      <c r="F183" s="84"/>
      <c r="H183" s="83" t="s">
        <v>5</v>
      </c>
      <c r="I183" s="85"/>
      <c r="J183" s="139"/>
      <c r="K183" s="188"/>
      <c r="M183" s="297"/>
      <c r="N183" s="335"/>
      <c r="O183" s="202"/>
      <c r="P183" s="335"/>
      <c r="Q183" s="202"/>
      <c r="R183" s="335"/>
      <c r="S183" s="202"/>
      <c r="T183" s="335"/>
      <c r="U183" s="202"/>
      <c r="V183" s="335"/>
      <c r="W183" s="202"/>
      <c r="X183" s="335"/>
      <c r="Y183" s="202"/>
      <c r="Z183" s="335"/>
      <c r="AA183" s="202"/>
      <c r="AB183" s="335"/>
      <c r="AC183" s="202"/>
      <c r="AD183" s="335"/>
      <c r="AE183" s="202"/>
      <c r="AF183" s="335"/>
      <c r="AG183" s="202"/>
      <c r="AH183" s="87"/>
      <c r="AI183" s="87"/>
      <c r="AJ183" s="87"/>
    </row>
    <row r="184" spans="1:36" s="269" customFormat="1" ht="16.5" customHeight="1" x14ac:dyDescent="0.2">
      <c r="A184" s="260"/>
      <c r="B184" s="16"/>
      <c r="C184" s="72">
        <v>46</v>
      </c>
      <c r="D184" s="72" t="s">
        <v>73</v>
      </c>
      <c r="E184" s="73" t="s">
        <v>390</v>
      </c>
      <c r="F184" s="74" t="s">
        <v>391</v>
      </c>
      <c r="G184" s="75" t="s">
        <v>130</v>
      </c>
      <c r="H184" s="76">
        <v>1</v>
      </c>
      <c r="I184" s="77"/>
      <c r="J184" s="138">
        <f>ROUND(I184*H184,2)</f>
        <v>0</v>
      </c>
      <c r="K184" s="329"/>
      <c r="M184" s="297"/>
      <c r="N184" s="332">
        <v>0</v>
      </c>
      <c r="O184" s="162">
        <f>N184*I184</f>
        <v>0</v>
      </c>
      <c r="P184" s="332">
        <v>0</v>
      </c>
      <c r="Q184" s="162">
        <f>P184*I184</f>
        <v>0</v>
      </c>
      <c r="R184" s="332">
        <v>0</v>
      </c>
      <c r="S184" s="162">
        <f>R184*I184</f>
        <v>0</v>
      </c>
      <c r="T184" s="332">
        <f>N184+P184</f>
        <v>0</v>
      </c>
      <c r="U184" s="162">
        <f>T184*I184</f>
        <v>0</v>
      </c>
      <c r="V184" s="332">
        <v>0</v>
      </c>
      <c r="W184" s="162">
        <f>ROUND(V184*I184,2)</f>
        <v>0</v>
      </c>
      <c r="X184" s="332">
        <f>R184+T184</f>
        <v>0</v>
      </c>
      <c r="Y184" s="162">
        <f>ROUND(X184*I184,2)</f>
        <v>0</v>
      </c>
      <c r="Z184" s="332">
        <v>0</v>
      </c>
      <c r="AA184" s="162">
        <f>ROUND(Z184*I184,2)</f>
        <v>0</v>
      </c>
      <c r="AB184" s="332">
        <f>V184+X184</f>
        <v>0</v>
      </c>
      <c r="AC184" s="162">
        <f>ROUND(AB184*I184,2)</f>
        <v>0</v>
      </c>
      <c r="AD184" s="332">
        <v>0</v>
      </c>
      <c r="AE184" s="162">
        <f>ROUND(AD184*I184,2)</f>
        <v>0</v>
      </c>
      <c r="AF184" s="332">
        <f>Z184+AB184</f>
        <v>0</v>
      </c>
      <c r="AG184" s="162">
        <f>ROUND(AF184*I184,2)</f>
        <v>0</v>
      </c>
      <c r="AH184" s="82"/>
      <c r="AI184" s="82"/>
      <c r="AJ184" s="82"/>
    </row>
    <row r="185" spans="1:36" s="82" customFormat="1" x14ac:dyDescent="0.2">
      <c r="B185" s="81"/>
      <c r="D185" s="79"/>
      <c r="E185" s="83" t="s">
        <v>5</v>
      </c>
      <c r="F185" s="84"/>
      <c r="H185" s="83" t="s">
        <v>5</v>
      </c>
      <c r="I185" s="85"/>
      <c r="J185" s="139"/>
      <c r="K185" s="188"/>
      <c r="M185" s="298"/>
      <c r="N185" s="335"/>
      <c r="O185" s="202"/>
      <c r="P185" s="335"/>
      <c r="Q185" s="202"/>
      <c r="R185" s="335"/>
      <c r="S185" s="202"/>
      <c r="T185" s="335"/>
      <c r="U185" s="202"/>
      <c r="V185" s="335"/>
      <c r="W185" s="202"/>
      <c r="X185" s="335"/>
      <c r="Y185" s="202"/>
      <c r="Z185" s="335"/>
      <c r="AA185" s="202"/>
      <c r="AB185" s="335"/>
      <c r="AC185" s="202"/>
      <c r="AD185" s="335"/>
      <c r="AE185" s="202"/>
      <c r="AF185" s="335"/>
      <c r="AG185" s="202"/>
      <c r="AH185" s="87"/>
      <c r="AI185" s="87"/>
      <c r="AJ185" s="87"/>
    </row>
    <row r="186" spans="1:36" s="269" customFormat="1" ht="16.5" customHeight="1" x14ac:dyDescent="0.2">
      <c r="A186" s="260"/>
      <c r="B186" s="16"/>
      <c r="C186" s="72">
        <v>47</v>
      </c>
      <c r="D186" s="72" t="s">
        <v>73</v>
      </c>
      <c r="E186" s="73" t="s">
        <v>392</v>
      </c>
      <c r="F186" s="74" t="s">
        <v>393</v>
      </c>
      <c r="G186" s="75" t="s">
        <v>130</v>
      </c>
      <c r="H186" s="76">
        <v>5</v>
      </c>
      <c r="I186" s="77"/>
      <c r="J186" s="138">
        <f>ROUND(I186*H186,2)</f>
        <v>0</v>
      </c>
      <c r="K186" s="329"/>
      <c r="M186" s="296"/>
      <c r="N186" s="332">
        <v>0</v>
      </c>
      <c r="O186" s="162">
        <f>N186*I186</f>
        <v>0</v>
      </c>
      <c r="P186" s="332">
        <v>0</v>
      </c>
      <c r="Q186" s="162">
        <f>P186*I186</f>
        <v>0</v>
      </c>
      <c r="R186" s="332">
        <v>0</v>
      </c>
      <c r="S186" s="162">
        <f>R186*I186</f>
        <v>0</v>
      </c>
      <c r="T186" s="332">
        <f>N186+P186</f>
        <v>0</v>
      </c>
      <c r="U186" s="162">
        <f>T186*I186</f>
        <v>0</v>
      </c>
      <c r="V186" s="332">
        <v>0</v>
      </c>
      <c r="W186" s="162">
        <f>ROUND(V186*I186,2)</f>
        <v>0</v>
      </c>
      <c r="X186" s="332">
        <f>R186+T186</f>
        <v>0</v>
      </c>
      <c r="Y186" s="162">
        <f>ROUND(X186*I186,2)</f>
        <v>0</v>
      </c>
      <c r="Z186" s="332">
        <v>0</v>
      </c>
      <c r="AA186" s="162">
        <f>ROUND(Z186*I186,2)</f>
        <v>0</v>
      </c>
      <c r="AB186" s="332">
        <f>V186+X186</f>
        <v>0</v>
      </c>
      <c r="AC186" s="162">
        <f>ROUND(AB186*I186,2)</f>
        <v>0</v>
      </c>
      <c r="AD186" s="332">
        <v>0</v>
      </c>
      <c r="AE186" s="162">
        <f>ROUND(AD186*I186,2)</f>
        <v>0</v>
      </c>
      <c r="AF186" s="332">
        <f>Z186+AB186</f>
        <v>0</v>
      </c>
      <c r="AG186" s="162">
        <f>ROUND(AF186*I186,2)</f>
        <v>0</v>
      </c>
      <c r="AH186" s="82"/>
      <c r="AI186" s="82"/>
      <c r="AJ186" s="82"/>
    </row>
    <row r="187" spans="1:36" s="82" customFormat="1" x14ac:dyDescent="0.2">
      <c r="B187" s="81"/>
      <c r="D187" s="79"/>
      <c r="E187" s="83" t="s">
        <v>5</v>
      </c>
      <c r="F187" s="84"/>
      <c r="H187" s="83" t="s">
        <v>5</v>
      </c>
      <c r="I187" s="85"/>
      <c r="J187" s="139"/>
      <c r="K187" s="188"/>
      <c r="M187" s="297"/>
      <c r="N187" s="335"/>
      <c r="O187" s="202"/>
      <c r="P187" s="335"/>
      <c r="Q187" s="202"/>
      <c r="R187" s="335"/>
      <c r="S187" s="202"/>
      <c r="T187" s="335"/>
      <c r="U187" s="202"/>
      <c r="V187" s="335"/>
      <c r="W187" s="202"/>
      <c r="X187" s="335"/>
      <c r="Y187" s="202"/>
      <c r="Z187" s="335"/>
      <c r="AA187" s="202"/>
      <c r="AB187" s="335"/>
      <c r="AC187" s="202"/>
      <c r="AD187" s="335"/>
      <c r="AE187" s="202"/>
      <c r="AF187" s="335"/>
      <c r="AG187" s="202"/>
      <c r="AH187" s="87"/>
      <c r="AI187" s="87"/>
      <c r="AJ187" s="87"/>
    </row>
    <row r="188" spans="1:36" s="269" customFormat="1" ht="33" customHeight="1" x14ac:dyDescent="0.2">
      <c r="A188" s="260"/>
      <c r="B188" s="16"/>
      <c r="C188" s="72">
        <v>48</v>
      </c>
      <c r="D188" s="72" t="s">
        <v>73</v>
      </c>
      <c r="E188" s="73" t="s">
        <v>394</v>
      </c>
      <c r="F188" s="74" t="s">
        <v>395</v>
      </c>
      <c r="G188" s="75" t="s">
        <v>130</v>
      </c>
      <c r="H188" s="76">
        <v>1</v>
      </c>
      <c r="I188" s="77"/>
      <c r="J188" s="138">
        <f>ROUND(I188*H188,2)</f>
        <v>0</v>
      </c>
      <c r="K188" s="329"/>
      <c r="M188" s="297"/>
      <c r="N188" s="332">
        <v>0</v>
      </c>
      <c r="O188" s="162">
        <f>N188*I188</f>
        <v>0</v>
      </c>
      <c r="P188" s="332">
        <v>0</v>
      </c>
      <c r="Q188" s="162">
        <f>P188*I188</f>
        <v>0</v>
      </c>
      <c r="R188" s="332">
        <v>0</v>
      </c>
      <c r="S188" s="162">
        <f>R188*I188</f>
        <v>0</v>
      </c>
      <c r="T188" s="332">
        <f>N188+P188</f>
        <v>0</v>
      </c>
      <c r="U188" s="162">
        <f>T188*I188</f>
        <v>0</v>
      </c>
      <c r="V188" s="332">
        <v>0</v>
      </c>
      <c r="W188" s="162">
        <f>ROUND(V188*I188,2)</f>
        <v>0</v>
      </c>
      <c r="X188" s="332">
        <f>R188+T188</f>
        <v>0</v>
      </c>
      <c r="Y188" s="162">
        <f>ROUND(X188*I188,2)</f>
        <v>0</v>
      </c>
      <c r="Z188" s="332">
        <v>0</v>
      </c>
      <c r="AA188" s="162">
        <f>ROUND(Z188*I188,2)</f>
        <v>0</v>
      </c>
      <c r="AB188" s="332">
        <f>V188+X188</f>
        <v>0</v>
      </c>
      <c r="AC188" s="162">
        <f>ROUND(AB188*I188,2)</f>
        <v>0</v>
      </c>
      <c r="AD188" s="332">
        <v>0</v>
      </c>
      <c r="AE188" s="162">
        <f>ROUND(AD188*I188,2)</f>
        <v>0</v>
      </c>
      <c r="AF188" s="332">
        <f>Z188+AB188</f>
        <v>0</v>
      </c>
      <c r="AG188" s="162">
        <f>ROUND(AF188*I188,2)</f>
        <v>0</v>
      </c>
      <c r="AH188" s="87"/>
      <c r="AI188" s="87"/>
      <c r="AJ188" s="87"/>
    </row>
    <row r="189" spans="1:36" s="82" customFormat="1" x14ac:dyDescent="0.2">
      <c r="B189" s="81"/>
      <c r="D189" s="79"/>
      <c r="E189" s="83" t="s">
        <v>5</v>
      </c>
      <c r="F189" s="84"/>
      <c r="H189" s="83" t="s">
        <v>5</v>
      </c>
      <c r="I189" s="85"/>
      <c r="J189" s="139"/>
      <c r="K189" s="188"/>
      <c r="M189" s="296"/>
      <c r="N189" s="335"/>
      <c r="O189" s="202"/>
      <c r="P189" s="335"/>
      <c r="Q189" s="202"/>
      <c r="R189" s="335"/>
      <c r="S189" s="202"/>
      <c r="T189" s="335"/>
      <c r="U189" s="202"/>
      <c r="V189" s="335"/>
      <c r="W189" s="202"/>
      <c r="X189" s="335"/>
      <c r="Y189" s="202"/>
      <c r="Z189" s="335"/>
      <c r="AA189" s="202"/>
      <c r="AB189" s="335"/>
      <c r="AC189" s="202"/>
      <c r="AD189" s="335"/>
      <c r="AE189" s="202"/>
      <c r="AF189" s="335"/>
      <c r="AG189" s="202"/>
      <c r="AH189" s="87"/>
      <c r="AI189" s="87"/>
      <c r="AJ189" s="87"/>
    </row>
    <row r="190" spans="1:36" s="269" customFormat="1" ht="16.5" customHeight="1" x14ac:dyDescent="0.2">
      <c r="A190" s="260"/>
      <c r="B190" s="16"/>
      <c r="C190" s="72">
        <v>49</v>
      </c>
      <c r="D190" s="72" t="s">
        <v>73</v>
      </c>
      <c r="E190" s="73" t="s">
        <v>2291</v>
      </c>
      <c r="F190" s="74" t="s">
        <v>2292</v>
      </c>
      <c r="G190" s="75" t="s">
        <v>130</v>
      </c>
      <c r="H190" s="76">
        <v>2</v>
      </c>
      <c r="I190" s="77"/>
      <c r="J190" s="138">
        <f>ROUND(I190*H190,2)</f>
        <v>0</v>
      </c>
      <c r="K190" s="329"/>
      <c r="M190" s="121"/>
      <c r="N190" s="332">
        <v>0</v>
      </c>
      <c r="O190" s="162">
        <f>N190*I190</f>
        <v>0</v>
      </c>
      <c r="P190" s="332">
        <v>0</v>
      </c>
      <c r="Q190" s="162">
        <f>P190*I190</f>
        <v>0</v>
      </c>
      <c r="R190" s="332">
        <v>0</v>
      </c>
      <c r="S190" s="162">
        <f>R190*I190</f>
        <v>0</v>
      </c>
      <c r="T190" s="332">
        <f>N190+P190</f>
        <v>0</v>
      </c>
      <c r="U190" s="162">
        <f>T190*I190</f>
        <v>0</v>
      </c>
      <c r="V190" s="332">
        <v>0</v>
      </c>
      <c r="W190" s="162">
        <f>ROUND(V190*I190,2)</f>
        <v>0</v>
      </c>
      <c r="X190" s="332">
        <f>R190+T190</f>
        <v>0</v>
      </c>
      <c r="Y190" s="162">
        <f>ROUND(X190*I190,2)</f>
        <v>0</v>
      </c>
      <c r="Z190" s="332">
        <v>0</v>
      </c>
      <c r="AA190" s="162">
        <f>ROUND(Z190*I190,2)</f>
        <v>0</v>
      </c>
      <c r="AB190" s="332">
        <f>V190+X190</f>
        <v>0</v>
      </c>
      <c r="AC190" s="162">
        <f>ROUND(AB190*I190,2)</f>
        <v>0</v>
      </c>
      <c r="AD190" s="332">
        <v>0</v>
      </c>
      <c r="AE190" s="162">
        <f>ROUND(AD190*I190,2)</f>
        <v>0</v>
      </c>
      <c r="AF190" s="332">
        <f>Z190+AB190</f>
        <v>0</v>
      </c>
      <c r="AG190" s="162">
        <f>ROUND(AF190*I190,2)</f>
        <v>0</v>
      </c>
      <c r="AH190" s="82"/>
      <c r="AI190" s="82"/>
      <c r="AJ190" s="82"/>
    </row>
    <row r="191" spans="1:36" s="82" customFormat="1" x14ac:dyDescent="0.2">
      <c r="B191" s="81"/>
      <c r="D191" s="79"/>
      <c r="E191" s="83" t="s">
        <v>5</v>
      </c>
      <c r="F191" s="84"/>
      <c r="H191" s="83" t="s">
        <v>5</v>
      </c>
      <c r="I191" s="85"/>
      <c r="J191" s="139"/>
      <c r="K191" s="188"/>
      <c r="M191" s="297"/>
      <c r="N191" s="335"/>
      <c r="O191" s="202"/>
      <c r="P191" s="335"/>
      <c r="Q191" s="202"/>
      <c r="R191" s="335"/>
      <c r="S191" s="202"/>
      <c r="T191" s="335"/>
      <c r="U191" s="202"/>
      <c r="V191" s="335"/>
      <c r="W191" s="202"/>
      <c r="X191" s="335"/>
      <c r="Y191" s="202"/>
      <c r="Z191" s="335"/>
      <c r="AA191" s="202"/>
      <c r="AB191" s="335"/>
      <c r="AC191" s="202"/>
      <c r="AD191" s="335"/>
      <c r="AE191" s="202"/>
      <c r="AF191" s="335"/>
      <c r="AG191" s="202"/>
      <c r="AH191" s="269"/>
      <c r="AI191" s="269"/>
      <c r="AJ191" s="269"/>
    </row>
    <row r="192" spans="1:36" s="269" customFormat="1" ht="24" customHeight="1" x14ac:dyDescent="0.2">
      <c r="A192" s="260"/>
      <c r="B192" s="16"/>
      <c r="C192" s="72">
        <v>50</v>
      </c>
      <c r="D192" s="72" t="s">
        <v>73</v>
      </c>
      <c r="E192" s="73" t="s">
        <v>396</v>
      </c>
      <c r="F192" s="74" t="s">
        <v>397</v>
      </c>
      <c r="G192" s="75" t="s">
        <v>145</v>
      </c>
      <c r="H192" s="76">
        <f>H169*2</f>
        <v>343.88</v>
      </c>
      <c r="I192" s="77"/>
      <c r="J192" s="138">
        <f>ROUND(I192*H192,2)</f>
        <v>0</v>
      </c>
      <c r="K192" s="329"/>
      <c r="M192" s="296"/>
      <c r="N192" s="332">
        <v>0</v>
      </c>
      <c r="O192" s="162">
        <f>N192*I192</f>
        <v>0</v>
      </c>
      <c r="P192" s="332">
        <v>0</v>
      </c>
      <c r="Q192" s="162">
        <f>P192*I192</f>
        <v>0</v>
      </c>
      <c r="R192" s="332">
        <v>0</v>
      </c>
      <c r="S192" s="162">
        <f>R192*I192</f>
        <v>0</v>
      </c>
      <c r="T192" s="332">
        <f>N192+P192</f>
        <v>0</v>
      </c>
      <c r="U192" s="162">
        <f>T192*I192</f>
        <v>0</v>
      </c>
      <c r="V192" s="332">
        <v>0</v>
      </c>
      <c r="W192" s="162">
        <f>ROUND(V192*I192,2)</f>
        <v>0</v>
      </c>
      <c r="X192" s="332">
        <f>R192+T192</f>
        <v>0</v>
      </c>
      <c r="Y192" s="162">
        <f>ROUND(X192*I192,2)</f>
        <v>0</v>
      </c>
      <c r="Z192" s="332">
        <v>0</v>
      </c>
      <c r="AA192" s="162">
        <f>ROUND(Z192*I192,2)</f>
        <v>0</v>
      </c>
      <c r="AB192" s="332">
        <f>V192+X192</f>
        <v>0</v>
      </c>
      <c r="AC192" s="162">
        <f>ROUND(AB192*I192,2)</f>
        <v>0</v>
      </c>
      <c r="AD192" s="332">
        <v>0</v>
      </c>
      <c r="AE192" s="162">
        <f>ROUND(AD192*I192,2)</f>
        <v>0</v>
      </c>
      <c r="AF192" s="332">
        <f>Z192+AB192</f>
        <v>0</v>
      </c>
      <c r="AG192" s="162">
        <f>ROUND(AF192*I192,2)</f>
        <v>0</v>
      </c>
      <c r="AH192" s="82"/>
      <c r="AI192" s="82"/>
      <c r="AJ192" s="82"/>
    </row>
    <row r="193" spans="1:36" s="269" customFormat="1" ht="68.25" x14ac:dyDescent="0.2">
      <c r="A193" s="260"/>
      <c r="B193" s="16"/>
      <c r="C193" s="260"/>
      <c r="D193" s="79" t="s">
        <v>76</v>
      </c>
      <c r="E193" s="260"/>
      <c r="F193" s="80" t="s">
        <v>398</v>
      </c>
      <c r="G193" s="260"/>
      <c r="H193" s="260"/>
      <c r="I193" s="42"/>
      <c r="J193" s="126"/>
      <c r="K193" s="329"/>
      <c r="M193" s="297"/>
      <c r="N193" s="333"/>
      <c r="O193" s="198"/>
      <c r="P193" s="333"/>
      <c r="Q193" s="198"/>
      <c r="R193" s="333"/>
      <c r="S193" s="198"/>
      <c r="T193" s="333"/>
      <c r="U193" s="198"/>
      <c r="V193" s="333"/>
      <c r="W193" s="198"/>
      <c r="X193" s="333"/>
      <c r="Y193" s="198"/>
      <c r="Z193" s="333"/>
      <c r="AA193" s="198"/>
      <c r="AB193" s="333"/>
      <c r="AC193" s="198"/>
      <c r="AD193" s="333"/>
      <c r="AE193" s="198"/>
      <c r="AF193" s="333"/>
      <c r="AG193" s="198"/>
    </row>
    <row r="194" spans="1:36" s="87" customFormat="1" x14ac:dyDescent="0.2">
      <c r="B194" s="86"/>
      <c r="D194" s="79"/>
      <c r="E194" s="88" t="s">
        <v>5</v>
      </c>
      <c r="F194" s="89"/>
      <c r="H194" s="90">
        <v>318</v>
      </c>
      <c r="I194" s="91"/>
      <c r="J194" s="140"/>
      <c r="K194" s="187"/>
      <c r="M194" s="297"/>
      <c r="N194" s="334"/>
      <c r="O194" s="200"/>
      <c r="P194" s="334"/>
      <c r="Q194" s="200"/>
      <c r="R194" s="334"/>
      <c r="S194" s="200"/>
      <c r="T194" s="334"/>
      <c r="U194" s="200"/>
      <c r="V194" s="334"/>
      <c r="W194" s="200"/>
      <c r="X194" s="334"/>
      <c r="Y194" s="200"/>
      <c r="Z194" s="334"/>
      <c r="AA194" s="200"/>
      <c r="AB194" s="334"/>
      <c r="AC194" s="200"/>
      <c r="AD194" s="334"/>
      <c r="AE194" s="200"/>
      <c r="AF194" s="334"/>
      <c r="AG194" s="200"/>
    </row>
    <row r="195" spans="1:36" s="269" customFormat="1" ht="26.25" customHeight="1" x14ac:dyDescent="0.2">
      <c r="A195" s="260"/>
      <c r="B195" s="16"/>
      <c r="C195" s="72">
        <v>51</v>
      </c>
      <c r="D195" s="72" t="s">
        <v>73</v>
      </c>
      <c r="E195" s="73" t="s">
        <v>399</v>
      </c>
      <c r="F195" s="74" t="s">
        <v>400</v>
      </c>
      <c r="G195" s="75" t="s">
        <v>98</v>
      </c>
      <c r="H195" s="76">
        <v>0.67</v>
      </c>
      <c r="I195" s="77"/>
      <c r="J195" s="138">
        <f>ROUND(I195*H195,2)</f>
        <v>0</v>
      </c>
      <c r="K195" s="329"/>
      <c r="M195" s="121"/>
      <c r="N195" s="332">
        <v>0</v>
      </c>
      <c r="O195" s="162">
        <f>N195*I195</f>
        <v>0</v>
      </c>
      <c r="P195" s="332">
        <v>0</v>
      </c>
      <c r="Q195" s="162">
        <f>P195*I195</f>
        <v>0</v>
      </c>
      <c r="R195" s="332">
        <v>0</v>
      </c>
      <c r="S195" s="162">
        <f>R195*I195</f>
        <v>0</v>
      </c>
      <c r="T195" s="332">
        <f>N195+P195</f>
        <v>0</v>
      </c>
      <c r="U195" s="162">
        <f>T195*I195</f>
        <v>0</v>
      </c>
      <c r="V195" s="332">
        <v>0</v>
      </c>
      <c r="W195" s="162">
        <f>ROUND(V195*I195,2)</f>
        <v>0</v>
      </c>
      <c r="X195" s="332">
        <f>R195+T195</f>
        <v>0</v>
      </c>
      <c r="Y195" s="162">
        <f>ROUND(X195*I195,2)</f>
        <v>0</v>
      </c>
      <c r="Z195" s="332">
        <v>0</v>
      </c>
      <c r="AA195" s="162">
        <f>ROUND(Z195*I195,2)</f>
        <v>0</v>
      </c>
      <c r="AB195" s="332">
        <f>V195+X195</f>
        <v>0</v>
      </c>
      <c r="AC195" s="162">
        <f>ROUND(AB195*I195,2)</f>
        <v>0</v>
      </c>
      <c r="AD195" s="332">
        <v>0</v>
      </c>
      <c r="AE195" s="162">
        <f>ROUND(AD195*I195,2)</f>
        <v>0</v>
      </c>
      <c r="AF195" s="332">
        <f>Z195+AB195</f>
        <v>0</v>
      </c>
      <c r="AG195" s="162">
        <f>ROUND(AF195*I195,2)</f>
        <v>0</v>
      </c>
    </row>
    <row r="196" spans="1:36" s="269" customFormat="1" ht="78" x14ac:dyDescent="0.2">
      <c r="A196" s="260"/>
      <c r="B196" s="16"/>
      <c r="C196" s="260"/>
      <c r="D196" s="79" t="s">
        <v>76</v>
      </c>
      <c r="E196" s="260"/>
      <c r="F196" s="80" t="s">
        <v>305</v>
      </c>
      <c r="G196" s="260"/>
      <c r="H196" s="260"/>
      <c r="I196" s="42"/>
      <c r="J196" s="126"/>
      <c r="K196" s="329"/>
      <c r="M196" s="297"/>
      <c r="N196" s="333"/>
      <c r="O196" s="198"/>
      <c r="P196" s="333"/>
      <c r="Q196" s="198"/>
      <c r="R196" s="333"/>
      <c r="S196" s="198"/>
      <c r="T196" s="333"/>
      <c r="U196" s="198"/>
      <c r="V196" s="333"/>
      <c r="W196" s="198"/>
      <c r="X196" s="333"/>
      <c r="Y196" s="198"/>
      <c r="Z196" s="333"/>
      <c r="AA196" s="198"/>
      <c r="AB196" s="333"/>
      <c r="AC196" s="198"/>
      <c r="AD196" s="333"/>
      <c r="AE196" s="198"/>
      <c r="AF196" s="333"/>
      <c r="AG196" s="198"/>
    </row>
    <row r="197" spans="1:36" s="65" customFormat="1" ht="22.9" customHeight="1" x14ac:dyDescent="0.2">
      <c r="B197" s="64"/>
      <c r="D197" s="66" t="s">
        <v>36</v>
      </c>
      <c r="E197" s="70" t="s">
        <v>401</v>
      </c>
      <c r="F197" s="70" t="s">
        <v>402</v>
      </c>
      <c r="I197" s="68"/>
      <c r="J197" s="137">
        <f>SUM(J198:J204)</f>
        <v>0</v>
      </c>
      <c r="K197" s="186"/>
      <c r="M197" s="297"/>
      <c r="N197" s="331"/>
      <c r="O197" s="196">
        <f>SUM(O198:O204)</f>
        <v>0</v>
      </c>
      <c r="P197" s="331"/>
      <c r="Q197" s="196">
        <f>SUM(Q198:Q204)</f>
        <v>0</v>
      </c>
      <c r="R197" s="331"/>
      <c r="S197" s="196">
        <f>SUM(S198:S204)</f>
        <v>0</v>
      </c>
      <c r="T197" s="331"/>
      <c r="U197" s="196">
        <f>SUM(U198:U204)</f>
        <v>0</v>
      </c>
      <c r="V197" s="331"/>
      <c r="W197" s="196">
        <f>SUM(W198:W204)</f>
        <v>0</v>
      </c>
      <c r="X197" s="331"/>
      <c r="Y197" s="196">
        <f>SUM(Y198:Y204)</f>
        <v>0</v>
      </c>
      <c r="Z197" s="331"/>
      <c r="AA197" s="196">
        <f>SUM(AA198:AA204)</f>
        <v>0</v>
      </c>
      <c r="AB197" s="331"/>
      <c r="AC197" s="196">
        <f>SUM(AC198:AC204)</f>
        <v>0</v>
      </c>
      <c r="AD197" s="331"/>
      <c r="AE197" s="196">
        <f>SUM(AE198:AE204)</f>
        <v>0</v>
      </c>
      <c r="AF197" s="331"/>
      <c r="AG197" s="196">
        <f>SUM(AG198:AG204)</f>
        <v>0</v>
      </c>
    </row>
    <row r="198" spans="1:36" s="269" customFormat="1" ht="24.75" customHeight="1" x14ac:dyDescent="0.2">
      <c r="A198" s="260"/>
      <c r="B198" s="16"/>
      <c r="C198" s="72">
        <v>52</v>
      </c>
      <c r="D198" s="72" t="s">
        <v>73</v>
      </c>
      <c r="E198" s="73" t="s">
        <v>403</v>
      </c>
      <c r="F198" s="74" t="s">
        <v>1150</v>
      </c>
      <c r="G198" s="75" t="s">
        <v>130</v>
      </c>
      <c r="H198" s="76">
        <v>1</v>
      </c>
      <c r="I198" s="77"/>
      <c r="J198" s="138">
        <f>ROUND(I198*H198,2)</f>
        <v>0</v>
      </c>
      <c r="K198" s="329"/>
      <c r="M198" s="296"/>
      <c r="N198" s="332">
        <v>0</v>
      </c>
      <c r="O198" s="162">
        <f>N198*I198</f>
        <v>0</v>
      </c>
      <c r="P198" s="332">
        <v>0</v>
      </c>
      <c r="Q198" s="162">
        <f>P198*I198</f>
        <v>0</v>
      </c>
      <c r="R198" s="332">
        <v>0</v>
      </c>
      <c r="S198" s="162">
        <f>R198*I198</f>
        <v>0</v>
      </c>
      <c r="T198" s="332">
        <f>N198+P198</f>
        <v>0</v>
      </c>
      <c r="U198" s="162">
        <f>T198*I198</f>
        <v>0</v>
      </c>
      <c r="V198" s="332">
        <v>0</v>
      </c>
      <c r="W198" s="162">
        <f>ROUND(V198*I198,2)</f>
        <v>0</v>
      </c>
      <c r="X198" s="332">
        <f>R198+T198</f>
        <v>0</v>
      </c>
      <c r="Y198" s="162">
        <f>ROUND(X198*I198,2)</f>
        <v>0</v>
      </c>
      <c r="Z198" s="332">
        <v>0</v>
      </c>
      <c r="AA198" s="162">
        <f>ROUND(Z198*I198,2)</f>
        <v>0</v>
      </c>
      <c r="AB198" s="332">
        <f>V198+X198</f>
        <v>0</v>
      </c>
      <c r="AC198" s="162">
        <f>ROUND(AB198*I198,2)</f>
        <v>0</v>
      </c>
      <c r="AD198" s="332">
        <v>0</v>
      </c>
      <c r="AE198" s="162">
        <f>ROUND(AD198*I198,2)</f>
        <v>0</v>
      </c>
      <c r="AF198" s="332">
        <f>Z198+AB198</f>
        <v>0</v>
      </c>
      <c r="AG198" s="162">
        <f>ROUND(AF198*I198,2)</f>
        <v>0</v>
      </c>
      <c r="AH198" s="82"/>
      <c r="AI198" s="82"/>
      <c r="AJ198" s="82"/>
    </row>
    <row r="199" spans="1:36" s="82" customFormat="1" x14ac:dyDescent="0.2">
      <c r="B199" s="81"/>
      <c r="D199" s="79"/>
      <c r="E199" s="83" t="s">
        <v>5</v>
      </c>
      <c r="F199" s="84" t="s">
        <v>1107</v>
      </c>
      <c r="H199" s="83" t="s">
        <v>5</v>
      </c>
      <c r="I199" s="85"/>
      <c r="J199" s="139"/>
      <c r="K199" s="188"/>
      <c r="M199" s="296"/>
      <c r="N199" s="335"/>
      <c r="O199" s="202"/>
      <c r="P199" s="335"/>
      <c r="Q199" s="202"/>
      <c r="R199" s="335"/>
      <c r="S199" s="202"/>
      <c r="T199" s="335"/>
      <c r="U199" s="202"/>
      <c r="V199" s="335"/>
      <c r="W199" s="202"/>
      <c r="X199" s="335"/>
      <c r="Y199" s="202"/>
      <c r="Z199" s="335"/>
      <c r="AA199" s="202"/>
      <c r="AB199" s="335"/>
      <c r="AC199" s="202"/>
      <c r="AD199" s="335"/>
      <c r="AE199" s="202"/>
      <c r="AF199" s="335"/>
      <c r="AG199" s="202"/>
      <c r="AH199" s="269"/>
      <c r="AI199" s="269"/>
      <c r="AJ199" s="269"/>
    </row>
    <row r="200" spans="1:36" s="87" customFormat="1" x14ac:dyDescent="0.2">
      <c r="B200" s="86"/>
      <c r="D200" s="79"/>
      <c r="E200" s="88" t="s">
        <v>5</v>
      </c>
      <c r="F200" s="89"/>
      <c r="H200" s="90"/>
      <c r="I200" s="91"/>
      <c r="J200" s="140"/>
      <c r="K200" s="187"/>
      <c r="M200" s="296"/>
      <c r="N200" s="334"/>
      <c r="O200" s="200"/>
      <c r="P200" s="334"/>
      <c r="Q200" s="200"/>
      <c r="R200" s="334"/>
      <c r="S200" s="200"/>
      <c r="T200" s="334"/>
      <c r="U200" s="200"/>
      <c r="V200" s="334"/>
      <c r="W200" s="200"/>
      <c r="X200" s="334"/>
      <c r="Y200" s="200"/>
      <c r="Z200" s="334"/>
      <c r="AA200" s="200"/>
      <c r="AB200" s="334"/>
      <c r="AC200" s="200"/>
      <c r="AD200" s="334"/>
      <c r="AE200" s="200"/>
      <c r="AF200" s="334"/>
      <c r="AG200" s="200"/>
      <c r="AH200" s="269"/>
      <c r="AI200" s="269"/>
      <c r="AJ200" s="269"/>
    </row>
    <row r="201" spans="1:36" s="269" customFormat="1" ht="16.5" customHeight="1" x14ac:dyDescent="0.2">
      <c r="A201" s="260"/>
      <c r="B201" s="16"/>
      <c r="C201" s="72">
        <v>53</v>
      </c>
      <c r="D201" s="72" t="s">
        <v>73</v>
      </c>
      <c r="E201" s="73" t="s">
        <v>404</v>
      </c>
      <c r="F201" s="74" t="s">
        <v>1106</v>
      </c>
      <c r="G201" s="75" t="s">
        <v>130</v>
      </c>
      <c r="H201" s="76">
        <v>1</v>
      </c>
      <c r="I201" s="77"/>
      <c r="J201" s="138">
        <f>ROUND(I201*H201,2)</f>
        <v>0</v>
      </c>
      <c r="K201" s="329"/>
      <c r="M201" s="297"/>
      <c r="N201" s="332">
        <v>0</v>
      </c>
      <c r="O201" s="162">
        <f>N201*I201</f>
        <v>0</v>
      </c>
      <c r="P201" s="332">
        <v>0</v>
      </c>
      <c r="Q201" s="162">
        <f>P201*I201</f>
        <v>0</v>
      </c>
      <c r="R201" s="332">
        <v>0</v>
      </c>
      <c r="S201" s="162">
        <f>R201*I201</f>
        <v>0</v>
      </c>
      <c r="T201" s="332">
        <f>N201+P201</f>
        <v>0</v>
      </c>
      <c r="U201" s="162">
        <f>T201*I201</f>
        <v>0</v>
      </c>
      <c r="V201" s="332">
        <v>0</v>
      </c>
      <c r="W201" s="162">
        <f>ROUND(V201*I201,2)</f>
        <v>0</v>
      </c>
      <c r="X201" s="332">
        <f>R201+T201</f>
        <v>0</v>
      </c>
      <c r="Y201" s="162">
        <f>ROUND(X201*I201,2)</f>
        <v>0</v>
      </c>
      <c r="Z201" s="332">
        <v>0</v>
      </c>
      <c r="AA201" s="162">
        <f>ROUND(Z201*I201,2)</f>
        <v>0</v>
      </c>
      <c r="AB201" s="332">
        <f>V201+X201</f>
        <v>0</v>
      </c>
      <c r="AC201" s="162">
        <f>ROUND(AB201*I201,2)</f>
        <v>0</v>
      </c>
      <c r="AD201" s="332">
        <v>0</v>
      </c>
      <c r="AE201" s="162">
        <f>ROUND(AD201*I201,2)</f>
        <v>0</v>
      </c>
      <c r="AF201" s="332">
        <f>Z201+AB201</f>
        <v>0</v>
      </c>
      <c r="AG201" s="162">
        <f>ROUND(AF201*I201,2)</f>
        <v>0</v>
      </c>
      <c r="AH201" s="87"/>
      <c r="AI201" s="87"/>
      <c r="AJ201" s="87"/>
    </row>
    <row r="202" spans="1:36" s="82" customFormat="1" x14ac:dyDescent="0.2">
      <c r="B202" s="81"/>
      <c r="D202" s="79"/>
      <c r="E202" s="83" t="s">
        <v>5</v>
      </c>
      <c r="F202" s="84" t="s">
        <v>1107</v>
      </c>
      <c r="H202" s="83" t="s">
        <v>5</v>
      </c>
      <c r="I202" s="85"/>
      <c r="J202" s="139"/>
      <c r="K202" s="188"/>
      <c r="M202" s="297"/>
      <c r="N202" s="335"/>
      <c r="O202" s="202"/>
      <c r="P202" s="335"/>
      <c r="Q202" s="202"/>
      <c r="R202" s="335"/>
      <c r="S202" s="202"/>
      <c r="T202" s="335"/>
      <c r="U202" s="202"/>
      <c r="V202" s="335"/>
      <c r="W202" s="202"/>
      <c r="X202" s="335"/>
      <c r="Y202" s="202"/>
      <c r="Z202" s="335"/>
      <c r="AA202" s="202"/>
      <c r="AB202" s="335"/>
      <c r="AC202" s="202"/>
      <c r="AD202" s="335"/>
      <c r="AE202" s="202"/>
      <c r="AF202" s="335"/>
      <c r="AG202" s="202"/>
    </row>
    <row r="203" spans="1:36" s="87" customFormat="1" x14ac:dyDescent="0.2">
      <c r="B203" s="86"/>
      <c r="D203" s="79"/>
      <c r="E203" s="88" t="s">
        <v>5</v>
      </c>
      <c r="F203" s="89"/>
      <c r="H203" s="90"/>
      <c r="I203" s="91"/>
      <c r="J203" s="140"/>
      <c r="K203" s="187"/>
      <c r="M203" s="296"/>
      <c r="N203" s="334"/>
      <c r="O203" s="200"/>
      <c r="P203" s="334"/>
      <c r="Q203" s="200"/>
      <c r="R203" s="334"/>
      <c r="S203" s="200"/>
      <c r="T203" s="334"/>
      <c r="U203" s="200"/>
      <c r="V203" s="334"/>
      <c r="W203" s="200"/>
      <c r="X203" s="334"/>
      <c r="Y203" s="200"/>
      <c r="Z203" s="334"/>
      <c r="AA203" s="200"/>
      <c r="AB203" s="334"/>
      <c r="AC203" s="200"/>
      <c r="AD203" s="334"/>
      <c r="AE203" s="200"/>
      <c r="AF203" s="334"/>
      <c r="AG203" s="200"/>
      <c r="AH203" s="269"/>
      <c r="AI203" s="269"/>
      <c r="AJ203" s="269"/>
    </row>
    <row r="204" spans="1:36" s="269" customFormat="1" ht="21.75" customHeight="1" x14ac:dyDescent="0.2">
      <c r="A204" s="260"/>
      <c r="B204" s="16"/>
      <c r="C204" s="72">
        <v>54</v>
      </c>
      <c r="D204" s="72" t="s">
        <v>73</v>
      </c>
      <c r="E204" s="73" t="s">
        <v>405</v>
      </c>
      <c r="F204" s="74" t="s">
        <v>406</v>
      </c>
      <c r="G204" s="75" t="s">
        <v>98</v>
      </c>
      <c r="H204" s="76">
        <v>2.3E-2</v>
      </c>
      <c r="I204" s="77"/>
      <c r="J204" s="138">
        <f>ROUND(I204*H204,2)</f>
        <v>0</v>
      </c>
      <c r="K204" s="329"/>
      <c r="M204" s="296"/>
      <c r="N204" s="332">
        <v>0</v>
      </c>
      <c r="O204" s="162">
        <f>N204*I204</f>
        <v>0</v>
      </c>
      <c r="P204" s="332">
        <v>0</v>
      </c>
      <c r="Q204" s="162">
        <f>P204*I204</f>
        <v>0</v>
      </c>
      <c r="R204" s="332">
        <v>0</v>
      </c>
      <c r="S204" s="162">
        <f>R204*I204</f>
        <v>0</v>
      </c>
      <c r="T204" s="332">
        <f>N204+P204</f>
        <v>0</v>
      </c>
      <c r="U204" s="162">
        <f>T204*I204</f>
        <v>0</v>
      </c>
      <c r="V204" s="332">
        <v>0</v>
      </c>
      <c r="W204" s="162">
        <f>ROUND(V204*I204,2)</f>
        <v>0</v>
      </c>
      <c r="X204" s="332">
        <f>R204+T204</f>
        <v>0</v>
      </c>
      <c r="Y204" s="162">
        <f>ROUND(X204*I204,2)</f>
        <v>0</v>
      </c>
      <c r="Z204" s="332">
        <v>0</v>
      </c>
      <c r="AA204" s="162">
        <f>ROUND(Z204*I204,2)</f>
        <v>0</v>
      </c>
      <c r="AB204" s="332">
        <f>V204+X204</f>
        <v>0</v>
      </c>
      <c r="AC204" s="162">
        <f>ROUND(AB204*I204,2)</f>
        <v>0</v>
      </c>
      <c r="AD204" s="332">
        <v>0</v>
      </c>
      <c r="AE204" s="162">
        <f>ROUND(AD204*I204,2)</f>
        <v>0</v>
      </c>
      <c r="AF204" s="332">
        <f>Z204+AB204</f>
        <v>0</v>
      </c>
      <c r="AG204" s="162">
        <f>ROUND(AF204*I204,2)</f>
        <v>0</v>
      </c>
      <c r="AH204" s="87"/>
      <c r="AI204" s="87"/>
      <c r="AJ204" s="87"/>
    </row>
    <row r="205" spans="1:36" s="269" customFormat="1" ht="78" x14ac:dyDescent="0.2">
      <c r="A205" s="260"/>
      <c r="B205" s="16"/>
      <c r="C205" s="260"/>
      <c r="D205" s="79" t="s">
        <v>76</v>
      </c>
      <c r="E205" s="260"/>
      <c r="F205" s="80" t="s">
        <v>313</v>
      </c>
      <c r="G205" s="260"/>
      <c r="H205" s="260"/>
      <c r="I205" s="42"/>
      <c r="J205" s="126"/>
      <c r="K205" s="329"/>
      <c r="M205" s="296"/>
      <c r="N205" s="333"/>
      <c r="O205" s="198"/>
      <c r="P205" s="333"/>
      <c r="Q205" s="198"/>
      <c r="R205" s="333"/>
      <c r="S205" s="198"/>
      <c r="T205" s="333"/>
      <c r="U205" s="198"/>
      <c r="V205" s="333"/>
      <c r="W205" s="198"/>
      <c r="X205" s="333"/>
      <c r="Y205" s="198"/>
      <c r="Z205" s="333"/>
      <c r="AA205" s="198"/>
      <c r="AB205" s="333"/>
      <c r="AC205" s="198"/>
      <c r="AD205" s="333"/>
      <c r="AE205" s="198"/>
      <c r="AF205" s="333"/>
      <c r="AG205" s="198"/>
      <c r="AH205" s="82"/>
      <c r="AI205" s="82"/>
      <c r="AJ205" s="82"/>
    </row>
    <row r="206" spans="1:36" s="65" customFormat="1" ht="22.9" customHeight="1" x14ac:dyDescent="0.2">
      <c r="B206" s="64"/>
      <c r="D206" s="66" t="s">
        <v>36</v>
      </c>
      <c r="E206" s="70" t="s">
        <v>407</v>
      </c>
      <c r="F206" s="70" t="s">
        <v>408</v>
      </c>
      <c r="I206" s="68"/>
      <c r="J206" s="137">
        <f>SUM(J207:J226)</f>
        <v>0</v>
      </c>
      <c r="K206" s="186"/>
      <c r="M206" s="296"/>
      <c r="N206" s="331"/>
      <c r="O206" s="196">
        <f>SUM(O207:O226)</f>
        <v>0</v>
      </c>
      <c r="P206" s="331"/>
      <c r="Q206" s="196">
        <f>SUM(Q207:Q226)</f>
        <v>0</v>
      </c>
      <c r="R206" s="331"/>
      <c r="S206" s="196">
        <f>SUM(S207:S226)</f>
        <v>0</v>
      </c>
      <c r="T206" s="331"/>
      <c r="U206" s="196">
        <f>SUM(U207:U226)</f>
        <v>0</v>
      </c>
      <c r="V206" s="331"/>
      <c r="W206" s="196">
        <f>SUM(W207:W226)</f>
        <v>0</v>
      </c>
      <c r="X206" s="331"/>
      <c r="Y206" s="196">
        <f>SUM(Y207:Y226)</f>
        <v>0</v>
      </c>
      <c r="Z206" s="331"/>
      <c r="AA206" s="196">
        <f>SUM(AA207:AA226)</f>
        <v>0</v>
      </c>
      <c r="AB206" s="331"/>
      <c r="AC206" s="196">
        <f>SUM(AC207:AC226)</f>
        <v>0</v>
      </c>
      <c r="AD206" s="331"/>
      <c r="AE206" s="196">
        <f>SUM(AE207:AE226)</f>
        <v>0</v>
      </c>
      <c r="AF206" s="331"/>
      <c r="AG206" s="196">
        <f>SUM(AG207:AG226)</f>
        <v>0</v>
      </c>
      <c r="AH206" s="269"/>
      <c r="AI206" s="269"/>
      <c r="AJ206" s="269"/>
    </row>
    <row r="207" spans="1:36" s="269" customFormat="1" ht="51" customHeight="1" x14ac:dyDescent="0.2">
      <c r="A207" s="260"/>
      <c r="B207" s="16"/>
      <c r="C207" s="72">
        <v>55</v>
      </c>
      <c r="D207" s="72" t="s">
        <v>73</v>
      </c>
      <c r="E207" s="73" t="s">
        <v>409</v>
      </c>
      <c r="F207" s="74" t="s">
        <v>1155</v>
      </c>
      <c r="G207" s="75" t="s">
        <v>335</v>
      </c>
      <c r="H207" s="76">
        <v>3</v>
      </c>
      <c r="I207" s="77"/>
      <c r="J207" s="138">
        <f>ROUND(I207*H207,2)</f>
        <v>0</v>
      </c>
      <c r="K207" s="329"/>
      <c r="M207" s="298"/>
      <c r="N207" s="332">
        <v>0</v>
      </c>
      <c r="O207" s="162">
        <f>N207*I207</f>
        <v>0</v>
      </c>
      <c r="P207" s="332">
        <v>0</v>
      </c>
      <c r="Q207" s="162">
        <f>P207*I207</f>
        <v>0</v>
      </c>
      <c r="R207" s="332">
        <v>0</v>
      </c>
      <c r="S207" s="162">
        <f>R207*I207</f>
        <v>0</v>
      </c>
      <c r="T207" s="332">
        <f>N207+P207</f>
        <v>0</v>
      </c>
      <c r="U207" s="162">
        <f>T207*I207</f>
        <v>0</v>
      </c>
      <c r="V207" s="332">
        <v>0</v>
      </c>
      <c r="W207" s="162">
        <f>ROUND(V207*I207,2)</f>
        <v>0</v>
      </c>
      <c r="X207" s="332">
        <f>R207+T207</f>
        <v>0</v>
      </c>
      <c r="Y207" s="162">
        <f>ROUND(X207*I207,2)</f>
        <v>0</v>
      </c>
      <c r="Z207" s="332">
        <v>0</v>
      </c>
      <c r="AA207" s="162">
        <f>ROUND(Z207*I207,2)</f>
        <v>0</v>
      </c>
      <c r="AB207" s="332">
        <f>V207+X207</f>
        <v>0</v>
      </c>
      <c r="AC207" s="162">
        <f>ROUND(AB207*I207,2)</f>
        <v>0</v>
      </c>
      <c r="AD207" s="332">
        <v>0</v>
      </c>
      <c r="AE207" s="162">
        <f>ROUND(AD207*I207,2)</f>
        <v>0</v>
      </c>
      <c r="AF207" s="332">
        <f>Z207+AB207</f>
        <v>0</v>
      </c>
      <c r="AG207" s="162">
        <f>ROUND(AF207*I207,2)</f>
        <v>0</v>
      </c>
    </row>
    <row r="208" spans="1:36" s="269" customFormat="1" ht="19.5" x14ac:dyDescent="0.2">
      <c r="A208" s="260"/>
      <c r="B208" s="16"/>
      <c r="C208" s="260"/>
      <c r="D208" s="79" t="s">
        <v>76</v>
      </c>
      <c r="E208" s="260"/>
      <c r="F208" s="80" t="s">
        <v>1157</v>
      </c>
      <c r="G208" s="260"/>
      <c r="H208" s="260"/>
      <c r="I208" s="42"/>
      <c r="J208" s="126"/>
      <c r="K208" s="329"/>
      <c r="M208" s="296"/>
      <c r="N208" s="333"/>
      <c r="O208" s="198"/>
      <c r="P208" s="333"/>
      <c r="Q208" s="198"/>
      <c r="R208" s="333"/>
      <c r="S208" s="198"/>
      <c r="T208" s="333"/>
      <c r="U208" s="198"/>
      <c r="V208" s="333"/>
      <c r="W208" s="198"/>
      <c r="X208" s="333"/>
      <c r="Y208" s="198"/>
      <c r="Z208" s="333"/>
      <c r="AA208" s="198"/>
      <c r="AB208" s="333"/>
      <c r="AC208" s="198"/>
      <c r="AD208" s="333"/>
      <c r="AE208" s="198"/>
      <c r="AF208" s="333"/>
      <c r="AG208" s="198"/>
      <c r="AH208" s="82"/>
      <c r="AI208" s="82"/>
      <c r="AJ208" s="82"/>
    </row>
    <row r="209" spans="1:36" s="82" customFormat="1" x14ac:dyDescent="0.2">
      <c r="B209" s="81"/>
      <c r="D209" s="79"/>
      <c r="E209" s="83" t="s">
        <v>5</v>
      </c>
      <c r="F209" s="84"/>
      <c r="H209" s="83" t="s">
        <v>5</v>
      </c>
      <c r="I209" s="85"/>
      <c r="J209" s="139"/>
      <c r="K209" s="188"/>
      <c r="M209" s="297"/>
      <c r="N209" s="335"/>
      <c r="O209" s="202"/>
      <c r="P209" s="335"/>
      <c r="Q209" s="202"/>
      <c r="R209" s="335"/>
      <c r="S209" s="202"/>
      <c r="T209" s="335"/>
      <c r="U209" s="202"/>
      <c r="V209" s="335"/>
      <c r="W209" s="202"/>
      <c r="X209" s="335"/>
      <c r="Y209" s="202"/>
      <c r="Z209" s="335"/>
      <c r="AA209" s="202"/>
      <c r="AB209" s="335"/>
      <c r="AC209" s="202"/>
      <c r="AD209" s="335"/>
      <c r="AE209" s="202"/>
      <c r="AF209" s="335"/>
      <c r="AG209" s="202"/>
      <c r="AH209" s="269"/>
      <c r="AI209" s="269"/>
      <c r="AJ209" s="269"/>
    </row>
    <row r="210" spans="1:36" s="269" customFormat="1" ht="44.25" customHeight="1" x14ac:dyDescent="0.2">
      <c r="A210" s="260"/>
      <c r="B210" s="16"/>
      <c r="C210" s="72">
        <v>56</v>
      </c>
      <c r="D210" s="72" t="s">
        <v>73</v>
      </c>
      <c r="E210" s="73" t="s">
        <v>410</v>
      </c>
      <c r="F210" s="74" t="s">
        <v>1156</v>
      </c>
      <c r="G210" s="75" t="s">
        <v>335</v>
      </c>
      <c r="H210" s="76">
        <v>5</v>
      </c>
      <c r="I210" s="77"/>
      <c r="J210" s="138">
        <f>ROUND(I210*H210,2)</f>
        <v>0</v>
      </c>
      <c r="K210" s="329"/>
      <c r="M210" s="297"/>
      <c r="N210" s="332">
        <v>0</v>
      </c>
      <c r="O210" s="162">
        <f>N210*I210</f>
        <v>0</v>
      </c>
      <c r="P210" s="332">
        <v>0</v>
      </c>
      <c r="Q210" s="162">
        <f>P210*I210</f>
        <v>0</v>
      </c>
      <c r="R210" s="332">
        <v>0</v>
      </c>
      <c r="S210" s="162">
        <f>R210*I210</f>
        <v>0</v>
      </c>
      <c r="T210" s="332">
        <f>N210+P210</f>
        <v>0</v>
      </c>
      <c r="U210" s="162">
        <f>T210*I210</f>
        <v>0</v>
      </c>
      <c r="V210" s="332">
        <v>0</v>
      </c>
      <c r="W210" s="162">
        <f>ROUND(V210*I210,2)</f>
        <v>0</v>
      </c>
      <c r="X210" s="332">
        <f>R210+T210</f>
        <v>0</v>
      </c>
      <c r="Y210" s="162">
        <f>ROUND(X210*I210,2)</f>
        <v>0</v>
      </c>
      <c r="Z210" s="332">
        <v>0</v>
      </c>
      <c r="AA210" s="162">
        <f>ROUND(Z210*I210,2)</f>
        <v>0</v>
      </c>
      <c r="AB210" s="332">
        <f>V210+X210</f>
        <v>0</v>
      </c>
      <c r="AC210" s="162">
        <f>ROUND(AB210*I210,2)</f>
        <v>0</v>
      </c>
      <c r="AD210" s="332">
        <v>0</v>
      </c>
      <c r="AE210" s="162">
        <f>ROUND(AD210*I210,2)</f>
        <v>0</v>
      </c>
      <c r="AF210" s="332">
        <f>Z210+AB210</f>
        <v>0</v>
      </c>
      <c r="AG210" s="162">
        <f>ROUND(AF210*I210,2)</f>
        <v>0</v>
      </c>
      <c r="AH210" s="82"/>
      <c r="AI210" s="82"/>
      <c r="AJ210" s="82"/>
    </row>
    <row r="211" spans="1:36" s="269" customFormat="1" ht="19.5" x14ac:dyDescent="0.2">
      <c r="A211" s="260"/>
      <c r="B211" s="16"/>
      <c r="C211" s="260"/>
      <c r="D211" s="79" t="s">
        <v>76</v>
      </c>
      <c r="E211" s="260"/>
      <c r="F211" s="80" t="s">
        <v>1158</v>
      </c>
      <c r="G211" s="260"/>
      <c r="H211" s="260"/>
      <c r="I211" s="42"/>
      <c r="J211" s="126"/>
      <c r="K211" s="329"/>
      <c r="M211" s="296"/>
      <c r="N211" s="333"/>
      <c r="O211" s="198"/>
      <c r="P211" s="333"/>
      <c r="Q211" s="198"/>
      <c r="R211" s="333"/>
      <c r="S211" s="198"/>
      <c r="T211" s="333"/>
      <c r="U211" s="198"/>
      <c r="V211" s="333"/>
      <c r="W211" s="198"/>
      <c r="X211" s="333"/>
      <c r="Y211" s="198"/>
      <c r="Z211" s="333"/>
      <c r="AA211" s="198"/>
      <c r="AB211" s="333"/>
      <c r="AC211" s="198"/>
      <c r="AD211" s="333"/>
      <c r="AE211" s="198"/>
      <c r="AF211" s="333"/>
      <c r="AG211" s="198"/>
      <c r="AH211" s="87"/>
      <c r="AI211" s="87"/>
      <c r="AJ211" s="87"/>
    </row>
    <row r="212" spans="1:36" s="82" customFormat="1" x14ac:dyDescent="0.2">
      <c r="B212" s="81"/>
      <c r="D212" s="79" t="s">
        <v>77</v>
      </c>
      <c r="E212" s="83" t="s">
        <v>5</v>
      </c>
      <c r="F212" s="84"/>
      <c r="H212" s="83" t="s">
        <v>5</v>
      </c>
      <c r="I212" s="85"/>
      <c r="J212" s="139"/>
      <c r="K212" s="188"/>
      <c r="M212" s="296"/>
      <c r="N212" s="335"/>
      <c r="O212" s="202"/>
      <c r="P212" s="335"/>
      <c r="Q212" s="202"/>
      <c r="R212" s="335"/>
      <c r="S212" s="202"/>
      <c r="T212" s="335"/>
      <c r="U212" s="202"/>
      <c r="V212" s="335"/>
      <c r="W212" s="202"/>
      <c r="X212" s="335"/>
      <c r="Y212" s="202"/>
      <c r="Z212" s="335"/>
      <c r="AA212" s="202"/>
      <c r="AB212" s="335"/>
      <c r="AC212" s="202"/>
      <c r="AD212" s="335"/>
      <c r="AE212" s="202"/>
      <c r="AF212" s="335"/>
      <c r="AG212" s="202"/>
    </row>
    <row r="213" spans="1:36" s="269" customFormat="1" ht="27" customHeight="1" x14ac:dyDescent="0.2">
      <c r="A213" s="260"/>
      <c r="B213" s="16"/>
      <c r="C213" s="72">
        <v>57</v>
      </c>
      <c r="D213" s="72" t="s">
        <v>73</v>
      </c>
      <c r="E213" s="73" t="s">
        <v>411</v>
      </c>
      <c r="F213" s="74" t="s">
        <v>1108</v>
      </c>
      <c r="G213" s="75" t="s">
        <v>335</v>
      </c>
      <c r="H213" s="76">
        <v>1</v>
      </c>
      <c r="I213" s="77"/>
      <c r="J213" s="138">
        <f>ROUND(I213*H213,2)</f>
        <v>0</v>
      </c>
      <c r="K213" s="329"/>
      <c r="M213" s="297"/>
      <c r="N213" s="332">
        <v>0</v>
      </c>
      <c r="O213" s="162">
        <f>N213*I213</f>
        <v>0</v>
      </c>
      <c r="P213" s="332">
        <v>0</v>
      </c>
      <c r="Q213" s="162">
        <f>P213*I213</f>
        <v>0</v>
      </c>
      <c r="R213" s="332">
        <v>0</v>
      </c>
      <c r="S213" s="162">
        <f>R213*I213</f>
        <v>0</v>
      </c>
      <c r="T213" s="332">
        <f>N213+P213</f>
        <v>0</v>
      </c>
      <c r="U213" s="162">
        <f>T213*I213</f>
        <v>0</v>
      </c>
      <c r="V213" s="332">
        <v>0</v>
      </c>
      <c r="W213" s="162">
        <f>ROUND(V213*I213,2)</f>
        <v>0</v>
      </c>
      <c r="X213" s="332">
        <f>R213+T213</f>
        <v>0</v>
      </c>
      <c r="Y213" s="162">
        <f>ROUND(X213*I213,2)</f>
        <v>0</v>
      </c>
      <c r="Z213" s="332">
        <v>0</v>
      </c>
      <c r="AA213" s="162">
        <f>ROUND(Z213*I213,2)</f>
        <v>0</v>
      </c>
      <c r="AB213" s="332">
        <f>V213+X213</f>
        <v>0</v>
      </c>
      <c r="AC213" s="162">
        <f>ROUND(AB213*I213,2)</f>
        <v>0</v>
      </c>
      <c r="AD213" s="332">
        <v>0</v>
      </c>
      <c r="AE213" s="162">
        <f>ROUND(AD213*I213,2)</f>
        <v>0</v>
      </c>
      <c r="AF213" s="332">
        <f>Z213+AB213</f>
        <v>0</v>
      </c>
      <c r="AG213" s="162">
        <f>ROUND(AF213*I213,2)</f>
        <v>0</v>
      </c>
      <c r="AH213" s="87"/>
      <c r="AI213" s="87"/>
      <c r="AJ213" s="87"/>
    </row>
    <row r="214" spans="1:36" s="82" customFormat="1" x14ac:dyDescent="0.2">
      <c r="B214" s="81"/>
      <c r="D214" s="79"/>
      <c r="E214" s="83" t="s">
        <v>5</v>
      </c>
      <c r="F214" s="84"/>
      <c r="H214" s="83" t="s">
        <v>5</v>
      </c>
      <c r="I214" s="85"/>
      <c r="J214" s="139"/>
      <c r="K214" s="188"/>
      <c r="M214" s="296"/>
      <c r="N214" s="335"/>
      <c r="O214" s="202"/>
      <c r="P214" s="335"/>
      <c r="Q214" s="202"/>
      <c r="R214" s="335"/>
      <c r="S214" s="202"/>
      <c r="T214" s="335"/>
      <c r="U214" s="202"/>
      <c r="V214" s="335"/>
      <c r="W214" s="202"/>
      <c r="X214" s="335"/>
      <c r="Y214" s="202"/>
      <c r="Z214" s="335"/>
      <c r="AA214" s="202"/>
      <c r="AB214" s="335"/>
      <c r="AC214" s="202"/>
      <c r="AD214" s="335"/>
      <c r="AE214" s="202"/>
      <c r="AF214" s="335"/>
      <c r="AG214" s="202"/>
    </row>
    <row r="215" spans="1:36" s="269" customFormat="1" ht="39" customHeight="1" x14ac:dyDescent="0.2">
      <c r="A215" s="260"/>
      <c r="B215" s="16"/>
      <c r="C215" s="72">
        <v>58</v>
      </c>
      <c r="D215" s="72" t="s">
        <v>73</v>
      </c>
      <c r="E215" s="73" t="s">
        <v>412</v>
      </c>
      <c r="F215" s="74" t="s">
        <v>413</v>
      </c>
      <c r="G215" s="75" t="s">
        <v>335</v>
      </c>
      <c r="H215" s="76">
        <v>4</v>
      </c>
      <c r="I215" s="77"/>
      <c r="J215" s="138">
        <f>ROUND(I215*H215,2)</f>
        <v>0</v>
      </c>
      <c r="K215" s="329"/>
      <c r="M215" s="297"/>
      <c r="N215" s="332">
        <v>0</v>
      </c>
      <c r="O215" s="162">
        <f>N215*I215</f>
        <v>0</v>
      </c>
      <c r="P215" s="332">
        <v>0</v>
      </c>
      <c r="Q215" s="162">
        <f>P215*I215</f>
        <v>0</v>
      </c>
      <c r="R215" s="332">
        <v>0</v>
      </c>
      <c r="S215" s="162">
        <f>R215*I215</f>
        <v>0</v>
      </c>
      <c r="T215" s="332">
        <f>N215+P215</f>
        <v>0</v>
      </c>
      <c r="U215" s="162">
        <f>T215*I215</f>
        <v>0</v>
      </c>
      <c r="V215" s="332">
        <v>0</v>
      </c>
      <c r="W215" s="162">
        <f>ROUND(V215*I215,2)</f>
        <v>0</v>
      </c>
      <c r="X215" s="332">
        <f>R215+T215</f>
        <v>0</v>
      </c>
      <c r="Y215" s="162">
        <f>ROUND(X215*I215,2)</f>
        <v>0</v>
      </c>
      <c r="Z215" s="332">
        <v>0</v>
      </c>
      <c r="AA215" s="162">
        <f>ROUND(Z215*I215,2)</f>
        <v>0</v>
      </c>
      <c r="AB215" s="332">
        <f>V215+X215</f>
        <v>0</v>
      </c>
      <c r="AC215" s="162">
        <f>ROUND(AB215*I215,2)</f>
        <v>0</v>
      </c>
      <c r="AD215" s="332">
        <v>0</v>
      </c>
      <c r="AE215" s="162">
        <f>ROUND(AD215*I215,2)</f>
        <v>0</v>
      </c>
      <c r="AF215" s="332">
        <f>Z215+AB215</f>
        <v>0</v>
      </c>
      <c r="AG215" s="162">
        <f>ROUND(AF215*I215,2)</f>
        <v>0</v>
      </c>
      <c r="AH215" s="82"/>
      <c r="AI215" s="82"/>
      <c r="AJ215" s="82"/>
    </row>
    <row r="216" spans="1:36" s="269" customFormat="1" ht="29.25" x14ac:dyDescent="0.2">
      <c r="A216" s="260"/>
      <c r="B216" s="16"/>
      <c r="C216" s="260"/>
      <c r="D216" s="79" t="s">
        <v>76</v>
      </c>
      <c r="E216" s="260"/>
      <c r="F216" s="80" t="s">
        <v>414</v>
      </c>
      <c r="G216" s="260"/>
      <c r="H216" s="260"/>
      <c r="I216" s="42"/>
      <c r="J216" s="126"/>
      <c r="K216" s="329"/>
      <c r="M216" s="297"/>
      <c r="N216" s="333"/>
      <c r="O216" s="198"/>
      <c r="P216" s="333"/>
      <c r="Q216" s="198"/>
      <c r="R216" s="333"/>
      <c r="S216" s="198"/>
      <c r="T216" s="333"/>
      <c r="U216" s="198"/>
      <c r="V216" s="333"/>
      <c r="W216" s="198"/>
      <c r="X216" s="333"/>
      <c r="Y216" s="198"/>
      <c r="Z216" s="333"/>
      <c r="AA216" s="198"/>
      <c r="AB216" s="333"/>
      <c r="AC216" s="198"/>
      <c r="AD216" s="333"/>
      <c r="AE216" s="198"/>
      <c r="AF216" s="333"/>
      <c r="AG216" s="198"/>
      <c r="AH216" s="87"/>
      <c r="AI216" s="87"/>
      <c r="AJ216" s="87"/>
    </row>
    <row r="217" spans="1:36" s="82" customFormat="1" x14ac:dyDescent="0.2">
      <c r="B217" s="81"/>
      <c r="D217" s="79"/>
      <c r="E217" s="83" t="s">
        <v>5</v>
      </c>
      <c r="F217" s="84"/>
      <c r="H217" s="83" t="s">
        <v>5</v>
      </c>
      <c r="I217" s="85"/>
      <c r="J217" s="139"/>
      <c r="K217" s="188"/>
      <c r="M217" s="296"/>
      <c r="N217" s="335"/>
      <c r="O217" s="202"/>
      <c r="P217" s="335"/>
      <c r="Q217" s="202"/>
      <c r="R217" s="335"/>
      <c r="S217" s="202"/>
      <c r="T217" s="335"/>
      <c r="U217" s="202"/>
      <c r="V217" s="335"/>
      <c r="W217" s="202"/>
      <c r="X217" s="335"/>
      <c r="Y217" s="202"/>
      <c r="Z217" s="335"/>
      <c r="AA217" s="202"/>
      <c r="AB217" s="335"/>
      <c r="AC217" s="202"/>
      <c r="AD217" s="335"/>
      <c r="AE217" s="202"/>
      <c r="AF217" s="335"/>
      <c r="AG217" s="202"/>
    </row>
    <row r="218" spans="1:36" s="269" customFormat="1" ht="41.25" customHeight="1" x14ac:dyDescent="0.2">
      <c r="A218" s="260"/>
      <c r="B218" s="16"/>
      <c r="C218" s="72">
        <v>59</v>
      </c>
      <c r="D218" s="72" t="s">
        <v>73</v>
      </c>
      <c r="E218" s="73" t="s">
        <v>415</v>
      </c>
      <c r="F218" s="74" t="s">
        <v>1109</v>
      </c>
      <c r="G218" s="75" t="s">
        <v>335</v>
      </c>
      <c r="H218" s="76">
        <v>5</v>
      </c>
      <c r="I218" s="77"/>
      <c r="J218" s="138">
        <f>ROUND(I218*H218,2)</f>
        <v>0</v>
      </c>
      <c r="K218" s="329"/>
      <c r="M218" s="296"/>
      <c r="N218" s="332">
        <v>0</v>
      </c>
      <c r="O218" s="162">
        <f>N218*I218</f>
        <v>0</v>
      </c>
      <c r="P218" s="332">
        <v>0</v>
      </c>
      <c r="Q218" s="162">
        <f>P218*I218</f>
        <v>0</v>
      </c>
      <c r="R218" s="332">
        <v>0</v>
      </c>
      <c r="S218" s="162">
        <f>R218*I218</f>
        <v>0</v>
      </c>
      <c r="T218" s="332">
        <f>N218+P218</f>
        <v>0</v>
      </c>
      <c r="U218" s="162">
        <f>T218*I218</f>
        <v>0</v>
      </c>
      <c r="V218" s="332">
        <v>0</v>
      </c>
      <c r="W218" s="162">
        <f>ROUND(V218*I218,2)</f>
        <v>0</v>
      </c>
      <c r="X218" s="332">
        <f>R218+T218</f>
        <v>0</v>
      </c>
      <c r="Y218" s="162">
        <f>ROUND(X218*I218,2)</f>
        <v>0</v>
      </c>
      <c r="Z218" s="332">
        <v>0</v>
      </c>
      <c r="AA218" s="162">
        <f>ROUND(Z218*I218,2)</f>
        <v>0</v>
      </c>
      <c r="AB218" s="332">
        <f>V218+X218</f>
        <v>0</v>
      </c>
      <c r="AC218" s="162">
        <f>ROUND(AB218*I218,2)</f>
        <v>0</v>
      </c>
      <c r="AD218" s="332">
        <v>0</v>
      </c>
      <c r="AE218" s="162">
        <f>ROUND(AD218*I218,2)</f>
        <v>0</v>
      </c>
      <c r="AF218" s="332">
        <f>Z218+AB218</f>
        <v>0</v>
      </c>
      <c r="AG218" s="162">
        <f>ROUND(AF218*I218,2)</f>
        <v>0</v>
      </c>
      <c r="AH218" s="87"/>
      <c r="AI218" s="87"/>
      <c r="AJ218" s="87"/>
    </row>
    <row r="219" spans="1:36" s="82" customFormat="1" x14ac:dyDescent="0.2">
      <c r="B219" s="81"/>
      <c r="D219" s="79"/>
      <c r="E219" s="83" t="s">
        <v>5</v>
      </c>
      <c r="F219" s="84"/>
      <c r="H219" s="83" t="s">
        <v>5</v>
      </c>
      <c r="I219" s="85"/>
      <c r="J219" s="139"/>
      <c r="K219" s="188"/>
      <c r="M219" s="297"/>
      <c r="N219" s="335"/>
      <c r="O219" s="202"/>
      <c r="P219" s="335"/>
      <c r="Q219" s="202"/>
      <c r="R219" s="335"/>
      <c r="S219" s="202"/>
      <c r="T219" s="335"/>
      <c r="U219" s="202"/>
      <c r="V219" s="335"/>
      <c r="W219" s="202"/>
      <c r="X219" s="335"/>
      <c r="Y219" s="202"/>
      <c r="Z219" s="335"/>
      <c r="AA219" s="202"/>
      <c r="AB219" s="335"/>
      <c r="AC219" s="202"/>
      <c r="AD219" s="335"/>
      <c r="AE219" s="202"/>
      <c r="AF219" s="335"/>
      <c r="AG219" s="202"/>
    </row>
    <row r="220" spans="1:36" s="269" customFormat="1" ht="39" customHeight="1" x14ac:dyDescent="0.2">
      <c r="A220" s="260"/>
      <c r="B220" s="16"/>
      <c r="C220" s="72">
        <v>60</v>
      </c>
      <c r="D220" s="72" t="s">
        <v>73</v>
      </c>
      <c r="E220" s="73" t="s">
        <v>416</v>
      </c>
      <c r="F220" s="74" t="s">
        <v>1110</v>
      </c>
      <c r="G220" s="75" t="s">
        <v>335</v>
      </c>
      <c r="H220" s="76">
        <v>1</v>
      </c>
      <c r="I220" s="77"/>
      <c r="J220" s="138">
        <f>ROUND(I220*H220,2)</f>
        <v>0</v>
      </c>
      <c r="K220" s="329"/>
      <c r="M220" s="295"/>
      <c r="N220" s="332">
        <v>0</v>
      </c>
      <c r="O220" s="162">
        <f>N220*I220</f>
        <v>0</v>
      </c>
      <c r="P220" s="332">
        <v>0</v>
      </c>
      <c r="Q220" s="162">
        <f>P220*I220</f>
        <v>0</v>
      </c>
      <c r="R220" s="332">
        <v>0</v>
      </c>
      <c r="S220" s="162">
        <f>R220*I220</f>
        <v>0</v>
      </c>
      <c r="T220" s="332">
        <f>N220+P220</f>
        <v>0</v>
      </c>
      <c r="U220" s="162">
        <f>T220*I220</f>
        <v>0</v>
      </c>
      <c r="V220" s="332">
        <v>0</v>
      </c>
      <c r="W220" s="162">
        <f>ROUND(V220*I220,2)</f>
        <v>0</v>
      </c>
      <c r="X220" s="332">
        <f>R220+T220</f>
        <v>0</v>
      </c>
      <c r="Y220" s="162">
        <f>ROUND(X220*I220,2)</f>
        <v>0</v>
      </c>
      <c r="Z220" s="332">
        <v>0</v>
      </c>
      <c r="AA220" s="162">
        <f>ROUND(Z220*I220,2)</f>
        <v>0</v>
      </c>
      <c r="AB220" s="332">
        <f>V220+X220</f>
        <v>0</v>
      </c>
      <c r="AC220" s="162">
        <f>ROUND(AB220*I220,2)</f>
        <v>0</v>
      </c>
      <c r="AD220" s="332">
        <v>0</v>
      </c>
      <c r="AE220" s="162">
        <f>ROUND(AD220*I220,2)</f>
        <v>0</v>
      </c>
      <c r="AF220" s="332">
        <f>Z220+AB220</f>
        <v>0</v>
      </c>
      <c r="AG220" s="162">
        <f>ROUND(AF220*I220,2)</f>
        <v>0</v>
      </c>
      <c r="AH220" s="87"/>
      <c r="AI220" s="87"/>
      <c r="AJ220" s="87"/>
    </row>
    <row r="221" spans="1:36" s="82" customFormat="1" x14ac:dyDescent="0.2">
      <c r="B221" s="81"/>
      <c r="D221" s="79"/>
      <c r="E221" s="83" t="s">
        <v>5</v>
      </c>
      <c r="F221" s="84"/>
      <c r="H221" s="83" t="s">
        <v>5</v>
      </c>
      <c r="I221" s="85"/>
      <c r="J221" s="139"/>
      <c r="K221" s="188"/>
      <c r="M221" s="121"/>
      <c r="N221" s="335"/>
      <c r="O221" s="202"/>
      <c r="P221" s="335"/>
      <c r="Q221" s="202"/>
      <c r="R221" s="335"/>
      <c r="S221" s="202"/>
      <c r="T221" s="335"/>
      <c r="U221" s="202"/>
      <c r="V221" s="335"/>
      <c r="W221" s="202"/>
      <c r="X221" s="335"/>
      <c r="Y221" s="202"/>
      <c r="Z221" s="335"/>
      <c r="AA221" s="202"/>
      <c r="AB221" s="335"/>
      <c r="AC221" s="202"/>
      <c r="AD221" s="335"/>
      <c r="AE221" s="202"/>
      <c r="AF221" s="335"/>
      <c r="AG221" s="202"/>
    </row>
    <row r="222" spans="1:36" s="269" customFormat="1" ht="51" customHeight="1" x14ac:dyDescent="0.2">
      <c r="A222" s="260"/>
      <c r="B222" s="16"/>
      <c r="C222" s="72">
        <v>61</v>
      </c>
      <c r="D222" s="72" t="s">
        <v>73</v>
      </c>
      <c r="E222" s="73" t="s">
        <v>417</v>
      </c>
      <c r="F222" s="74" t="s">
        <v>1111</v>
      </c>
      <c r="G222" s="75" t="s">
        <v>335</v>
      </c>
      <c r="H222" s="76">
        <v>1</v>
      </c>
      <c r="I222" s="77"/>
      <c r="J222" s="138">
        <f>ROUND(I222*H222,2)</f>
        <v>0</v>
      </c>
      <c r="K222" s="329"/>
      <c r="M222" s="297"/>
      <c r="N222" s="332">
        <v>0</v>
      </c>
      <c r="O222" s="162">
        <f>N222*I222</f>
        <v>0</v>
      </c>
      <c r="P222" s="332">
        <v>0</v>
      </c>
      <c r="Q222" s="162">
        <f>P222*I222</f>
        <v>0</v>
      </c>
      <c r="R222" s="332">
        <v>0</v>
      </c>
      <c r="S222" s="162">
        <f>R222*I222</f>
        <v>0</v>
      </c>
      <c r="T222" s="332">
        <f>N222+P222</f>
        <v>0</v>
      </c>
      <c r="U222" s="162">
        <f>T222*I222</f>
        <v>0</v>
      </c>
      <c r="V222" s="332">
        <v>0</v>
      </c>
      <c r="W222" s="162">
        <f>ROUND(V222*I222,2)</f>
        <v>0</v>
      </c>
      <c r="X222" s="332">
        <f>R222+T222</f>
        <v>0</v>
      </c>
      <c r="Y222" s="162">
        <f>ROUND(X222*I222,2)</f>
        <v>0</v>
      </c>
      <c r="Z222" s="332">
        <v>0</v>
      </c>
      <c r="AA222" s="162">
        <f>ROUND(Z222*I222,2)</f>
        <v>0</v>
      </c>
      <c r="AB222" s="332">
        <f>V222+X222</f>
        <v>0</v>
      </c>
      <c r="AC222" s="162">
        <f>ROUND(AB222*I222,2)</f>
        <v>0</v>
      </c>
      <c r="AD222" s="332">
        <v>0</v>
      </c>
      <c r="AE222" s="162">
        <f>ROUND(AD222*I222,2)</f>
        <v>0</v>
      </c>
      <c r="AF222" s="332">
        <f>Z222+AB222</f>
        <v>0</v>
      </c>
      <c r="AG222" s="162">
        <f>ROUND(AF222*I222,2)</f>
        <v>0</v>
      </c>
      <c r="AH222" s="87"/>
      <c r="AI222" s="87"/>
      <c r="AJ222" s="87"/>
    </row>
    <row r="223" spans="1:36" s="269" customFormat="1" ht="58.5" x14ac:dyDescent="0.2">
      <c r="A223" s="260"/>
      <c r="B223" s="16"/>
      <c r="C223" s="260"/>
      <c r="D223" s="79" t="s">
        <v>76</v>
      </c>
      <c r="E223" s="260"/>
      <c r="F223" s="80" t="s">
        <v>418</v>
      </c>
      <c r="G223" s="260"/>
      <c r="H223" s="260"/>
      <c r="I223" s="42"/>
      <c r="J223" s="126"/>
      <c r="K223" s="329"/>
      <c r="M223" s="296"/>
      <c r="N223" s="333"/>
      <c r="O223" s="198"/>
      <c r="P223" s="333"/>
      <c r="Q223" s="198"/>
      <c r="R223" s="333"/>
      <c r="S223" s="198"/>
      <c r="T223" s="333"/>
      <c r="U223" s="198"/>
      <c r="V223" s="333"/>
      <c r="W223" s="198"/>
      <c r="X223" s="333"/>
      <c r="Y223" s="198"/>
      <c r="Z223" s="333"/>
      <c r="AA223" s="198"/>
      <c r="AB223" s="333"/>
      <c r="AC223" s="198"/>
      <c r="AD223" s="333"/>
      <c r="AE223" s="198"/>
      <c r="AF223" s="333"/>
      <c r="AG223" s="198"/>
      <c r="AH223" s="82"/>
      <c r="AI223" s="82"/>
      <c r="AJ223" s="82"/>
    </row>
    <row r="224" spans="1:36" s="269" customFormat="1" ht="14.25" customHeight="1" x14ac:dyDescent="0.2">
      <c r="A224" s="260"/>
      <c r="B224" s="16"/>
      <c r="C224" s="72">
        <v>62</v>
      </c>
      <c r="D224" s="72" t="s">
        <v>73</v>
      </c>
      <c r="E224" s="73" t="s">
        <v>419</v>
      </c>
      <c r="F224" s="74" t="s">
        <v>1112</v>
      </c>
      <c r="G224" s="75" t="s">
        <v>130</v>
      </c>
      <c r="H224" s="76">
        <v>2</v>
      </c>
      <c r="I224" s="77"/>
      <c r="J224" s="138">
        <f>ROUND(I224*H224,2)</f>
        <v>0</v>
      </c>
      <c r="K224" s="329"/>
      <c r="M224" s="296"/>
      <c r="N224" s="332">
        <v>0</v>
      </c>
      <c r="O224" s="162">
        <f>N224*I224</f>
        <v>0</v>
      </c>
      <c r="P224" s="332">
        <v>0</v>
      </c>
      <c r="Q224" s="162">
        <f>P224*I224</f>
        <v>0</v>
      </c>
      <c r="R224" s="332">
        <v>0</v>
      </c>
      <c r="S224" s="162">
        <f>R224*I224</f>
        <v>0</v>
      </c>
      <c r="T224" s="332">
        <f>N224+P224</f>
        <v>0</v>
      </c>
      <c r="U224" s="162">
        <f>T224*I224</f>
        <v>0</v>
      </c>
      <c r="V224" s="332">
        <v>0</v>
      </c>
      <c r="W224" s="162">
        <f>ROUND(V224*I224,2)</f>
        <v>0</v>
      </c>
      <c r="X224" s="332">
        <f>R224+T224</f>
        <v>0</v>
      </c>
      <c r="Y224" s="162">
        <f>ROUND(X224*I224,2)</f>
        <v>0</v>
      </c>
      <c r="Z224" s="332">
        <v>0</v>
      </c>
      <c r="AA224" s="162">
        <f>ROUND(Z224*I224,2)</f>
        <v>0</v>
      </c>
      <c r="AB224" s="332">
        <f>V224+X224</f>
        <v>0</v>
      </c>
      <c r="AC224" s="162">
        <f>ROUND(AB224*I224,2)</f>
        <v>0</v>
      </c>
      <c r="AD224" s="332">
        <v>0</v>
      </c>
      <c r="AE224" s="162">
        <f>ROUND(AD224*I224,2)</f>
        <v>0</v>
      </c>
      <c r="AF224" s="332">
        <f>Z224+AB224</f>
        <v>0</v>
      </c>
      <c r="AG224" s="162">
        <f>ROUND(AF224*I224,2)</f>
        <v>0</v>
      </c>
      <c r="AH224" s="251"/>
      <c r="AI224" s="251"/>
      <c r="AJ224" s="251"/>
    </row>
    <row r="225" spans="1:36" s="87" customFormat="1" x14ac:dyDescent="0.2">
      <c r="B225" s="86"/>
      <c r="D225" s="79"/>
      <c r="E225" s="88" t="s">
        <v>5</v>
      </c>
      <c r="F225" s="89"/>
      <c r="H225" s="90"/>
      <c r="I225" s="91"/>
      <c r="J225" s="140"/>
      <c r="K225" s="187"/>
      <c r="M225" s="297"/>
      <c r="N225" s="334"/>
      <c r="O225" s="200"/>
      <c r="P225" s="334"/>
      <c r="Q225" s="200"/>
      <c r="R225" s="334"/>
      <c r="S225" s="200"/>
      <c r="T225" s="334"/>
      <c r="U225" s="200"/>
      <c r="V225" s="334"/>
      <c r="W225" s="200"/>
      <c r="X225" s="334"/>
      <c r="Y225" s="200"/>
      <c r="Z225" s="334"/>
      <c r="AA225" s="200"/>
      <c r="AB225" s="334"/>
      <c r="AC225" s="200"/>
      <c r="AD225" s="334"/>
      <c r="AE225" s="200"/>
      <c r="AF225" s="334"/>
      <c r="AG225" s="200"/>
      <c r="AH225" s="251"/>
      <c r="AI225" s="251"/>
      <c r="AJ225" s="251"/>
    </row>
    <row r="226" spans="1:36" s="269" customFormat="1" ht="24" customHeight="1" x14ac:dyDescent="0.2">
      <c r="A226" s="260"/>
      <c r="B226" s="16"/>
      <c r="C226" s="72">
        <v>63</v>
      </c>
      <c r="D226" s="72" t="s">
        <v>73</v>
      </c>
      <c r="E226" s="73" t="s">
        <v>1149</v>
      </c>
      <c r="F226" s="74" t="s">
        <v>1148</v>
      </c>
      <c r="G226" s="75" t="s">
        <v>98</v>
      </c>
      <c r="H226" s="76">
        <v>0.67100000000000004</v>
      </c>
      <c r="I226" s="77"/>
      <c r="J226" s="138">
        <f>ROUND(I226*H226,2)</f>
        <v>0</v>
      </c>
      <c r="K226" s="329"/>
      <c r="M226" s="296"/>
      <c r="N226" s="332">
        <v>0</v>
      </c>
      <c r="O226" s="162">
        <f>N226*I226</f>
        <v>0</v>
      </c>
      <c r="P226" s="332">
        <v>0</v>
      </c>
      <c r="Q226" s="162">
        <f>P226*I226</f>
        <v>0</v>
      </c>
      <c r="R226" s="332">
        <v>0</v>
      </c>
      <c r="S226" s="162">
        <f>R226*I226</f>
        <v>0</v>
      </c>
      <c r="T226" s="332">
        <f>N226+P226</f>
        <v>0</v>
      </c>
      <c r="U226" s="162">
        <f>T226*I226</f>
        <v>0</v>
      </c>
      <c r="V226" s="332">
        <v>0</v>
      </c>
      <c r="W226" s="162">
        <f>ROUND(V226*I226,2)</f>
        <v>0</v>
      </c>
      <c r="X226" s="332">
        <f>R226+T226</f>
        <v>0</v>
      </c>
      <c r="Y226" s="162">
        <f>ROUND(X226*I226,2)</f>
        <v>0</v>
      </c>
      <c r="Z226" s="332">
        <v>0</v>
      </c>
      <c r="AA226" s="162">
        <f>ROUND(Z226*I226,2)</f>
        <v>0</v>
      </c>
      <c r="AB226" s="332">
        <f>V226+X226</f>
        <v>0</v>
      </c>
      <c r="AC226" s="162">
        <f>ROUND(AB226*I226,2)</f>
        <v>0</v>
      </c>
      <c r="AD226" s="332">
        <v>0</v>
      </c>
      <c r="AE226" s="162">
        <f>ROUND(AD226*I226,2)</f>
        <v>0</v>
      </c>
      <c r="AF226" s="332">
        <f>Z226+AB226</f>
        <v>0</v>
      </c>
      <c r="AG226" s="162">
        <f>ROUND(AF226*I226,2)</f>
        <v>0</v>
      </c>
      <c r="AH226" s="251"/>
      <c r="AI226" s="251"/>
      <c r="AJ226" s="251"/>
    </row>
    <row r="227" spans="1:36" s="269" customFormat="1" ht="78" x14ac:dyDescent="0.2">
      <c r="A227" s="260"/>
      <c r="B227" s="16"/>
      <c r="C227" s="121"/>
      <c r="D227" s="239" t="s">
        <v>76</v>
      </c>
      <c r="E227" s="121"/>
      <c r="F227" s="240" t="s">
        <v>325</v>
      </c>
      <c r="G227" s="121"/>
      <c r="H227" s="121"/>
      <c r="I227" s="121"/>
      <c r="J227" s="222"/>
      <c r="K227" s="329"/>
      <c r="M227" s="121"/>
      <c r="N227" s="333"/>
      <c r="O227" s="198"/>
      <c r="P227" s="333"/>
      <c r="Q227" s="198"/>
      <c r="R227" s="333"/>
      <c r="S227" s="198"/>
      <c r="T227" s="333"/>
      <c r="U227" s="198"/>
      <c r="V227" s="333"/>
      <c r="W227" s="198"/>
      <c r="X227" s="333"/>
      <c r="Y227" s="198"/>
      <c r="Z227" s="333"/>
      <c r="AA227" s="198"/>
      <c r="AB227" s="333"/>
      <c r="AC227" s="198"/>
      <c r="AD227" s="333"/>
      <c r="AE227" s="198"/>
      <c r="AF227" s="333"/>
      <c r="AG227" s="198"/>
      <c r="AH227" s="251"/>
      <c r="AI227" s="251"/>
      <c r="AJ227" s="251"/>
    </row>
    <row r="228" spans="1:36" s="269" customFormat="1" ht="7.15" customHeight="1" thickBot="1" x14ac:dyDescent="0.25">
      <c r="A228" s="260"/>
      <c r="B228" s="241"/>
      <c r="C228" s="242"/>
      <c r="D228" s="242"/>
      <c r="E228" s="242"/>
      <c r="F228" s="242"/>
      <c r="G228" s="242"/>
      <c r="H228" s="242"/>
      <c r="I228" s="242"/>
      <c r="J228" s="243"/>
      <c r="K228" s="336"/>
      <c r="M228" s="296"/>
      <c r="N228" s="337"/>
      <c r="O228" s="204"/>
      <c r="P228" s="337"/>
      <c r="Q228" s="204"/>
      <c r="R228" s="337"/>
      <c r="S228" s="204"/>
      <c r="T228" s="337"/>
      <c r="U228" s="204"/>
      <c r="V228" s="337"/>
      <c r="W228" s="204"/>
      <c r="X228" s="337"/>
      <c r="Y228" s="204"/>
      <c r="Z228" s="337"/>
      <c r="AA228" s="204"/>
      <c r="AB228" s="337"/>
      <c r="AC228" s="204"/>
      <c r="AD228" s="337"/>
      <c r="AE228" s="204"/>
      <c r="AF228" s="337"/>
      <c r="AG228" s="204"/>
      <c r="AH228" s="251"/>
      <c r="AI228" s="251"/>
      <c r="AJ228" s="251"/>
    </row>
    <row r="229" spans="1:36" x14ac:dyDescent="0.2">
      <c r="M229" s="297"/>
    </row>
    <row r="230" spans="1:36" x14ac:dyDescent="0.2">
      <c r="M230" s="296"/>
    </row>
    <row r="231" spans="1:36" x14ac:dyDescent="0.2">
      <c r="M231" s="121"/>
    </row>
    <row r="232" spans="1:36" x14ac:dyDescent="0.2">
      <c r="M232" s="297"/>
    </row>
    <row r="233" spans="1:36" x14ac:dyDescent="0.2">
      <c r="M233" s="297"/>
    </row>
    <row r="234" spans="1:36" x14ac:dyDescent="0.2">
      <c r="M234" s="297"/>
    </row>
    <row r="235" spans="1:36" x14ac:dyDescent="0.2">
      <c r="M235" s="296"/>
    </row>
    <row r="236" spans="1:36" x14ac:dyDescent="0.2">
      <c r="M236" s="121"/>
    </row>
    <row r="237" spans="1:36" x14ac:dyDescent="0.2">
      <c r="M237" s="297"/>
    </row>
    <row r="238" spans="1:36" x14ac:dyDescent="0.2">
      <c r="M238" s="297"/>
    </row>
    <row r="239" spans="1:36" x14ac:dyDescent="0.2">
      <c r="M239" s="297"/>
    </row>
    <row r="240" spans="1:36" x14ac:dyDescent="0.2">
      <c r="M240" s="296"/>
    </row>
    <row r="241" spans="13:13" x14ac:dyDescent="0.2">
      <c r="M241" s="121"/>
    </row>
    <row r="242" spans="13:13" x14ac:dyDescent="0.2">
      <c r="M242" s="297"/>
    </row>
    <row r="243" spans="13:13" x14ac:dyDescent="0.2">
      <c r="M243" s="297"/>
    </row>
    <row r="244" spans="13:13" x14ac:dyDescent="0.2">
      <c r="M244" s="296"/>
    </row>
    <row r="245" spans="13:13" x14ac:dyDescent="0.2">
      <c r="M245" s="295"/>
    </row>
    <row r="246" spans="13:13" x14ac:dyDescent="0.2">
      <c r="M246" s="121"/>
    </row>
    <row r="247" spans="13:13" x14ac:dyDescent="0.2">
      <c r="M247" s="298"/>
    </row>
    <row r="248" spans="13:13" x14ac:dyDescent="0.2">
      <c r="M248" s="297"/>
    </row>
    <row r="249" spans="13:13" x14ac:dyDescent="0.2">
      <c r="M249" s="297"/>
    </row>
    <row r="250" spans="13:13" x14ac:dyDescent="0.2">
      <c r="M250" s="297"/>
    </row>
    <row r="251" spans="13:13" x14ac:dyDescent="0.2">
      <c r="M251" s="297"/>
    </row>
    <row r="252" spans="13:13" x14ac:dyDescent="0.2">
      <c r="M252" s="297"/>
    </row>
    <row r="253" spans="13:13" x14ac:dyDescent="0.2">
      <c r="M253" s="296"/>
    </row>
    <row r="254" spans="13:13" x14ac:dyDescent="0.2">
      <c r="M254" s="297"/>
    </row>
    <row r="255" spans="13:13" x14ac:dyDescent="0.2">
      <c r="M255" s="296"/>
    </row>
    <row r="256" spans="13:13" x14ac:dyDescent="0.2">
      <c r="M256" s="297"/>
    </row>
    <row r="257" spans="13:13" x14ac:dyDescent="0.2">
      <c r="M257" s="296"/>
    </row>
    <row r="258" spans="13:13" x14ac:dyDescent="0.2">
      <c r="M258" s="295"/>
    </row>
    <row r="259" spans="13:13" x14ac:dyDescent="0.2">
      <c r="M259" s="121"/>
    </row>
    <row r="260" spans="13:13" x14ac:dyDescent="0.2">
      <c r="M260" s="297"/>
    </row>
    <row r="261" spans="13:13" x14ac:dyDescent="0.2">
      <c r="M261" s="297"/>
    </row>
    <row r="262" spans="13:13" x14ac:dyDescent="0.2">
      <c r="M262" s="297"/>
    </row>
    <row r="263" spans="13:13" x14ac:dyDescent="0.2">
      <c r="M263" s="296"/>
    </row>
    <row r="264" spans="13:13" x14ac:dyDescent="0.2">
      <c r="M264" s="296"/>
    </row>
    <row r="265" spans="13:13" x14ac:dyDescent="0.2">
      <c r="M265" s="296"/>
    </row>
    <row r="266" spans="13:13" x14ac:dyDescent="0.2">
      <c r="M266" s="121"/>
    </row>
    <row r="267" spans="13:13" x14ac:dyDescent="0.2">
      <c r="M267" s="297"/>
    </row>
    <row r="268" spans="13:13" x14ac:dyDescent="0.2">
      <c r="M268" s="297"/>
    </row>
    <row r="269" spans="13:13" x14ac:dyDescent="0.2">
      <c r="M269" s="297"/>
    </row>
    <row r="270" spans="13:13" x14ac:dyDescent="0.2">
      <c r="M270" s="296"/>
    </row>
    <row r="271" spans="13:13" x14ac:dyDescent="0.2">
      <c r="M271" s="298"/>
    </row>
    <row r="272" spans="13:13" x14ac:dyDescent="0.2">
      <c r="M272" s="296"/>
    </row>
    <row r="273" spans="13:13" x14ac:dyDescent="0.2">
      <c r="M273" s="121"/>
    </row>
    <row r="274" spans="13:13" x14ac:dyDescent="0.2">
      <c r="M274" s="297"/>
    </row>
    <row r="275" spans="13:13" x14ac:dyDescent="0.2">
      <c r="M275" s="297"/>
    </row>
    <row r="276" spans="13:13" x14ac:dyDescent="0.2">
      <c r="M276" s="297"/>
    </row>
    <row r="277" spans="13:13" x14ac:dyDescent="0.2">
      <c r="M277" s="296"/>
    </row>
    <row r="278" spans="13:13" x14ac:dyDescent="0.2">
      <c r="M278" s="121"/>
    </row>
    <row r="279" spans="13:13" x14ac:dyDescent="0.2">
      <c r="M279" s="297"/>
    </row>
    <row r="280" spans="13:13" x14ac:dyDescent="0.2">
      <c r="M280" s="297"/>
    </row>
    <row r="281" spans="13:13" x14ac:dyDescent="0.2">
      <c r="M281" s="297"/>
    </row>
    <row r="282" spans="13:13" x14ac:dyDescent="0.2">
      <c r="M282" s="296"/>
    </row>
    <row r="283" spans="13:13" x14ac:dyDescent="0.2">
      <c r="M283" s="297"/>
    </row>
    <row r="284" spans="13:13" x14ac:dyDescent="0.2">
      <c r="M284" s="296"/>
    </row>
    <row r="285" spans="13:13" x14ac:dyDescent="0.2">
      <c r="M285" s="121"/>
    </row>
    <row r="286" spans="13:13" x14ac:dyDescent="0.2">
      <c r="M286" s="297"/>
    </row>
    <row r="287" spans="13:13" x14ac:dyDescent="0.2">
      <c r="M287" s="297"/>
    </row>
    <row r="288" spans="13:13" x14ac:dyDescent="0.2">
      <c r="M288" s="297"/>
    </row>
    <row r="289" spans="13:13" x14ac:dyDescent="0.2">
      <c r="M289" s="297"/>
    </row>
    <row r="290" spans="13:13" x14ac:dyDescent="0.2">
      <c r="M290" s="296"/>
    </row>
    <row r="291" spans="13:13" x14ac:dyDescent="0.2">
      <c r="M291" s="296"/>
    </row>
    <row r="292" spans="13:13" x14ac:dyDescent="0.2">
      <c r="M292" s="296"/>
    </row>
    <row r="293" spans="13:13" x14ac:dyDescent="0.2">
      <c r="M293" s="296"/>
    </row>
    <row r="294" spans="13:13" x14ac:dyDescent="0.2">
      <c r="M294" s="296"/>
    </row>
    <row r="295" spans="13:13" x14ac:dyDescent="0.2">
      <c r="M295" s="296"/>
    </row>
    <row r="296" spans="13:13" x14ac:dyDescent="0.2">
      <c r="M296" s="296"/>
    </row>
    <row r="297" spans="13:13" x14ac:dyDescent="0.2">
      <c r="M297" s="297"/>
    </row>
    <row r="298" spans="13:13" x14ac:dyDescent="0.2">
      <c r="M298" s="297"/>
    </row>
    <row r="299" spans="13:13" x14ac:dyDescent="0.2">
      <c r="M299" s="297"/>
    </row>
    <row r="300" spans="13:13" x14ac:dyDescent="0.2">
      <c r="M300" s="296"/>
    </row>
    <row r="301" spans="13:13" x14ac:dyDescent="0.2">
      <c r="M301" s="296"/>
    </row>
    <row r="302" spans="13:13" x14ac:dyDescent="0.2">
      <c r="M302" s="296"/>
    </row>
    <row r="303" spans="13:13" x14ac:dyDescent="0.2">
      <c r="M303" s="296"/>
    </row>
    <row r="304" spans="13:13" x14ac:dyDescent="0.2">
      <c r="M304" s="296"/>
    </row>
    <row r="305" spans="13:13" x14ac:dyDescent="0.2">
      <c r="M305" s="297"/>
    </row>
    <row r="306" spans="13:13" x14ac:dyDescent="0.2">
      <c r="M306" s="297"/>
    </row>
    <row r="307" spans="13:13" x14ac:dyDescent="0.2">
      <c r="M307" s="297"/>
    </row>
    <row r="308" spans="13:13" x14ac:dyDescent="0.2">
      <c r="M308" s="296"/>
    </row>
    <row r="309" spans="13:13" x14ac:dyDescent="0.2">
      <c r="M309" s="298"/>
    </row>
    <row r="310" spans="13:13" x14ac:dyDescent="0.2">
      <c r="M310" s="296"/>
    </row>
    <row r="311" spans="13:13" x14ac:dyDescent="0.2">
      <c r="M311" s="121"/>
    </row>
    <row r="312" spans="13:13" x14ac:dyDescent="0.2">
      <c r="M312" s="298"/>
    </row>
    <row r="313" spans="13:13" x14ac:dyDescent="0.2">
      <c r="M313" s="297"/>
    </row>
    <row r="314" spans="13:13" x14ac:dyDescent="0.2">
      <c r="M314" s="297"/>
    </row>
    <row r="315" spans="13:13" x14ac:dyDescent="0.2">
      <c r="M315" s="297"/>
    </row>
    <row r="316" spans="13:13" x14ac:dyDescent="0.2">
      <c r="M316" s="297"/>
    </row>
    <row r="317" spans="13:13" x14ac:dyDescent="0.2">
      <c r="M317" s="296"/>
    </row>
    <row r="318" spans="13:13" x14ac:dyDescent="0.2">
      <c r="M318" s="296"/>
    </row>
    <row r="319" spans="13:13" x14ac:dyDescent="0.2">
      <c r="M319" s="296"/>
    </row>
    <row r="320" spans="13:13" x14ac:dyDescent="0.2">
      <c r="M320" s="296"/>
    </row>
    <row r="321" spans="13:13" x14ac:dyDescent="0.2">
      <c r="M321" s="296"/>
    </row>
    <row r="322" spans="13:13" x14ac:dyDescent="0.2">
      <c r="M322" s="297"/>
    </row>
    <row r="323" spans="13:13" x14ac:dyDescent="0.2">
      <c r="M323" s="297"/>
    </row>
    <row r="324" spans="13:13" x14ac:dyDescent="0.2">
      <c r="M324" s="297"/>
    </row>
    <row r="325" spans="13:13" x14ac:dyDescent="0.2">
      <c r="M325" s="296"/>
    </row>
    <row r="326" spans="13:13" x14ac:dyDescent="0.2">
      <c r="M326" s="296"/>
    </row>
    <row r="327" spans="13:13" x14ac:dyDescent="0.2">
      <c r="M327" s="298"/>
    </row>
    <row r="328" spans="13:13" x14ac:dyDescent="0.2">
      <c r="M328" s="297"/>
    </row>
    <row r="329" spans="13:13" x14ac:dyDescent="0.2">
      <c r="M329" s="297"/>
    </row>
    <row r="330" spans="13:13" x14ac:dyDescent="0.2">
      <c r="M330" s="297"/>
    </row>
    <row r="331" spans="13:13" x14ac:dyDescent="0.2">
      <c r="M331" s="296"/>
    </row>
    <row r="332" spans="13:13" x14ac:dyDescent="0.2">
      <c r="M332" s="296"/>
    </row>
    <row r="333" spans="13:13" x14ac:dyDescent="0.2">
      <c r="M333" s="121"/>
    </row>
    <row r="334" spans="13:13" x14ac:dyDescent="0.2">
      <c r="M334" s="297"/>
    </row>
    <row r="335" spans="13:13" x14ac:dyDescent="0.2">
      <c r="M335" s="297"/>
    </row>
    <row r="336" spans="13:13" x14ac:dyDescent="0.2">
      <c r="M336" s="297"/>
    </row>
    <row r="337" spans="13:13" x14ac:dyDescent="0.2">
      <c r="M337" s="297"/>
    </row>
    <row r="338" spans="13:13" x14ac:dyDescent="0.2">
      <c r="M338" s="296"/>
    </row>
    <row r="339" spans="13:13" x14ac:dyDescent="0.2">
      <c r="M339" s="296"/>
    </row>
    <row r="340" spans="13:13" x14ac:dyDescent="0.2">
      <c r="M340" s="296"/>
    </row>
    <row r="341" spans="13:13" x14ac:dyDescent="0.2">
      <c r="M341" s="296"/>
    </row>
    <row r="342" spans="13:13" x14ac:dyDescent="0.2">
      <c r="M342" s="296"/>
    </row>
    <row r="343" spans="13:13" x14ac:dyDescent="0.2">
      <c r="M343" s="296"/>
    </row>
    <row r="344" spans="13:13" x14ac:dyDescent="0.2">
      <c r="M344" s="296"/>
    </row>
    <row r="345" spans="13:13" x14ac:dyDescent="0.2">
      <c r="M345" s="296"/>
    </row>
    <row r="346" spans="13:13" x14ac:dyDescent="0.2">
      <c r="M346" s="297"/>
    </row>
    <row r="347" spans="13:13" x14ac:dyDescent="0.2">
      <c r="M347" s="297"/>
    </row>
    <row r="348" spans="13:13" x14ac:dyDescent="0.2">
      <c r="M348" s="297"/>
    </row>
    <row r="349" spans="13:13" x14ac:dyDescent="0.2">
      <c r="M349" s="296"/>
    </row>
    <row r="350" spans="13:13" x14ac:dyDescent="0.2">
      <c r="M350" s="296"/>
    </row>
    <row r="351" spans="13:13" x14ac:dyDescent="0.2">
      <c r="M351" s="296"/>
    </row>
    <row r="352" spans="13:13" x14ac:dyDescent="0.2">
      <c r="M352" s="296"/>
    </row>
    <row r="353" spans="13:13" x14ac:dyDescent="0.2">
      <c r="M353" s="296"/>
    </row>
    <row r="354" spans="13:13" x14ac:dyDescent="0.2">
      <c r="M354" s="296"/>
    </row>
    <row r="355" spans="13:13" x14ac:dyDescent="0.2">
      <c r="M355" s="297"/>
    </row>
    <row r="356" spans="13:13" x14ac:dyDescent="0.2">
      <c r="M356" s="297"/>
    </row>
    <row r="357" spans="13:13" x14ac:dyDescent="0.2">
      <c r="M357" s="297"/>
    </row>
    <row r="358" spans="13:13" x14ac:dyDescent="0.2">
      <c r="M358" s="296"/>
    </row>
    <row r="359" spans="13:13" x14ac:dyDescent="0.2">
      <c r="M359" s="298"/>
    </row>
    <row r="360" spans="13:13" x14ac:dyDescent="0.2">
      <c r="M360" s="296"/>
    </row>
    <row r="361" spans="13:13" x14ac:dyDescent="0.2">
      <c r="M361" s="121"/>
    </row>
    <row r="362" spans="13:13" x14ac:dyDescent="0.2">
      <c r="M362" s="297"/>
    </row>
    <row r="363" spans="13:13" x14ac:dyDescent="0.2">
      <c r="M363" s="297"/>
    </row>
    <row r="364" spans="13:13" x14ac:dyDescent="0.2">
      <c r="M364" s="297"/>
    </row>
    <row r="365" spans="13:13" x14ac:dyDescent="0.2">
      <c r="M365" s="297"/>
    </row>
    <row r="366" spans="13:13" x14ac:dyDescent="0.2">
      <c r="M366" s="296"/>
    </row>
    <row r="367" spans="13:13" x14ac:dyDescent="0.2">
      <c r="M367" s="296"/>
    </row>
    <row r="368" spans="13:13" x14ac:dyDescent="0.2">
      <c r="M368" s="296"/>
    </row>
    <row r="369" spans="13:13" x14ac:dyDescent="0.2">
      <c r="M369" s="296"/>
    </row>
    <row r="370" spans="13:13" x14ac:dyDescent="0.2">
      <c r="M370" s="296"/>
    </row>
    <row r="371" spans="13:13" x14ac:dyDescent="0.2">
      <c r="M371" s="296"/>
    </row>
    <row r="372" spans="13:13" x14ac:dyDescent="0.2">
      <c r="M372" s="297"/>
    </row>
    <row r="373" spans="13:13" x14ac:dyDescent="0.2">
      <c r="M373" s="297"/>
    </row>
    <row r="374" spans="13:13" x14ac:dyDescent="0.2">
      <c r="M374" s="297"/>
    </row>
    <row r="375" spans="13:13" x14ac:dyDescent="0.2">
      <c r="M375" s="296"/>
    </row>
    <row r="376" spans="13:13" x14ac:dyDescent="0.2">
      <c r="M376" s="296"/>
    </row>
    <row r="377" spans="13:13" x14ac:dyDescent="0.2">
      <c r="M377" s="296"/>
    </row>
    <row r="378" spans="13:13" x14ac:dyDescent="0.2">
      <c r="M378" s="121"/>
    </row>
    <row r="379" spans="13:13" x14ac:dyDescent="0.2">
      <c r="M379" s="297"/>
    </row>
    <row r="380" spans="13:13" x14ac:dyDescent="0.2">
      <c r="M380" s="297"/>
    </row>
    <row r="381" spans="13:13" x14ac:dyDescent="0.2">
      <c r="M381" s="297"/>
    </row>
    <row r="382" spans="13:13" x14ac:dyDescent="0.2">
      <c r="M382" s="297"/>
    </row>
    <row r="383" spans="13:13" x14ac:dyDescent="0.2">
      <c r="M383" s="297"/>
    </row>
    <row r="384" spans="13:13" x14ac:dyDescent="0.2">
      <c r="M384" s="297"/>
    </row>
    <row r="385" spans="13:13" x14ac:dyDescent="0.2">
      <c r="M385" s="296"/>
    </row>
    <row r="386" spans="13:13" x14ac:dyDescent="0.2">
      <c r="M386" s="296"/>
    </row>
    <row r="387" spans="13:13" x14ac:dyDescent="0.2">
      <c r="M387" s="296"/>
    </row>
    <row r="388" spans="13:13" x14ac:dyDescent="0.2">
      <c r="M388" s="296"/>
    </row>
    <row r="389" spans="13:13" x14ac:dyDescent="0.2">
      <c r="M389" s="296"/>
    </row>
    <row r="390" spans="13:13" x14ac:dyDescent="0.2">
      <c r="M390" s="296"/>
    </row>
    <row r="391" spans="13:13" x14ac:dyDescent="0.2">
      <c r="M391" s="296"/>
    </row>
    <row r="392" spans="13:13" x14ac:dyDescent="0.2">
      <c r="M392" s="296"/>
    </row>
    <row r="393" spans="13:13" x14ac:dyDescent="0.2">
      <c r="M393" s="296"/>
    </row>
    <row r="394" spans="13:13" x14ac:dyDescent="0.2">
      <c r="M394" s="296"/>
    </row>
    <row r="395" spans="13:13" x14ac:dyDescent="0.2">
      <c r="M395" s="296"/>
    </row>
    <row r="396" spans="13:13" x14ac:dyDescent="0.2">
      <c r="M396" s="296"/>
    </row>
    <row r="397" spans="13:13" x14ac:dyDescent="0.2">
      <c r="M397" s="296"/>
    </row>
    <row r="398" spans="13:13" x14ac:dyDescent="0.2">
      <c r="M398" s="296"/>
    </row>
    <row r="399" spans="13:13" x14ac:dyDescent="0.2">
      <c r="M399" s="297"/>
    </row>
    <row r="400" spans="13:13" x14ac:dyDescent="0.2">
      <c r="M400" s="297"/>
    </row>
    <row r="401" spans="13:13" x14ac:dyDescent="0.2">
      <c r="M401" s="297"/>
    </row>
    <row r="402" spans="13:13" x14ac:dyDescent="0.2">
      <c r="M402" s="296"/>
    </row>
    <row r="403" spans="13:13" x14ac:dyDescent="0.2">
      <c r="M403" s="296"/>
    </row>
    <row r="404" spans="13:13" x14ac:dyDescent="0.2">
      <c r="M404" s="296"/>
    </row>
    <row r="405" spans="13:13" x14ac:dyDescent="0.2">
      <c r="M405" s="296"/>
    </row>
    <row r="406" spans="13:13" x14ac:dyDescent="0.2">
      <c r="M406" s="296"/>
    </row>
    <row r="407" spans="13:13" x14ac:dyDescent="0.2">
      <c r="M407" s="296"/>
    </row>
    <row r="408" spans="13:13" x14ac:dyDescent="0.2">
      <c r="M408" s="296"/>
    </row>
    <row r="409" spans="13:13" x14ac:dyDescent="0.2">
      <c r="M409" s="297"/>
    </row>
    <row r="410" spans="13:13" x14ac:dyDescent="0.2">
      <c r="M410" s="297"/>
    </row>
    <row r="411" spans="13:13" x14ac:dyDescent="0.2">
      <c r="M411" s="296"/>
    </row>
    <row r="412" spans="13:13" x14ac:dyDescent="0.2">
      <c r="M412" s="297"/>
    </row>
    <row r="413" spans="13:13" x14ac:dyDescent="0.2">
      <c r="M413" s="296"/>
    </row>
    <row r="414" spans="13:13" x14ac:dyDescent="0.2">
      <c r="M414" s="121"/>
    </row>
    <row r="415" spans="13:13" x14ac:dyDescent="0.2">
      <c r="M415" s="297"/>
    </row>
    <row r="416" spans="13:13" x14ac:dyDescent="0.2">
      <c r="M416" s="297"/>
    </row>
    <row r="417" spans="13:13" x14ac:dyDescent="0.2">
      <c r="M417" s="297"/>
    </row>
    <row r="418" spans="13:13" x14ac:dyDescent="0.2">
      <c r="M418" s="297"/>
    </row>
    <row r="419" spans="13:13" x14ac:dyDescent="0.2">
      <c r="M419" s="297"/>
    </row>
    <row r="420" spans="13:13" x14ac:dyDescent="0.2">
      <c r="M420" s="297"/>
    </row>
    <row r="421" spans="13:13" x14ac:dyDescent="0.2">
      <c r="M421" s="296"/>
    </row>
    <row r="422" spans="13:13" x14ac:dyDescent="0.2">
      <c r="M422" s="296"/>
    </row>
    <row r="423" spans="13:13" x14ac:dyDescent="0.2">
      <c r="M423" s="296"/>
    </row>
    <row r="424" spans="13:13" x14ac:dyDescent="0.2">
      <c r="M424" s="296"/>
    </row>
    <row r="425" spans="13:13" x14ac:dyDescent="0.2">
      <c r="M425" s="296"/>
    </row>
    <row r="426" spans="13:13" x14ac:dyDescent="0.2">
      <c r="M426" s="296"/>
    </row>
    <row r="427" spans="13:13" x14ac:dyDescent="0.2">
      <c r="M427" s="296"/>
    </row>
    <row r="428" spans="13:13" x14ac:dyDescent="0.2">
      <c r="M428" s="296"/>
    </row>
    <row r="429" spans="13:13" x14ac:dyDescent="0.2">
      <c r="M429" s="297"/>
    </row>
    <row r="430" spans="13:13" x14ac:dyDescent="0.2">
      <c r="M430" s="297"/>
    </row>
    <row r="431" spans="13:13" x14ac:dyDescent="0.2">
      <c r="M431" s="297"/>
    </row>
    <row r="432" spans="13:13" x14ac:dyDescent="0.2">
      <c r="M432" s="296"/>
    </row>
    <row r="433" spans="13:13" x14ac:dyDescent="0.2">
      <c r="M433" s="296"/>
    </row>
    <row r="434" spans="13:13" x14ac:dyDescent="0.2">
      <c r="M434" s="296"/>
    </row>
    <row r="435" spans="13:13" x14ac:dyDescent="0.2">
      <c r="M435" s="296"/>
    </row>
    <row r="436" spans="13:13" x14ac:dyDescent="0.2">
      <c r="M436" s="297"/>
    </row>
    <row r="437" spans="13:13" x14ac:dyDescent="0.2">
      <c r="M437" s="297"/>
    </row>
    <row r="438" spans="13:13" x14ac:dyDescent="0.2">
      <c r="M438" s="296"/>
    </row>
    <row r="439" spans="13:13" x14ac:dyDescent="0.2">
      <c r="M439" s="297"/>
    </row>
    <row r="440" spans="13:13" x14ac:dyDescent="0.2">
      <c r="M440" s="296"/>
    </row>
    <row r="441" spans="13:13" x14ac:dyDescent="0.2">
      <c r="M441" s="121"/>
    </row>
    <row r="442" spans="13:13" x14ac:dyDescent="0.2">
      <c r="M442" s="297"/>
    </row>
    <row r="443" spans="13:13" x14ac:dyDescent="0.2">
      <c r="M443" s="297"/>
    </row>
    <row r="444" spans="13:13" x14ac:dyDescent="0.2">
      <c r="M444" s="297"/>
    </row>
    <row r="445" spans="13:13" x14ac:dyDescent="0.2">
      <c r="M445" s="297"/>
    </row>
    <row r="446" spans="13:13" x14ac:dyDescent="0.2">
      <c r="M446" s="296"/>
    </row>
    <row r="447" spans="13:13" x14ac:dyDescent="0.2">
      <c r="M447" s="296"/>
    </row>
    <row r="448" spans="13:13" x14ac:dyDescent="0.2">
      <c r="M448" s="296"/>
    </row>
    <row r="449" spans="13:13" x14ac:dyDescent="0.2">
      <c r="M449" s="296"/>
    </row>
    <row r="450" spans="13:13" x14ac:dyDescent="0.2">
      <c r="M450" s="296"/>
    </row>
    <row r="451" spans="13:13" x14ac:dyDescent="0.2">
      <c r="M451" s="296"/>
    </row>
    <row r="452" spans="13:13" x14ac:dyDescent="0.2">
      <c r="M452" s="296"/>
    </row>
    <row r="453" spans="13:13" x14ac:dyDescent="0.2">
      <c r="M453" s="296"/>
    </row>
    <row r="454" spans="13:13" x14ac:dyDescent="0.2">
      <c r="M454" s="296"/>
    </row>
    <row r="455" spans="13:13" x14ac:dyDescent="0.2">
      <c r="M455" s="296"/>
    </row>
    <row r="456" spans="13:13" x14ac:dyDescent="0.2">
      <c r="M456" s="296"/>
    </row>
    <row r="457" spans="13:13" x14ac:dyDescent="0.2">
      <c r="M457" s="296"/>
    </row>
    <row r="458" spans="13:13" x14ac:dyDescent="0.2">
      <c r="M458" s="296"/>
    </row>
    <row r="459" spans="13:13" x14ac:dyDescent="0.2">
      <c r="M459" s="296"/>
    </row>
    <row r="460" spans="13:13" x14ac:dyDescent="0.2">
      <c r="M460" s="297"/>
    </row>
    <row r="461" spans="13:13" x14ac:dyDescent="0.2">
      <c r="M461" s="297"/>
    </row>
    <row r="462" spans="13:13" x14ac:dyDescent="0.2">
      <c r="M462" s="297"/>
    </row>
    <row r="463" spans="13:13" x14ac:dyDescent="0.2">
      <c r="M463" s="296"/>
    </row>
    <row r="464" spans="13:13" x14ac:dyDescent="0.2">
      <c r="M464" s="296"/>
    </row>
    <row r="465" spans="13:13" x14ac:dyDescent="0.2">
      <c r="M465" s="296"/>
    </row>
    <row r="466" spans="13:13" x14ac:dyDescent="0.2">
      <c r="M466" s="296"/>
    </row>
    <row r="467" spans="13:13" x14ac:dyDescent="0.2">
      <c r="M467" s="296"/>
    </row>
    <row r="468" spans="13:13" x14ac:dyDescent="0.2">
      <c r="M468" s="296"/>
    </row>
    <row r="469" spans="13:13" x14ac:dyDescent="0.2">
      <c r="M469" s="296"/>
    </row>
    <row r="470" spans="13:13" x14ac:dyDescent="0.2">
      <c r="M470" s="298"/>
    </row>
    <row r="471" spans="13:13" x14ac:dyDescent="0.2">
      <c r="M471" s="121"/>
    </row>
    <row r="472" spans="13:13" x14ac:dyDescent="0.2">
      <c r="M472" s="295"/>
    </row>
    <row r="473" spans="13:13" x14ac:dyDescent="0.2">
      <c r="M473" s="121"/>
    </row>
    <row r="474" spans="13:13" x14ac:dyDescent="0.2">
      <c r="M474" s="297"/>
    </row>
    <row r="475" spans="13:13" x14ac:dyDescent="0.2">
      <c r="M475" s="297"/>
    </row>
    <row r="476" spans="13:13" x14ac:dyDescent="0.2">
      <c r="M476" s="297"/>
    </row>
    <row r="477" spans="13:13" x14ac:dyDescent="0.2">
      <c r="M477" s="296"/>
    </row>
    <row r="478" spans="13:13" x14ac:dyDescent="0.2">
      <c r="M478" s="296"/>
    </row>
    <row r="479" spans="13:13" x14ac:dyDescent="0.2">
      <c r="M479" s="296"/>
    </row>
    <row r="480" spans="13:13" x14ac:dyDescent="0.2">
      <c r="M480" s="296"/>
    </row>
    <row r="481" spans="13:13" x14ac:dyDescent="0.2">
      <c r="M481" s="296"/>
    </row>
    <row r="482" spans="13:13" x14ac:dyDescent="0.2">
      <c r="M482" s="296"/>
    </row>
    <row r="483" spans="13:13" x14ac:dyDescent="0.2">
      <c r="M483" s="297"/>
    </row>
    <row r="484" spans="13:13" x14ac:dyDescent="0.2">
      <c r="M484" s="297"/>
    </row>
    <row r="485" spans="13:13" x14ac:dyDescent="0.2">
      <c r="M485" s="296"/>
    </row>
    <row r="486" spans="13:13" x14ac:dyDescent="0.2">
      <c r="M486" s="296"/>
    </row>
    <row r="487" spans="13:13" x14ac:dyDescent="0.2">
      <c r="M487" s="296"/>
    </row>
    <row r="488" spans="13:13" x14ac:dyDescent="0.2">
      <c r="M488" s="121"/>
    </row>
    <row r="489" spans="13:13" x14ac:dyDescent="0.2">
      <c r="M489" s="297"/>
    </row>
    <row r="490" spans="13:13" x14ac:dyDescent="0.2">
      <c r="M490" s="297"/>
    </row>
    <row r="491" spans="13:13" x14ac:dyDescent="0.2">
      <c r="M491" s="297"/>
    </row>
    <row r="492" spans="13:13" x14ac:dyDescent="0.2">
      <c r="M492" s="296"/>
    </row>
    <row r="493" spans="13:13" x14ac:dyDescent="0.2">
      <c r="M493" s="296"/>
    </row>
    <row r="494" spans="13:13" x14ac:dyDescent="0.2">
      <c r="M494" s="296"/>
    </row>
    <row r="495" spans="13:13" x14ac:dyDescent="0.2">
      <c r="M495" s="296"/>
    </row>
    <row r="496" spans="13:13" x14ac:dyDescent="0.2">
      <c r="M496" s="296"/>
    </row>
    <row r="497" spans="13:13" x14ac:dyDescent="0.2">
      <c r="M497" s="296"/>
    </row>
    <row r="498" spans="13:13" x14ac:dyDescent="0.2">
      <c r="M498" s="297"/>
    </row>
    <row r="499" spans="13:13" x14ac:dyDescent="0.2">
      <c r="M499" s="297"/>
    </row>
    <row r="500" spans="13:13" x14ac:dyDescent="0.2">
      <c r="M500" s="296"/>
    </row>
    <row r="501" spans="13:13" x14ac:dyDescent="0.2">
      <c r="M501" s="296"/>
    </row>
    <row r="502" spans="13:13" x14ac:dyDescent="0.2">
      <c r="M502" s="296"/>
    </row>
    <row r="503" spans="13:13" x14ac:dyDescent="0.2">
      <c r="M503" s="296"/>
    </row>
    <row r="504" spans="13:13" x14ac:dyDescent="0.2">
      <c r="M504" s="298"/>
    </row>
    <row r="505" spans="13:13" x14ac:dyDescent="0.2">
      <c r="M505" s="296"/>
    </row>
    <row r="506" spans="13:13" x14ac:dyDescent="0.2">
      <c r="M506" s="121"/>
    </row>
    <row r="507" spans="13:13" x14ac:dyDescent="0.2">
      <c r="M507" s="297"/>
    </row>
    <row r="508" spans="13:13" x14ac:dyDescent="0.2">
      <c r="M508" s="297"/>
    </row>
    <row r="509" spans="13:13" x14ac:dyDescent="0.2">
      <c r="M509" s="297"/>
    </row>
    <row r="510" spans="13:13" x14ac:dyDescent="0.2">
      <c r="M510" s="296"/>
    </row>
    <row r="511" spans="13:13" x14ac:dyDescent="0.2">
      <c r="M511" s="296"/>
    </row>
    <row r="512" spans="13:13" x14ac:dyDescent="0.2">
      <c r="M512" s="296"/>
    </row>
    <row r="513" spans="13:13" x14ac:dyDescent="0.2">
      <c r="M513" s="297"/>
    </row>
    <row r="514" spans="13:13" x14ac:dyDescent="0.2">
      <c r="M514" s="297"/>
    </row>
    <row r="515" spans="13:13" x14ac:dyDescent="0.2">
      <c r="M515" s="296"/>
    </row>
    <row r="516" spans="13:13" x14ac:dyDescent="0.2">
      <c r="M516" s="296"/>
    </row>
    <row r="517" spans="13:13" x14ac:dyDescent="0.2">
      <c r="M517" s="296"/>
    </row>
    <row r="518" spans="13:13" x14ac:dyDescent="0.2">
      <c r="M518" s="296"/>
    </row>
    <row r="519" spans="13:13" x14ac:dyDescent="0.2">
      <c r="M519" s="121"/>
    </row>
    <row r="520" spans="13:13" x14ac:dyDescent="0.2">
      <c r="M520" s="297"/>
    </row>
    <row r="521" spans="13:13" x14ac:dyDescent="0.2">
      <c r="M521" s="297"/>
    </row>
    <row r="522" spans="13:13" x14ac:dyDescent="0.2">
      <c r="M522" s="297"/>
    </row>
    <row r="523" spans="13:13" x14ac:dyDescent="0.2">
      <c r="M523" s="296"/>
    </row>
    <row r="524" spans="13:13" x14ac:dyDescent="0.2">
      <c r="M524" s="297"/>
    </row>
    <row r="525" spans="13:13" x14ac:dyDescent="0.2">
      <c r="M525" s="296"/>
    </row>
    <row r="526" spans="13:13" x14ac:dyDescent="0.2">
      <c r="M526" s="121"/>
    </row>
    <row r="527" spans="13:13" x14ac:dyDescent="0.2">
      <c r="M527" s="297"/>
    </row>
    <row r="528" spans="13:13" x14ac:dyDescent="0.2">
      <c r="M528" s="297"/>
    </row>
    <row r="529" spans="13:13" x14ac:dyDescent="0.2">
      <c r="M529" s="297"/>
    </row>
    <row r="530" spans="13:13" x14ac:dyDescent="0.2">
      <c r="M530" s="296"/>
    </row>
    <row r="531" spans="13:13" x14ac:dyDescent="0.2">
      <c r="M531" s="296"/>
    </row>
    <row r="532" spans="13:13" x14ac:dyDescent="0.2">
      <c r="M532" s="296"/>
    </row>
    <row r="533" spans="13:13" x14ac:dyDescent="0.2">
      <c r="M533" s="296"/>
    </row>
    <row r="534" spans="13:13" x14ac:dyDescent="0.2">
      <c r="M534" s="296"/>
    </row>
    <row r="535" spans="13:13" x14ac:dyDescent="0.2">
      <c r="M535" s="296"/>
    </row>
    <row r="536" spans="13:13" x14ac:dyDescent="0.2">
      <c r="M536" s="297"/>
    </row>
    <row r="537" spans="13:13" x14ac:dyDescent="0.2">
      <c r="M537" s="297"/>
    </row>
    <row r="538" spans="13:13" x14ac:dyDescent="0.2">
      <c r="M538" s="296"/>
    </row>
    <row r="539" spans="13:13" x14ac:dyDescent="0.2">
      <c r="M539" s="296"/>
    </row>
    <row r="540" spans="13:13" x14ac:dyDescent="0.2">
      <c r="M540" s="296"/>
    </row>
    <row r="541" spans="13:13" x14ac:dyDescent="0.2">
      <c r="M541" s="296"/>
    </row>
    <row r="542" spans="13:13" x14ac:dyDescent="0.2">
      <c r="M542" s="121"/>
    </row>
    <row r="543" spans="13:13" x14ac:dyDescent="0.2">
      <c r="M543" s="297"/>
    </row>
    <row r="544" spans="13:13" x14ac:dyDescent="0.2">
      <c r="M544" s="297"/>
    </row>
    <row r="545" spans="13:13" x14ac:dyDescent="0.2">
      <c r="M545" s="297"/>
    </row>
    <row r="546" spans="13:13" x14ac:dyDescent="0.2">
      <c r="M546" s="297"/>
    </row>
    <row r="547" spans="13:13" x14ac:dyDescent="0.2">
      <c r="M547" s="296"/>
    </row>
    <row r="548" spans="13:13" x14ac:dyDescent="0.2">
      <c r="M548" s="296"/>
    </row>
    <row r="549" spans="13:13" x14ac:dyDescent="0.2">
      <c r="M549" s="296"/>
    </row>
    <row r="550" spans="13:13" x14ac:dyDescent="0.2">
      <c r="M550" s="296"/>
    </row>
    <row r="551" spans="13:13" x14ac:dyDescent="0.2">
      <c r="M551" s="296"/>
    </row>
    <row r="552" spans="13:13" x14ac:dyDescent="0.2">
      <c r="M552" s="296"/>
    </row>
    <row r="553" spans="13:13" x14ac:dyDescent="0.2">
      <c r="M553" s="297"/>
    </row>
    <row r="554" spans="13:13" x14ac:dyDescent="0.2">
      <c r="M554" s="297"/>
    </row>
    <row r="555" spans="13:13" x14ac:dyDescent="0.2">
      <c r="M555" s="296"/>
    </row>
    <row r="556" spans="13:13" x14ac:dyDescent="0.2">
      <c r="M556" s="296"/>
    </row>
    <row r="557" spans="13:13" x14ac:dyDescent="0.2">
      <c r="M557" s="296"/>
    </row>
    <row r="558" spans="13:13" x14ac:dyDescent="0.2">
      <c r="M558" s="296"/>
    </row>
    <row r="559" spans="13:13" x14ac:dyDescent="0.2">
      <c r="M559" s="121"/>
    </row>
    <row r="560" spans="13:13" x14ac:dyDescent="0.2">
      <c r="M560" s="295"/>
    </row>
    <row r="561" spans="13:13" x14ac:dyDescent="0.2">
      <c r="M561" s="121"/>
    </row>
    <row r="562" spans="13:13" x14ac:dyDescent="0.2">
      <c r="M562" s="297"/>
    </row>
    <row r="563" spans="13:13" x14ac:dyDescent="0.2">
      <c r="M563" s="297"/>
    </row>
    <row r="564" spans="13:13" x14ac:dyDescent="0.2">
      <c r="M564" s="297"/>
    </row>
    <row r="565" spans="13:13" x14ac:dyDescent="0.2">
      <c r="M565" s="297"/>
    </row>
    <row r="566" spans="13:13" x14ac:dyDescent="0.2">
      <c r="M566" s="296"/>
    </row>
    <row r="567" spans="13:13" x14ac:dyDescent="0.2">
      <c r="M567" s="296"/>
    </row>
    <row r="568" spans="13:13" x14ac:dyDescent="0.2">
      <c r="M568" s="296"/>
    </row>
    <row r="569" spans="13:13" x14ac:dyDescent="0.2">
      <c r="M569" s="297"/>
    </row>
    <row r="570" spans="13:13" x14ac:dyDescent="0.2">
      <c r="M570" s="296"/>
    </row>
    <row r="571" spans="13:13" x14ac:dyDescent="0.2">
      <c r="M571" s="121"/>
    </row>
    <row r="572" spans="13:13" x14ac:dyDescent="0.2">
      <c r="M572" s="297"/>
    </row>
    <row r="573" spans="13:13" x14ac:dyDescent="0.2">
      <c r="M573" s="297"/>
    </row>
    <row r="574" spans="13:13" x14ac:dyDescent="0.2">
      <c r="M574" s="297"/>
    </row>
    <row r="575" spans="13:13" x14ac:dyDescent="0.2">
      <c r="M575" s="297"/>
    </row>
    <row r="576" spans="13:13" x14ac:dyDescent="0.2">
      <c r="M576" s="296"/>
    </row>
    <row r="577" spans="13:13" x14ac:dyDescent="0.2">
      <c r="M577" s="296"/>
    </row>
    <row r="578" spans="13:13" x14ac:dyDescent="0.2">
      <c r="M578" s="296"/>
    </row>
    <row r="579" spans="13:13" x14ac:dyDescent="0.2">
      <c r="M579" s="297"/>
    </row>
    <row r="580" spans="13:13" x14ac:dyDescent="0.2">
      <c r="M580" s="296"/>
    </row>
    <row r="581" spans="13:13" x14ac:dyDescent="0.2">
      <c r="M581" s="121"/>
    </row>
    <row r="582" spans="13:13" x14ac:dyDescent="0.2">
      <c r="M582" s="297"/>
    </row>
    <row r="583" spans="13:13" x14ac:dyDescent="0.2">
      <c r="M583" s="297"/>
    </row>
    <row r="584" spans="13:13" x14ac:dyDescent="0.2">
      <c r="M584" s="297"/>
    </row>
    <row r="585" spans="13:13" x14ac:dyDescent="0.2">
      <c r="M585" s="297"/>
    </row>
    <row r="586" spans="13:13" x14ac:dyDescent="0.2">
      <c r="M586" s="296"/>
    </row>
    <row r="587" spans="13:13" x14ac:dyDescent="0.2">
      <c r="M587" s="121"/>
    </row>
    <row r="588" spans="13:13" x14ac:dyDescent="0.2">
      <c r="M588" s="297"/>
    </row>
    <row r="589" spans="13:13" x14ac:dyDescent="0.2">
      <c r="M589" s="297"/>
    </row>
    <row r="590" spans="13:13" x14ac:dyDescent="0.2">
      <c r="M590" s="297"/>
    </row>
    <row r="591" spans="13:13" x14ac:dyDescent="0.2">
      <c r="M591" s="297"/>
    </row>
    <row r="592" spans="13:13" x14ac:dyDescent="0.2">
      <c r="M592" s="296"/>
    </row>
    <row r="593" spans="13:13" x14ac:dyDescent="0.2">
      <c r="M593" s="296"/>
    </row>
    <row r="594" spans="13:13" x14ac:dyDescent="0.2">
      <c r="M594" s="297"/>
    </row>
    <row r="595" spans="13:13" x14ac:dyDescent="0.2">
      <c r="M595" s="296"/>
    </row>
    <row r="596" spans="13:13" x14ac:dyDescent="0.2">
      <c r="M596" s="296"/>
    </row>
    <row r="597" spans="13:13" x14ac:dyDescent="0.2">
      <c r="M597" s="296"/>
    </row>
    <row r="598" spans="13:13" x14ac:dyDescent="0.2">
      <c r="M598" s="296"/>
    </row>
    <row r="599" spans="13:13" x14ac:dyDescent="0.2">
      <c r="M599" s="297"/>
    </row>
    <row r="600" spans="13:13" x14ac:dyDescent="0.2">
      <c r="M600" s="296"/>
    </row>
    <row r="601" spans="13:13" x14ac:dyDescent="0.2">
      <c r="M601" s="121"/>
    </row>
    <row r="602" spans="13:13" x14ac:dyDescent="0.2">
      <c r="M602" s="295"/>
    </row>
    <row r="603" spans="13:13" x14ac:dyDescent="0.2">
      <c r="M603" s="121"/>
    </row>
    <row r="604" spans="13:13" x14ac:dyDescent="0.2">
      <c r="M604" s="297"/>
    </row>
    <row r="605" spans="13:13" x14ac:dyDescent="0.2">
      <c r="M605" s="297"/>
    </row>
    <row r="606" spans="13:13" x14ac:dyDescent="0.2">
      <c r="M606" s="297"/>
    </row>
    <row r="607" spans="13:13" x14ac:dyDescent="0.2">
      <c r="M607" s="297"/>
    </row>
    <row r="608" spans="13:13" x14ac:dyDescent="0.2">
      <c r="M608" s="296"/>
    </row>
    <row r="609" spans="13:13" x14ac:dyDescent="0.2">
      <c r="M609" s="297"/>
    </row>
    <row r="610" spans="13:13" x14ac:dyDescent="0.2">
      <c r="M610" s="296"/>
    </row>
    <row r="611" spans="13:13" x14ac:dyDescent="0.2">
      <c r="M611" s="297"/>
    </row>
    <row r="612" spans="13:13" x14ac:dyDescent="0.2">
      <c r="M612" s="296"/>
    </row>
    <row r="613" spans="13:13" x14ac:dyDescent="0.2">
      <c r="M613" s="298"/>
    </row>
    <row r="614" spans="13:13" x14ac:dyDescent="0.2">
      <c r="M614" s="121"/>
    </row>
    <row r="615" spans="13:13" x14ac:dyDescent="0.2">
      <c r="M615" s="297"/>
    </row>
    <row r="616" spans="13:13" x14ac:dyDescent="0.2">
      <c r="M616" s="297"/>
    </row>
    <row r="617" spans="13:13" x14ac:dyDescent="0.2">
      <c r="M617" s="297"/>
    </row>
    <row r="618" spans="13:13" x14ac:dyDescent="0.2">
      <c r="M618" s="296"/>
    </row>
    <row r="619" spans="13:13" x14ac:dyDescent="0.2">
      <c r="M619" s="297"/>
    </row>
    <row r="620" spans="13:13" x14ac:dyDescent="0.2">
      <c r="M620" s="296"/>
    </row>
    <row r="621" spans="13:13" x14ac:dyDescent="0.2">
      <c r="M621" s="297"/>
    </row>
    <row r="622" spans="13:13" x14ac:dyDescent="0.2">
      <c r="M622" s="296"/>
    </row>
    <row r="623" spans="13:13" x14ac:dyDescent="0.2">
      <c r="M623" s="298"/>
    </row>
    <row r="624" spans="13:13" x14ac:dyDescent="0.2">
      <c r="M624" s="121"/>
    </row>
    <row r="625" spans="13:13" x14ac:dyDescent="0.2">
      <c r="M625" s="297"/>
    </row>
    <row r="626" spans="13:13" x14ac:dyDescent="0.2">
      <c r="M626" s="297"/>
    </row>
    <row r="627" spans="13:13" x14ac:dyDescent="0.2">
      <c r="M627" s="297"/>
    </row>
    <row r="628" spans="13:13" x14ac:dyDescent="0.2">
      <c r="M628" s="297"/>
    </row>
    <row r="629" spans="13:13" x14ac:dyDescent="0.2">
      <c r="M629" s="296"/>
    </row>
    <row r="630" spans="13:13" x14ac:dyDescent="0.2">
      <c r="M630" s="296"/>
    </row>
    <row r="631" spans="13:13" x14ac:dyDescent="0.2">
      <c r="M631" s="296"/>
    </row>
    <row r="632" spans="13:13" x14ac:dyDescent="0.2">
      <c r="M632" s="296"/>
    </row>
    <row r="633" spans="13:13" x14ac:dyDescent="0.2">
      <c r="M633" s="296"/>
    </row>
    <row r="634" spans="13:13" x14ac:dyDescent="0.2">
      <c r="M634" s="296"/>
    </row>
    <row r="635" spans="13:13" x14ac:dyDescent="0.2">
      <c r="M635" s="296"/>
    </row>
    <row r="636" spans="13:13" x14ac:dyDescent="0.2">
      <c r="M636" s="296"/>
    </row>
    <row r="637" spans="13:13" x14ac:dyDescent="0.2">
      <c r="M637" s="296"/>
    </row>
    <row r="638" spans="13:13" x14ac:dyDescent="0.2">
      <c r="M638" s="297"/>
    </row>
    <row r="639" spans="13:13" x14ac:dyDescent="0.2">
      <c r="M639" s="296"/>
    </row>
    <row r="640" spans="13:13" x14ac:dyDescent="0.2">
      <c r="M640" s="296"/>
    </row>
    <row r="641" spans="13:13" x14ac:dyDescent="0.2">
      <c r="M641" s="296"/>
    </row>
    <row r="642" spans="13:13" x14ac:dyDescent="0.2">
      <c r="M642" s="296"/>
    </row>
    <row r="643" spans="13:13" x14ac:dyDescent="0.2">
      <c r="M643" s="296"/>
    </row>
    <row r="644" spans="13:13" x14ac:dyDescent="0.2">
      <c r="M644" s="296"/>
    </row>
    <row r="645" spans="13:13" x14ac:dyDescent="0.2">
      <c r="M645" s="297"/>
    </row>
    <row r="646" spans="13:13" x14ac:dyDescent="0.2">
      <c r="M646" s="297"/>
    </row>
    <row r="647" spans="13:13" x14ac:dyDescent="0.2">
      <c r="M647" s="297"/>
    </row>
    <row r="648" spans="13:13" x14ac:dyDescent="0.2">
      <c r="M648" s="296"/>
    </row>
    <row r="649" spans="13:13" x14ac:dyDescent="0.2">
      <c r="M649" s="296"/>
    </row>
    <row r="650" spans="13:13" x14ac:dyDescent="0.2">
      <c r="M650" s="296"/>
    </row>
    <row r="651" spans="13:13" x14ac:dyDescent="0.2">
      <c r="M651" s="296"/>
    </row>
    <row r="652" spans="13:13" x14ac:dyDescent="0.2">
      <c r="M652" s="296"/>
    </row>
    <row r="653" spans="13:13" x14ac:dyDescent="0.2">
      <c r="M653" s="296"/>
    </row>
    <row r="654" spans="13:13" x14ac:dyDescent="0.2">
      <c r="M654" s="296"/>
    </row>
    <row r="655" spans="13:13" x14ac:dyDescent="0.2">
      <c r="M655" s="296"/>
    </row>
    <row r="656" spans="13:13" x14ac:dyDescent="0.2">
      <c r="M656" s="296"/>
    </row>
    <row r="657" spans="13:13" x14ac:dyDescent="0.2">
      <c r="M657" s="296"/>
    </row>
    <row r="658" spans="13:13" x14ac:dyDescent="0.2">
      <c r="M658" s="296"/>
    </row>
    <row r="659" spans="13:13" x14ac:dyDescent="0.2">
      <c r="M659" s="296"/>
    </row>
    <row r="660" spans="13:13" x14ac:dyDescent="0.2">
      <c r="M660" s="296"/>
    </row>
    <row r="661" spans="13:13" x14ac:dyDescent="0.2">
      <c r="M661" s="296"/>
    </row>
    <row r="662" spans="13:13" x14ac:dyDescent="0.2">
      <c r="M662" s="297"/>
    </row>
    <row r="663" spans="13:13" x14ac:dyDescent="0.2">
      <c r="M663" s="297"/>
    </row>
    <row r="664" spans="13:13" x14ac:dyDescent="0.2">
      <c r="M664" s="296"/>
    </row>
    <row r="665" spans="13:13" x14ac:dyDescent="0.2">
      <c r="M665" s="296"/>
    </row>
    <row r="666" spans="13:13" x14ac:dyDescent="0.2">
      <c r="M666" s="296"/>
    </row>
    <row r="667" spans="13:13" x14ac:dyDescent="0.2">
      <c r="M667" s="296"/>
    </row>
    <row r="668" spans="13:13" x14ac:dyDescent="0.2">
      <c r="M668" s="296"/>
    </row>
    <row r="669" spans="13:13" x14ac:dyDescent="0.2">
      <c r="M669" s="296"/>
    </row>
    <row r="670" spans="13:13" x14ac:dyDescent="0.2">
      <c r="M670" s="296"/>
    </row>
    <row r="671" spans="13:13" x14ac:dyDescent="0.2">
      <c r="M671" s="296"/>
    </row>
    <row r="672" spans="13:13" x14ac:dyDescent="0.2">
      <c r="M672" s="296"/>
    </row>
    <row r="673" spans="13:13" x14ac:dyDescent="0.2">
      <c r="M673" s="296"/>
    </row>
    <row r="674" spans="13:13" x14ac:dyDescent="0.2">
      <c r="M674" s="297"/>
    </row>
    <row r="675" spans="13:13" x14ac:dyDescent="0.2">
      <c r="M675" s="297"/>
    </row>
    <row r="676" spans="13:13" x14ac:dyDescent="0.2">
      <c r="M676" s="296"/>
    </row>
    <row r="677" spans="13:13" x14ac:dyDescent="0.2">
      <c r="M677" s="121"/>
    </row>
  </sheetData>
  <sheetProtection password="C911" sheet="1" objects="1" scenarios="1"/>
  <autoFilter ref="A1:AG742"/>
  <mergeCells count="151">
    <mergeCell ref="N26:O27"/>
    <mergeCell ref="P26:Q27"/>
    <mergeCell ref="R26:S27"/>
    <mergeCell ref="T26:U27"/>
    <mergeCell ref="V26:W27"/>
    <mergeCell ref="E80:H80"/>
    <mergeCell ref="E6:H6"/>
    <mergeCell ref="E8:H8"/>
    <mergeCell ref="E10:H10"/>
    <mergeCell ref="E19:H19"/>
    <mergeCell ref="E26:H26"/>
    <mergeCell ref="E44:H44"/>
    <mergeCell ref="E46:H46"/>
    <mergeCell ref="E48:H48"/>
    <mergeCell ref="E76:H76"/>
    <mergeCell ref="E78:H78"/>
    <mergeCell ref="N29:O29"/>
    <mergeCell ref="P29:Q29"/>
    <mergeCell ref="R29:S29"/>
    <mergeCell ref="T29:U29"/>
    <mergeCell ref="V29:W29"/>
    <mergeCell ref="N57:O57"/>
    <mergeCell ref="P57:Q57"/>
    <mergeCell ref="R57:S57"/>
    <mergeCell ref="X26:Y27"/>
    <mergeCell ref="Z26:AA27"/>
    <mergeCell ref="AB26:AC27"/>
    <mergeCell ref="AD26:AE27"/>
    <mergeCell ref="AF26:AG27"/>
    <mergeCell ref="X29:Y29"/>
    <mergeCell ref="Z29:AA29"/>
    <mergeCell ref="AB29:AC29"/>
    <mergeCell ref="AD29:AE29"/>
    <mergeCell ref="AF29:AG29"/>
    <mergeCell ref="AF28:AG28"/>
    <mergeCell ref="N28:O28"/>
    <mergeCell ref="P28:Q28"/>
    <mergeCell ref="R28:S28"/>
    <mergeCell ref="T28:U28"/>
    <mergeCell ref="V28:W28"/>
    <mergeCell ref="X28:Y28"/>
    <mergeCell ref="Z28:AA28"/>
    <mergeCell ref="AB28:AC28"/>
    <mergeCell ref="AD28:AE28"/>
    <mergeCell ref="AF55:AG55"/>
    <mergeCell ref="N55:O55"/>
    <mergeCell ref="P55:Q55"/>
    <mergeCell ref="R55:S55"/>
    <mergeCell ref="T55:U55"/>
    <mergeCell ref="V55:W55"/>
    <mergeCell ref="X55:Y55"/>
    <mergeCell ref="Z55:AA55"/>
    <mergeCell ref="AB55:AC55"/>
    <mergeCell ref="AD55:AE55"/>
    <mergeCell ref="T57:U57"/>
    <mergeCell ref="V57:W57"/>
    <mergeCell ref="X57:Y57"/>
    <mergeCell ref="Z57:AA57"/>
    <mergeCell ref="AB57:AC57"/>
    <mergeCell ref="AD57:AE57"/>
    <mergeCell ref="AF57:AG57"/>
    <mergeCell ref="N58:O58"/>
    <mergeCell ref="P58:Q58"/>
    <mergeCell ref="R58:S58"/>
    <mergeCell ref="T58:U58"/>
    <mergeCell ref="V58:W58"/>
    <mergeCell ref="X58:Y58"/>
    <mergeCell ref="Z58:AA58"/>
    <mergeCell ref="AB58:AC58"/>
    <mergeCell ref="AD58:AE58"/>
    <mergeCell ref="AF58:AG58"/>
    <mergeCell ref="AF59:AG59"/>
    <mergeCell ref="N59:O59"/>
    <mergeCell ref="P59:Q59"/>
    <mergeCell ref="R59:S59"/>
    <mergeCell ref="T59:U59"/>
    <mergeCell ref="V59:W59"/>
    <mergeCell ref="X59:Y59"/>
    <mergeCell ref="Z59:AA59"/>
    <mergeCell ref="AB59:AC59"/>
    <mergeCell ref="AD59:AE59"/>
    <mergeCell ref="AF60:AG60"/>
    <mergeCell ref="N60:O60"/>
    <mergeCell ref="P60:Q60"/>
    <mergeCell ref="R60:S60"/>
    <mergeCell ref="T60:U60"/>
    <mergeCell ref="V60:W60"/>
    <mergeCell ref="X60:Y60"/>
    <mergeCell ref="Z60:AA60"/>
    <mergeCell ref="AB60:AC60"/>
    <mergeCell ref="AD60:AE60"/>
    <mergeCell ref="AF62:AG62"/>
    <mergeCell ref="N63:O63"/>
    <mergeCell ref="P63:Q63"/>
    <mergeCell ref="R63:S63"/>
    <mergeCell ref="T63:U63"/>
    <mergeCell ref="V63:W63"/>
    <mergeCell ref="X63:Y63"/>
    <mergeCell ref="Z63:AA63"/>
    <mergeCell ref="AB63:AC63"/>
    <mergeCell ref="AD63:AE63"/>
    <mergeCell ref="AF63:AG63"/>
    <mergeCell ref="N62:O62"/>
    <mergeCell ref="P62:Q62"/>
    <mergeCell ref="R62:S62"/>
    <mergeCell ref="T62:U62"/>
    <mergeCell ref="V62:W62"/>
    <mergeCell ref="X62:Y62"/>
    <mergeCell ref="Z62:AA62"/>
    <mergeCell ref="AB62:AC62"/>
    <mergeCell ref="AD62:AE62"/>
    <mergeCell ref="AF64:AG64"/>
    <mergeCell ref="N65:O65"/>
    <mergeCell ref="P65:Q65"/>
    <mergeCell ref="R65:S65"/>
    <mergeCell ref="T65:U65"/>
    <mergeCell ref="V65:W65"/>
    <mergeCell ref="X65:Y65"/>
    <mergeCell ref="Z65:AA65"/>
    <mergeCell ref="AB65:AC65"/>
    <mergeCell ref="AD65:AE65"/>
    <mergeCell ref="AF65:AG65"/>
    <mergeCell ref="N64:O64"/>
    <mergeCell ref="P64:Q64"/>
    <mergeCell ref="R64:S64"/>
    <mergeCell ref="T64:U64"/>
    <mergeCell ref="V64:W64"/>
    <mergeCell ref="X64:Y64"/>
    <mergeCell ref="Z64:AA64"/>
    <mergeCell ref="AB64:AC64"/>
    <mergeCell ref="AD64:AE64"/>
    <mergeCell ref="AF66:AG66"/>
    <mergeCell ref="N66:O66"/>
    <mergeCell ref="P66:Q66"/>
    <mergeCell ref="R66:S66"/>
    <mergeCell ref="T66:U66"/>
    <mergeCell ref="V66:W66"/>
    <mergeCell ref="X66:Y66"/>
    <mergeCell ref="Z66:AA66"/>
    <mergeCell ref="AB66:AC66"/>
    <mergeCell ref="AD66:AE66"/>
    <mergeCell ref="AF84:AG84"/>
    <mergeCell ref="N84:O84"/>
    <mergeCell ref="P84:Q84"/>
    <mergeCell ref="R84:S84"/>
    <mergeCell ref="T84:U84"/>
    <mergeCell ref="V84:W84"/>
    <mergeCell ref="X84:Y84"/>
    <mergeCell ref="Z84:AA84"/>
    <mergeCell ref="AB84:AC84"/>
    <mergeCell ref="AD84:AE84"/>
  </mergeCells>
  <printOptions horizontalCentered="1"/>
  <pageMargins left="0.55118110236220474" right="0.39370078740157483" top="0.59055118110236227" bottom="0.70866141732283472" header="0.39370078740157483" footer="0.39370078740157483"/>
  <pageSetup paperSize="9" scale="61" fitToHeight="4" orientation="portrait" r:id="rId1"/>
  <headerFooter>
    <oddFooter>&amp;LZTI&amp;C&amp;P z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T2738"/>
  <sheetViews>
    <sheetView showGridLines="0" zoomScaleNormal="100" workbookViewId="0">
      <selection activeCell="D3" sqref="D3"/>
    </sheetView>
  </sheetViews>
  <sheetFormatPr defaultColWidth="9.33203125" defaultRowHeight="11.25" x14ac:dyDescent="0.2"/>
  <cols>
    <col min="1" max="1" width="8.33203125" style="251" customWidth="1"/>
    <col min="2" max="2" width="1.6640625" style="251" customWidth="1"/>
    <col min="3" max="3" width="4.1640625" style="251" customWidth="1"/>
    <col min="4" max="4" width="4.33203125" style="251" customWidth="1"/>
    <col min="5" max="5" width="17.1640625" style="251" customWidth="1"/>
    <col min="6" max="6" width="100.6640625" style="251" customWidth="1"/>
    <col min="7" max="7" width="8" style="251" customWidth="1"/>
    <col min="8" max="8" width="11.5" style="251" customWidth="1"/>
    <col min="9" max="10" width="20.1640625" style="251" customWidth="1"/>
    <col min="11" max="11" width="3.6640625" style="251" customWidth="1"/>
    <col min="12" max="12" width="9.33203125" style="251"/>
    <col min="13" max="13" width="13.6640625" style="125" hidden="1" customWidth="1"/>
    <col min="14" max="14" width="20.1640625" style="125" hidden="1" customWidth="1"/>
    <col min="15" max="15" width="13.6640625" style="125" hidden="1" customWidth="1"/>
    <col min="16" max="16" width="20.1640625" style="125" hidden="1" customWidth="1"/>
    <col min="17" max="17" width="13.6640625" style="125" hidden="1" customWidth="1"/>
    <col min="18" max="18" width="20.1640625" style="125" hidden="1" customWidth="1"/>
    <col min="19" max="19" width="13.6640625" style="125" hidden="1" customWidth="1"/>
    <col min="20" max="20" width="20.1640625" style="125" hidden="1" customWidth="1"/>
    <col min="21" max="21" width="13.6640625" style="125" hidden="1" customWidth="1"/>
    <col min="22" max="22" width="20.1640625" style="125" hidden="1" customWidth="1"/>
    <col min="23" max="23" width="13.6640625" style="125" hidden="1" customWidth="1"/>
    <col min="24" max="24" width="20.1640625" style="125" hidden="1" customWidth="1"/>
    <col min="25" max="25" width="13.6640625" style="125" hidden="1" customWidth="1"/>
    <col min="26" max="26" width="20.1640625" style="125" hidden="1" customWidth="1"/>
    <col min="27" max="27" width="13.6640625" style="125" hidden="1" customWidth="1"/>
    <col min="28" max="28" width="20.1640625" style="125" hidden="1" customWidth="1"/>
    <col min="29" max="29" width="13.6640625" style="125" hidden="1" customWidth="1"/>
    <col min="30" max="30" width="20.1640625" style="125" hidden="1" customWidth="1"/>
    <col min="31" max="31" width="13.6640625" style="125" hidden="1" customWidth="1"/>
    <col min="32" max="32" width="20.1640625" style="125" hidden="1" customWidth="1"/>
    <col min="33" max="33" width="13.6640625" style="125" hidden="1" customWidth="1"/>
    <col min="34" max="34" width="20.1640625" style="125" hidden="1" customWidth="1"/>
    <col min="35" max="35" width="13.6640625" style="125" hidden="1" customWidth="1"/>
    <col min="36" max="36" width="20.1640625" style="125" hidden="1" customWidth="1"/>
    <col min="37" max="37" width="13.6640625" style="125" hidden="1" customWidth="1"/>
    <col min="38" max="38" width="20.1640625" style="125" hidden="1" customWidth="1"/>
    <col min="39" max="39" width="13.6640625" style="125" hidden="1" customWidth="1"/>
    <col min="40" max="40" width="20.1640625" style="125" hidden="1" customWidth="1"/>
    <col min="41" max="41" width="13.6640625" style="125" hidden="1" customWidth="1"/>
    <col min="42" max="42" width="20.1640625" style="125" hidden="1" customWidth="1"/>
    <col min="43" max="43" width="13.6640625" style="125" hidden="1" customWidth="1"/>
    <col min="44" max="44" width="20.1640625" style="125" hidden="1" customWidth="1"/>
    <col min="45" max="45" width="13.6640625" style="125" hidden="1" customWidth="1"/>
    <col min="46" max="46" width="20.1640625" style="125" hidden="1" customWidth="1"/>
    <col min="47" max="47" width="13.6640625" style="125" hidden="1" customWidth="1"/>
    <col min="48" max="48" width="20.1640625" style="125" hidden="1" customWidth="1"/>
    <col min="49" max="49" width="13.6640625" style="125" hidden="1" customWidth="1"/>
    <col min="50" max="50" width="20.1640625" style="125" hidden="1" customWidth="1"/>
    <col min="51" max="51" width="13.6640625" style="125" hidden="1" customWidth="1"/>
    <col min="52" max="52" width="20.1640625" style="125" hidden="1" customWidth="1"/>
    <col min="53" max="53" width="13.6640625" style="125" hidden="1" customWidth="1"/>
    <col min="54" max="54" width="20.1640625" style="125" hidden="1" customWidth="1"/>
    <col min="55" max="55" width="13.6640625" style="125" hidden="1" customWidth="1"/>
    <col min="56" max="56" width="20.1640625" style="125" hidden="1" customWidth="1"/>
    <col min="57" max="57" width="13.6640625" style="125" hidden="1" customWidth="1"/>
    <col min="58" max="58" width="20.1640625" style="125" hidden="1" customWidth="1"/>
    <col min="59" max="59" width="13.6640625" style="125" hidden="1" customWidth="1"/>
    <col min="60" max="60" width="20.1640625" style="125" hidden="1" customWidth="1"/>
    <col min="61" max="61" width="13.6640625" style="125" hidden="1" customWidth="1"/>
    <col min="62" max="62" width="20.1640625" style="125" hidden="1" customWidth="1"/>
    <col min="63" max="63" width="13.6640625" style="125" hidden="1" customWidth="1"/>
    <col min="64" max="64" width="20.1640625" style="125" hidden="1" customWidth="1"/>
    <col min="65" max="65" width="13.6640625" style="125" hidden="1" customWidth="1"/>
    <col min="66" max="66" width="20.1640625" style="125" hidden="1" customWidth="1"/>
    <col min="67" max="67" width="13.6640625" style="125" hidden="1" customWidth="1"/>
    <col min="68" max="68" width="20.1640625" style="125" hidden="1" customWidth="1"/>
    <col min="69" max="16384" width="9.33203125" style="251"/>
  </cols>
  <sheetData>
    <row r="1" spans="1:68" ht="37.15" customHeight="1" x14ac:dyDescent="0.2">
      <c r="K1" s="300"/>
    </row>
    <row r="2" spans="1:68" ht="7.15" customHeight="1" x14ac:dyDescent="0.2">
      <c r="B2" s="9"/>
      <c r="C2" s="10"/>
      <c r="D2" s="10"/>
      <c r="E2" s="10"/>
      <c r="F2" s="10"/>
      <c r="G2" s="10"/>
      <c r="H2" s="10"/>
      <c r="I2" s="10"/>
      <c r="J2" s="10"/>
      <c r="K2" s="301"/>
    </row>
    <row r="3" spans="1:68" ht="25.15" customHeight="1" x14ac:dyDescent="0.2">
      <c r="B3" s="11"/>
      <c r="D3" s="12" t="s">
        <v>51</v>
      </c>
      <c r="K3" s="183"/>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ht="7.15" customHeight="1" x14ac:dyDescent="0.2">
      <c r="B4" s="11"/>
      <c r="K4" s="183"/>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68" ht="12" customHeight="1" x14ac:dyDescent="0.2">
      <c r="B5" s="11"/>
      <c r="D5" s="262" t="s">
        <v>3</v>
      </c>
      <c r="K5" s="183"/>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8" ht="16.5" customHeight="1" x14ac:dyDescent="0.2">
      <c r="B6" s="11"/>
      <c r="E6" s="562" t="s">
        <v>1065</v>
      </c>
      <c r="F6" s="563"/>
      <c r="G6" s="563"/>
      <c r="H6" s="563"/>
      <c r="K6" s="183"/>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row>
    <row r="7" spans="1:68" ht="12" customHeight="1" x14ac:dyDescent="0.2">
      <c r="B7" s="11"/>
      <c r="D7" s="262" t="s">
        <v>52</v>
      </c>
      <c r="K7" s="183"/>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row>
    <row r="8" spans="1:68" s="269" customFormat="1" ht="16.5" customHeight="1" x14ac:dyDescent="0.2">
      <c r="A8" s="260"/>
      <c r="B8" s="16"/>
      <c r="C8" s="260"/>
      <c r="D8" s="260"/>
      <c r="E8" s="562" t="s">
        <v>1069</v>
      </c>
      <c r="F8" s="561"/>
      <c r="G8" s="561"/>
      <c r="H8" s="561"/>
      <c r="I8" s="260"/>
      <c r="J8" s="260"/>
      <c r="K8" s="183"/>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row>
    <row r="9" spans="1:68" s="269" customFormat="1" ht="12" customHeight="1" x14ac:dyDescent="0.2">
      <c r="A9" s="260"/>
      <c r="B9" s="16"/>
      <c r="C9" s="260"/>
      <c r="D9" s="262" t="s">
        <v>53</v>
      </c>
      <c r="E9" s="260"/>
      <c r="F9" s="260"/>
      <c r="G9" s="260"/>
      <c r="H9" s="260"/>
      <c r="I9" s="260"/>
      <c r="J9" s="260"/>
      <c r="K9" s="182"/>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row>
    <row r="10" spans="1:68" s="269" customFormat="1" ht="16.5" customHeight="1" x14ac:dyDescent="0.2">
      <c r="A10" s="260"/>
      <c r="B10" s="16"/>
      <c r="C10" s="260"/>
      <c r="D10" s="260"/>
      <c r="E10" s="527" t="s">
        <v>1113</v>
      </c>
      <c r="F10" s="561"/>
      <c r="G10" s="561"/>
      <c r="H10" s="561"/>
      <c r="I10" s="260"/>
      <c r="J10" s="260"/>
      <c r="K10" s="182"/>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row>
    <row r="11" spans="1:68" s="269" customFormat="1" x14ac:dyDescent="0.2">
      <c r="A11" s="260"/>
      <c r="B11" s="16"/>
      <c r="C11" s="260"/>
      <c r="D11" s="260"/>
      <c r="E11" s="260"/>
      <c r="F11" s="260"/>
      <c r="G11" s="260"/>
      <c r="H11" s="260"/>
      <c r="I11" s="260"/>
      <c r="J11" s="260"/>
      <c r="K11" s="182"/>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s="269" customFormat="1" ht="12" customHeight="1" x14ac:dyDescent="0.2">
      <c r="A12" s="260"/>
      <c r="B12" s="16"/>
      <c r="C12" s="260"/>
      <c r="D12" s="262" t="s">
        <v>4</v>
      </c>
      <c r="E12" s="260"/>
      <c r="F12" s="250" t="s">
        <v>40</v>
      </c>
      <c r="G12" s="260"/>
      <c r="H12" s="260"/>
      <c r="I12" s="262" t="s">
        <v>6</v>
      </c>
      <c r="J12" s="250" t="s">
        <v>5</v>
      </c>
      <c r="K12" s="182"/>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row>
    <row r="13" spans="1:68" s="269" customFormat="1" ht="12" customHeight="1" x14ac:dyDescent="0.2">
      <c r="A13" s="260"/>
      <c r="B13" s="16"/>
      <c r="C13" s="260"/>
      <c r="D13" s="262" t="s">
        <v>7</v>
      </c>
      <c r="E13" s="260"/>
      <c r="F13" s="250" t="s">
        <v>1066</v>
      </c>
      <c r="G13" s="260"/>
      <c r="H13" s="260"/>
      <c r="I13" s="262"/>
      <c r="J13" s="249"/>
      <c r="K13" s="182"/>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row>
    <row r="14" spans="1:68" s="269" customFormat="1" ht="10.9" customHeight="1" x14ac:dyDescent="0.2">
      <c r="A14" s="260"/>
      <c r="B14" s="16"/>
      <c r="C14" s="260"/>
      <c r="D14" s="260"/>
      <c r="E14" s="260"/>
      <c r="F14" s="260"/>
      <c r="G14" s="260"/>
      <c r="H14" s="260"/>
      <c r="I14" s="260"/>
      <c r="J14" s="260"/>
      <c r="K14" s="182"/>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row>
    <row r="15" spans="1:68" s="269" customFormat="1" ht="12" customHeight="1" x14ac:dyDescent="0.2">
      <c r="A15" s="260"/>
      <c r="B15" s="16"/>
      <c r="C15" s="260"/>
      <c r="D15" s="262" t="s">
        <v>9</v>
      </c>
      <c r="E15" s="260"/>
      <c r="F15" s="260"/>
      <c r="G15" s="260"/>
      <c r="H15" s="260"/>
      <c r="I15" s="262" t="s">
        <v>10</v>
      </c>
      <c r="J15" s="253" t="s">
        <v>1071</v>
      </c>
      <c r="K15" s="182"/>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row>
    <row r="16" spans="1:68" s="269" customFormat="1" ht="18" customHeight="1" x14ac:dyDescent="0.2">
      <c r="A16" s="260"/>
      <c r="B16" s="16"/>
      <c r="C16" s="260"/>
      <c r="D16" s="260"/>
      <c r="E16" s="226" t="s">
        <v>1067</v>
      </c>
      <c r="F16" s="260"/>
      <c r="G16" s="260"/>
      <c r="H16" s="260"/>
      <c r="I16" s="262" t="s">
        <v>11</v>
      </c>
      <c r="J16" s="250"/>
      <c r="K16" s="182"/>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row>
    <row r="17" spans="1:68" s="269" customFormat="1" ht="7.15" customHeight="1" x14ac:dyDescent="0.2">
      <c r="A17" s="260"/>
      <c r="B17" s="16"/>
      <c r="C17" s="260"/>
      <c r="D17" s="260"/>
      <c r="E17" s="260"/>
      <c r="F17" s="260"/>
      <c r="G17" s="260"/>
      <c r="H17" s="260"/>
      <c r="I17" s="260"/>
      <c r="J17" s="260"/>
      <c r="K17" s="182"/>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row>
    <row r="18" spans="1:68" s="269" customFormat="1" ht="12" customHeight="1" x14ac:dyDescent="0.2">
      <c r="A18" s="260"/>
      <c r="B18" s="16"/>
      <c r="C18" s="260"/>
      <c r="D18" s="262" t="s">
        <v>12</v>
      </c>
      <c r="E18" s="260"/>
      <c r="F18" s="260"/>
      <c r="G18" s="260"/>
      <c r="H18" s="260"/>
      <c r="I18" s="262" t="s">
        <v>10</v>
      </c>
      <c r="J18" s="261"/>
      <c r="K18" s="182"/>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row>
    <row r="19" spans="1:68" s="269" customFormat="1" ht="18" customHeight="1" x14ac:dyDescent="0.2">
      <c r="A19" s="260"/>
      <c r="B19" s="16"/>
      <c r="C19" s="260"/>
      <c r="D19" s="260"/>
      <c r="E19" s="564"/>
      <c r="F19" s="565"/>
      <c r="G19" s="565"/>
      <c r="H19" s="565"/>
      <c r="I19" s="262" t="s">
        <v>11</v>
      </c>
      <c r="J19" s="261"/>
      <c r="K19" s="182"/>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row>
    <row r="20" spans="1:68" s="269" customFormat="1" ht="7.15" customHeight="1" x14ac:dyDescent="0.2">
      <c r="A20" s="260"/>
      <c r="B20" s="16"/>
      <c r="C20" s="260"/>
      <c r="D20" s="260"/>
      <c r="E20" s="260"/>
      <c r="F20" s="260"/>
      <c r="G20" s="260"/>
      <c r="H20" s="260"/>
      <c r="I20" s="260"/>
      <c r="J20" s="260"/>
      <c r="K20" s="182"/>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row>
    <row r="21" spans="1:68" s="269" customFormat="1" ht="12" customHeight="1" x14ac:dyDescent="0.2">
      <c r="A21" s="260"/>
      <c r="B21" s="16"/>
      <c r="C21" s="260"/>
      <c r="D21" s="262" t="s">
        <v>13</v>
      </c>
      <c r="E21" s="260"/>
      <c r="F21" s="260"/>
      <c r="G21" s="260"/>
      <c r="H21" s="260"/>
      <c r="I21" s="262" t="s">
        <v>10</v>
      </c>
      <c r="J21" s="250">
        <v>24190853</v>
      </c>
      <c r="K21" s="18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row>
    <row r="22" spans="1:68" s="269" customFormat="1" ht="18" customHeight="1" x14ac:dyDescent="0.2">
      <c r="A22" s="260"/>
      <c r="B22" s="16"/>
      <c r="C22" s="260"/>
      <c r="D22" s="260"/>
      <c r="E22" s="226" t="s">
        <v>1068</v>
      </c>
      <c r="F22" s="260"/>
      <c r="G22" s="260"/>
      <c r="H22" s="260"/>
      <c r="I22" s="262" t="s">
        <v>11</v>
      </c>
      <c r="J22" s="250" t="s">
        <v>1070</v>
      </c>
      <c r="K22" s="182"/>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row>
    <row r="23" spans="1:68" s="269" customFormat="1" ht="7.15" customHeight="1" x14ac:dyDescent="0.2">
      <c r="A23" s="260"/>
      <c r="B23" s="16"/>
      <c r="C23" s="260"/>
      <c r="D23" s="260"/>
      <c r="E23" s="260"/>
      <c r="F23" s="260"/>
      <c r="G23" s="260"/>
      <c r="H23" s="260"/>
      <c r="I23" s="260"/>
      <c r="J23" s="260"/>
      <c r="K23" s="182"/>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row>
    <row r="24" spans="1:68" s="269" customFormat="1" ht="7.15" customHeight="1" x14ac:dyDescent="0.2">
      <c r="A24" s="260"/>
      <c r="B24" s="16"/>
      <c r="C24" s="260"/>
      <c r="D24" s="260"/>
      <c r="E24" s="260"/>
      <c r="F24" s="260"/>
      <c r="G24" s="260"/>
      <c r="H24" s="260"/>
      <c r="I24" s="260"/>
      <c r="J24" s="260"/>
      <c r="K24" s="182"/>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row>
    <row r="25" spans="1:68" s="269" customFormat="1" ht="12" customHeight="1" thickBot="1" x14ac:dyDescent="0.25">
      <c r="A25" s="260"/>
      <c r="B25" s="16"/>
      <c r="C25" s="260"/>
      <c r="D25" s="262" t="s">
        <v>14</v>
      </c>
      <c r="E25" s="260"/>
      <c r="F25" s="260"/>
      <c r="G25" s="260"/>
      <c r="H25" s="260"/>
      <c r="I25" s="260"/>
      <c r="J25" s="260"/>
      <c r="K25" s="182"/>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row>
    <row r="26" spans="1:68" s="273" customFormat="1" ht="16.5" customHeight="1" x14ac:dyDescent="0.2">
      <c r="A26" s="270"/>
      <c r="B26" s="271"/>
      <c r="C26" s="270"/>
      <c r="D26" s="270"/>
      <c r="E26" s="523" t="s">
        <v>5</v>
      </c>
      <c r="F26" s="523"/>
      <c r="G26" s="523"/>
      <c r="H26" s="523"/>
      <c r="I26" s="270"/>
      <c r="J26" s="270"/>
      <c r="K26" s="182"/>
      <c r="M26" s="566" t="s">
        <v>1048</v>
      </c>
      <c r="N26" s="567"/>
      <c r="O26" s="570" t="s">
        <v>1047</v>
      </c>
      <c r="P26" s="569"/>
      <c r="Q26" s="580" t="s">
        <v>1049</v>
      </c>
      <c r="R26" s="580"/>
      <c r="S26" s="570" t="s">
        <v>1047</v>
      </c>
      <c r="T26" s="569"/>
      <c r="U26" s="580" t="s">
        <v>1051</v>
      </c>
      <c r="V26" s="580"/>
      <c r="W26" s="570" t="s">
        <v>1047</v>
      </c>
      <c r="X26" s="569"/>
      <c r="Y26" s="580" t="s">
        <v>1052</v>
      </c>
      <c r="Z26" s="580"/>
      <c r="AA26" s="570" t="s">
        <v>1047</v>
      </c>
      <c r="AB26" s="569"/>
      <c r="AC26" s="580" t="s">
        <v>1053</v>
      </c>
      <c r="AD26" s="580"/>
      <c r="AE26" s="570" t="s">
        <v>1047</v>
      </c>
      <c r="AF26" s="569"/>
      <c r="AG26" s="580" t="s">
        <v>1054</v>
      </c>
      <c r="AH26" s="580"/>
      <c r="AI26" s="570" t="s">
        <v>1047</v>
      </c>
      <c r="AJ26" s="569"/>
      <c r="AK26" s="580" t="s">
        <v>1055</v>
      </c>
      <c r="AL26" s="580"/>
      <c r="AM26" s="570" t="s">
        <v>1047</v>
      </c>
      <c r="AN26" s="569"/>
      <c r="AO26" s="580" t="s">
        <v>1056</v>
      </c>
      <c r="AP26" s="580"/>
      <c r="AQ26" s="570" t="s">
        <v>1047</v>
      </c>
      <c r="AR26" s="569"/>
      <c r="AS26" s="580" t="s">
        <v>1057</v>
      </c>
      <c r="AT26" s="580"/>
      <c r="AU26" s="570" t="s">
        <v>1047</v>
      </c>
      <c r="AV26" s="569"/>
      <c r="AW26" s="580" t="s">
        <v>1058</v>
      </c>
      <c r="AX26" s="580"/>
      <c r="AY26" s="570" t="s">
        <v>1047</v>
      </c>
      <c r="AZ26" s="569"/>
      <c r="BA26" s="580" t="s">
        <v>1059</v>
      </c>
      <c r="BB26" s="580"/>
      <c r="BC26" s="570" t="s">
        <v>1047</v>
      </c>
      <c r="BD26" s="569"/>
      <c r="BE26" s="580" t="s">
        <v>1060</v>
      </c>
      <c r="BF26" s="580"/>
      <c r="BG26" s="570" t="s">
        <v>1047</v>
      </c>
      <c r="BH26" s="569"/>
      <c r="BI26" s="580" t="s">
        <v>1061</v>
      </c>
      <c r="BJ26" s="580"/>
      <c r="BK26" s="570" t="s">
        <v>1047</v>
      </c>
      <c r="BL26" s="569"/>
      <c r="BM26" s="580" t="s">
        <v>1062</v>
      </c>
      <c r="BN26" s="580"/>
      <c r="BO26" s="570" t="s">
        <v>1047</v>
      </c>
      <c r="BP26" s="569"/>
    </row>
    <row r="27" spans="1:68" s="269" customFormat="1" ht="7.15" customHeight="1" x14ac:dyDescent="0.2">
      <c r="A27" s="260"/>
      <c r="B27" s="16"/>
      <c r="C27" s="260"/>
      <c r="D27" s="260"/>
      <c r="E27" s="260"/>
      <c r="F27" s="260"/>
      <c r="G27" s="260"/>
      <c r="H27" s="260"/>
      <c r="I27" s="260"/>
      <c r="J27" s="260"/>
      <c r="K27" s="302"/>
      <c r="M27" s="582"/>
      <c r="N27" s="583"/>
      <c r="O27" s="578"/>
      <c r="P27" s="579"/>
      <c r="Q27" s="581"/>
      <c r="R27" s="581"/>
      <c r="S27" s="578"/>
      <c r="T27" s="579"/>
      <c r="U27" s="581"/>
      <c r="V27" s="581"/>
      <c r="W27" s="578"/>
      <c r="X27" s="579"/>
      <c r="Y27" s="581"/>
      <c r="Z27" s="581"/>
      <c r="AA27" s="578"/>
      <c r="AB27" s="579"/>
      <c r="AC27" s="581"/>
      <c r="AD27" s="581"/>
      <c r="AE27" s="578"/>
      <c r="AF27" s="579"/>
      <c r="AG27" s="581"/>
      <c r="AH27" s="581"/>
      <c r="AI27" s="578"/>
      <c r="AJ27" s="579"/>
      <c r="AK27" s="581"/>
      <c r="AL27" s="581"/>
      <c r="AM27" s="578"/>
      <c r="AN27" s="579"/>
      <c r="AO27" s="581"/>
      <c r="AP27" s="581"/>
      <c r="AQ27" s="578"/>
      <c r="AR27" s="579"/>
      <c r="AS27" s="581"/>
      <c r="AT27" s="581"/>
      <c r="AU27" s="578"/>
      <c r="AV27" s="579"/>
      <c r="AW27" s="581"/>
      <c r="AX27" s="581"/>
      <c r="AY27" s="578"/>
      <c r="AZ27" s="579"/>
      <c r="BA27" s="581"/>
      <c r="BB27" s="581"/>
      <c r="BC27" s="578"/>
      <c r="BD27" s="579"/>
      <c r="BE27" s="581"/>
      <c r="BF27" s="581"/>
      <c r="BG27" s="578"/>
      <c r="BH27" s="579"/>
      <c r="BI27" s="581"/>
      <c r="BJ27" s="581"/>
      <c r="BK27" s="578"/>
      <c r="BL27" s="579"/>
      <c r="BM27" s="581"/>
      <c r="BN27" s="581"/>
      <c r="BO27" s="578"/>
      <c r="BP27" s="579"/>
    </row>
    <row r="28" spans="1:68" s="269" customFormat="1" ht="7.15" customHeight="1" x14ac:dyDescent="0.2">
      <c r="A28" s="260"/>
      <c r="B28" s="16"/>
      <c r="C28" s="260"/>
      <c r="D28" s="275"/>
      <c r="E28" s="275"/>
      <c r="F28" s="275"/>
      <c r="G28" s="275"/>
      <c r="H28" s="275"/>
      <c r="I28" s="275"/>
      <c r="J28" s="275"/>
      <c r="K28" s="182"/>
      <c r="M28" s="573"/>
      <c r="N28" s="574"/>
      <c r="O28" s="575"/>
      <c r="P28" s="576"/>
      <c r="Q28" s="577"/>
      <c r="R28" s="577"/>
      <c r="S28" s="575"/>
      <c r="T28" s="576"/>
      <c r="U28" s="577"/>
      <c r="V28" s="577"/>
      <c r="W28" s="575"/>
      <c r="X28" s="576"/>
      <c r="Y28" s="577"/>
      <c r="Z28" s="577"/>
      <c r="AA28" s="575"/>
      <c r="AB28" s="576"/>
      <c r="AC28" s="577"/>
      <c r="AD28" s="577"/>
      <c r="AE28" s="575"/>
      <c r="AF28" s="576"/>
      <c r="AG28" s="577"/>
      <c r="AH28" s="577"/>
      <c r="AI28" s="575"/>
      <c r="AJ28" s="576"/>
      <c r="AK28" s="577"/>
      <c r="AL28" s="577"/>
      <c r="AM28" s="575"/>
      <c r="AN28" s="576"/>
      <c r="AO28" s="577"/>
      <c r="AP28" s="577"/>
      <c r="AQ28" s="575"/>
      <c r="AR28" s="576"/>
      <c r="AS28" s="577"/>
      <c r="AT28" s="577"/>
      <c r="AU28" s="575"/>
      <c r="AV28" s="576"/>
      <c r="AW28" s="577"/>
      <c r="AX28" s="577"/>
      <c r="AY28" s="575"/>
      <c r="AZ28" s="576"/>
      <c r="BA28" s="577"/>
      <c r="BB28" s="577"/>
      <c r="BC28" s="575"/>
      <c r="BD28" s="576"/>
      <c r="BE28" s="577"/>
      <c r="BF28" s="577"/>
      <c r="BG28" s="575"/>
      <c r="BH28" s="576"/>
      <c r="BI28" s="577"/>
      <c r="BJ28" s="577"/>
      <c r="BK28" s="575"/>
      <c r="BL28" s="576"/>
      <c r="BM28" s="577"/>
      <c r="BN28" s="577"/>
      <c r="BO28" s="575"/>
      <c r="BP28" s="576"/>
    </row>
    <row r="29" spans="1:68" s="269" customFormat="1" ht="25.35" customHeight="1" x14ac:dyDescent="0.2">
      <c r="A29" s="260"/>
      <c r="B29" s="16"/>
      <c r="C29" s="260"/>
      <c r="D29" s="276" t="s">
        <v>16</v>
      </c>
      <c r="E29" s="260"/>
      <c r="F29" s="260"/>
      <c r="G29" s="260"/>
      <c r="H29" s="260"/>
      <c r="I29" s="260"/>
      <c r="J29" s="259">
        <f>ROUND(J87, 2)</f>
        <v>0</v>
      </c>
      <c r="K29" s="182"/>
      <c r="M29" s="571">
        <f>M58</f>
        <v>0</v>
      </c>
      <c r="N29" s="572"/>
      <c r="O29" s="571">
        <f t="shared" ref="O29" si="0">O58</f>
        <v>0</v>
      </c>
      <c r="P29" s="572"/>
      <c r="Q29" s="571">
        <f t="shared" ref="Q29" si="1">Q58</f>
        <v>0</v>
      </c>
      <c r="R29" s="572"/>
      <c r="S29" s="571">
        <f t="shared" ref="S29" si="2">S58</f>
        <v>0</v>
      </c>
      <c r="T29" s="572"/>
      <c r="U29" s="571">
        <f t="shared" ref="U29" si="3">U58</f>
        <v>0</v>
      </c>
      <c r="V29" s="572"/>
      <c r="W29" s="571" t="e">
        <f t="shared" ref="W29" si="4">W58</f>
        <v>#REF!</v>
      </c>
      <c r="X29" s="572"/>
      <c r="Y29" s="571">
        <f t="shared" ref="Y29" si="5">Y58</f>
        <v>0</v>
      </c>
      <c r="Z29" s="572"/>
      <c r="AA29" s="571" t="e">
        <f t="shared" ref="AA29" si="6">AA58</f>
        <v>#REF!</v>
      </c>
      <c r="AB29" s="572"/>
      <c r="AC29" s="571">
        <f t="shared" ref="AC29" si="7">AC58</f>
        <v>0</v>
      </c>
      <c r="AD29" s="572"/>
      <c r="AE29" s="571" t="e">
        <f t="shared" ref="AE29" si="8">AE58</f>
        <v>#REF!</v>
      </c>
      <c r="AF29" s="572"/>
      <c r="AG29" s="571">
        <f t="shared" ref="AG29" si="9">AG58</f>
        <v>0</v>
      </c>
      <c r="AH29" s="572"/>
      <c r="AI29" s="571" t="e">
        <f t="shared" ref="AI29" si="10">AI58</f>
        <v>#REF!</v>
      </c>
      <c r="AJ29" s="572"/>
      <c r="AK29" s="571">
        <f t="shared" ref="AK29" si="11">AK58</f>
        <v>0</v>
      </c>
      <c r="AL29" s="572"/>
      <c r="AM29" s="571" t="e">
        <f t="shared" ref="AM29" si="12">AM58</f>
        <v>#REF!</v>
      </c>
      <c r="AN29" s="572"/>
      <c r="AO29" s="571">
        <f t="shared" ref="AO29" si="13">AO58</f>
        <v>0</v>
      </c>
      <c r="AP29" s="572"/>
      <c r="AQ29" s="571" t="e">
        <f t="shared" ref="AQ29" si="14">AQ58</f>
        <v>#REF!</v>
      </c>
      <c r="AR29" s="572"/>
      <c r="AS29" s="571">
        <f t="shared" ref="AS29" si="15">AS58</f>
        <v>0</v>
      </c>
      <c r="AT29" s="572"/>
      <c r="AU29" s="571" t="e">
        <f t="shared" ref="AU29" si="16">AU58</f>
        <v>#REF!</v>
      </c>
      <c r="AV29" s="572"/>
      <c r="AW29" s="571">
        <f t="shared" ref="AW29" si="17">AW58</f>
        <v>0</v>
      </c>
      <c r="AX29" s="572"/>
      <c r="AY29" s="571" t="e">
        <f t="shared" ref="AY29" si="18">AY58</f>
        <v>#REF!</v>
      </c>
      <c r="AZ29" s="572"/>
      <c r="BA29" s="571">
        <f t="shared" ref="BA29" si="19">BA58</f>
        <v>0</v>
      </c>
      <c r="BB29" s="572"/>
      <c r="BC29" s="571" t="e">
        <f t="shared" ref="BC29" si="20">BC58</f>
        <v>#REF!</v>
      </c>
      <c r="BD29" s="572"/>
      <c r="BE29" s="571">
        <f t="shared" ref="BE29" si="21">BE58</f>
        <v>0</v>
      </c>
      <c r="BF29" s="572"/>
      <c r="BG29" s="571" t="e">
        <f t="shared" ref="BG29" si="22">BG58</f>
        <v>#REF!</v>
      </c>
      <c r="BH29" s="572"/>
      <c r="BI29" s="571">
        <f t="shared" ref="BI29" si="23">BI58</f>
        <v>0</v>
      </c>
      <c r="BJ29" s="572"/>
      <c r="BK29" s="571" t="e">
        <f t="shared" ref="BK29" si="24">BK58</f>
        <v>#REF!</v>
      </c>
      <c r="BL29" s="572"/>
      <c r="BM29" s="571">
        <f t="shared" ref="BM29" si="25">BM58</f>
        <v>0</v>
      </c>
      <c r="BN29" s="572"/>
      <c r="BO29" s="571" t="e">
        <f t="shared" ref="BO29" si="26">BO58</f>
        <v>#REF!</v>
      </c>
      <c r="BP29" s="572"/>
    </row>
    <row r="30" spans="1:68" s="269" customFormat="1" ht="7.15" customHeight="1" thickBot="1" x14ac:dyDescent="0.25">
      <c r="A30" s="260"/>
      <c r="B30" s="16"/>
      <c r="C30" s="260"/>
      <c r="D30" s="275"/>
      <c r="E30" s="275"/>
      <c r="F30" s="275"/>
      <c r="G30" s="275"/>
      <c r="H30" s="275"/>
      <c r="I30" s="275"/>
      <c r="J30" s="275"/>
      <c r="K30" s="182"/>
      <c r="M30" s="148"/>
      <c r="N30" s="150"/>
      <c r="O30" s="148"/>
      <c r="P30" s="150"/>
      <c r="Q30" s="149"/>
      <c r="R30" s="149"/>
      <c r="S30" s="148"/>
      <c r="T30" s="150"/>
      <c r="U30" s="149"/>
      <c r="V30" s="149"/>
      <c r="W30" s="148"/>
      <c r="X30" s="150"/>
      <c r="Y30" s="149"/>
      <c r="Z30" s="149"/>
      <c r="AA30" s="148"/>
      <c r="AB30" s="150"/>
      <c r="AC30" s="149"/>
      <c r="AD30" s="149"/>
      <c r="AE30" s="148"/>
      <c r="AF30" s="150"/>
      <c r="AG30" s="149"/>
      <c r="AH30" s="149"/>
      <c r="AI30" s="148"/>
      <c r="AJ30" s="150"/>
      <c r="AK30" s="149"/>
      <c r="AL30" s="149"/>
      <c r="AM30" s="148"/>
      <c r="AN30" s="150"/>
      <c r="AO30" s="149"/>
      <c r="AP30" s="149"/>
      <c r="AQ30" s="148"/>
      <c r="AR30" s="150"/>
      <c r="AS30" s="149"/>
      <c r="AT30" s="149"/>
      <c r="AU30" s="148"/>
      <c r="AV30" s="150"/>
      <c r="AW30" s="149"/>
      <c r="AX30" s="149"/>
      <c r="AY30" s="148"/>
      <c r="AZ30" s="150"/>
      <c r="BA30" s="149"/>
      <c r="BB30" s="149"/>
      <c r="BC30" s="148"/>
      <c r="BD30" s="150"/>
      <c r="BE30" s="149"/>
      <c r="BF30" s="149"/>
      <c r="BG30" s="148"/>
      <c r="BH30" s="150"/>
      <c r="BI30" s="149"/>
      <c r="BJ30" s="149"/>
      <c r="BK30" s="148"/>
      <c r="BL30" s="150"/>
      <c r="BM30" s="149"/>
      <c r="BN30" s="149"/>
      <c r="BO30" s="148"/>
      <c r="BP30" s="150"/>
    </row>
    <row r="31" spans="1:68" s="269" customFormat="1" ht="14.65" customHeight="1" x14ac:dyDescent="0.2">
      <c r="A31" s="260"/>
      <c r="B31" s="16"/>
      <c r="C31" s="260"/>
      <c r="D31" s="260"/>
      <c r="E31" s="260"/>
      <c r="F31" s="245" t="s">
        <v>18</v>
      </c>
      <c r="G31" s="260"/>
      <c r="H31" s="260"/>
      <c r="I31" s="245" t="s">
        <v>17</v>
      </c>
      <c r="J31" s="245" t="s">
        <v>19</v>
      </c>
      <c r="K31" s="182"/>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row>
    <row r="32" spans="1:68" s="269" customFormat="1" ht="14.65" customHeight="1" x14ac:dyDescent="0.2">
      <c r="A32" s="260"/>
      <c r="B32" s="16"/>
      <c r="C32" s="260"/>
      <c r="D32" s="277" t="s">
        <v>20</v>
      </c>
      <c r="E32" s="262" t="s">
        <v>21</v>
      </c>
      <c r="F32" s="278">
        <f>J29</f>
        <v>0</v>
      </c>
      <c r="G32" s="260"/>
      <c r="H32" s="260"/>
      <c r="I32" s="279">
        <v>0.21</v>
      </c>
      <c r="J32" s="278">
        <f>I32*F32</f>
        <v>0</v>
      </c>
      <c r="K32" s="182"/>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row>
    <row r="33" spans="1:68" s="269" customFormat="1" ht="14.65" customHeight="1" x14ac:dyDescent="0.2">
      <c r="A33" s="260"/>
      <c r="B33" s="16"/>
      <c r="C33" s="260"/>
      <c r="D33" s="260"/>
      <c r="E33" s="262" t="s">
        <v>22</v>
      </c>
      <c r="F33" s="278">
        <v>0</v>
      </c>
      <c r="G33" s="260"/>
      <c r="H33" s="260"/>
      <c r="I33" s="279">
        <v>0.15</v>
      </c>
      <c r="J33" s="278">
        <v>0</v>
      </c>
      <c r="K33" s="182"/>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row>
    <row r="34" spans="1:68" s="269" customFormat="1" ht="7.5" customHeight="1" x14ac:dyDescent="0.2">
      <c r="A34" s="260"/>
      <c r="B34" s="16"/>
      <c r="C34" s="260"/>
      <c r="D34" s="260"/>
      <c r="E34" s="262" t="s">
        <v>25</v>
      </c>
      <c r="F34" s="278"/>
      <c r="G34" s="260"/>
      <c r="H34" s="260"/>
      <c r="I34" s="279">
        <v>0</v>
      </c>
      <c r="J34" s="278">
        <f>0</f>
        <v>0</v>
      </c>
      <c r="K34" s="182"/>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row>
    <row r="35" spans="1:68" s="269" customFormat="1" ht="7.15" customHeight="1" x14ac:dyDescent="0.2">
      <c r="A35" s="260"/>
      <c r="B35" s="16"/>
      <c r="C35" s="260"/>
      <c r="D35" s="260"/>
      <c r="E35" s="260"/>
      <c r="F35" s="260"/>
      <c r="G35" s="260"/>
      <c r="H35" s="260"/>
      <c r="I35" s="260"/>
      <c r="J35" s="260"/>
      <c r="K35" s="182"/>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row>
    <row r="36" spans="1:68" s="269" customFormat="1" ht="25.35" customHeight="1" x14ac:dyDescent="0.2">
      <c r="A36" s="260"/>
      <c r="B36" s="16"/>
      <c r="C36" s="46"/>
      <c r="D36" s="280" t="s">
        <v>26</v>
      </c>
      <c r="E36" s="31"/>
      <c r="F36" s="31"/>
      <c r="G36" s="281" t="s">
        <v>27</v>
      </c>
      <c r="H36" s="282" t="s">
        <v>28</v>
      </c>
      <c r="I36" s="31"/>
      <c r="J36" s="283">
        <f>SUM(J29:J34)</f>
        <v>0</v>
      </c>
      <c r="K36" s="182"/>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row>
    <row r="37" spans="1:68" s="269" customFormat="1" ht="14.65" customHeight="1" x14ac:dyDescent="0.2">
      <c r="A37" s="260"/>
      <c r="B37" s="23"/>
      <c r="C37" s="24"/>
      <c r="D37" s="24"/>
      <c r="E37" s="24"/>
      <c r="F37" s="24"/>
      <c r="G37" s="24"/>
      <c r="H37" s="24"/>
      <c r="I37" s="24"/>
      <c r="J37" s="24"/>
      <c r="K37" s="303"/>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row>
    <row r="38" spans="1:68" x14ac:dyDescent="0.2">
      <c r="K38" s="260"/>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row>
    <row r="39" spans="1:68" x14ac:dyDescent="0.2">
      <c r="K39" s="260"/>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1:68" x14ac:dyDescent="0.2">
      <c r="K40" s="260"/>
    </row>
    <row r="41" spans="1:68" s="269" customFormat="1" ht="7.15" customHeight="1" x14ac:dyDescent="0.2">
      <c r="A41" s="260"/>
      <c r="B41" s="25"/>
      <c r="C41" s="26"/>
      <c r="D41" s="26"/>
      <c r="E41" s="26"/>
      <c r="F41" s="26"/>
      <c r="G41" s="26"/>
      <c r="H41" s="26"/>
      <c r="I41" s="26"/>
      <c r="J41" s="26"/>
      <c r="K41" s="304"/>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row>
    <row r="42" spans="1:68" s="269" customFormat="1" ht="25.15" customHeight="1" x14ac:dyDescent="0.2">
      <c r="A42" s="260"/>
      <c r="B42" s="16"/>
      <c r="C42" s="12" t="s">
        <v>54</v>
      </c>
      <c r="D42" s="260"/>
      <c r="E42" s="260"/>
      <c r="F42" s="260"/>
      <c r="G42" s="260"/>
      <c r="H42" s="260"/>
      <c r="I42" s="260"/>
      <c r="J42" s="260"/>
      <c r="K42" s="183"/>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row>
    <row r="43" spans="1:68" s="269" customFormat="1" ht="7.15" customHeight="1" x14ac:dyDescent="0.2">
      <c r="A43" s="260"/>
      <c r="B43" s="16"/>
      <c r="C43" s="260"/>
      <c r="D43" s="260"/>
      <c r="E43" s="260"/>
      <c r="F43" s="260"/>
      <c r="G43" s="260"/>
      <c r="H43" s="260"/>
      <c r="I43" s="260"/>
      <c r="J43" s="260"/>
      <c r="K43" s="183"/>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row>
    <row r="44" spans="1:68" s="269" customFormat="1" ht="12" customHeight="1" x14ac:dyDescent="0.2">
      <c r="A44" s="260"/>
      <c r="B44" s="16"/>
      <c r="C44" s="262" t="s">
        <v>3</v>
      </c>
      <c r="D44" s="260"/>
      <c r="E44" s="260"/>
      <c r="F44" s="260"/>
      <c r="G44" s="260"/>
      <c r="H44" s="260"/>
      <c r="I44" s="260"/>
      <c r="J44" s="260"/>
      <c r="K44" s="183"/>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row>
    <row r="45" spans="1:68" s="269" customFormat="1" ht="16.5" customHeight="1" x14ac:dyDescent="0.2">
      <c r="A45" s="260"/>
      <c r="B45" s="16"/>
      <c r="C45" s="260"/>
      <c r="D45" s="260"/>
      <c r="E45" s="562" t="str">
        <f>E6</f>
        <v>Mateřská škola Na výsluní, Uherský Brod</v>
      </c>
      <c r="F45" s="563"/>
      <c r="G45" s="563"/>
      <c r="H45" s="563"/>
      <c r="I45" s="260"/>
      <c r="J45" s="260"/>
      <c r="K45" s="182"/>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row>
    <row r="46" spans="1:68" ht="12" customHeight="1" x14ac:dyDescent="0.2">
      <c r="B46" s="11"/>
      <c r="C46" s="262" t="s">
        <v>52</v>
      </c>
      <c r="K46" s="182"/>
    </row>
    <row r="47" spans="1:68" s="269" customFormat="1" ht="16.5" customHeight="1" x14ac:dyDescent="0.2">
      <c r="A47" s="260"/>
      <c r="B47" s="16"/>
      <c r="C47" s="260"/>
      <c r="D47" s="260"/>
      <c r="E47" s="562" t="str">
        <f>E8</f>
        <v>SO 1 - Pavilon A vstupní objekt</v>
      </c>
      <c r="F47" s="561"/>
      <c r="G47" s="561"/>
      <c r="H47" s="561"/>
      <c r="I47" s="260"/>
      <c r="J47" s="260"/>
      <c r="K47" s="182"/>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row>
    <row r="48" spans="1:68" s="269" customFormat="1" ht="12" customHeight="1" x14ac:dyDescent="0.2">
      <c r="A48" s="260"/>
      <c r="B48" s="16"/>
      <c r="C48" s="262" t="s">
        <v>53</v>
      </c>
      <c r="D48" s="260"/>
      <c r="E48" s="260"/>
      <c r="F48" s="260"/>
      <c r="G48" s="260"/>
      <c r="H48" s="260"/>
      <c r="I48" s="260"/>
      <c r="J48" s="260"/>
      <c r="K48" s="182"/>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row>
    <row r="49" spans="1:72" s="269" customFormat="1" ht="16.5" customHeight="1" x14ac:dyDescent="0.2">
      <c r="A49" s="260"/>
      <c r="B49" s="16"/>
      <c r="C49" s="260"/>
      <c r="D49" s="260"/>
      <c r="E49" s="527" t="str">
        <f>E10</f>
        <v>SO 1 - Zařízení pro vytápění</v>
      </c>
      <c r="F49" s="561"/>
      <c r="G49" s="561"/>
      <c r="H49" s="561"/>
      <c r="I49" s="260"/>
      <c r="J49" s="260"/>
      <c r="K49" s="182"/>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row>
    <row r="50" spans="1:72" s="269" customFormat="1" ht="7.15" customHeight="1" x14ac:dyDescent="0.2">
      <c r="A50" s="260"/>
      <c r="B50" s="16"/>
      <c r="C50" s="260"/>
      <c r="D50" s="260"/>
      <c r="E50" s="260"/>
      <c r="F50" s="260"/>
      <c r="G50" s="260"/>
      <c r="H50" s="260"/>
      <c r="I50" s="260"/>
      <c r="J50" s="260"/>
      <c r="K50" s="183"/>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row>
    <row r="51" spans="1:72" s="269" customFormat="1" ht="12" customHeight="1" x14ac:dyDescent="0.2">
      <c r="A51" s="260"/>
      <c r="B51" s="16"/>
      <c r="C51" s="262" t="s">
        <v>7</v>
      </c>
      <c r="D51" s="260"/>
      <c r="E51" s="260"/>
      <c r="F51" s="250" t="str">
        <f>F13</f>
        <v>k.ú. Uherský Brod, parc. čísla 2812</v>
      </c>
      <c r="G51" s="260"/>
      <c r="H51" s="260"/>
      <c r="I51" s="262" t="s">
        <v>8</v>
      </c>
      <c r="J51" s="249" t="str">
        <f>IF(J13="","",J13)</f>
        <v/>
      </c>
      <c r="K51" s="182"/>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row>
    <row r="52" spans="1:72" s="269" customFormat="1" ht="7.15" customHeight="1" x14ac:dyDescent="0.2">
      <c r="A52" s="260"/>
      <c r="B52" s="16"/>
      <c r="C52" s="260"/>
      <c r="D52" s="260"/>
      <c r="E52" s="260"/>
      <c r="F52" s="260"/>
      <c r="G52" s="260"/>
      <c r="H52" s="260"/>
      <c r="I52" s="260"/>
      <c r="J52" s="260"/>
      <c r="K52" s="182"/>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row>
    <row r="53" spans="1:72" s="269" customFormat="1" ht="40.15" customHeight="1" x14ac:dyDescent="0.2">
      <c r="A53" s="260"/>
      <c r="B53" s="16"/>
      <c r="C53" s="262" t="s">
        <v>9</v>
      </c>
      <c r="D53" s="260"/>
      <c r="E53" s="260"/>
      <c r="F53" s="250" t="str">
        <f>E16</f>
        <v>Město Uherský Brod, Masarykovo náměstí 100, 688 17 Uherský Brod</v>
      </c>
      <c r="G53" s="260"/>
      <c r="H53" s="260"/>
      <c r="I53" s="262" t="s">
        <v>13</v>
      </c>
      <c r="J53" s="254" t="str">
        <f>E22</f>
        <v>ARTENDR s.r.o., Nádražní 67, 281 51 Velký Osek</v>
      </c>
      <c r="K53" s="182"/>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row>
    <row r="54" spans="1:72" s="269" customFormat="1" ht="15.4" customHeight="1" x14ac:dyDescent="0.2">
      <c r="A54" s="260"/>
      <c r="B54" s="16"/>
      <c r="C54" s="262" t="s">
        <v>12</v>
      </c>
      <c r="D54" s="260"/>
      <c r="E54" s="260"/>
      <c r="F54" s="250" t="str">
        <f>IF(E19="","",E19)</f>
        <v/>
      </c>
      <c r="G54" s="260"/>
      <c r="H54" s="260"/>
      <c r="I54" s="262"/>
      <c r="J54" s="254"/>
      <c r="K54" s="182"/>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row>
    <row r="55" spans="1:72" s="269" customFormat="1" ht="10.35" customHeight="1" thickBot="1" x14ac:dyDescent="0.25">
      <c r="A55" s="260"/>
      <c r="B55" s="16"/>
      <c r="C55" s="260"/>
      <c r="D55" s="260"/>
      <c r="E55" s="260"/>
      <c r="F55" s="260"/>
      <c r="G55" s="260"/>
      <c r="H55" s="260"/>
      <c r="I55" s="260"/>
      <c r="J55" s="260"/>
      <c r="K55" s="182"/>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row>
    <row r="56" spans="1:72" s="269" customFormat="1" ht="29.25" customHeight="1" x14ac:dyDescent="0.2">
      <c r="A56" s="260"/>
      <c r="B56" s="16"/>
      <c r="C56" s="45" t="s">
        <v>55</v>
      </c>
      <c r="D56" s="46"/>
      <c r="E56" s="46"/>
      <c r="F56" s="46"/>
      <c r="G56" s="46"/>
      <c r="H56" s="46"/>
      <c r="I56" s="46"/>
      <c r="J56" s="47" t="s">
        <v>56</v>
      </c>
      <c r="K56" s="182"/>
      <c r="M56" s="566" t="s">
        <v>1048</v>
      </c>
      <c r="N56" s="567"/>
      <c r="O56" s="568" t="s">
        <v>1047</v>
      </c>
      <c r="P56" s="569"/>
      <c r="Q56" s="566" t="s">
        <v>1049</v>
      </c>
      <c r="R56" s="567"/>
      <c r="S56" s="570" t="s">
        <v>1047</v>
      </c>
      <c r="T56" s="569"/>
      <c r="U56" s="566" t="s">
        <v>1051</v>
      </c>
      <c r="V56" s="567"/>
      <c r="W56" s="570" t="s">
        <v>1047</v>
      </c>
      <c r="X56" s="569"/>
      <c r="Y56" s="566" t="s">
        <v>1052</v>
      </c>
      <c r="Z56" s="567"/>
      <c r="AA56" s="570" t="s">
        <v>1047</v>
      </c>
      <c r="AB56" s="569"/>
      <c r="AC56" s="566" t="s">
        <v>1053</v>
      </c>
      <c r="AD56" s="567"/>
      <c r="AE56" s="570" t="s">
        <v>1047</v>
      </c>
      <c r="AF56" s="569"/>
      <c r="AG56" s="566" t="s">
        <v>1054</v>
      </c>
      <c r="AH56" s="567"/>
      <c r="AI56" s="570" t="s">
        <v>1047</v>
      </c>
      <c r="AJ56" s="569"/>
      <c r="AK56" s="566" t="s">
        <v>1055</v>
      </c>
      <c r="AL56" s="567"/>
      <c r="AM56" s="570" t="s">
        <v>1047</v>
      </c>
      <c r="AN56" s="569"/>
      <c r="AO56" s="566" t="s">
        <v>1056</v>
      </c>
      <c r="AP56" s="567"/>
      <c r="AQ56" s="570" t="s">
        <v>1047</v>
      </c>
      <c r="AR56" s="569"/>
      <c r="AS56" s="566" t="s">
        <v>1057</v>
      </c>
      <c r="AT56" s="567"/>
      <c r="AU56" s="570" t="s">
        <v>1047</v>
      </c>
      <c r="AV56" s="569"/>
      <c r="AW56" s="566" t="s">
        <v>1058</v>
      </c>
      <c r="AX56" s="567"/>
      <c r="AY56" s="570" t="s">
        <v>1047</v>
      </c>
      <c r="AZ56" s="569"/>
      <c r="BA56" s="566" t="s">
        <v>1059</v>
      </c>
      <c r="BB56" s="567"/>
      <c r="BC56" s="570" t="s">
        <v>1047</v>
      </c>
      <c r="BD56" s="569"/>
      <c r="BE56" s="566" t="s">
        <v>1060</v>
      </c>
      <c r="BF56" s="567"/>
      <c r="BG56" s="570" t="s">
        <v>1047</v>
      </c>
      <c r="BH56" s="569"/>
      <c r="BI56" s="566" t="s">
        <v>1061</v>
      </c>
      <c r="BJ56" s="567"/>
      <c r="BK56" s="570" t="s">
        <v>1047</v>
      </c>
      <c r="BL56" s="569"/>
      <c r="BM56" s="566" t="s">
        <v>1062</v>
      </c>
      <c r="BN56" s="567"/>
      <c r="BO56" s="570" t="s">
        <v>1047</v>
      </c>
      <c r="BP56" s="569"/>
    </row>
    <row r="57" spans="1:72" s="269" customFormat="1" ht="10.35" customHeight="1" x14ac:dyDescent="0.2">
      <c r="A57" s="260"/>
      <c r="B57" s="16"/>
      <c r="C57" s="260"/>
      <c r="D57" s="260"/>
      <c r="E57" s="260"/>
      <c r="F57" s="260"/>
      <c r="G57" s="260"/>
      <c r="H57" s="260"/>
      <c r="I57" s="260"/>
      <c r="J57" s="260"/>
      <c r="K57" s="182"/>
      <c r="M57" s="180"/>
      <c r="N57" s="163"/>
      <c r="O57" s="166"/>
      <c r="P57" s="152"/>
      <c r="Q57" s="151"/>
      <c r="R57" s="152"/>
      <c r="S57" s="151"/>
      <c r="T57" s="152"/>
      <c r="U57" s="151"/>
      <c r="V57" s="152"/>
      <c r="W57" s="151"/>
      <c r="X57" s="152"/>
      <c r="Y57" s="151"/>
      <c r="Z57" s="152"/>
      <c r="AA57" s="151"/>
      <c r="AB57" s="152"/>
      <c r="AC57" s="151"/>
      <c r="AD57" s="152"/>
      <c r="AE57" s="151"/>
      <c r="AF57" s="152"/>
      <c r="AG57" s="151"/>
      <c r="AH57" s="152"/>
      <c r="AI57" s="151"/>
      <c r="AJ57" s="152"/>
      <c r="AK57" s="151"/>
      <c r="AL57" s="152"/>
      <c r="AM57" s="151"/>
      <c r="AN57" s="152"/>
      <c r="AO57" s="151"/>
      <c r="AP57" s="152"/>
      <c r="AQ57" s="151"/>
      <c r="AR57" s="152"/>
      <c r="AS57" s="151"/>
      <c r="AT57" s="152"/>
      <c r="AU57" s="151"/>
      <c r="AV57" s="152"/>
      <c r="AW57" s="151"/>
      <c r="AX57" s="152"/>
      <c r="AY57" s="151"/>
      <c r="AZ57" s="152"/>
      <c r="BA57" s="151"/>
      <c r="BB57" s="152"/>
      <c r="BC57" s="151"/>
      <c r="BD57" s="152"/>
      <c r="BE57" s="151"/>
      <c r="BF57" s="152"/>
      <c r="BG57" s="151"/>
      <c r="BH57" s="152"/>
      <c r="BI57" s="151"/>
      <c r="BJ57" s="152"/>
      <c r="BK57" s="151"/>
      <c r="BL57" s="152"/>
      <c r="BM57" s="151"/>
      <c r="BN57" s="152"/>
      <c r="BO57" s="151"/>
      <c r="BP57" s="152"/>
    </row>
    <row r="58" spans="1:72" s="269" customFormat="1" ht="22.9" customHeight="1" x14ac:dyDescent="0.2">
      <c r="A58" s="260"/>
      <c r="B58" s="16"/>
      <c r="C58" s="48" t="s">
        <v>35</v>
      </c>
      <c r="D58" s="260"/>
      <c r="E58" s="260"/>
      <c r="F58" s="260"/>
      <c r="G58" s="260"/>
      <c r="H58" s="260"/>
      <c r="I58" s="260"/>
      <c r="J58" s="259">
        <f>J87</f>
        <v>0</v>
      </c>
      <c r="K58" s="182"/>
      <c r="M58" s="544">
        <f>M59+M65</f>
        <v>0</v>
      </c>
      <c r="N58" s="545"/>
      <c r="O58" s="544">
        <f>O59+O65</f>
        <v>0</v>
      </c>
      <c r="P58" s="545"/>
      <c r="Q58" s="544">
        <f>Q59+Q65</f>
        <v>0</v>
      </c>
      <c r="R58" s="545"/>
      <c r="S58" s="544">
        <f>S59+S65</f>
        <v>0</v>
      </c>
      <c r="T58" s="545"/>
      <c r="U58" s="544">
        <f>U59+U65</f>
        <v>0</v>
      </c>
      <c r="V58" s="545"/>
      <c r="W58" s="544" t="e">
        <f>W59+W65</f>
        <v>#REF!</v>
      </c>
      <c r="X58" s="545"/>
      <c r="Y58" s="544">
        <f>Y59+Y65</f>
        <v>0</v>
      </c>
      <c r="Z58" s="545"/>
      <c r="AA58" s="544" t="e">
        <f>AA59+AA65</f>
        <v>#REF!</v>
      </c>
      <c r="AB58" s="545"/>
      <c r="AC58" s="544">
        <f>AC59+AC65</f>
        <v>0</v>
      </c>
      <c r="AD58" s="545"/>
      <c r="AE58" s="544" t="e">
        <f>AE59+AE65</f>
        <v>#REF!</v>
      </c>
      <c r="AF58" s="545"/>
      <c r="AG58" s="544">
        <f>AG59+AG65</f>
        <v>0</v>
      </c>
      <c r="AH58" s="545"/>
      <c r="AI58" s="544" t="e">
        <f>AI59+AI65</f>
        <v>#REF!</v>
      </c>
      <c r="AJ58" s="545"/>
      <c r="AK58" s="544">
        <f>AK59+AK65</f>
        <v>0</v>
      </c>
      <c r="AL58" s="545"/>
      <c r="AM58" s="544" t="e">
        <f>AM59+AM65</f>
        <v>#REF!</v>
      </c>
      <c r="AN58" s="545"/>
      <c r="AO58" s="544">
        <f>AO59+AO65</f>
        <v>0</v>
      </c>
      <c r="AP58" s="545"/>
      <c r="AQ58" s="544" t="e">
        <f>AQ59+AQ65</f>
        <v>#REF!</v>
      </c>
      <c r="AR58" s="545"/>
      <c r="AS58" s="544">
        <f>AS59+AS65</f>
        <v>0</v>
      </c>
      <c r="AT58" s="545"/>
      <c r="AU58" s="544" t="e">
        <f>AU59+AU65</f>
        <v>#REF!</v>
      </c>
      <c r="AV58" s="545"/>
      <c r="AW58" s="544">
        <f>AW59+AW65</f>
        <v>0</v>
      </c>
      <c r="AX58" s="545"/>
      <c r="AY58" s="544" t="e">
        <f>AY59+AY65</f>
        <v>#REF!</v>
      </c>
      <c r="AZ58" s="545"/>
      <c r="BA58" s="544">
        <f>BA59+BA65</f>
        <v>0</v>
      </c>
      <c r="BB58" s="545"/>
      <c r="BC58" s="544" t="e">
        <f>BC59+BC65</f>
        <v>#REF!</v>
      </c>
      <c r="BD58" s="545"/>
      <c r="BE58" s="544">
        <f>BE59+BE65</f>
        <v>0</v>
      </c>
      <c r="BF58" s="545"/>
      <c r="BG58" s="544" t="e">
        <f>BG59+BG65</f>
        <v>#REF!</v>
      </c>
      <c r="BH58" s="545"/>
      <c r="BI58" s="544">
        <f>BI59+BI65</f>
        <v>0</v>
      </c>
      <c r="BJ58" s="545"/>
      <c r="BK58" s="544" t="e">
        <f>BK59+BK65</f>
        <v>#REF!</v>
      </c>
      <c r="BL58" s="545"/>
      <c r="BM58" s="544">
        <f>BM59+BM65</f>
        <v>0</v>
      </c>
      <c r="BN58" s="545"/>
      <c r="BO58" s="544" t="e">
        <f>BO59+BO65</f>
        <v>#REF!</v>
      </c>
      <c r="BP58" s="545"/>
    </row>
    <row r="59" spans="1:72" s="50" customFormat="1" ht="25.15" customHeight="1" x14ac:dyDescent="0.2">
      <c r="B59" s="49"/>
      <c r="D59" s="51" t="s">
        <v>61</v>
      </c>
      <c r="E59" s="52"/>
      <c r="F59" s="52"/>
      <c r="G59" s="52"/>
      <c r="H59" s="52"/>
      <c r="I59" s="52"/>
      <c r="J59" s="54">
        <f>J88</f>
        <v>0</v>
      </c>
      <c r="K59" s="182"/>
      <c r="M59" s="546">
        <f>SUM(M60:N64)</f>
        <v>0</v>
      </c>
      <c r="N59" s="547"/>
      <c r="O59" s="546">
        <f>SUM(O60:P64)</f>
        <v>0</v>
      </c>
      <c r="P59" s="547"/>
      <c r="Q59" s="546">
        <f>SUM(Q60:R64)</f>
        <v>0</v>
      </c>
      <c r="R59" s="547"/>
      <c r="S59" s="546">
        <f>SUM(S60:T64)</f>
        <v>0</v>
      </c>
      <c r="T59" s="547"/>
      <c r="U59" s="546">
        <f>SUM(U60:V64)</f>
        <v>0</v>
      </c>
      <c r="V59" s="547"/>
      <c r="W59" s="546" t="e">
        <f>SUM(W60:X64)</f>
        <v>#REF!</v>
      </c>
      <c r="X59" s="547"/>
      <c r="Y59" s="546">
        <f>SUM(Y60:Z64)</f>
        <v>0</v>
      </c>
      <c r="Z59" s="547"/>
      <c r="AA59" s="546" t="e">
        <f>SUM(AA60:AB64)</f>
        <v>#REF!</v>
      </c>
      <c r="AB59" s="547"/>
      <c r="AC59" s="546">
        <f>SUM(AC60:AD64)</f>
        <v>0</v>
      </c>
      <c r="AD59" s="547"/>
      <c r="AE59" s="546" t="e">
        <f>SUM(AE60:AF64)</f>
        <v>#REF!</v>
      </c>
      <c r="AF59" s="547"/>
      <c r="AG59" s="546">
        <f>SUM(AG60:AH64)</f>
        <v>0</v>
      </c>
      <c r="AH59" s="547"/>
      <c r="AI59" s="546" t="e">
        <f>SUM(AI60:AJ64)</f>
        <v>#REF!</v>
      </c>
      <c r="AJ59" s="547"/>
      <c r="AK59" s="546">
        <f>SUM(AK60:AL64)</f>
        <v>0</v>
      </c>
      <c r="AL59" s="547"/>
      <c r="AM59" s="546" t="e">
        <f>SUM(AM60:AN64)</f>
        <v>#REF!</v>
      </c>
      <c r="AN59" s="547"/>
      <c r="AO59" s="546">
        <f>SUM(AO60:AP64)</f>
        <v>0</v>
      </c>
      <c r="AP59" s="547"/>
      <c r="AQ59" s="546" t="e">
        <f>SUM(AQ60:AR64)</f>
        <v>#REF!</v>
      </c>
      <c r="AR59" s="547"/>
      <c r="AS59" s="546">
        <f>SUM(AS60:AT64)</f>
        <v>0</v>
      </c>
      <c r="AT59" s="547"/>
      <c r="AU59" s="546" t="e">
        <f>SUM(AU60:AV64)</f>
        <v>#REF!</v>
      </c>
      <c r="AV59" s="547"/>
      <c r="AW59" s="546">
        <f>SUM(AW60:AX64)</f>
        <v>0</v>
      </c>
      <c r="AX59" s="547"/>
      <c r="AY59" s="546" t="e">
        <f>SUM(AY60:AZ64)</f>
        <v>#REF!</v>
      </c>
      <c r="AZ59" s="547"/>
      <c r="BA59" s="546">
        <f>SUM(BA60:BB64)</f>
        <v>0</v>
      </c>
      <c r="BB59" s="547"/>
      <c r="BC59" s="546" t="e">
        <f>SUM(BC60:BD64)</f>
        <v>#REF!</v>
      </c>
      <c r="BD59" s="547"/>
      <c r="BE59" s="546">
        <f>SUM(BE60:BF64)</f>
        <v>0</v>
      </c>
      <c r="BF59" s="547"/>
      <c r="BG59" s="546" t="e">
        <f>SUM(BG60:BH64)</f>
        <v>#REF!</v>
      </c>
      <c r="BH59" s="547"/>
      <c r="BI59" s="546">
        <f>SUM(BI60:BJ64)</f>
        <v>0</v>
      </c>
      <c r="BJ59" s="547"/>
      <c r="BK59" s="546" t="e">
        <f>SUM(BK60:BL64)</f>
        <v>#REF!</v>
      </c>
      <c r="BL59" s="547"/>
      <c r="BM59" s="546">
        <f>SUM(BM60:BN64)</f>
        <v>0</v>
      </c>
      <c r="BN59" s="547"/>
      <c r="BO59" s="546" t="e">
        <f>SUM(BO60:BP64)</f>
        <v>#REF!</v>
      </c>
      <c r="BP59" s="547"/>
      <c r="BQ59" s="269"/>
      <c r="BR59" s="269"/>
      <c r="BS59" s="269"/>
      <c r="BT59" s="269"/>
    </row>
    <row r="60" spans="1:72" s="256" customFormat="1" ht="19.899999999999999" customHeight="1" x14ac:dyDescent="0.2">
      <c r="B60" s="55"/>
      <c r="D60" s="56" t="s">
        <v>420</v>
      </c>
      <c r="E60" s="57"/>
      <c r="F60" s="57"/>
      <c r="G60" s="57"/>
      <c r="H60" s="57"/>
      <c r="I60" s="57"/>
      <c r="J60" s="59">
        <f>J208</f>
        <v>0</v>
      </c>
      <c r="K60" s="184"/>
      <c r="M60" s="538">
        <f>N208</f>
        <v>0</v>
      </c>
      <c r="N60" s="539"/>
      <c r="O60" s="538">
        <f t="shared" ref="O60" si="27">P208</f>
        <v>0</v>
      </c>
      <c r="P60" s="539"/>
      <c r="Q60" s="538">
        <f t="shared" ref="Q60" si="28">R208</f>
        <v>0</v>
      </c>
      <c r="R60" s="539"/>
      <c r="S60" s="538">
        <f t="shared" ref="S60" si="29">T208</f>
        <v>0</v>
      </c>
      <c r="T60" s="539"/>
      <c r="U60" s="538">
        <f t="shared" ref="U60" si="30">V208</f>
        <v>0</v>
      </c>
      <c r="V60" s="539"/>
      <c r="W60" s="538" t="e">
        <f t="shared" ref="W60" si="31">X208</f>
        <v>#REF!</v>
      </c>
      <c r="X60" s="539"/>
      <c r="Y60" s="538">
        <f t="shared" ref="Y60" si="32">Z208</f>
        <v>0</v>
      </c>
      <c r="Z60" s="539"/>
      <c r="AA60" s="538" t="e">
        <f t="shared" ref="AA60" si="33">AB208</f>
        <v>#REF!</v>
      </c>
      <c r="AB60" s="539"/>
      <c r="AC60" s="538">
        <f t="shared" ref="AC60" si="34">AD208</f>
        <v>0</v>
      </c>
      <c r="AD60" s="539"/>
      <c r="AE60" s="538" t="e">
        <f t="shared" ref="AE60" si="35">AF208</f>
        <v>#REF!</v>
      </c>
      <c r="AF60" s="539"/>
      <c r="AG60" s="538">
        <f t="shared" ref="AG60" si="36">AH208</f>
        <v>0</v>
      </c>
      <c r="AH60" s="539"/>
      <c r="AI60" s="538" t="e">
        <f t="shared" ref="AI60" si="37">AJ208</f>
        <v>#REF!</v>
      </c>
      <c r="AJ60" s="539"/>
      <c r="AK60" s="538">
        <f t="shared" ref="AK60" si="38">AL208</f>
        <v>0</v>
      </c>
      <c r="AL60" s="539"/>
      <c r="AM60" s="538" t="e">
        <f t="shared" ref="AM60" si="39">AN208</f>
        <v>#REF!</v>
      </c>
      <c r="AN60" s="539"/>
      <c r="AO60" s="538">
        <f t="shared" ref="AO60" si="40">AP208</f>
        <v>0</v>
      </c>
      <c r="AP60" s="539"/>
      <c r="AQ60" s="538" t="e">
        <f t="shared" ref="AQ60" si="41">AR208</f>
        <v>#REF!</v>
      </c>
      <c r="AR60" s="539"/>
      <c r="AS60" s="538">
        <f t="shared" ref="AS60" si="42">AT208</f>
        <v>0</v>
      </c>
      <c r="AT60" s="539"/>
      <c r="AU60" s="538" t="e">
        <f t="shared" ref="AU60" si="43">AV208</f>
        <v>#REF!</v>
      </c>
      <c r="AV60" s="539"/>
      <c r="AW60" s="538">
        <f t="shared" ref="AW60" si="44">AX208</f>
        <v>0</v>
      </c>
      <c r="AX60" s="539"/>
      <c r="AY60" s="538" t="e">
        <f t="shared" ref="AY60" si="45">AZ208</f>
        <v>#REF!</v>
      </c>
      <c r="AZ60" s="539"/>
      <c r="BA60" s="538">
        <f t="shared" ref="BA60" si="46">BB208</f>
        <v>0</v>
      </c>
      <c r="BB60" s="539"/>
      <c r="BC60" s="538" t="e">
        <f t="shared" ref="BC60" si="47">BD208</f>
        <v>#REF!</v>
      </c>
      <c r="BD60" s="539"/>
      <c r="BE60" s="538">
        <f t="shared" ref="BE60" si="48">BF208</f>
        <v>0</v>
      </c>
      <c r="BF60" s="539"/>
      <c r="BG60" s="538" t="e">
        <f t="shared" ref="BG60" si="49">BH208</f>
        <v>#REF!</v>
      </c>
      <c r="BH60" s="539"/>
      <c r="BI60" s="538">
        <f t="shared" ref="BI60" si="50">BJ208</f>
        <v>0</v>
      </c>
      <c r="BJ60" s="539"/>
      <c r="BK60" s="538" t="e">
        <f t="shared" ref="BK60" si="51">BL208</f>
        <v>#REF!</v>
      </c>
      <c r="BL60" s="539"/>
      <c r="BM60" s="538">
        <f t="shared" ref="BM60" si="52">BN208</f>
        <v>0</v>
      </c>
      <c r="BN60" s="539"/>
      <c r="BO60" s="538" t="e">
        <f t="shared" ref="BO60" si="53">BP208</f>
        <v>#REF!</v>
      </c>
      <c r="BP60" s="539"/>
    </row>
    <row r="61" spans="1:72" s="256" customFormat="1" ht="19.899999999999999" customHeight="1" x14ac:dyDescent="0.2">
      <c r="B61" s="55"/>
      <c r="D61" s="56" t="s">
        <v>421</v>
      </c>
      <c r="E61" s="57"/>
      <c r="F61" s="57"/>
      <c r="G61" s="57"/>
      <c r="H61" s="57"/>
      <c r="I61" s="57"/>
      <c r="J61" s="59">
        <f>J283</f>
        <v>0</v>
      </c>
      <c r="K61" s="184"/>
      <c r="M61" s="538">
        <f>N283</f>
        <v>0</v>
      </c>
      <c r="N61" s="539"/>
      <c r="O61" s="538">
        <f t="shared" ref="O61" si="54">P283</f>
        <v>0</v>
      </c>
      <c r="P61" s="539"/>
      <c r="Q61" s="538">
        <f t="shared" ref="Q61" si="55">R283</f>
        <v>0</v>
      </c>
      <c r="R61" s="539"/>
      <c r="S61" s="538">
        <f t="shared" ref="S61" si="56">T283</f>
        <v>0</v>
      </c>
      <c r="T61" s="539"/>
      <c r="U61" s="538">
        <f t="shared" ref="U61" si="57">V283</f>
        <v>0</v>
      </c>
      <c r="V61" s="539"/>
      <c r="W61" s="538" t="e">
        <f t="shared" ref="W61" si="58">X283</f>
        <v>#REF!</v>
      </c>
      <c r="X61" s="539"/>
      <c r="Y61" s="538">
        <f t="shared" ref="Y61" si="59">Z283</f>
        <v>0</v>
      </c>
      <c r="Z61" s="539"/>
      <c r="AA61" s="538" t="e">
        <f t="shared" ref="AA61" si="60">AB283</f>
        <v>#REF!</v>
      </c>
      <c r="AB61" s="539"/>
      <c r="AC61" s="538">
        <f t="shared" ref="AC61" si="61">AD283</f>
        <v>0</v>
      </c>
      <c r="AD61" s="539"/>
      <c r="AE61" s="538" t="e">
        <f t="shared" ref="AE61" si="62">AF283</f>
        <v>#REF!</v>
      </c>
      <c r="AF61" s="539"/>
      <c r="AG61" s="538">
        <f t="shared" ref="AG61" si="63">AH283</f>
        <v>0</v>
      </c>
      <c r="AH61" s="539"/>
      <c r="AI61" s="538" t="e">
        <f t="shared" ref="AI61" si="64">AJ283</f>
        <v>#REF!</v>
      </c>
      <c r="AJ61" s="539"/>
      <c r="AK61" s="538">
        <f t="shared" ref="AK61" si="65">AL283</f>
        <v>0</v>
      </c>
      <c r="AL61" s="539"/>
      <c r="AM61" s="538" t="e">
        <f t="shared" ref="AM61" si="66">AN283</f>
        <v>#REF!</v>
      </c>
      <c r="AN61" s="539"/>
      <c r="AO61" s="538">
        <f t="shared" ref="AO61" si="67">AP283</f>
        <v>0</v>
      </c>
      <c r="AP61" s="539"/>
      <c r="AQ61" s="538" t="e">
        <f t="shared" ref="AQ61" si="68">AR283</f>
        <v>#REF!</v>
      </c>
      <c r="AR61" s="539"/>
      <c r="AS61" s="538">
        <f t="shared" ref="AS61" si="69">AT283</f>
        <v>0</v>
      </c>
      <c r="AT61" s="539"/>
      <c r="AU61" s="538" t="e">
        <f t="shared" ref="AU61" si="70">AV283</f>
        <v>#REF!</v>
      </c>
      <c r="AV61" s="539"/>
      <c r="AW61" s="538">
        <f t="shared" ref="AW61" si="71">AX283</f>
        <v>0</v>
      </c>
      <c r="AX61" s="539"/>
      <c r="AY61" s="538" t="e">
        <f t="shared" ref="AY61" si="72">AZ283</f>
        <v>#REF!</v>
      </c>
      <c r="AZ61" s="539"/>
      <c r="BA61" s="538">
        <f t="shared" ref="BA61" si="73">BB283</f>
        <v>0</v>
      </c>
      <c r="BB61" s="539"/>
      <c r="BC61" s="538" t="e">
        <f t="shared" ref="BC61" si="74">BD283</f>
        <v>#REF!</v>
      </c>
      <c r="BD61" s="539"/>
      <c r="BE61" s="538">
        <f t="shared" ref="BE61" si="75">BF283</f>
        <v>0</v>
      </c>
      <c r="BF61" s="539"/>
      <c r="BG61" s="538" t="e">
        <f t="shared" ref="BG61" si="76">BH283</f>
        <v>#REF!</v>
      </c>
      <c r="BH61" s="539"/>
      <c r="BI61" s="538">
        <f t="shared" ref="BI61" si="77">BJ283</f>
        <v>0</v>
      </c>
      <c r="BJ61" s="539"/>
      <c r="BK61" s="538" t="e">
        <f t="shared" ref="BK61" si="78">BL283</f>
        <v>#REF!</v>
      </c>
      <c r="BL61" s="539"/>
      <c r="BM61" s="538">
        <f t="shared" ref="BM61" si="79">BN283</f>
        <v>0</v>
      </c>
      <c r="BN61" s="539"/>
      <c r="BO61" s="538" t="e">
        <f t="shared" ref="BO61" si="80">BP283</f>
        <v>#REF!</v>
      </c>
      <c r="BP61" s="539"/>
    </row>
    <row r="62" spans="1:72" s="256" customFormat="1" ht="19.899999999999999" customHeight="1" x14ac:dyDescent="0.2">
      <c r="B62" s="55"/>
      <c r="D62" s="56" t="s">
        <v>422</v>
      </c>
      <c r="E62" s="57"/>
      <c r="F62" s="57"/>
      <c r="G62" s="57"/>
      <c r="H62" s="57"/>
      <c r="I62" s="57"/>
      <c r="J62" s="59">
        <f>J317</f>
        <v>0</v>
      </c>
      <c r="K62" s="184"/>
      <c r="M62" s="538">
        <f>N317</f>
        <v>0</v>
      </c>
      <c r="N62" s="539"/>
      <c r="O62" s="538">
        <f t="shared" ref="O62" si="81">P317</f>
        <v>0</v>
      </c>
      <c r="P62" s="539"/>
      <c r="Q62" s="538">
        <f t="shared" ref="Q62" si="82">R317</f>
        <v>0</v>
      </c>
      <c r="R62" s="539"/>
      <c r="S62" s="538">
        <f t="shared" ref="S62" si="83">T317</f>
        <v>0</v>
      </c>
      <c r="T62" s="539"/>
      <c r="U62" s="538">
        <f t="shared" ref="U62" si="84">V317</f>
        <v>0</v>
      </c>
      <c r="V62" s="539"/>
      <c r="W62" s="538" t="e">
        <f t="shared" ref="W62" si="85">X317</f>
        <v>#REF!</v>
      </c>
      <c r="X62" s="539"/>
      <c r="Y62" s="538">
        <f t="shared" ref="Y62" si="86">Z317</f>
        <v>0</v>
      </c>
      <c r="Z62" s="539"/>
      <c r="AA62" s="538" t="e">
        <f t="shared" ref="AA62" si="87">AB317</f>
        <v>#REF!</v>
      </c>
      <c r="AB62" s="539"/>
      <c r="AC62" s="538">
        <f t="shared" ref="AC62" si="88">AD317</f>
        <v>0</v>
      </c>
      <c r="AD62" s="539"/>
      <c r="AE62" s="538" t="e">
        <f t="shared" ref="AE62" si="89">AF317</f>
        <v>#REF!</v>
      </c>
      <c r="AF62" s="539"/>
      <c r="AG62" s="538">
        <f t="shared" ref="AG62" si="90">AH317</f>
        <v>0</v>
      </c>
      <c r="AH62" s="539"/>
      <c r="AI62" s="538" t="e">
        <f t="shared" ref="AI62" si="91">AJ317</f>
        <v>#REF!</v>
      </c>
      <c r="AJ62" s="539"/>
      <c r="AK62" s="538">
        <f t="shared" ref="AK62" si="92">AL317</f>
        <v>0</v>
      </c>
      <c r="AL62" s="539"/>
      <c r="AM62" s="538" t="e">
        <f t="shared" ref="AM62" si="93">AN317</f>
        <v>#REF!</v>
      </c>
      <c r="AN62" s="539"/>
      <c r="AO62" s="538">
        <f t="shared" ref="AO62" si="94">AP317</f>
        <v>0</v>
      </c>
      <c r="AP62" s="539"/>
      <c r="AQ62" s="538" t="e">
        <f t="shared" ref="AQ62" si="95">AR317</f>
        <v>#REF!</v>
      </c>
      <c r="AR62" s="539"/>
      <c r="AS62" s="538">
        <f t="shared" ref="AS62" si="96">AT317</f>
        <v>0</v>
      </c>
      <c r="AT62" s="539"/>
      <c r="AU62" s="538" t="e">
        <f t="shared" ref="AU62" si="97">AV317</f>
        <v>#REF!</v>
      </c>
      <c r="AV62" s="539"/>
      <c r="AW62" s="538">
        <f t="shared" ref="AW62" si="98">AX317</f>
        <v>0</v>
      </c>
      <c r="AX62" s="539"/>
      <c r="AY62" s="538" t="e">
        <f t="shared" ref="AY62" si="99">AZ317</f>
        <v>#REF!</v>
      </c>
      <c r="AZ62" s="539"/>
      <c r="BA62" s="538">
        <f t="shared" ref="BA62" si="100">BB317</f>
        <v>0</v>
      </c>
      <c r="BB62" s="539"/>
      <c r="BC62" s="538" t="e">
        <f t="shared" ref="BC62" si="101">BD317</f>
        <v>#REF!</v>
      </c>
      <c r="BD62" s="539"/>
      <c r="BE62" s="538">
        <f t="shared" ref="BE62" si="102">BF317</f>
        <v>0</v>
      </c>
      <c r="BF62" s="539"/>
      <c r="BG62" s="538" t="e">
        <f t="shared" ref="BG62" si="103">BH317</f>
        <v>#REF!</v>
      </c>
      <c r="BH62" s="539"/>
      <c r="BI62" s="538">
        <f t="shared" ref="BI62" si="104">BJ317</f>
        <v>0</v>
      </c>
      <c r="BJ62" s="539"/>
      <c r="BK62" s="538" t="e">
        <f t="shared" ref="BK62" si="105">BL317</f>
        <v>#REF!</v>
      </c>
      <c r="BL62" s="539"/>
      <c r="BM62" s="538">
        <f t="shared" ref="BM62" si="106">BN317</f>
        <v>0</v>
      </c>
      <c r="BN62" s="539"/>
      <c r="BO62" s="538" t="e">
        <f t="shared" ref="BO62" si="107">BP317</f>
        <v>#REF!</v>
      </c>
      <c r="BP62" s="539"/>
    </row>
    <row r="63" spans="1:72" s="256" customFormat="1" ht="19.899999999999999" customHeight="1" x14ac:dyDescent="0.2">
      <c r="B63" s="55"/>
      <c r="D63" s="56" t="s">
        <v>62</v>
      </c>
      <c r="E63" s="57"/>
      <c r="F63" s="57"/>
      <c r="G63" s="57"/>
      <c r="H63" s="57"/>
      <c r="I63" s="57"/>
      <c r="J63" s="59">
        <f>J346</f>
        <v>0</v>
      </c>
      <c r="K63" s="184"/>
      <c r="M63" s="538">
        <f>N346</f>
        <v>0</v>
      </c>
      <c r="N63" s="539"/>
      <c r="O63" s="538">
        <f t="shared" ref="O63" si="108">P346</f>
        <v>0</v>
      </c>
      <c r="P63" s="539"/>
      <c r="Q63" s="538">
        <f t="shared" ref="Q63" si="109">R346</f>
        <v>0</v>
      </c>
      <c r="R63" s="539"/>
      <c r="S63" s="538">
        <f t="shared" ref="S63" si="110">T346</f>
        <v>0</v>
      </c>
      <c r="T63" s="539"/>
      <c r="U63" s="538">
        <f t="shared" ref="U63" si="111">V346</f>
        <v>0</v>
      </c>
      <c r="V63" s="539"/>
      <c r="W63" s="538" t="e">
        <f t="shared" ref="W63" si="112">X346</f>
        <v>#REF!</v>
      </c>
      <c r="X63" s="539"/>
      <c r="Y63" s="538">
        <f t="shared" ref="Y63" si="113">Z346</f>
        <v>0</v>
      </c>
      <c r="Z63" s="539"/>
      <c r="AA63" s="538" t="e">
        <f t="shared" ref="AA63" si="114">AB346</f>
        <v>#REF!</v>
      </c>
      <c r="AB63" s="539"/>
      <c r="AC63" s="538">
        <f t="shared" ref="AC63" si="115">AD346</f>
        <v>0</v>
      </c>
      <c r="AD63" s="539"/>
      <c r="AE63" s="538" t="e">
        <f t="shared" ref="AE63" si="116">AF346</f>
        <v>#REF!</v>
      </c>
      <c r="AF63" s="539"/>
      <c r="AG63" s="538">
        <f t="shared" ref="AG63" si="117">AH346</f>
        <v>0</v>
      </c>
      <c r="AH63" s="539"/>
      <c r="AI63" s="538" t="e">
        <f t="shared" ref="AI63" si="118">AJ346</f>
        <v>#REF!</v>
      </c>
      <c r="AJ63" s="539"/>
      <c r="AK63" s="538">
        <f t="shared" ref="AK63" si="119">AL346</f>
        <v>0</v>
      </c>
      <c r="AL63" s="539"/>
      <c r="AM63" s="538" t="e">
        <f t="shared" ref="AM63" si="120">AN346</f>
        <v>#REF!</v>
      </c>
      <c r="AN63" s="539"/>
      <c r="AO63" s="538">
        <f t="shared" ref="AO63" si="121">AP346</f>
        <v>0</v>
      </c>
      <c r="AP63" s="539"/>
      <c r="AQ63" s="538" t="e">
        <f t="shared" ref="AQ63" si="122">AR346</f>
        <v>#REF!</v>
      </c>
      <c r="AR63" s="539"/>
      <c r="AS63" s="538">
        <f t="shared" ref="AS63" si="123">AT346</f>
        <v>0</v>
      </c>
      <c r="AT63" s="539"/>
      <c r="AU63" s="538" t="e">
        <f t="shared" ref="AU63" si="124">AV346</f>
        <v>#REF!</v>
      </c>
      <c r="AV63" s="539"/>
      <c r="AW63" s="538">
        <f t="shared" ref="AW63" si="125">AX346</f>
        <v>0</v>
      </c>
      <c r="AX63" s="539"/>
      <c r="AY63" s="538" t="e">
        <f t="shared" ref="AY63" si="126">AZ346</f>
        <v>#REF!</v>
      </c>
      <c r="AZ63" s="539"/>
      <c r="BA63" s="538">
        <f t="shared" ref="BA63" si="127">BB346</f>
        <v>0</v>
      </c>
      <c r="BB63" s="539"/>
      <c r="BC63" s="538" t="e">
        <f t="shared" ref="BC63" si="128">BD346</f>
        <v>#REF!</v>
      </c>
      <c r="BD63" s="539"/>
      <c r="BE63" s="538">
        <f t="shared" ref="BE63" si="129">BF346</f>
        <v>0</v>
      </c>
      <c r="BF63" s="539"/>
      <c r="BG63" s="538" t="e">
        <f t="shared" ref="BG63" si="130">BH346</f>
        <v>#REF!</v>
      </c>
      <c r="BH63" s="539"/>
      <c r="BI63" s="538">
        <f t="shared" ref="BI63" si="131">BJ346</f>
        <v>0</v>
      </c>
      <c r="BJ63" s="539"/>
      <c r="BK63" s="538" t="e">
        <f t="shared" ref="BK63" si="132">BL346</f>
        <v>#REF!</v>
      </c>
      <c r="BL63" s="539"/>
      <c r="BM63" s="538">
        <f t="shared" ref="BM63" si="133">BN346</f>
        <v>0</v>
      </c>
      <c r="BN63" s="539"/>
      <c r="BO63" s="538" t="e">
        <f t="shared" ref="BO63" si="134">BP346</f>
        <v>#REF!</v>
      </c>
      <c r="BP63" s="539"/>
    </row>
    <row r="64" spans="1:72" s="256" customFormat="1" ht="19.899999999999999" customHeight="1" x14ac:dyDescent="0.2">
      <c r="B64" s="55"/>
      <c r="D64" s="56" t="s">
        <v>63</v>
      </c>
      <c r="E64" s="57"/>
      <c r="F64" s="57"/>
      <c r="G64" s="57"/>
      <c r="H64" s="57"/>
      <c r="I64" s="57"/>
      <c r="J64" s="59">
        <f>J358</f>
        <v>0</v>
      </c>
      <c r="K64" s="184"/>
      <c r="M64" s="540">
        <f>N358</f>
        <v>0</v>
      </c>
      <c r="N64" s="541"/>
      <c r="O64" s="540">
        <f t="shared" ref="O64" si="135">P358</f>
        <v>0</v>
      </c>
      <c r="P64" s="541"/>
      <c r="Q64" s="540">
        <f t="shared" ref="Q64" si="136">R358</f>
        <v>0</v>
      </c>
      <c r="R64" s="541"/>
      <c r="S64" s="540">
        <f t="shared" ref="S64" si="137">T358</f>
        <v>0</v>
      </c>
      <c r="T64" s="541"/>
      <c r="U64" s="540">
        <f t="shared" ref="U64" si="138">V358</f>
        <v>0</v>
      </c>
      <c r="V64" s="541"/>
      <c r="W64" s="540" t="e">
        <f t="shared" ref="W64" si="139">X358</f>
        <v>#REF!</v>
      </c>
      <c r="X64" s="541"/>
      <c r="Y64" s="540">
        <f t="shared" ref="Y64" si="140">Z358</f>
        <v>0</v>
      </c>
      <c r="Z64" s="541"/>
      <c r="AA64" s="540" t="e">
        <f t="shared" ref="AA64" si="141">AB358</f>
        <v>#REF!</v>
      </c>
      <c r="AB64" s="541"/>
      <c r="AC64" s="540">
        <f t="shared" ref="AC64" si="142">AD358</f>
        <v>0</v>
      </c>
      <c r="AD64" s="541"/>
      <c r="AE64" s="540" t="e">
        <f t="shared" ref="AE64" si="143">AF358</f>
        <v>#REF!</v>
      </c>
      <c r="AF64" s="541"/>
      <c r="AG64" s="540">
        <f t="shared" ref="AG64" si="144">AH358</f>
        <v>0</v>
      </c>
      <c r="AH64" s="541"/>
      <c r="AI64" s="540" t="e">
        <f t="shared" ref="AI64" si="145">AJ358</f>
        <v>#REF!</v>
      </c>
      <c r="AJ64" s="541"/>
      <c r="AK64" s="540">
        <f t="shared" ref="AK64" si="146">AL358</f>
        <v>0</v>
      </c>
      <c r="AL64" s="541"/>
      <c r="AM64" s="540" t="e">
        <f t="shared" ref="AM64" si="147">AN358</f>
        <v>#REF!</v>
      </c>
      <c r="AN64" s="541"/>
      <c r="AO64" s="540">
        <f t="shared" ref="AO64" si="148">AP358</f>
        <v>0</v>
      </c>
      <c r="AP64" s="541"/>
      <c r="AQ64" s="540" t="e">
        <f t="shared" ref="AQ64" si="149">AR358</f>
        <v>#REF!</v>
      </c>
      <c r="AR64" s="541"/>
      <c r="AS64" s="540">
        <f t="shared" ref="AS64" si="150">AT358</f>
        <v>0</v>
      </c>
      <c r="AT64" s="541"/>
      <c r="AU64" s="540" t="e">
        <f t="shared" ref="AU64" si="151">AV358</f>
        <v>#REF!</v>
      </c>
      <c r="AV64" s="541"/>
      <c r="AW64" s="540">
        <f t="shared" ref="AW64" si="152">AX358</f>
        <v>0</v>
      </c>
      <c r="AX64" s="541"/>
      <c r="AY64" s="540" t="e">
        <f t="shared" ref="AY64" si="153">AZ358</f>
        <v>#REF!</v>
      </c>
      <c r="AZ64" s="541"/>
      <c r="BA64" s="540">
        <f t="shared" ref="BA64" si="154">BB358</f>
        <v>0</v>
      </c>
      <c r="BB64" s="541"/>
      <c r="BC64" s="540" t="e">
        <f t="shared" ref="BC64" si="155">BD358</f>
        <v>#REF!</v>
      </c>
      <c r="BD64" s="541"/>
      <c r="BE64" s="540">
        <f t="shared" ref="BE64" si="156">BF358</f>
        <v>0</v>
      </c>
      <c r="BF64" s="541"/>
      <c r="BG64" s="540" t="e">
        <f t="shared" ref="BG64" si="157">BH358</f>
        <v>#REF!</v>
      </c>
      <c r="BH64" s="541"/>
      <c r="BI64" s="540">
        <f t="shared" ref="BI64" si="158">BJ358</f>
        <v>0</v>
      </c>
      <c r="BJ64" s="541"/>
      <c r="BK64" s="540" t="e">
        <f t="shared" ref="BK64" si="159">BL358</f>
        <v>#REF!</v>
      </c>
      <c r="BL64" s="541"/>
      <c r="BM64" s="540">
        <f t="shared" ref="BM64" si="160">BN358</f>
        <v>0</v>
      </c>
      <c r="BN64" s="541"/>
      <c r="BO64" s="540" t="e">
        <f t="shared" ref="BO64" si="161">BP358</f>
        <v>#REF!</v>
      </c>
      <c r="BP64" s="541"/>
    </row>
    <row r="65" spans="1:72" s="50" customFormat="1" ht="25.15" customHeight="1" x14ac:dyDescent="0.2">
      <c r="B65" s="49"/>
      <c r="D65" s="51" t="s">
        <v>423</v>
      </c>
      <c r="E65" s="52"/>
      <c r="F65" s="52"/>
      <c r="G65" s="52"/>
      <c r="H65" s="52"/>
      <c r="I65" s="52"/>
      <c r="J65" s="54">
        <f>J365</f>
        <v>0</v>
      </c>
      <c r="K65" s="184"/>
      <c r="M65" s="542">
        <f>N365</f>
        <v>0</v>
      </c>
      <c r="N65" s="543"/>
      <c r="O65" s="542">
        <f t="shared" ref="O65" si="162">P365</f>
        <v>0</v>
      </c>
      <c r="P65" s="543"/>
      <c r="Q65" s="542">
        <f t="shared" ref="Q65" si="163">R365</f>
        <v>0</v>
      </c>
      <c r="R65" s="543"/>
      <c r="S65" s="542">
        <f t="shared" ref="S65" si="164">T365</f>
        <v>0</v>
      </c>
      <c r="T65" s="543"/>
      <c r="U65" s="542">
        <f t="shared" ref="U65" si="165">V365</f>
        <v>0</v>
      </c>
      <c r="V65" s="543"/>
      <c r="W65" s="542" t="e">
        <f t="shared" ref="W65" si="166">X365</f>
        <v>#REF!</v>
      </c>
      <c r="X65" s="543"/>
      <c r="Y65" s="542">
        <f t="shared" ref="Y65" si="167">Z365</f>
        <v>0</v>
      </c>
      <c r="Z65" s="543"/>
      <c r="AA65" s="542" t="e">
        <f t="shared" ref="AA65" si="168">AB365</f>
        <v>#REF!</v>
      </c>
      <c r="AB65" s="543"/>
      <c r="AC65" s="542">
        <f t="shared" ref="AC65" si="169">AD365</f>
        <v>0</v>
      </c>
      <c r="AD65" s="543"/>
      <c r="AE65" s="542" t="e">
        <f t="shared" ref="AE65" si="170">AF365</f>
        <v>#REF!</v>
      </c>
      <c r="AF65" s="543"/>
      <c r="AG65" s="542">
        <f t="shared" ref="AG65" si="171">AH365</f>
        <v>0</v>
      </c>
      <c r="AH65" s="543"/>
      <c r="AI65" s="542" t="e">
        <f t="shared" ref="AI65" si="172">AJ365</f>
        <v>#REF!</v>
      </c>
      <c r="AJ65" s="543"/>
      <c r="AK65" s="542">
        <f t="shared" ref="AK65" si="173">AL365</f>
        <v>0</v>
      </c>
      <c r="AL65" s="543"/>
      <c r="AM65" s="542" t="e">
        <f t="shared" ref="AM65" si="174">AN365</f>
        <v>#REF!</v>
      </c>
      <c r="AN65" s="543"/>
      <c r="AO65" s="542">
        <f t="shared" ref="AO65" si="175">AP365</f>
        <v>0</v>
      </c>
      <c r="AP65" s="543"/>
      <c r="AQ65" s="542" t="e">
        <f t="shared" ref="AQ65" si="176">AR365</f>
        <v>#REF!</v>
      </c>
      <c r="AR65" s="543"/>
      <c r="AS65" s="542">
        <f t="shared" ref="AS65" si="177">AT365</f>
        <v>0</v>
      </c>
      <c r="AT65" s="543"/>
      <c r="AU65" s="542" t="e">
        <f t="shared" ref="AU65" si="178">AV365</f>
        <v>#REF!</v>
      </c>
      <c r="AV65" s="543"/>
      <c r="AW65" s="542">
        <f t="shared" ref="AW65" si="179">AX365</f>
        <v>0</v>
      </c>
      <c r="AX65" s="543"/>
      <c r="AY65" s="542" t="e">
        <f t="shared" ref="AY65" si="180">AZ365</f>
        <v>#REF!</v>
      </c>
      <c r="AZ65" s="543"/>
      <c r="BA65" s="542">
        <f t="shared" ref="BA65" si="181">BB365</f>
        <v>0</v>
      </c>
      <c r="BB65" s="543"/>
      <c r="BC65" s="542" t="e">
        <f t="shared" ref="BC65" si="182">BD365</f>
        <v>#REF!</v>
      </c>
      <c r="BD65" s="543"/>
      <c r="BE65" s="542">
        <f t="shared" ref="BE65" si="183">BF365</f>
        <v>0</v>
      </c>
      <c r="BF65" s="543"/>
      <c r="BG65" s="542" t="e">
        <f t="shared" ref="BG65" si="184">BH365</f>
        <v>#REF!</v>
      </c>
      <c r="BH65" s="543"/>
      <c r="BI65" s="542">
        <f t="shared" ref="BI65" si="185">BJ365</f>
        <v>0</v>
      </c>
      <c r="BJ65" s="543"/>
      <c r="BK65" s="542" t="e">
        <f t="shared" ref="BK65" si="186">BL365</f>
        <v>#REF!</v>
      </c>
      <c r="BL65" s="543"/>
      <c r="BM65" s="542">
        <f t="shared" ref="BM65" si="187">BN365</f>
        <v>0</v>
      </c>
      <c r="BN65" s="543"/>
      <c r="BO65" s="542" t="e">
        <f t="shared" ref="BO65" si="188">BP365</f>
        <v>#REF!</v>
      </c>
      <c r="BP65" s="543"/>
      <c r="BQ65" s="256"/>
      <c r="BR65" s="256"/>
      <c r="BS65" s="256"/>
      <c r="BT65" s="256"/>
    </row>
    <row r="66" spans="1:72" s="269" customFormat="1" ht="21.75" customHeight="1" x14ac:dyDescent="0.2">
      <c r="A66" s="260"/>
      <c r="B66" s="16"/>
      <c r="C66" s="260"/>
      <c r="D66" s="260"/>
      <c r="E66" s="260"/>
      <c r="F66" s="260"/>
      <c r="G66" s="260"/>
      <c r="H66" s="260"/>
      <c r="I66" s="260"/>
      <c r="J66" s="260"/>
      <c r="K66" s="184"/>
      <c r="M66" s="171"/>
      <c r="N66" s="172"/>
      <c r="O66" s="115"/>
      <c r="P66" s="122"/>
      <c r="Q66" s="117"/>
      <c r="R66" s="122"/>
      <c r="S66" s="117"/>
      <c r="T66" s="122"/>
      <c r="U66" s="117"/>
      <c r="V66" s="122"/>
      <c r="W66" s="117"/>
      <c r="X66" s="122"/>
      <c r="Y66" s="117"/>
      <c r="Z66" s="122"/>
      <c r="AA66" s="117"/>
      <c r="AB66" s="122"/>
      <c r="AC66" s="117"/>
      <c r="AD66" s="122"/>
      <c r="AE66" s="117"/>
      <c r="AF66" s="122"/>
      <c r="AG66" s="117"/>
      <c r="AH66" s="122"/>
      <c r="AI66" s="117"/>
      <c r="AJ66" s="122"/>
      <c r="AK66" s="117"/>
      <c r="AL66" s="122"/>
      <c r="AM66" s="117"/>
      <c r="AN66" s="122"/>
      <c r="AO66" s="117"/>
      <c r="AP66" s="122"/>
      <c r="AQ66" s="117"/>
      <c r="AR66" s="122"/>
      <c r="AS66" s="117"/>
      <c r="AT66" s="122"/>
      <c r="AU66" s="117"/>
      <c r="AV66" s="122"/>
      <c r="AW66" s="117"/>
      <c r="AX66" s="122"/>
      <c r="AY66" s="117"/>
      <c r="AZ66" s="122"/>
      <c r="BA66" s="117"/>
      <c r="BB66" s="122"/>
      <c r="BC66" s="117"/>
      <c r="BD66" s="122"/>
      <c r="BE66" s="117"/>
      <c r="BF66" s="122"/>
      <c r="BG66" s="117"/>
      <c r="BH66" s="122"/>
      <c r="BI66" s="117"/>
      <c r="BJ66" s="122"/>
      <c r="BK66" s="117"/>
      <c r="BL66" s="122"/>
      <c r="BM66" s="117"/>
      <c r="BN66" s="122"/>
      <c r="BO66" s="117"/>
      <c r="BP66" s="122"/>
      <c r="BT66" s="256"/>
    </row>
    <row r="67" spans="1:72" s="269" customFormat="1" ht="7.15" customHeight="1" thickBot="1" x14ac:dyDescent="0.25">
      <c r="A67" s="260"/>
      <c r="B67" s="23"/>
      <c r="C67" s="24"/>
      <c r="D67" s="24"/>
      <c r="E67" s="24"/>
      <c r="F67" s="24"/>
      <c r="G67" s="24"/>
      <c r="H67" s="24"/>
      <c r="I67" s="24"/>
      <c r="J67" s="24"/>
      <c r="K67" s="185"/>
      <c r="M67" s="179"/>
      <c r="N67" s="181"/>
      <c r="O67" s="119"/>
      <c r="P67" s="123"/>
      <c r="Q67" s="118"/>
      <c r="R67" s="123"/>
      <c r="S67" s="118"/>
      <c r="T67" s="123"/>
      <c r="U67" s="118"/>
      <c r="V67" s="123"/>
      <c r="W67" s="118"/>
      <c r="X67" s="123"/>
      <c r="Y67" s="118"/>
      <c r="Z67" s="123"/>
      <c r="AA67" s="118"/>
      <c r="AB67" s="123"/>
      <c r="AC67" s="118"/>
      <c r="AD67" s="123"/>
      <c r="AE67" s="118"/>
      <c r="AF67" s="123"/>
      <c r="AG67" s="118"/>
      <c r="AH67" s="123"/>
      <c r="AI67" s="118"/>
      <c r="AJ67" s="123"/>
      <c r="AK67" s="118"/>
      <c r="AL67" s="123"/>
      <c r="AM67" s="118"/>
      <c r="AN67" s="123"/>
      <c r="AO67" s="118"/>
      <c r="AP67" s="123"/>
      <c r="AQ67" s="118"/>
      <c r="AR67" s="123"/>
      <c r="AS67" s="118"/>
      <c r="AT67" s="123"/>
      <c r="AU67" s="118"/>
      <c r="AV67" s="123"/>
      <c r="AW67" s="118"/>
      <c r="AX67" s="123"/>
      <c r="AY67" s="118"/>
      <c r="AZ67" s="123"/>
      <c r="BA67" s="118"/>
      <c r="BB67" s="123"/>
      <c r="BC67" s="118"/>
      <c r="BD67" s="123"/>
      <c r="BE67" s="118"/>
      <c r="BF67" s="123"/>
      <c r="BG67" s="118"/>
      <c r="BH67" s="123"/>
      <c r="BI67" s="118"/>
      <c r="BJ67" s="123"/>
      <c r="BK67" s="118"/>
      <c r="BL67" s="123"/>
      <c r="BM67" s="118"/>
      <c r="BN67" s="123"/>
      <c r="BO67" s="118"/>
      <c r="BP67" s="123"/>
      <c r="BT67" s="256"/>
    </row>
    <row r="68" spans="1:72" ht="15" x14ac:dyDescent="0.2">
      <c r="K68" s="50"/>
      <c r="M68" s="41"/>
      <c r="O68" s="41"/>
      <c r="Q68" s="41"/>
      <c r="S68" s="41"/>
      <c r="U68" s="41"/>
      <c r="W68" s="41"/>
      <c r="Y68" s="41"/>
      <c r="AA68" s="41"/>
      <c r="AC68" s="41"/>
      <c r="AE68" s="41"/>
      <c r="AG68" s="41"/>
      <c r="AI68" s="41"/>
      <c r="AK68" s="41"/>
      <c r="AM68" s="41"/>
      <c r="AO68" s="41"/>
      <c r="AQ68" s="41"/>
      <c r="AS68" s="41"/>
      <c r="AU68" s="41"/>
      <c r="AW68" s="41"/>
      <c r="AY68" s="41"/>
      <c r="BA68" s="41"/>
      <c r="BC68" s="41"/>
      <c r="BE68" s="41"/>
      <c r="BG68" s="41"/>
      <c r="BI68" s="41"/>
      <c r="BK68" s="41"/>
      <c r="BM68" s="41"/>
      <c r="BO68" s="41"/>
      <c r="BQ68" s="269"/>
      <c r="BR68" s="269"/>
      <c r="BS68" s="269"/>
      <c r="BT68" s="50"/>
    </row>
    <row r="69" spans="1:72" x14ac:dyDescent="0.2">
      <c r="K69" s="260"/>
      <c r="M69" s="41"/>
      <c r="O69" s="41"/>
      <c r="Q69" s="41"/>
      <c r="S69" s="41"/>
      <c r="U69" s="41"/>
      <c r="W69" s="41"/>
      <c r="Y69" s="41"/>
      <c r="AA69" s="41"/>
      <c r="AC69" s="41"/>
      <c r="AE69" s="41"/>
      <c r="AG69" s="41"/>
      <c r="AI69" s="41"/>
      <c r="AK69" s="41"/>
      <c r="AM69" s="41"/>
      <c r="AO69" s="41"/>
      <c r="AQ69" s="41"/>
      <c r="AS69" s="41"/>
      <c r="AU69" s="41"/>
      <c r="AW69" s="41"/>
      <c r="AY69" s="41"/>
      <c r="BA69" s="41"/>
      <c r="BC69" s="41"/>
      <c r="BE69" s="41"/>
      <c r="BG69" s="41"/>
      <c r="BI69" s="41"/>
      <c r="BK69" s="41"/>
      <c r="BM69" s="41"/>
      <c r="BO69" s="41"/>
      <c r="BQ69" s="269"/>
      <c r="BR69" s="269"/>
      <c r="BS69" s="269"/>
      <c r="BT69" s="269"/>
    </row>
    <row r="70" spans="1:72" ht="12" thickBot="1" x14ac:dyDescent="0.25">
      <c r="K70" s="121"/>
      <c r="M70" s="41"/>
      <c r="O70" s="41"/>
      <c r="Q70" s="41"/>
      <c r="S70" s="41"/>
      <c r="U70" s="41"/>
      <c r="W70" s="41"/>
      <c r="Y70" s="41"/>
      <c r="AA70" s="41"/>
      <c r="AC70" s="41"/>
      <c r="AE70" s="41"/>
      <c r="AG70" s="41"/>
      <c r="AI70" s="41"/>
      <c r="AK70" s="41"/>
      <c r="AM70" s="41"/>
      <c r="AO70" s="41"/>
      <c r="AQ70" s="41"/>
      <c r="AS70" s="41"/>
      <c r="AU70" s="41"/>
      <c r="AW70" s="41"/>
      <c r="AY70" s="41"/>
      <c r="BA70" s="41"/>
      <c r="BC70" s="41"/>
      <c r="BE70" s="41"/>
      <c r="BG70" s="41"/>
      <c r="BI70" s="41"/>
      <c r="BK70" s="41"/>
      <c r="BM70" s="41"/>
      <c r="BO70" s="41"/>
      <c r="BQ70" s="269"/>
      <c r="BR70" s="269"/>
      <c r="BS70" s="269"/>
      <c r="BT70" s="269"/>
    </row>
    <row r="71" spans="1:72" s="269" customFormat="1" ht="7.15" customHeight="1" x14ac:dyDescent="0.2">
      <c r="A71" s="260"/>
      <c r="B71" s="25"/>
      <c r="C71" s="26"/>
      <c r="D71" s="26"/>
      <c r="E71" s="26"/>
      <c r="F71" s="26"/>
      <c r="G71" s="26"/>
      <c r="H71" s="26"/>
      <c r="I71" s="26"/>
      <c r="J71" s="26"/>
      <c r="K71" s="301"/>
      <c r="M71" s="153"/>
      <c r="N71" s="154"/>
      <c r="O71" s="153"/>
      <c r="P71" s="154"/>
      <c r="Q71" s="153"/>
      <c r="R71" s="154"/>
      <c r="S71" s="153"/>
      <c r="T71" s="154"/>
      <c r="U71" s="153"/>
      <c r="V71" s="154"/>
      <c r="W71" s="153"/>
      <c r="X71" s="154"/>
      <c r="Y71" s="153"/>
      <c r="Z71" s="154"/>
      <c r="AA71" s="153"/>
      <c r="AB71" s="154"/>
      <c r="AC71" s="153"/>
      <c r="AD71" s="154"/>
      <c r="AE71" s="153"/>
      <c r="AF71" s="154"/>
      <c r="AG71" s="153"/>
      <c r="AH71" s="154"/>
      <c r="AI71" s="153"/>
      <c r="AJ71" s="154"/>
      <c r="AK71" s="153"/>
      <c r="AL71" s="154"/>
      <c r="AM71" s="153"/>
      <c r="AN71" s="154"/>
      <c r="AO71" s="153"/>
      <c r="AP71" s="154"/>
      <c r="AQ71" s="153"/>
      <c r="AR71" s="154"/>
      <c r="AS71" s="153"/>
      <c r="AT71" s="154"/>
      <c r="AU71" s="153"/>
      <c r="AV71" s="154"/>
      <c r="AW71" s="153"/>
      <c r="AX71" s="154"/>
      <c r="AY71" s="153"/>
      <c r="AZ71" s="154"/>
      <c r="BA71" s="153"/>
      <c r="BB71" s="154"/>
      <c r="BC71" s="153"/>
      <c r="BD71" s="154"/>
      <c r="BE71" s="153"/>
      <c r="BF71" s="154"/>
      <c r="BG71" s="153"/>
      <c r="BH71" s="154"/>
      <c r="BI71" s="153"/>
      <c r="BJ71" s="154"/>
      <c r="BK71" s="153"/>
      <c r="BL71" s="154"/>
      <c r="BM71" s="153"/>
      <c r="BN71" s="154"/>
      <c r="BO71" s="153"/>
      <c r="BP71" s="154"/>
      <c r="BT71" s="251"/>
    </row>
    <row r="72" spans="1:72" s="269" customFormat="1" ht="25.15" customHeight="1" x14ac:dyDescent="0.2">
      <c r="A72" s="260"/>
      <c r="B72" s="16"/>
      <c r="C72" s="12" t="s">
        <v>64</v>
      </c>
      <c r="D72" s="260"/>
      <c r="E72" s="260"/>
      <c r="F72" s="260"/>
      <c r="G72" s="260"/>
      <c r="H72" s="260"/>
      <c r="I72" s="260"/>
      <c r="J72" s="260"/>
      <c r="K72" s="183"/>
      <c r="M72" s="117"/>
      <c r="N72" s="122"/>
      <c r="O72" s="117"/>
      <c r="P72" s="122"/>
      <c r="Q72" s="117"/>
      <c r="R72" s="122"/>
      <c r="S72" s="117"/>
      <c r="T72" s="122"/>
      <c r="U72" s="117"/>
      <c r="V72" s="122"/>
      <c r="W72" s="117"/>
      <c r="X72" s="122"/>
      <c r="Y72" s="117"/>
      <c r="Z72" s="122"/>
      <c r="AA72" s="117"/>
      <c r="AB72" s="122"/>
      <c r="AC72" s="117"/>
      <c r="AD72" s="122"/>
      <c r="AE72" s="117"/>
      <c r="AF72" s="122"/>
      <c r="AG72" s="117"/>
      <c r="AH72" s="122"/>
      <c r="AI72" s="117"/>
      <c r="AJ72" s="122"/>
      <c r="AK72" s="117"/>
      <c r="AL72" s="122"/>
      <c r="AM72" s="117"/>
      <c r="AN72" s="122"/>
      <c r="AO72" s="117"/>
      <c r="AP72" s="122"/>
      <c r="AQ72" s="117"/>
      <c r="AR72" s="122"/>
      <c r="AS72" s="117"/>
      <c r="AT72" s="122"/>
      <c r="AU72" s="117"/>
      <c r="AV72" s="122"/>
      <c r="AW72" s="117"/>
      <c r="AX72" s="122"/>
      <c r="AY72" s="117"/>
      <c r="AZ72" s="122"/>
      <c r="BA72" s="117"/>
      <c r="BB72" s="122"/>
      <c r="BC72" s="117"/>
      <c r="BD72" s="122"/>
      <c r="BE72" s="117"/>
      <c r="BF72" s="122"/>
      <c r="BG72" s="117"/>
      <c r="BH72" s="122"/>
      <c r="BI72" s="117"/>
      <c r="BJ72" s="122"/>
      <c r="BK72" s="117"/>
      <c r="BL72" s="122"/>
      <c r="BM72" s="117"/>
      <c r="BN72" s="122"/>
      <c r="BO72" s="117"/>
      <c r="BP72" s="122"/>
      <c r="BT72" s="251"/>
    </row>
    <row r="73" spans="1:72" s="269" customFormat="1" ht="7.15" customHeight="1" x14ac:dyDescent="0.2">
      <c r="A73" s="260"/>
      <c r="B73" s="16"/>
      <c r="C73" s="260"/>
      <c r="D73" s="260"/>
      <c r="E73" s="260"/>
      <c r="F73" s="260"/>
      <c r="G73" s="260"/>
      <c r="H73" s="260"/>
      <c r="I73" s="260"/>
      <c r="J73" s="260"/>
      <c r="K73" s="183"/>
      <c r="M73" s="117"/>
      <c r="N73" s="122"/>
      <c r="O73" s="117"/>
      <c r="P73" s="122"/>
      <c r="Q73" s="117"/>
      <c r="R73" s="122"/>
      <c r="S73" s="117"/>
      <c r="T73" s="122"/>
      <c r="U73" s="117"/>
      <c r="V73" s="122"/>
      <c r="W73" s="117"/>
      <c r="X73" s="122"/>
      <c r="Y73" s="117"/>
      <c r="Z73" s="122"/>
      <c r="AA73" s="117"/>
      <c r="AB73" s="122"/>
      <c r="AC73" s="117"/>
      <c r="AD73" s="122"/>
      <c r="AE73" s="117"/>
      <c r="AF73" s="122"/>
      <c r="AG73" s="117"/>
      <c r="AH73" s="122"/>
      <c r="AI73" s="117"/>
      <c r="AJ73" s="122"/>
      <c r="AK73" s="117"/>
      <c r="AL73" s="122"/>
      <c r="AM73" s="117"/>
      <c r="AN73" s="122"/>
      <c r="AO73" s="117"/>
      <c r="AP73" s="122"/>
      <c r="AQ73" s="117"/>
      <c r="AR73" s="122"/>
      <c r="AS73" s="117"/>
      <c r="AT73" s="122"/>
      <c r="AU73" s="117"/>
      <c r="AV73" s="122"/>
      <c r="AW73" s="117"/>
      <c r="AX73" s="122"/>
      <c r="AY73" s="117"/>
      <c r="AZ73" s="122"/>
      <c r="BA73" s="117"/>
      <c r="BB73" s="122"/>
      <c r="BC73" s="117"/>
      <c r="BD73" s="122"/>
      <c r="BE73" s="117"/>
      <c r="BF73" s="122"/>
      <c r="BG73" s="117"/>
      <c r="BH73" s="122"/>
      <c r="BI73" s="117"/>
      <c r="BJ73" s="122"/>
      <c r="BK73" s="117"/>
      <c r="BL73" s="122"/>
      <c r="BM73" s="117"/>
      <c r="BN73" s="122"/>
      <c r="BO73" s="117"/>
      <c r="BP73" s="122"/>
      <c r="BQ73" s="292"/>
      <c r="BR73" s="292"/>
      <c r="BS73" s="292"/>
      <c r="BT73" s="251"/>
    </row>
    <row r="74" spans="1:72" s="269" customFormat="1" ht="12" customHeight="1" x14ac:dyDescent="0.2">
      <c r="A74" s="260"/>
      <c r="B74" s="16"/>
      <c r="C74" s="262" t="s">
        <v>3</v>
      </c>
      <c r="D74" s="260"/>
      <c r="E74" s="260"/>
      <c r="F74" s="260"/>
      <c r="G74" s="260"/>
      <c r="H74" s="260"/>
      <c r="I74" s="260"/>
      <c r="J74" s="260"/>
      <c r="K74" s="182"/>
      <c r="M74" s="117"/>
      <c r="N74" s="122"/>
      <c r="O74" s="117"/>
      <c r="P74" s="122"/>
      <c r="Q74" s="117"/>
      <c r="R74" s="122"/>
      <c r="S74" s="117"/>
      <c r="T74" s="122"/>
      <c r="U74" s="117"/>
      <c r="V74" s="122"/>
      <c r="W74" s="117"/>
      <c r="X74" s="122"/>
      <c r="Y74" s="117"/>
      <c r="Z74" s="122"/>
      <c r="AA74" s="117"/>
      <c r="AB74" s="122"/>
      <c r="AC74" s="117"/>
      <c r="AD74" s="122"/>
      <c r="AE74" s="117"/>
      <c r="AF74" s="122"/>
      <c r="AG74" s="117"/>
      <c r="AH74" s="122"/>
      <c r="AI74" s="117"/>
      <c r="AJ74" s="122"/>
      <c r="AK74" s="117"/>
      <c r="AL74" s="122"/>
      <c r="AM74" s="117"/>
      <c r="AN74" s="122"/>
      <c r="AO74" s="117"/>
      <c r="AP74" s="122"/>
      <c r="AQ74" s="117"/>
      <c r="AR74" s="122"/>
      <c r="AS74" s="117"/>
      <c r="AT74" s="122"/>
      <c r="AU74" s="117"/>
      <c r="AV74" s="122"/>
      <c r="AW74" s="117"/>
      <c r="AX74" s="122"/>
      <c r="AY74" s="117"/>
      <c r="AZ74" s="122"/>
      <c r="BA74" s="117"/>
      <c r="BB74" s="122"/>
      <c r="BC74" s="117"/>
      <c r="BD74" s="122"/>
      <c r="BE74" s="117"/>
      <c r="BF74" s="122"/>
      <c r="BG74" s="117"/>
      <c r="BH74" s="122"/>
      <c r="BI74" s="117"/>
      <c r="BJ74" s="122"/>
      <c r="BK74" s="117"/>
      <c r="BL74" s="122"/>
      <c r="BM74" s="117"/>
      <c r="BN74" s="122"/>
      <c r="BO74" s="117"/>
      <c r="BP74" s="122"/>
    </row>
    <row r="75" spans="1:72" s="269" customFormat="1" ht="16.5" customHeight="1" x14ac:dyDescent="0.2">
      <c r="A75" s="260"/>
      <c r="B75" s="16"/>
      <c r="C75" s="260"/>
      <c r="D75" s="260"/>
      <c r="E75" s="562" t="str">
        <f>E6</f>
        <v>Mateřská škola Na výsluní, Uherský Brod</v>
      </c>
      <c r="F75" s="563"/>
      <c r="G75" s="563"/>
      <c r="H75" s="563"/>
      <c r="I75" s="260"/>
      <c r="J75" s="260"/>
      <c r="K75" s="182"/>
      <c r="M75" s="117"/>
      <c r="N75" s="122"/>
      <c r="O75" s="117"/>
      <c r="P75" s="122"/>
      <c r="Q75" s="117"/>
      <c r="R75" s="122"/>
      <c r="S75" s="117"/>
      <c r="T75" s="122"/>
      <c r="U75" s="117"/>
      <c r="V75" s="122"/>
      <c r="W75" s="117"/>
      <c r="X75" s="122"/>
      <c r="Y75" s="117"/>
      <c r="Z75" s="122"/>
      <c r="AA75" s="117"/>
      <c r="AB75" s="122"/>
      <c r="AC75" s="117"/>
      <c r="AD75" s="122"/>
      <c r="AE75" s="117"/>
      <c r="AF75" s="122"/>
      <c r="AG75" s="117"/>
      <c r="AH75" s="122"/>
      <c r="AI75" s="117"/>
      <c r="AJ75" s="122"/>
      <c r="AK75" s="117"/>
      <c r="AL75" s="122"/>
      <c r="AM75" s="117"/>
      <c r="AN75" s="122"/>
      <c r="AO75" s="117"/>
      <c r="AP75" s="122"/>
      <c r="AQ75" s="117"/>
      <c r="AR75" s="122"/>
      <c r="AS75" s="117"/>
      <c r="AT75" s="122"/>
      <c r="AU75" s="117"/>
      <c r="AV75" s="122"/>
      <c r="AW75" s="117"/>
      <c r="AX75" s="122"/>
      <c r="AY75" s="117"/>
      <c r="AZ75" s="122"/>
      <c r="BA75" s="117"/>
      <c r="BB75" s="122"/>
      <c r="BC75" s="117"/>
      <c r="BD75" s="122"/>
      <c r="BE75" s="117"/>
      <c r="BF75" s="122"/>
      <c r="BG75" s="117"/>
      <c r="BH75" s="122"/>
      <c r="BI75" s="117"/>
      <c r="BJ75" s="122"/>
      <c r="BK75" s="117"/>
      <c r="BL75" s="122"/>
      <c r="BM75" s="117"/>
      <c r="BN75" s="122"/>
      <c r="BO75" s="117"/>
      <c r="BP75" s="122"/>
      <c r="BQ75" s="65"/>
      <c r="BR75" s="65"/>
      <c r="BS75" s="65"/>
    </row>
    <row r="76" spans="1:72" ht="12" customHeight="1" x14ac:dyDescent="0.2">
      <c r="B76" s="11"/>
      <c r="C76" s="262" t="s">
        <v>52</v>
      </c>
      <c r="K76" s="182"/>
      <c r="M76" s="116"/>
      <c r="N76" s="155"/>
      <c r="O76" s="116"/>
      <c r="P76" s="155"/>
      <c r="Q76" s="116"/>
      <c r="R76" s="155"/>
      <c r="S76" s="116"/>
      <c r="T76" s="155"/>
      <c r="U76" s="116"/>
      <c r="V76" s="155"/>
      <c r="W76" s="116"/>
      <c r="X76" s="155"/>
      <c r="Y76" s="116"/>
      <c r="Z76" s="155"/>
      <c r="AA76" s="116"/>
      <c r="AB76" s="155"/>
      <c r="AC76" s="116"/>
      <c r="AD76" s="155"/>
      <c r="AE76" s="116"/>
      <c r="AF76" s="155"/>
      <c r="AG76" s="116"/>
      <c r="AH76" s="155"/>
      <c r="AI76" s="116"/>
      <c r="AJ76" s="155"/>
      <c r="AK76" s="116"/>
      <c r="AL76" s="155"/>
      <c r="AM76" s="116"/>
      <c r="AN76" s="155"/>
      <c r="AO76" s="116"/>
      <c r="AP76" s="155"/>
      <c r="AQ76" s="116"/>
      <c r="AR76" s="155"/>
      <c r="AS76" s="116"/>
      <c r="AT76" s="155"/>
      <c r="AU76" s="116"/>
      <c r="AV76" s="155"/>
      <c r="AW76" s="116"/>
      <c r="AX76" s="155"/>
      <c r="AY76" s="116"/>
      <c r="AZ76" s="155"/>
      <c r="BA76" s="116"/>
      <c r="BB76" s="155"/>
      <c r="BC76" s="116"/>
      <c r="BD76" s="155"/>
      <c r="BE76" s="116"/>
      <c r="BF76" s="155"/>
      <c r="BG76" s="116"/>
      <c r="BH76" s="155"/>
      <c r="BI76" s="116"/>
      <c r="BJ76" s="155"/>
      <c r="BK76" s="116"/>
      <c r="BL76" s="155"/>
      <c r="BM76" s="116"/>
      <c r="BN76" s="155"/>
      <c r="BO76" s="116"/>
      <c r="BP76" s="155"/>
      <c r="BQ76" s="65"/>
      <c r="BR76" s="65"/>
      <c r="BS76" s="65"/>
      <c r="BT76" s="269"/>
    </row>
    <row r="77" spans="1:72" s="269" customFormat="1" ht="16.5" customHeight="1" x14ac:dyDescent="0.2">
      <c r="A77" s="260"/>
      <c r="B77" s="16"/>
      <c r="C77" s="260"/>
      <c r="D77" s="260"/>
      <c r="E77" s="562" t="str">
        <f>E47</f>
        <v>SO 1 - Pavilon A vstupní objekt</v>
      </c>
      <c r="F77" s="561"/>
      <c r="G77" s="561"/>
      <c r="H77" s="561"/>
      <c r="I77" s="260"/>
      <c r="J77" s="260"/>
      <c r="K77" s="182"/>
      <c r="M77" s="117"/>
      <c r="N77" s="122"/>
      <c r="O77" s="117"/>
      <c r="P77" s="122"/>
      <c r="Q77" s="117"/>
      <c r="R77" s="122"/>
      <c r="S77" s="117"/>
      <c r="T77" s="122"/>
      <c r="U77" s="117"/>
      <c r="V77" s="122"/>
      <c r="W77" s="117"/>
      <c r="X77" s="122"/>
      <c r="Y77" s="117"/>
      <c r="Z77" s="122"/>
      <c r="AA77" s="117"/>
      <c r="AB77" s="122"/>
      <c r="AC77" s="117"/>
      <c r="AD77" s="122"/>
      <c r="AE77" s="117"/>
      <c r="AF77" s="122"/>
      <c r="AG77" s="117"/>
      <c r="AH77" s="122"/>
      <c r="AI77" s="117"/>
      <c r="AJ77" s="122"/>
      <c r="AK77" s="117"/>
      <c r="AL77" s="122"/>
      <c r="AM77" s="117"/>
      <c r="AN77" s="122"/>
      <c r="AO77" s="117"/>
      <c r="AP77" s="122"/>
      <c r="AQ77" s="117"/>
      <c r="AR77" s="122"/>
      <c r="AS77" s="117"/>
      <c r="AT77" s="122"/>
      <c r="AU77" s="117"/>
      <c r="AV77" s="122"/>
      <c r="AW77" s="117"/>
      <c r="AX77" s="122"/>
      <c r="AY77" s="117"/>
      <c r="AZ77" s="122"/>
      <c r="BA77" s="117"/>
      <c r="BB77" s="122"/>
      <c r="BC77" s="117"/>
      <c r="BD77" s="122"/>
      <c r="BE77" s="117"/>
      <c r="BF77" s="122"/>
      <c r="BG77" s="117"/>
      <c r="BH77" s="122"/>
      <c r="BI77" s="117"/>
      <c r="BJ77" s="122"/>
      <c r="BK77" s="117"/>
      <c r="BL77" s="122"/>
      <c r="BM77" s="117"/>
      <c r="BN77" s="122"/>
      <c r="BO77" s="117"/>
      <c r="BP77" s="122"/>
    </row>
    <row r="78" spans="1:72" s="269" customFormat="1" ht="12" customHeight="1" x14ac:dyDescent="0.2">
      <c r="A78" s="260"/>
      <c r="B78" s="16"/>
      <c r="C78" s="262" t="s">
        <v>53</v>
      </c>
      <c r="D78" s="260"/>
      <c r="E78" s="260"/>
      <c r="F78" s="260"/>
      <c r="G78" s="260"/>
      <c r="H78" s="260"/>
      <c r="I78" s="260"/>
      <c r="J78" s="260"/>
      <c r="K78" s="182"/>
      <c r="M78" s="117"/>
      <c r="N78" s="122"/>
      <c r="O78" s="117"/>
      <c r="P78" s="122"/>
      <c r="Q78" s="117"/>
      <c r="R78" s="122"/>
      <c r="S78" s="117"/>
      <c r="T78" s="122"/>
      <c r="U78" s="117"/>
      <c r="V78" s="122"/>
      <c r="W78" s="117"/>
      <c r="X78" s="122"/>
      <c r="Y78" s="117"/>
      <c r="Z78" s="122"/>
      <c r="AA78" s="117"/>
      <c r="AB78" s="122"/>
      <c r="AC78" s="117"/>
      <c r="AD78" s="122"/>
      <c r="AE78" s="117"/>
      <c r="AF78" s="122"/>
      <c r="AG78" s="117"/>
      <c r="AH78" s="122"/>
      <c r="AI78" s="117"/>
      <c r="AJ78" s="122"/>
      <c r="AK78" s="117"/>
      <c r="AL78" s="122"/>
      <c r="AM78" s="117"/>
      <c r="AN78" s="122"/>
      <c r="AO78" s="117"/>
      <c r="AP78" s="122"/>
      <c r="AQ78" s="117"/>
      <c r="AR78" s="122"/>
      <c r="AS78" s="117"/>
      <c r="AT78" s="122"/>
      <c r="AU78" s="117"/>
      <c r="AV78" s="122"/>
      <c r="AW78" s="117"/>
      <c r="AX78" s="122"/>
      <c r="AY78" s="117"/>
      <c r="AZ78" s="122"/>
      <c r="BA78" s="117"/>
      <c r="BB78" s="122"/>
      <c r="BC78" s="117"/>
      <c r="BD78" s="122"/>
      <c r="BE78" s="117"/>
      <c r="BF78" s="122"/>
      <c r="BG78" s="117"/>
      <c r="BH78" s="122"/>
      <c r="BI78" s="117"/>
      <c r="BJ78" s="122"/>
      <c r="BK78" s="117"/>
      <c r="BL78" s="122"/>
      <c r="BM78" s="117"/>
      <c r="BN78" s="122"/>
      <c r="BO78" s="117"/>
      <c r="BP78" s="122"/>
      <c r="BQ78" s="87"/>
      <c r="BR78" s="87"/>
      <c r="BS78" s="87"/>
    </row>
    <row r="79" spans="1:72" s="269" customFormat="1" ht="16.5" customHeight="1" x14ac:dyDescent="0.2">
      <c r="A79" s="260"/>
      <c r="B79" s="16"/>
      <c r="C79" s="260"/>
      <c r="D79" s="260"/>
      <c r="E79" s="527" t="str">
        <f>E10</f>
        <v>SO 1 - Zařízení pro vytápění</v>
      </c>
      <c r="F79" s="561"/>
      <c r="G79" s="561"/>
      <c r="H79" s="561"/>
      <c r="I79" s="260"/>
      <c r="J79" s="260"/>
      <c r="K79" s="183"/>
      <c r="M79" s="117"/>
      <c r="N79" s="122"/>
      <c r="O79" s="117"/>
      <c r="P79" s="122"/>
      <c r="Q79" s="117"/>
      <c r="R79" s="122"/>
      <c r="S79" s="117"/>
      <c r="T79" s="122"/>
      <c r="U79" s="117"/>
      <c r="V79" s="122"/>
      <c r="W79" s="117"/>
      <c r="X79" s="122"/>
      <c r="Y79" s="117"/>
      <c r="Z79" s="122"/>
      <c r="AA79" s="117"/>
      <c r="AB79" s="122"/>
      <c r="AC79" s="117"/>
      <c r="AD79" s="122"/>
      <c r="AE79" s="117"/>
      <c r="AF79" s="122"/>
      <c r="AG79" s="117"/>
      <c r="AH79" s="122"/>
      <c r="AI79" s="117"/>
      <c r="AJ79" s="122"/>
      <c r="AK79" s="117"/>
      <c r="AL79" s="122"/>
      <c r="AM79" s="117"/>
      <c r="AN79" s="122"/>
      <c r="AO79" s="117"/>
      <c r="AP79" s="122"/>
      <c r="AQ79" s="117"/>
      <c r="AR79" s="122"/>
      <c r="AS79" s="117"/>
      <c r="AT79" s="122"/>
      <c r="AU79" s="117"/>
      <c r="AV79" s="122"/>
      <c r="AW79" s="117"/>
      <c r="AX79" s="122"/>
      <c r="AY79" s="117"/>
      <c r="AZ79" s="122"/>
      <c r="BA79" s="117"/>
      <c r="BB79" s="122"/>
      <c r="BC79" s="117"/>
      <c r="BD79" s="122"/>
      <c r="BE79" s="117"/>
      <c r="BF79" s="122"/>
      <c r="BG79" s="117"/>
      <c r="BH79" s="122"/>
      <c r="BI79" s="117"/>
      <c r="BJ79" s="122"/>
      <c r="BK79" s="117"/>
      <c r="BL79" s="122"/>
      <c r="BM79" s="117"/>
      <c r="BN79" s="122"/>
      <c r="BO79" s="117"/>
      <c r="BP79" s="122"/>
      <c r="BQ79" s="82"/>
      <c r="BR79" s="82"/>
      <c r="BS79" s="82"/>
      <c r="BT79" s="251"/>
    </row>
    <row r="80" spans="1:72" s="269" customFormat="1" ht="7.15" customHeight="1" x14ac:dyDescent="0.2">
      <c r="A80" s="260"/>
      <c r="B80" s="16"/>
      <c r="C80" s="260"/>
      <c r="D80" s="260"/>
      <c r="E80" s="260"/>
      <c r="F80" s="260"/>
      <c r="G80" s="260"/>
      <c r="H80" s="260"/>
      <c r="I80" s="260"/>
      <c r="J80" s="260"/>
      <c r="K80" s="182"/>
      <c r="M80" s="117"/>
      <c r="N80" s="122"/>
      <c r="O80" s="117"/>
      <c r="P80" s="122"/>
      <c r="Q80" s="117"/>
      <c r="R80" s="122"/>
      <c r="S80" s="117"/>
      <c r="T80" s="122"/>
      <c r="U80" s="117"/>
      <c r="V80" s="122"/>
      <c r="W80" s="117"/>
      <c r="X80" s="122"/>
      <c r="Y80" s="117"/>
      <c r="Z80" s="122"/>
      <c r="AA80" s="117"/>
      <c r="AB80" s="122"/>
      <c r="AC80" s="117"/>
      <c r="AD80" s="122"/>
      <c r="AE80" s="117"/>
      <c r="AF80" s="122"/>
      <c r="AG80" s="117"/>
      <c r="AH80" s="122"/>
      <c r="AI80" s="117"/>
      <c r="AJ80" s="122"/>
      <c r="AK80" s="117"/>
      <c r="AL80" s="122"/>
      <c r="AM80" s="117"/>
      <c r="AN80" s="122"/>
      <c r="AO80" s="117"/>
      <c r="AP80" s="122"/>
      <c r="AQ80" s="117"/>
      <c r="AR80" s="122"/>
      <c r="AS80" s="117"/>
      <c r="AT80" s="122"/>
      <c r="AU80" s="117"/>
      <c r="AV80" s="122"/>
      <c r="AW80" s="117"/>
      <c r="AX80" s="122"/>
      <c r="AY80" s="117"/>
      <c r="AZ80" s="122"/>
      <c r="BA80" s="117"/>
      <c r="BB80" s="122"/>
      <c r="BC80" s="117"/>
      <c r="BD80" s="122"/>
      <c r="BE80" s="117"/>
      <c r="BF80" s="122"/>
      <c r="BG80" s="117"/>
      <c r="BH80" s="122"/>
      <c r="BI80" s="117"/>
      <c r="BJ80" s="122"/>
      <c r="BK80" s="117"/>
      <c r="BL80" s="122"/>
      <c r="BM80" s="117"/>
      <c r="BN80" s="122"/>
      <c r="BO80" s="117"/>
      <c r="BP80" s="122"/>
    </row>
    <row r="81" spans="1:72" s="269" customFormat="1" ht="12" customHeight="1" x14ac:dyDescent="0.2">
      <c r="A81" s="260"/>
      <c r="B81" s="16"/>
      <c r="C81" s="262" t="s">
        <v>7</v>
      </c>
      <c r="D81" s="260"/>
      <c r="E81" s="260"/>
      <c r="F81" s="250" t="str">
        <f>F13</f>
        <v>k.ú. Uherský Brod, parc. čísla 2812</v>
      </c>
      <c r="G81" s="260"/>
      <c r="H81" s="260"/>
      <c r="I81" s="262" t="s">
        <v>8</v>
      </c>
      <c r="J81" s="249" t="str">
        <f>IF(J13="","",J13)</f>
        <v/>
      </c>
      <c r="K81" s="182"/>
      <c r="M81" s="156"/>
      <c r="N81" s="157"/>
      <c r="O81" s="156"/>
      <c r="P81" s="157"/>
      <c r="Q81" s="156"/>
      <c r="R81" s="157"/>
      <c r="S81" s="156"/>
      <c r="T81" s="157"/>
      <c r="U81" s="156"/>
      <c r="V81" s="157"/>
      <c r="W81" s="156"/>
      <c r="X81" s="157"/>
      <c r="Y81" s="156"/>
      <c r="Z81" s="157"/>
      <c r="AA81" s="156"/>
      <c r="AB81" s="157"/>
      <c r="AC81" s="156"/>
      <c r="AD81" s="157"/>
      <c r="AE81" s="156"/>
      <c r="AF81" s="157"/>
      <c r="AG81" s="156"/>
      <c r="AH81" s="157"/>
      <c r="AI81" s="156"/>
      <c r="AJ81" s="157"/>
      <c r="AK81" s="156"/>
      <c r="AL81" s="157"/>
      <c r="AM81" s="156"/>
      <c r="AN81" s="157"/>
      <c r="AO81" s="156"/>
      <c r="AP81" s="157"/>
      <c r="AQ81" s="156"/>
      <c r="AR81" s="157"/>
      <c r="AS81" s="156"/>
      <c r="AT81" s="157"/>
      <c r="AU81" s="156"/>
      <c r="AV81" s="157"/>
      <c r="AW81" s="156"/>
      <c r="AX81" s="157"/>
      <c r="AY81" s="156"/>
      <c r="AZ81" s="157"/>
      <c r="BA81" s="156"/>
      <c r="BB81" s="157"/>
      <c r="BC81" s="156"/>
      <c r="BD81" s="157"/>
      <c r="BE81" s="156"/>
      <c r="BF81" s="157"/>
      <c r="BG81" s="156"/>
      <c r="BH81" s="157"/>
      <c r="BI81" s="156"/>
      <c r="BJ81" s="157"/>
      <c r="BK81" s="156"/>
      <c r="BL81" s="157"/>
      <c r="BM81" s="156"/>
      <c r="BN81" s="157"/>
      <c r="BO81" s="156"/>
      <c r="BP81" s="157"/>
      <c r="BQ81" s="87"/>
      <c r="BR81" s="87"/>
      <c r="BS81" s="87"/>
    </row>
    <row r="82" spans="1:72" s="269" customFormat="1" ht="7.15" customHeight="1" thickBot="1" x14ac:dyDescent="0.25">
      <c r="A82" s="260"/>
      <c r="B82" s="16"/>
      <c r="C82" s="260"/>
      <c r="D82" s="260"/>
      <c r="E82" s="260"/>
      <c r="F82" s="260"/>
      <c r="G82" s="260"/>
      <c r="H82" s="260"/>
      <c r="I82" s="260"/>
      <c r="J82" s="260"/>
      <c r="K82" s="182"/>
      <c r="M82" s="117"/>
      <c r="N82" s="122"/>
      <c r="O82" s="117"/>
      <c r="P82" s="122"/>
      <c r="Q82" s="117"/>
      <c r="R82" s="122"/>
      <c r="S82" s="117"/>
      <c r="T82" s="122"/>
      <c r="U82" s="117"/>
      <c r="V82" s="122"/>
      <c r="W82" s="117"/>
      <c r="X82" s="122"/>
      <c r="Y82" s="117"/>
      <c r="Z82" s="122"/>
      <c r="AA82" s="117"/>
      <c r="AB82" s="122"/>
      <c r="AC82" s="117"/>
      <c r="AD82" s="122"/>
      <c r="AE82" s="117"/>
      <c r="AF82" s="122"/>
      <c r="AG82" s="117"/>
      <c r="AH82" s="122"/>
      <c r="AI82" s="117"/>
      <c r="AJ82" s="122"/>
      <c r="AK82" s="117"/>
      <c r="AL82" s="122"/>
      <c r="AM82" s="117"/>
      <c r="AN82" s="122"/>
      <c r="AO82" s="117"/>
      <c r="AP82" s="122"/>
      <c r="AQ82" s="117"/>
      <c r="AR82" s="122"/>
      <c r="AS82" s="117"/>
      <c r="AT82" s="122"/>
      <c r="AU82" s="117"/>
      <c r="AV82" s="122"/>
      <c r="AW82" s="117"/>
      <c r="AX82" s="122"/>
      <c r="AY82" s="117"/>
      <c r="AZ82" s="122"/>
      <c r="BA82" s="117"/>
      <c r="BB82" s="122"/>
      <c r="BC82" s="117"/>
      <c r="BD82" s="122"/>
      <c r="BE82" s="117"/>
      <c r="BF82" s="122"/>
      <c r="BG82" s="117"/>
      <c r="BH82" s="122"/>
      <c r="BI82" s="117"/>
      <c r="BJ82" s="122"/>
      <c r="BK82" s="117"/>
      <c r="BL82" s="122"/>
      <c r="BM82" s="117"/>
      <c r="BN82" s="122"/>
      <c r="BO82" s="117"/>
      <c r="BP82" s="122"/>
      <c r="BQ82" s="82"/>
      <c r="BR82" s="82"/>
      <c r="BS82" s="82"/>
    </row>
    <row r="83" spans="1:72" s="269" customFormat="1" ht="40.15" customHeight="1" x14ac:dyDescent="0.2">
      <c r="A83" s="260"/>
      <c r="B83" s="16"/>
      <c r="C83" s="262" t="s">
        <v>9</v>
      </c>
      <c r="D83" s="260"/>
      <c r="E83" s="260"/>
      <c r="F83" s="250" t="str">
        <f>E16</f>
        <v>Město Uherský Brod, Masarykovo náměstí 100, 688 17 Uherský Brod</v>
      </c>
      <c r="G83" s="260"/>
      <c r="H83" s="260"/>
      <c r="I83" s="262" t="s">
        <v>13</v>
      </c>
      <c r="J83" s="254" t="str">
        <f>E22</f>
        <v>ARTENDR s.r.o., Nádražní 67, 281 51 Velký Osek</v>
      </c>
      <c r="K83" s="182"/>
      <c r="M83" s="566" t="s">
        <v>1048</v>
      </c>
      <c r="N83" s="567"/>
      <c r="O83" s="568" t="s">
        <v>1047</v>
      </c>
      <c r="P83" s="569"/>
      <c r="Q83" s="566" t="s">
        <v>1049</v>
      </c>
      <c r="R83" s="567"/>
      <c r="S83" s="570" t="s">
        <v>1047</v>
      </c>
      <c r="T83" s="569"/>
      <c r="U83" s="566" t="s">
        <v>1051</v>
      </c>
      <c r="V83" s="567"/>
      <c r="W83" s="570" t="s">
        <v>1047</v>
      </c>
      <c r="X83" s="569"/>
      <c r="Y83" s="566" t="s">
        <v>1052</v>
      </c>
      <c r="Z83" s="567"/>
      <c r="AA83" s="570" t="s">
        <v>1047</v>
      </c>
      <c r="AB83" s="569"/>
      <c r="AC83" s="566" t="s">
        <v>1053</v>
      </c>
      <c r="AD83" s="567"/>
      <c r="AE83" s="570" t="s">
        <v>1047</v>
      </c>
      <c r="AF83" s="569"/>
      <c r="AG83" s="566" t="s">
        <v>1054</v>
      </c>
      <c r="AH83" s="567"/>
      <c r="AI83" s="570" t="s">
        <v>1047</v>
      </c>
      <c r="AJ83" s="569"/>
      <c r="AK83" s="566" t="s">
        <v>1055</v>
      </c>
      <c r="AL83" s="567"/>
      <c r="AM83" s="570" t="s">
        <v>1047</v>
      </c>
      <c r="AN83" s="569"/>
      <c r="AO83" s="566" t="s">
        <v>1056</v>
      </c>
      <c r="AP83" s="567"/>
      <c r="AQ83" s="570" t="s">
        <v>1047</v>
      </c>
      <c r="AR83" s="569"/>
      <c r="AS83" s="566" t="s">
        <v>1057</v>
      </c>
      <c r="AT83" s="567"/>
      <c r="AU83" s="570" t="s">
        <v>1047</v>
      </c>
      <c r="AV83" s="569"/>
      <c r="AW83" s="566" t="s">
        <v>1057</v>
      </c>
      <c r="AX83" s="567"/>
      <c r="AY83" s="570" t="s">
        <v>1047</v>
      </c>
      <c r="AZ83" s="569"/>
      <c r="BA83" s="566" t="s">
        <v>1058</v>
      </c>
      <c r="BB83" s="567"/>
      <c r="BC83" s="570" t="s">
        <v>1047</v>
      </c>
      <c r="BD83" s="569"/>
      <c r="BE83" s="566" t="s">
        <v>1060</v>
      </c>
      <c r="BF83" s="567"/>
      <c r="BG83" s="570" t="s">
        <v>1047</v>
      </c>
      <c r="BH83" s="569"/>
      <c r="BI83" s="566" t="s">
        <v>1061</v>
      </c>
      <c r="BJ83" s="567"/>
      <c r="BK83" s="570" t="s">
        <v>1047</v>
      </c>
      <c r="BL83" s="569"/>
      <c r="BM83" s="566" t="s">
        <v>1062</v>
      </c>
      <c r="BN83" s="567"/>
      <c r="BO83" s="570" t="s">
        <v>1047</v>
      </c>
      <c r="BP83" s="569"/>
    </row>
    <row r="84" spans="1:72" s="269" customFormat="1" ht="15.4" customHeight="1" x14ac:dyDescent="0.2">
      <c r="A84" s="260"/>
      <c r="B84" s="16"/>
      <c r="C84" s="262" t="s">
        <v>12</v>
      </c>
      <c r="D84" s="260"/>
      <c r="E84" s="260"/>
      <c r="F84" s="250" t="str">
        <f>IF(E19="","",E19)</f>
        <v/>
      </c>
      <c r="G84" s="260"/>
      <c r="H84" s="260"/>
      <c r="I84" s="262"/>
      <c r="J84" s="254"/>
      <c r="K84" s="182"/>
      <c r="M84" s="169"/>
      <c r="N84" s="170"/>
      <c r="O84" s="168"/>
      <c r="P84" s="158"/>
      <c r="Q84" s="156"/>
      <c r="R84" s="158"/>
      <c r="S84" s="156"/>
      <c r="T84" s="158"/>
      <c r="U84" s="156"/>
      <c r="V84" s="158"/>
      <c r="W84" s="156"/>
      <c r="X84" s="158"/>
      <c r="Y84" s="156"/>
      <c r="Z84" s="158"/>
      <c r="AA84" s="156"/>
      <c r="AB84" s="158"/>
      <c r="AC84" s="156"/>
      <c r="AD84" s="158"/>
      <c r="AE84" s="156"/>
      <c r="AF84" s="158"/>
      <c r="AG84" s="156"/>
      <c r="AH84" s="158"/>
      <c r="AI84" s="156"/>
      <c r="AJ84" s="158"/>
      <c r="AK84" s="156"/>
      <c r="AL84" s="158"/>
      <c r="AM84" s="156"/>
      <c r="AN84" s="158"/>
      <c r="AO84" s="156"/>
      <c r="AP84" s="158"/>
      <c r="AQ84" s="156"/>
      <c r="AR84" s="158"/>
      <c r="AS84" s="156"/>
      <c r="AT84" s="158"/>
      <c r="AU84" s="156"/>
      <c r="AV84" s="158"/>
      <c r="AW84" s="156"/>
      <c r="AX84" s="158"/>
      <c r="AY84" s="156"/>
      <c r="AZ84" s="158"/>
      <c r="BA84" s="156"/>
      <c r="BB84" s="158"/>
      <c r="BC84" s="156"/>
      <c r="BD84" s="158"/>
      <c r="BE84" s="156"/>
      <c r="BF84" s="158"/>
      <c r="BG84" s="156"/>
      <c r="BH84" s="158"/>
      <c r="BI84" s="156"/>
      <c r="BJ84" s="158"/>
      <c r="BK84" s="156"/>
      <c r="BL84" s="158"/>
      <c r="BM84" s="156"/>
      <c r="BN84" s="158"/>
      <c r="BO84" s="156"/>
      <c r="BP84" s="158"/>
      <c r="BQ84" s="87"/>
      <c r="BR84" s="87"/>
      <c r="BS84" s="87"/>
    </row>
    <row r="85" spans="1:72" s="269" customFormat="1" ht="10.35" customHeight="1" x14ac:dyDescent="0.2">
      <c r="A85" s="260"/>
      <c r="B85" s="16"/>
      <c r="C85" s="260"/>
      <c r="D85" s="260"/>
      <c r="E85" s="260"/>
      <c r="F85" s="260"/>
      <c r="G85" s="260"/>
      <c r="H85" s="260"/>
      <c r="I85" s="260"/>
      <c r="J85" s="260"/>
      <c r="K85" s="182"/>
      <c r="M85" s="171"/>
      <c r="N85" s="172"/>
      <c r="O85" s="115"/>
      <c r="P85" s="122"/>
      <c r="Q85" s="117"/>
      <c r="R85" s="122"/>
      <c r="S85" s="117"/>
      <c r="T85" s="122"/>
      <c r="U85" s="117"/>
      <c r="V85" s="122"/>
      <c r="W85" s="117"/>
      <c r="X85" s="122"/>
      <c r="Y85" s="117"/>
      <c r="Z85" s="122"/>
      <c r="AA85" s="117"/>
      <c r="AB85" s="122"/>
      <c r="AC85" s="117"/>
      <c r="AD85" s="122"/>
      <c r="AE85" s="117"/>
      <c r="AF85" s="122"/>
      <c r="AG85" s="117"/>
      <c r="AH85" s="122"/>
      <c r="AI85" s="117"/>
      <c r="AJ85" s="122"/>
      <c r="AK85" s="117"/>
      <c r="AL85" s="122"/>
      <c r="AM85" s="117"/>
      <c r="AN85" s="122"/>
      <c r="AO85" s="117"/>
      <c r="AP85" s="122"/>
      <c r="AQ85" s="117"/>
      <c r="AR85" s="122"/>
      <c r="AS85" s="117"/>
      <c r="AT85" s="122"/>
      <c r="AU85" s="117"/>
      <c r="AV85" s="122"/>
      <c r="AW85" s="117"/>
      <c r="AX85" s="122"/>
      <c r="AY85" s="117"/>
      <c r="AZ85" s="122"/>
      <c r="BA85" s="117"/>
      <c r="BB85" s="122"/>
      <c r="BC85" s="117"/>
      <c r="BD85" s="122"/>
      <c r="BE85" s="117"/>
      <c r="BF85" s="122"/>
      <c r="BG85" s="117"/>
      <c r="BH85" s="122"/>
      <c r="BI85" s="117"/>
      <c r="BJ85" s="122"/>
      <c r="BK85" s="117"/>
      <c r="BL85" s="122"/>
      <c r="BM85" s="117"/>
      <c r="BN85" s="122"/>
      <c r="BO85" s="117"/>
      <c r="BP85" s="122"/>
      <c r="BQ85" s="82"/>
      <c r="BR85" s="82"/>
      <c r="BS85" s="82"/>
    </row>
    <row r="86" spans="1:72" s="292" customFormat="1" ht="29.25" customHeight="1" x14ac:dyDescent="0.2">
      <c r="A86" s="290"/>
      <c r="B86" s="60"/>
      <c r="C86" s="61" t="s">
        <v>65</v>
      </c>
      <c r="D86" s="62" t="s">
        <v>34</v>
      </c>
      <c r="E86" s="62" t="s">
        <v>30</v>
      </c>
      <c r="F86" s="62" t="s">
        <v>31</v>
      </c>
      <c r="G86" s="62" t="s">
        <v>66</v>
      </c>
      <c r="H86" s="62" t="s">
        <v>67</v>
      </c>
      <c r="I86" s="62" t="s">
        <v>68</v>
      </c>
      <c r="J86" s="62" t="s">
        <v>56</v>
      </c>
      <c r="K86" s="182"/>
      <c r="M86" s="173" t="s">
        <v>67</v>
      </c>
      <c r="N86" s="174" t="s">
        <v>56</v>
      </c>
      <c r="O86" s="167" t="s">
        <v>67</v>
      </c>
      <c r="P86" s="160" t="s">
        <v>56</v>
      </c>
      <c r="Q86" s="159" t="s">
        <v>67</v>
      </c>
      <c r="R86" s="160" t="s">
        <v>56</v>
      </c>
      <c r="S86" s="159" t="s">
        <v>67</v>
      </c>
      <c r="T86" s="160" t="s">
        <v>56</v>
      </c>
      <c r="U86" s="159" t="s">
        <v>67</v>
      </c>
      <c r="V86" s="160" t="s">
        <v>56</v>
      </c>
      <c r="W86" s="159" t="s">
        <v>67</v>
      </c>
      <c r="X86" s="160" t="s">
        <v>56</v>
      </c>
      <c r="Y86" s="159" t="s">
        <v>67</v>
      </c>
      <c r="Z86" s="160" t="s">
        <v>56</v>
      </c>
      <c r="AA86" s="159" t="s">
        <v>67</v>
      </c>
      <c r="AB86" s="160" t="s">
        <v>56</v>
      </c>
      <c r="AC86" s="159" t="s">
        <v>67</v>
      </c>
      <c r="AD86" s="160" t="s">
        <v>56</v>
      </c>
      <c r="AE86" s="159" t="s">
        <v>67</v>
      </c>
      <c r="AF86" s="160" t="s">
        <v>56</v>
      </c>
      <c r="AG86" s="159" t="s">
        <v>67</v>
      </c>
      <c r="AH86" s="160" t="s">
        <v>56</v>
      </c>
      <c r="AI86" s="159" t="s">
        <v>67</v>
      </c>
      <c r="AJ86" s="160" t="s">
        <v>56</v>
      </c>
      <c r="AK86" s="159" t="s">
        <v>67</v>
      </c>
      <c r="AL86" s="160" t="s">
        <v>56</v>
      </c>
      <c r="AM86" s="159" t="s">
        <v>67</v>
      </c>
      <c r="AN86" s="160" t="s">
        <v>56</v>
      </c>
      <c r="AO86" s="159" t="s">
        <v>67</v>
      </c>
      <c r="AP86" s="160" t="s">
        <v>56</v>
      </c>
      <c r="AQ86" s="159" t="s">
        <v>67</v>
      </c>
      <c r="AR86" s="160" t="s">
        <v>56</v>
      </c>
      <c r="AS86" s="159" t="s">
        <v>67</v>
      </c>
      <c r="AT86" s="160" t="s">
        <v>56</v>
      </c>
      <c r="AU86" s="159" t="s">
        <v>67</v>
      </c>
      <c r="AV86" s="160" t="s">
        <v>56</v>
      </c>
      <c r="AW86" s="159" t="s">
        <v>67</v>
      </c>
      <c r="AX86" s="160" t="s">
        <v>56</v>
      </c>
      <c r="AY86" s="159" t="s">
        <v>67</v>
      </c>
      <c r="AZ86" s="160" t="s">
        <v>56</v>
      </c>
      <c r="BA86" s="159" t="s">
        <v>67</v>
      </c>
      <c r="BB86" s="160" t="s">
        <v>56</v>
      </c>
      <c r="BC86" s="159" t="s">
        <v>67</v>
      </c>
      <c r="BD86" s="160" t="s">
        <v>56</v>
      </c>
      <c r="BE86" s="159" t="s">
        <v>67</v>
      </c>
      <c r="BF86" s="160" t="s">
        <v>56</v>
      </c>
      <c r="BG86" s="159" t="s">
        <v>67</v>
      </c>
      <c r="BH86" s="160" t="s">
        <v>56</v>
      </c>
      <c r="BI86" s="159" t="s">
        <v>67</v>
      </c>
      <c r="BJ86" s="160" t="s">
        <v>56</v>
      </c>
      <c r="BK86" s="159" t="s">
        <v>67</v>
      </c>
      <c r="BL86" s="160" t="s">
        <v>56</v>
      </c>
      <c r="BM86" s="159" t="s">
        <v>67</v>
      </c>
      <c r="BN86" s="160" t="s">
        <v>56</v>
      </c>
      <c r="BO86" s="159" t="s">
        <v>67</v>
      </c>
      <c r="BP86" s="160" t="s">
        <v>56</v>
      </c>
      <c r="BQ86" s="269"/>
      <c r="BR86" s="269"/>
      <c r="BS86" s="269"/>
      <c r="BT86" s="269"/>
    </row>
    <row r="87" spans="1:72" s="269" customFormat="1" ht="22.9" customHeight="1" x14ac:dyDescent="0.25">
      <c r="A87" s="260"/>
      <c r="B87" s="16"/>
      <c r="C87" s="34" t="s">
        <v>69</v>
      </c>
      <c r="D87" s="260"/>
      <c r="E87" s="260"/>
      <c r="F87" s="260"/>
      <c r="G87" s="260"/>
      <c r="H87" s="260"/>
      <c r="I87" s="260"/>
      <c r="J87" s="63">
        <f>J88+J365</f>
        <v>0</v>
      </c>
      <c r="K87" s="182"/>
      <c r="M87" s="192"/>
      <c r="N87" s="205" t="e">
        <f>N88+N365</f>
        <v>#REF!</v>
      </c>
      <c r="O87" s="192"/>
      <c r="P87" s="205" t="e">
        <f>P88+P365</f>
        <v>#REF!</v>
      </c>
      <c r="Q87" s="192"/>
      <c r="R87" s="205" t="e">
        <f>R88+R365</f>
        <v>#REF!</v>
      </c>
      <c r="S87" s="192"/>
      <c r="T87" s="205" t="e">
        <f>T88+T365</f>
        <v>#REF!</v>
      </c>
      <c r="U87" s="192"/>
      <c r="V87" s="205" t="e">
        <f>V88+V365</f>
        <v>#REF!</v>
      </c>
      <c r="W87" s="192"/>
      <c r="X87" s="205" t="e">
        <f>X88+X365</f>
        <v>#REF!</v>
      </c>
      <c r="Y87" s="192"/>
      <c r="Z87" s="205" t="e">
        <f>Z88+Z365</f>
        <v>#REF!</v>
      </c>
      <c r="AA87" s="192"/>
      <c r="AB87" s="205" t="e">
        <f>AB88+AB365</f>
        <v>#REF!</v>
      </c>
      <c r="AC87" s="192"/>
      <c r="AD87" s="205" t="e">
        <f>AD88+AD365</f>
        <v>#REF!</v>
      </c>
      <c r="AE87" s="192"/>
      <c r="AF87" s="205" t="e">
        <f>AF88+AF365</f>
        <v>#REF!</v>
      </c>
      <c r="AG87" s="192"/>
      <c r="AH87" s="205" t="e">
        <f>AH88+AH365</f>
        <v>#REF!</v>
      </c>
      <c r="AI87" s="192"/>
      <c r="AJ87" s="205" t="e">
        <f>AJ88+AJ365</f>
        <v>#REF!</v>
      </c>
      <c r="AK87" s="192"/>
      <c r="AL87" s="205" t="e">
        <f>AL88+AL365</f>
        <v>#REF!</v>
      </c>
      <c r="AM87" s="192"/>
      <c r="AN87" s="205" t="e">
        <f>AN88+AN365</f>
        <v>#REF!</v>
      </c>
      <c r="AO87" s="192"/>
      <c r="AP87" s="205" t="e">
        <f>AP88+AP365</f>
        <v>#REF!</v>
      </c>
      <c r="AQ87" s="192"/>
      <c r="AR87" s="205" t="e">
        <f>AR88+AR365</f>
        <v>#REF!</v>
      </c>
      <c r="AS87" s="192"/>
      <c r="AT87" s="205" t="e">
        <f>AT88+AT365</f>
        <v>#REF!</v>
      </c>
      <c r="AU87" s="192"/>
      <c r="AV87" s="205" t="e">
        <f>AV88+AV365</f>
        <v>#REF!</v>
      </c>
      <c r="AW87" s="192"/>
      <c r="AX87" s="205" t="e">
        <f>AX88+AX365</f>
        <v>#REF!</v>
      </c>
      <c r="AY87" s="192"/>
      <c r="AZ87" s="205" t="e">
        <f>AZ88+AZ365</f>
        <v>#REF!</v>
      </c>
      <c r="BA87" s="192"/>
      <c r="BB87" s="205" t="e">
        <f>BB88+BB365</f>
        <v>#REF!</v>
      </c>
      <c r="BC87" s="192"/>
      <c r="BD87" s="205" t="e">
        <f>BD88+BD365</f>
        <v>#REF!</v>
      </c>
      <c r="BE87" s="192"/>
      <c r="BF87" s="205" t="e">
        <f>BF88+BF365</f>
        <v>#REF!</v>
      </c>
      <c r="BG87" s="192"/>
      <c r="BH87" s="205" t="e">
        <f>BH88+BH365</f>
        <v>#REF!</v>
      </c>
      <c r="BI87" s="192"/>
      <c r="BJ87" s="205" t="e">
        <f>BJ88+BJ365</f>
        <v>#REF!</v>
      </c>
      <c r="BK87" s="192"/>
      <c r="BL87" s="205" t="e">
        <f>BL88+BL365</f>
        <v>#REF!</v>
      </c>
      <c r="BM87" s="192"/>
      <c r="BN87" s="205" t="e">
        <f>BN88+BN365</f>
        <v>#REF!</v>
      </c>
      <c r="BO87" s="192"/>
      <c r="BP87" s="205" t="e">
        <f>BP88+BP365</f>
        <v>#REF!</v>
      </c>
      <c r="BQ87" s="87"/>
      <c r="BR87" s="87"/>
      <c r="BS87" s="87"/>
    </row>
    <row r="88" spans="1:72" s="65" customFormat="1" ht="25.9" customHeight="1" x14ac:dyDescent="0.2">
      <c r="B88" s="64"/>
      <c r="D88" s="66" t="s">
        <v>36</v>
      </c>
      <c r="E88" s="67" t="s">
        <v>282</v>
      </c>
      <c r="F88" s="67" t="s">
        <v>283</v>
      </c>
      <c r="J88" s="69">
        <f>J208+J283+J317+J346+J358</f>
        <v>0</v>
      </c>
      <c r="K88" s="182"/>
      <c r="M88" s="194"/>
      <c r="N88" s="206" t="e">
        <f>#REF!+#REF!+#REF!+#REF!+N208+N283+N317+N346+N358</f>
        <v>#REF!</v>
      </c>
      <c r="O88" s="194"/>
      <c r="P88" s="206" t="e">
        <f>#REF!+#REF!+#REF!+#REF!+P208+P283+P317+P346+P358</f>
        <v>#REF!</v>
      </c>
      <c r="Q88" s="194"/>
      <c r="R88" s="206" t="e">
        <f>#REF!+#REF!+#REF!+#REF!+R208+R283+R317+R346+R358</f>
        <v>#REF!</v>
      </c>
      <c r="S88" s="194"/>
      <c r="T88" s="206" t="e">
        <f>#REF!+#REF!+#REF!+#REF!+T208+T283+T317+T346+T358</f>
        <v>#REF!</v>
      </c>
      <c r="U88" s="194"/>
      <c r="V88" s="206" t="e">
        <f>#REF!+#REF!+#REF!+#REF!+V208+V283+V317+V346+V358</f>
        <v>#REF!</v>
      </c>
      <c r="W88" s="194"/>
      <c r="X88" s="206" t="e">
        <f>#REF!+#REF!+#REF!+#REF!+X208+X283+X317+X346+X358</f>
        <v>#REF!</v>
      </c>
      <c r="Y88" s="194"/>
      <c r="Z88" s="206" t="e">
        <f>#REF!+#REF!+#REF!+#REF!+Z208+Z283+Z317+Z346+Z358</f>
        <v>#REF!</v>
      </c>
      <c r="AA88" s="194"/>
      <c r="AB88" s="206" t="e">
        <f>#REF!+#REF!+#REF!+#REF!+AB208+AB283+AB317+AB346+AB358</f>
        <v>#REF!</v>
      </c>
      <c r="AC88" s="194"/>
      <c r="AD88" s="206" t="e">
        <f>#REF!+#REF!+#REF!+#REF!+AD208+AD283+AD317+AD346+AD358</f>
        <v>#REF!</v>
      </c>
      <c r="AE88" s="194"/>
      <c r="AF88" s="206" t="e">
        <f>#REF!+#REF!+#REF!+#REF!+AF208+AF283+AF317+AF346+AF358</f>
        <v>#REF!</v>
      </c>
      <c r="AG88" s="194"/>
      <c r="AH88" s="206" t="e">
        <f>#REF!+#REF!+#REF!+#REF!+AH208+AH283+AH317+AH346+AH358</f>
        <v>#REF!</v>
      </c>
      <c r="AI88" s="194"/>
      <c r="AJ88" s="206" t="e">
        <f>#REF!+#REF!+#REF!+#REF!+AJ208+AJ283+AJ317+AJ346+AJ358</f>
        <v>#REF!</v>
      </c>
      <c r="AK88" s="194"/>
      <c r="AL88" s="206" t="e">
        <f>#REF!+#REF!+#REF!+#REF!+AL208+AL283+AL317+AL346+AL358</f>
        <v>#REF!</v>
      </c>
      <c r="AM88" s="194"/>
      <c r="AN88" s="206" t="e">
        <f>#REF!+#REF!+#REF!+#REF!+AN208+AN283+AN317+AN346+AN358</f>
        <v>#REF!</v>
      </c>
      <c r="AO88" s="194"/>
      <c r="AP88" s="206" t="e">
        <f>#REF!+#REF!+#REF!+#REF!+AP208+AP283+AP317+AP346+AP358</f>
        <v>#REF!</v>
      </c>
      <c r="AQ88" s="194"/>
      <c r="AR88" s="206" t="e">
        <f>#REF!+#REF!+#REF!+#REF!+AR208+AR283+AR317+AR346+AR358</f>
        <v>#REF!</v>
      </c>
      <c r="AS88" s="194"/>
      <c r="AT88" s="206" t="e">
        <f>#REF!+#REF!+#REF!+#REF!+AT208+AT283+AT317+AT346+AT358</f>
        <v>#REF!</v>
      </c>
      <c r="AU88" s="194"/>
      <c r="AV88" s="206" t="e">
        <f>#REF!+#REF!+#REF!+#REF!+AV208+AV283+AV317+AV346+AV358</f>
        <v>#REF!</v>
      </c>
      <c r="AW88" s="194"/>
      <c r="AX88" s="206" t="e">
        <f>#REF!+#REF!+#REF!+#REF!+AX208+AX283+AX317+AX346+AX358</f>
        <v>#REF!</v>
      </c>
      <c r="AY88" s="194"/>
      <c r="AZ88" s="206" t="e">
        <f>#REF!+#REF!+#REF!+#REF!+AZ208+AZ283+AZ317+AZ346+AZ358</f>
        <v>#REF!</v>
      </c>
      <c r="BA88" s="194"/>
      <c r="BB88" s="206" t="e">
        <f>#REF!+#REF!+#REF!+#REF!+BB208+BB283+BB317+BB346+BB358</f>
        <v>#REF!</v>
      </c>
      <c r="BC88" s="194"/>
      <c r="BD88" s="206" t="e">
        <f>#REF!+#REF!+#REF!+#REF!+BD208+BD283+BD317+BD346+BD358</f>
        <v>#REF!</v>
      </c>
      <c r="BE88" s="194"/>
      <c r="BF88" s="206" t="e">
        <f>#REF!+#REF!+#REF!+#REF!+BF208+BF283+BF317+BF346+BF358</f>
        <v>#REF!</v>
      </c>
      <c r="BG88" s="194"/>
      <c r="BH88" s="206" t="e">
        <f>#REF!+#REF!+#REF!+#REF!+BH208+BH283+BH317+BH346+BH358</f>
        <v>#REF!</v>
      </c>
      <c r="BI88" s="194"/>
      <c r="BJ88" s="206" t="e">
        <f>#REF!+#REF!+#REF!+#REF!+BJ208+BJ283+BJ317+BJ346+BJ358</f>
        <v>#REF!</v>
      </c>
      <c r="BK88" s="194"/>
      <c r="BL88" s="206" t="e">
        <f>#REF!+#REF!+#REF!+#REF!+BL208+BL283+BL317+BL346+BL358</f>
        <v>#REF!</v>
      </c>
      <c r="BM88" s="194"/>
      <c r="BN88" s="206" t="e">
        <f>#REF!+#REF!+#REF!+#REF!+BN208+BN283+BN317+BN346+BN358</f>
        <v>#REF!</v>
      </c>
      <c r="BO88" s="194"/>
      <c r="BP88" s="206" t="e">
        <f>#REF!+#REF!+#REF!+#REF!+BP208+BP283+BP317+BP346+BP358</f>
        <v>#REF!</v>
      </c>
      <c r="BQ88" s="82"/>
      <c r="BR88" s="82"/>
      <c r="BS88" s="82"/>
      <c r="BT88" s="269"/>
    </row>
    <row r="89" spans="1:72" s="6" customFormat="1" hidden="1" x14ac:dyDescent="0.2">
      <c r="B89" s="86"/>
      <c r="C89" s="87"/>
      <c r="D89" s="79" t="s">
        <v>77</v>
      </c>
      <c r="E89" s="88" t="s">
        <v>5</v>
      </c>
      <c r="F89" s="89" t="s">
        <v>424</v>
      </c>
      <c r="G89" s="87"/>
      <c r="H89" s="90">
        <v>34</v>
      </c>
      <c r="I89" s="91"/>
      <c r="J89" s="87"/>
      <c r="K89" s="186"/>
      <c r="M89" s="199"/>
      <c r="N89" s="208"/>
      <c r="O89" s="199"/>
      <c r="P89" s="208"/>
      <c r="Q89" s="199"/>
      <c r="R89" s="208"/>
      <c r="S89" s="199"/>
      <c r="T89" s="208"/>
      <c r="U89" s="199"/>
      <c r="V89" s="208"/>
      <c r="W89" s="199"/>
      <c r="X89" s="208"/>
      <c r="Y89" s="199"/>
      <c r="Z89" s="208"/>
      <c r="AA89" s="199"/>
      <c r="AB89" s="208"/>
      <c r="AC89" s="199"/>
      <c r="AD89" s="208"/>
      <c r="AE89" s="199"/>
      <c r="AF89" s="208"/>
      <c r="AG89" s="199"/>
      <c r="AH89" s="208"/>
      <c r="AI89" s="199"/>
      <c r="AJ89" s="208"/>
      <c r="AK89" s="199"/>
      <c r="AL89" s="208"/>
      <c r="AM89" s="199"/>
      <c r="AN89" s="208"/>
      <c r="AO89" s="199"/>
      <c r="AP89" s="208"/>
      <c r="AQ89" s="199"/>
      <c r="AR89" s="208"/>
      <c r="AS89" s="199"/>
      <c r="AT89" s="208"/>
      <c r="AU89" s="199"/>
      <c r="AV89" s="208"/>
      <c r="AW89" s="199"/>
      <c r="AX89" s="208"/>
      <c r="AY89" s="199"/>
      <c r="AZ89" s="208"/>
      <c r="BA89" s="199"/>
      <c r="BB89" s="208"/>
      <c r="BC89" s="199"/>
      <c r="BD89" s="208"/>
      <c r="BE89" s="199"/>
      <c r="BF89" s="208"/>
      <c r="BG89" s="199"/>
      <c r="BH89" s="208"/>
      <c r="BI89" s="199"/>
      <c r="BJ89" s="208"/>
      <c r="BK89" s="199"/>
      <c r="BL89" s="208"/>
      <c r="BM89" s="199"/>
      <c r="BN89" s="208"/>
      <c r="BO89" s="199"/>
      <c r="BP89" s="208"/>
      <c r="BQ89" s="5"/>
      <c r="BR89" s="5"/>
      <c r="BS89" s="5"/>
      <c r="BT89" s="4"/>
    </row>
    <row r="90" spans="1:72" s="5" customFormat="1" hidden="1" x14ac:dyDescent="0.2">
      <c r="B90" s="81"/>
      <c r="C90" s="82"/>
      <c r="D90" s="79" t="s">
        <v>77</v>
      </c>
      <c r="E90" s="83" t="s">
        <v>5</v>
      </c>
      <c r="F90" s="84" t="s">
        <v>425</v>
      </c>
      <c r="G90" s="82"/>
      <c r="H90" s="83" t="s">
        <v>5</v>
      </c>
      <c r="I90" s="85"/>
      <c r="J90" s="82"/>
      <c r="K90" s="186"/>
      <c r="M90" s="201"/>
      <c r="N90" s="209"/>
      <c r="O90" s="201"/>
      <c r="P90" s="209"/>
      <c r="Q90" s="201"/>
      <c r="R90" s="209"/>
      <c r="S90" s="201"/>
      <c r="T90" s="209"/>
      <c r="U90" s="201"/>
      <c r="V90" s="209"/>
      <c r="W90" s="201"/>
      <c r="X90" s="209"/>
      <c r="Y90" s="201"/>
      <c r="Z90" s="209"/>
      <c r="AA90" s="201"/>
      <c r="AB90" s="209"/>
      <c r="AC90" s="201"/>
      <c r="AD90" s="209"/>
      <c r="AE90" s="201"/>
      <c r="AF90" s="209"/>
      <c r="AG90" s="201"/>
      <c r="AH90" s="209"/>
      <c r="AI90" s="201"/>
      <c r="AJ90" s="209"/>
      <c r="AK90" s="201"/>
      <c r="AL90" s="209"/>
      <c r="AM90" s="201"/>
      <c r="AN90" s="209"/>
      <c r="AO90" s="201"/>
      <c r="AP90" s="209"/>
      <c r="AQ90" s="201"/>
      <c r="AR90" s="209"/>
      <c r="AS90" s="201"/>
      <c r="AT90" s="209"/>
      <c r="AU90" s="201"/>
      <c r="AV90" s="209"/>
      <c r="AW90" s="201"/>
      <c r="AX90" s="209"/>
      <c r="AY90" s="201"/>
      <c r="AZ90" s="209"/>
      <c r="BA90" s="201"/>
      <c r="BB90" s="209"/>
      <c r="BC90" s="201"/>
      <c r="BD90" s="209"/>
      <c r="BE90" s="201"/>
      <c r="BF90" s="209"/>
      <c r="BG90" s="201"/>
      <c r="BH90" s="209"/>
      <c r="BI90" s="201"/>
      <c r="BJ90" s="209"/>
      <c r="BK90" s="201"/>
      <c r="BL90" s="209"/>
      <c r="BM90" s="201"/>
      <c r="BN90" s="209"/>
      <c r="BO90" s="201"/>
      <c r="BP90" s="209"/>
      <c r="BQ90" s="1"/>
      <c r="BR90" s="1"/>
      <c r="BS90" s="1"/>
      <c r="BT90" s="4"/>
    </row>
    <row r="91" spans="1:72" s="6" customFormat="1" hidden="1" x14ac:dyDescent="0.2">
      <c r="B91" s="86"/>
      <c r="C91" s="87"/>
      <c r="D91" s="79" t="s">
        <v>77</v>
      </c>
      <c r="E91" s="88" t="s">
        <v>5</v>
      </c>
      <c r="F91" s="89" t="s">
        <v>426</v>
      </c>
      <c r="G91" s="87"/>
      <c r="H91" s="90">
        <v>25</v>
      </c>
      <c r="I91" s="91"/>
      <c r="J91" s="87"/>
      <c r="K91" s="187"/>
      <c r="M91" s="199"/>
      <c r="N91" s="208"/>
      <c r="O91" s="199"/>
      <c r="P91" s="208"/>
      <c r="Q91" s="199"/>
      <c r="R91" s="208"/>
      <c r="S91" s="199"/>
      <c r="T91" s="208"/>
      <c r="U91" s="199"/>
      <c r="V91" s="208"/>
      <c r="W91" s="199"/>
      <c r="X91" s="208"/>
      <c r="Y91" s="199"/>
      <c r="Z91" s="208"/>
      <c r="AA91" s="199"/>
      <c r="AB91" s="208"/>
      <c r="AC91" s="199"/>
      <c r="AD91" s="208"/>
      <c r="AE91" s="199"/>
      <c r="AF91" s="208"/>
      <c r="AG91" s="199"/>
      <c r="AH91" s="208"/>
      <c r="AI91" s="199"/>
      <c r="AJ91" s="208"/>
      <c r="AK91" s="199"/>
      <c r="AL91" s="208"/>
      <c r="AM91" s="199"/>
      <c r="AN91" s="208"/>
      <c r="AO91" s="199"/>
      <c r="AP91" s="208"/>
      <c r="AQ91" s="199"/>
      <c r="AR91" s="208"/>
      <c r="AS91" s="199"/>
      <c r="AT91" s="208"/>
      <c r="AU91" s="199"/>
      <c r="AV91" s="208"/>
      <c r="AW91" s="199"/>
      <c r="AX91" s="208"/>
      <c r="AY91" s="199"/>
      <c r="AZ91" s="208"/>
      <c r="BA91" s="199"/>
      <c r="BB91" s="208"/>
      <c r="BC91" s="199"/>
      <c r="BD91" s="208"/>
      <c r="BE91" s="199"/>
      <c r="BF91" s="208"/>
      <c r="BG91" s="199"/>
      <c r="BH91" s="208"/>
      <c r="BI91" s="199"/>
      <c r="BJ91" s="208"/>
      <c r="BK91" s="199"/>
      <c r="BL91" s="208"/>
      <c r="BM91" s="199"/>
      <c r="BN91" s="208"/>
      <c r="BO91" s="199"/>
      <c r="BP91" s="208"/>
      <c r="BQ91" s="5"/>
      <c r="BR91" s="5"/>
      <c r="BS91" s="5"/>
    </row>
    <row r="92" spans="1:72" s="5" customFormat="1" hidden="1" x14ac:dyDescent="0.2">
      <c r="B92" s="81"/>
      <c r="C92" s="82"/>
      <c r="D92" s="79" t="s">
        <v>77</v>
      </c>
      <c r="E92" s="83" t="s">
        <v>5</v>
      </c>
      <c r="F92" s="84" t="s">
        <v>425</v>
      </c>
      <c r="G92" s="82"/>
      <c r="H92" s="83" t="s">
        <v>5</v>
      </c>
      <c r="I92" s="85"/>
      <c r="J92" s="82"/>
      <c r="K92" s="188"/>
      <c r="M92" s="201"/>
      <c r="N92" s="209"/>
      <c r="O92" s="201"/>
      <c r="P92" s="209"/>
      <c r="Q92" s="201"/>
      <c r="R92" s="209"/>
      <c r="S92" s="201"/>
      <c r="T92" s="209"/>
      <c r="U92" s="201"/>
      <c r="V92" s="209"/>
      <c r="W92" s="201"/>
      <c r="X92" s="209"/>
      <c r="Y92" s="201"/>
      <c r="Z92" s="209"/>
      <c r="AA92" s="201"/>
      <c r="AB92" s="209"/>
      <c r="AC92" s="201"/>
      <c r="AD92" s="209"/>
      <c r="AE92" s="201"/>
      <c r="AF92" s="209"/>
      <c r="AG92" s="201"/>
      <c r="AH92" s="209"/>
      <c r="AI92" s="201"/>
      <c r="AJ92" s="209"/>
      <c r="AK92" s="201"/>
      <c r="AL92" s="209"/>
      <c r="AM92" s="201"/>
      <c r="AN92" s="209"/>
      <c r="AO92" s="201"/>
      <c r="AP92" s="209"/>
      <c r="AQ92" s="201"/>
      <c r="AR92" s="209"/>
      <c r="AS92" s="201"/>
      <c r="AT92" s="209"/>
      <c r="AU92" s="201"/>
      <c r="AV92" s="209"/>
      <c r="AW92" s="201"/>
      <c r="AX92" s="209"/>
      <c r="AY92" s="201"/>
      <c r="AZ92" s="209"/>
      <c r="BA92" s="201"/>
      <c r="BB92" s="209"/>
      <c r="BC92" s="201"/>
      <c r="BD92" s="209"/>
      <c r="BE92" s="201"/>
      <c r="BF92" s="209"/>
      <c r="BG92" s="201"/>
      <c r="BH92" s="209"/>
      <c r="BI92" s="201"/>
      <c r="BJ92" s="209"/>
      <c r="BK92" s="201"/>
      <c r="BL92" s="209"/>
      <c r="BM92" s="201"/>
      <c r="BN92" s="209"/>
      <c r="BO92" s="201"/>
      <c r="BP92" s="209"/>
      <c r="BQ92" s="1"/>
      <c r="BR92" s="1"/>
      <c r="BS92" s="1"/>
    </row>
    <row r="93" spans="1:72" s="6" customFormat="1" hidden="1" x14ac:dyDescent="0.2">
      <c r="B93" s="86"/>
      <c r="C93" s="87"/>
      <c r="D93" s="79" t="s">
        <v>77</v>
      </c>
      <c r="E93" s="88" t="s">
        <v>5</v>
      </c>
      <c r="F93" s="89" t="s">
        <v>427</v>
      </c>
      <c r="G93" s="87"/>
      <c r="H93" s="90">
        <v>8</v>
      </c>
      <c r="I93" s="91"/>
      <c r="J93" s="87"/>
      <c r="K93" s="187"/>
      <c r="M93" s="199"/>
      <c r="N93" s="208"/>
      <c r="O93" s="199"/>
      <c r="P93" s="208"/>
      <c r="Q93" s="199"/>
      <c r="R93" s="208"/>
      <c r="S93" s="199"/>
      <c r="T93" s="208"/>
      <c r="U93" s="199"/>
      <c r="V93" s="208"/>
      <c r="W93" s="199"/>
      <c r="X93" s="208"/>
      <c r="Y93" s="199"/>
      <c r="Z93" s="208"/>
      <c r="AA93" s="199"/>
      <c r="AB93" s="208"/>
      <c r="AC93" s="199"/>
      <c r="AD93" s="208"/>
      <c r="AE93" s="199"/>
      <c r="AF93" s="208"/>
      <c r="AG93" s="199"/>
      <c r="AH93" s="208"/>
      <c r="AI93" s="199"/>
      <c r="AJ93" s="208"/>
      <c r="AK93" s="199"/>
      <c r="AL93" s="208"/>
      <c r="AM93" s="199"/>
      <c r="AN93" s="208"/>
      <c r="AO93" s="199"/>
      <c r="AP93" s="208"/>
      <c r="AQ93" s="199"/>
      <c r="AR93" s="208"/>
      <c r="AS93" s="199"/>
      <c r="AT93" s="208"/>
      <c r="AU93" s="199"/>
      <c r="AV93" s="208"/>
      <c r="AW93" s="199"/>
      <c r="AX93" s="208"/>
      <c r="AY93" s="199"/>
      <c r="AZ93" s="208"/>
      <c r="BA93" s="199"/>
      <c r="BB93" s="208"/>
      <c r="BC93" s="199"/>
      <c r="BD93" s="208"/>
      <c r="BE93" s="199"/>
      <c r="BF93" s="208"/>
      <c r="BG93" s="199"/>
      <c r="BH93" s="208"/>
      <c r="BI93" s="199"/>
      <c r="BJ93" s="208"/>
      <c r="BK93" s="199"/>
      <c r="BL93" s="208"/>
      <c r="BM93" s="199"/>
      <c r="BN93" s="208"/>
      <c r="BO93" s="199"/>
      <c r="BP93" s="208"/>
      <c r="BQ93" s="5"/>
      <c r="BR93" s="5"/>
      <c r="BS93" s="5"/>
    </row>
    <row r="94" spans="1:72" s="5" customFormat="1" hidden="1" x14ac:dyDescent="0.2">
      <c r="B94" s="81"/>
      <c r="C94" s="82"/>
      <c r="D94" s="79" t="s">
        <v>77</v>
      </c>
      <c r="E94" s="83" t="s">
        <v>5</v>
      </c>
      <c r="F94" s="84" t="s">
        <v>425</v>
      </c>
      <c r="G94" s="82"/>
      <c r="H94" s="83" t="s">
        <v>5</v>
      </c>
      <c r="I94" s="85"/>
      <c r="J94" s="82"/>
      <c r="K94" s="188"/>
      <c r="M94" s="201"/>
      <c r="N94" s="209"/>
      <c r="O94" s="201"/>
      <c r="P94" s="209"/>
      <c r="Q94" s="201"/>
      <c r="R94" s="209"/>
      <c r="S94" s="201"/>
      <c r="T94" s="209"/>
      <c r="U94" s="201"/>
      <c r="V94" s="209"/>
      <c r="W94" s="201"/>
      <c r="X94" s="209"/>
      <c r="Y94" s="201"/>
      <c r="Z94" s="209"/>
      <c r="AA94" s="201"/>
      <c r="AB94" s="209"/>
      <c r="AC94" s="201"/>
      <c r="AD94" s="209"/>
      <c r="AE94" s="201"/>
      <c r="AF94" s="209"/>
      <c r="AG94" s="201"/>
      <c r="AH94" s="209"/>
      <c r="AI94" s="201"/>
      <c r="AJ94" s="209"/>
      <c r="AK94" s="201"/>
      <c r="AL94" s="209"/>
      <c r="AM94" s="201"/>
      <c r="AN94" s="209"/>
      <c r="AO94" s="201"/>
      <c r="AP94" s="209"/>
      <c r="AQ94" s="201"/>
      <c r="AR94" s="209"/>
      <c r="AS94" s="201"/>
      <c r="AT94" s="209"/>
      <c r="AU94" s="201"/>
      <c r="AV94" s="209"/>
      <c r="AW94" s="201"/>
      <c r="AX94" s="209"/>
      <c r="AY94" s="201"/>
      <c r="AZ94" s="209"/>
      <c r="BA94" s="201"/>
      <c r="BB94" s="209"/>
      <c r="BC94" s="201"/>
      <c r="BD94" s="209"/>
      <c r="BE94" s="201"/>
      <c r="BF94" s="209"/>
      <c r="BG94" s="201"/>
      <c r="BH94" s="209"/>
      <c r="BI94" s="201"/>
      <c r="BJ94" s="209"/>
      <c r="BK94" s="201"/>
      <c r="BL94" s="209"/>
      <c r="BM94" s="201"/>
      <c r="BN94" s="209"/>
      <c r="BO94" s="201"/>
      <c r="BP94" s="209"/>
      <c r="BQ94" s="1"/>
      <c r="BR94" s="1"/>
      <c r="BS94" s="1"/>
    </row>
    <row r="95" spans="1:72" s="6" customFormat="1" hidden="1" x14ac:dyDescent="0.2">
      <c r="B95" s="86"/>
      <c r="C95" s="87"/>
      <c r="D95" s="79" t="s">
        <v>77</v>
      </c>
      <c r="E95" s="88" t="s">
        <v>5</v>
      </c>
      <c r="F95" s="89" t="s">
        <v>428</v>
      </c>
      <c r="G95" s="87"/>
      <c r="H95" s="90">
        <v>28</v>
      </c>
      <c r="I95" s="91"/>
      <c r="J95" s="87"/>
      <c r="K95" s="187"/>
      <c r="M95" s="199"/>
      <c r="N95" s="208"/>
      <c r="O95" s="199"/>
      <c r="P95" s="208"/>
      <c r="Q95" s="199"/>
      <c r="R95" s="208"/>
      <c r="S95" s="199"/>
      <c r="T95" s="208"/>
      <c r="U95" s="199"/>
      <c r="V95" s="208"/>
      <c r="W95" s="199"/>
      <c r="X95" s="208"/>
      <c r="Y95" s="199"/>
      <c r="Z95" s="208"/>
      <c r="AA95" s="199"/>
      <c r="AB95" s="208"/>
      <c r="AC95" s="199"/>
      <c r="AD95" s="208"/>
      <c r="AE95" s="199"/>
      <c r="AF95" s="208"/>
      <c r="AG95" s="199"/>
      <c r="AH95" s="208"/>
      <c r="AI95" s="199"/>
      <c r="AJ95" s="208"/>
      <c r="AK95" s="199"/>
      <c r="AL95" s="208"/>
      <c r="AM95" s="199"/>
      <c r="AN95" s="208"/>
      <c r="AO95" s="199"/>
      <c r="AP95" s="208"/>
      <c r="AQ95" s="199"/>
      <c r="AR95" s="208"/>
      <c r="AS95" s="199"/>
      <c r="AT95" s="208"/>
      <c r="AU95" s="199"/>
      <c r="AV95" s="208"/>
      <c r="AW95" s="199"/>
      <c r="AX95" s="208"/>
      <c r="AY95" s="199"/>
      <c r="AZ95" s="208"/>
      <c r="BA95" s="199"/>
      <c r="BB95" s="208"/>
      <c r="BC95" s="199"/>
      <c r="BD95" s="208"/>
      <c r="BE95" s="199"/>
      <c r="BF95" s="208"/>
      <c r="BG95" s="199"/>
      <c r="BH95" s="208"/>
      <c r="BI95" s="199"/>
      <c r="BJ95" s="208"/>
      <c r="BK95" s="199"/>
      <c r="BL95" s="208"/>
      <c r="BM95" s="199"/>
      <c r="BN95" s="208"/>
      <c r="BO95" s="199"/>
      <c r="BP95" s="208"/>
      <c r="BQ95" s="5"/>
      <c r="BR95" s="5"/>
      <c r="BS95" s="5"/>
    </row>
    <row r="96" spans="1:72" s="5" customFormat="1" hidden="1" x14ac:dyDescent="0.2">
      <c r="B96" s="81"/>
      <c r="C96" s="82"/>
      <c r="D96" s="79" t="s">
        <v>77</v>
      </c>
      <c r="E96" s="83" t="s">
        <v>5</v>
      </c>
      <c r="F96" s="84" t="s">
        <v>425</v>
      </c>
      <c r="G96" s="82"/>
      <c r="H96" s="83" t="s">
        <v>5</v>
      </c>
      <c r="I96" s="85"/>
      <c r="J96" s="82"/>
      <c r="K96" s="188"/>
      <c r="M96" s="201"/>
      <c r="N96" s="209"/>
      <c r="O96" s="201"/>
      <c r="P96" s="209"/>
      <c r="Q96" s="201"/>
      <c r="R96" s="209"/>
      <c r="S96" s="201"/>
      <c r="T96" s="209"/>
      <c r="U96" s="201"/>
      <c r="V96" s="209"/>
      <c r="W96" s="201"/>
      <c r="X96" s="209"/>
      <c r="Y96" s="201"/>
      <c r="Z96" s="209"/>
      <c r="AA96" s="201"/>
      <c r="AB96" s="209"/>
      <c r="AC96" s="201"/>
      <c r="AD96" s="209"/>
      <c r="AE96" s="201"/>
      <c r="AF96" s="209"/>
      <c r="AG96" s="201"/>
      <c r="AH96" s="209"/>
      <c r="AI96" s="201"/>
      <c r="AJ96" s="209"/>
      <c r="AK96" s="201"/>
      <c r="AL96" s="209"/>
      <c r="AM96" s="201"/>
      <c r="AN96" s="209"/>
      <c r="AO96" s="201"/>
      <c r="AP96" s="209"/>
      <c r="AQ96" s="201"/>
      <c r="AR96" s="209"/>
      <c r="AS96" s="201"/>
      <c r="AT96" s="209"/>
      <c r="AU96" s="201"/>
      <c r="AV96" s="209"/>
      <c r="AW96" s="201"/>
      <c r="AX96" s="209"/>
      <c r="AY96" s="201"/>
      <c r="AZ96" s="209"/>
      <c r="BA96" s="201"/>
      <c r="BB96" s="209"/>
      <c r="BC96" s="201"/>
      <c r="BD96" s="209"/>
      <c r="BE96" s="201"/>
      <c r="BF96" s="209"/>
      <c r="BG96" s="201"/>
      <c r="BH96" s="209"/>
      <c r="BI96" s="201"/>
      <c r="BJ96" s="209"/>
      <c r="BK96" s="201"/>
      <c r="BL96" s="209"/>
      <c r="BM96" s="201"/>
      <c r="BN96" s="209"/>
      <c r="BO96" s="201"/>
      <c r="BP96" s="209"/>
      <c r="BQ96" s="1"/>
      <c r="BR96" s="1"/>
      <c r="BS96" s="1"/>
    </row>
    <row r="97" spans="2:72" s="6" customFormat="1" hidden="1" x14ac:dyDescent="0.2">
      <c r="B97" s="86"/>
      <c r="C97" s="87"/>
      <c r="D97" s="79" t="s">
        <v>77</v>
      </c>
      <c r="E97" s="88" t="s">
        <v>5</v>
      </c>
      <c r="F97" s="89" t="s">
        <v>429</v>
      </c>
      <c r="G97" s="87"/>
      <c r="H97" s="90">
        <v>57</v>
      </c>
      <c r="I97" s="91"/>
      <c r="J97" s="87"/>
      <c r="K97" s="187"/>
      <c r="M97" s="199"/>
      <c r="N97" s="208"/>
      <c r="O97" s="199"/>
      <c r="P97" s="208"/>
      <c r="Q97" s="199"/>
      <c r="R97" s="208"/>
      <c r="S97" s="199"/>
      <c r="T97" s="208"/>
      <c r="U97" s="199"/>
      <c r="V97" s="208"/>
      <c r="W97" s="199"/>
      <c r="X97" s="208"/>
      <c r="Y97" s="199"/>
      <c r="Z97" s="208"/>
      <c r="AA97" s="199"/>
      <c r="AB97" s="208"/>
      <c r="AC97" s="199"/>
      <c r="AD97" s="208"/>
      <c r="AE97" s="199"/>
      <c r="AF97" s="208"/>
      <c r="AG97" s="199"/>
      <c r="AH97" s="208"/>
      <c r="AI97" s="199"/>
      <c r="AJ97" s="208"/>
      <c r="AK97" s="199"/>
      <c r="AL97" s="208"/>
      <c r="AM97" s="199"/>
      <c r="AN97" s="208"/>
      <c r="AO97" s="199"/>
      <c r="AP97" s="208"/>
      <c r="AQ97" s="199"/>
      <c r="AR97" s="208"/>
      <c r="AS97" s="199"/>
      <c r="AT97" s="208"/>
      <c r="AU97" s="199"/>
      <c r="AV97" s="208"/>
      <c r="AW97" s="199"/>
      <c r="AX97" s="208"/>
      <c r="AY97" s="199"/>
      <c r="AZ97" s="208"/>
      <c r="BA97" s="199"/>
      <c r="BB97" s="208"/>
      <c r="BC97" s="199"/>
      <c r="BD97" s="208"/>
      <c r="BE97" s="199"/>
      <c r="BF97" s="208"/>
      <c r="BG97" s="199"/>
      <c r="BH97" s="208"/>
      <c r="BI97" s="199"/>
      <c r="BJ97" s="208"/>
      <c r="BK97" s="199"/>
      <c r="BL97" s="208"/>
      <c r="BM97" s="199"/>
      <c r="BN97" s="208"/>
      <c r="BO97" s="199"/>
      <c r="BP97" s="208"/>
      <c r="BQ97" s="5"/>
      <c r="BR97" s="5"/>
      <c r="BS97" s="5"/>
    </row>
    <row r="98" spans="2:72" s="5" customFormat="1" hidden="1" x14ac:dyDescent="0.2">
      <c r="B98" s="81"/>
      <c r="C98" s="82"/>
      <c r="D98" s="79" t="s">
        <v>77</v>
      </c>
      <c r="E98" s="83" t="s">
        <v>5</v>
      </c>
      <c r="F98" s="84" t="s">
        <v>425</v>
      </c>
      <c r="G98" s="82"/>
      <c r="H98" s="83" t="s">
        <v>5</v>
      </c>
      <c r="I98" s="85"/>
      <c r="J98" s="82"/>
      <c r="K98" s="188"/>
      <c r="M98" s="201"/>
      <c r="N98" s="209"/>
      <c r="O98" s="201"/>
      <c r="P98" s="209"/>
      <c r="Q98" s="201"/>
      <c r="R98" s="209"/>
      <c r="S98" s="201"/>
      <c r="T98" s="209"/>
      <c r="U98" s="201"/>
      <c r="V98" s="209"/>
      <c r="W98" s="201"/>
      <c r="X98" s="209"/>
      <c r="Y98" s="201"/>
      <c r="Z98" s="209"/>
      <c r="AA98" s="201"/>
      <c r="AB98" s="209"/>
      <c r="AC98" s="201"/>
      <c r="AD98" s="209"/>
      <c r="AE98" s="201"/>
      <c r="AF98" s="209"/>
      <c r="AG98" s="201"/>
      <c r="AH98" s="209"/>
      <c r="AI98" s="201"/>
      <c r="AJ98" s="209"/>
      <c r="AK98" s="201"/>
      <c r="AL98" s="209"/>
      <c r="AM98" s="201"/>
      <c r="AN98" s="209"/>
      <c r="AO98" s="201"/>
      <c r="AP98" s="209"/>
      <c r="AQ98" s="201"/>
      <c r="AR98" s="209"/>
      <c r="AS98" s="201"/>
      <c r="AT98" s="209"/>
      <c r="AU98" s="201"/>
      <c r="AV98" s="209"/>
      <c r="AW98" s="201"/>
      <c r="AX98" s="209"/>
      <c r="AY98" s="201"/>
      <c r="AZ98" s="209"/>
      <c r="BA98" s="201"/>
      <c r="BB98" s="209"/>
      <c r="BC98" s="201"/>
      <c r="BD98" s="209"/>
      <c r="BE98" s="201"/>
      <c r="BF98" s="209"/>
      <c r="BG98" s="201"/>
      <c r="BH98" s="209"/>
      <c r="BI98" s="201"/>
      <c r="BJ98" s="209"/>
      <c r="BK98" s="201"/>
      <c r="BL98" s="209"/>
      <c r="BM98" s="201"/>
      <c r="BN98" s="209"/>
      <c r="BO98" s="201"/>
      <c r="BP98" s="209"/>
      <c r="BQ98" s="1"/>
      <c r="BR98" s="1"/>
      <c r="BS98" s="1"/>
    </row>
    <row r="99" spans="2:72" s="6" customFormat="1" hidden="1" x14ac:dyDescent="0.2">
      <c r="B99" s="86"/>
      <c r="C99" s="87"/>
      <c r="D99" s="79" t="s">
        <v>77</v>
      </c>
      <c r="E99" s="88" t="s">
        <v>5</v>
      </c>
      <c r="F99" s="89" t="s">
        <v>430</v>
      </c>
      <c r="G99" s="87"/>
      <c r="H99" s="90">
        <v>257</v>
      </c>
      <c r="I99" s="91"/>
      <c r="J99" s="87"/>
      <c r="K99" s="187"/>
      <c r="M99" s="199"/>
      <c r="N99" s="208"/>
      <c r="O99" s="199"/>
      <c r="P99" s="208"/>
      <c r="Q99" s="199"/>
      <c r="R99" s="208"/>
      <c r="S99" s="199"/>
      <c r="T99" s="208"/>
      <c r="U99" s="199"/>
      <c r="V99" s="208"/>
      <c r="W99" s="199"/>
      <c r="X99" s="208"/>
      <c r="Y99" s="199"/>
      <c r="Z99" s="208"/>
      <c r="AA99" s="199"/>
      <c r="AB99" s="208"/>
      <c r="AC99" s="199"/>
      <c r="AD99" s="208"/>
      <c r="AE99" s="199"/>
      <c r="AF99" s="208"/>
      <c r="AG99" s="199"/>
      <c r="AH99" s="208"/>
      <c r="AI99" s="199"/>
      <c r="AJ99" s="208"/>
      <c r="AK99" s="199"/>
      <c r="AL99" s="208"/>
      <c r="AM99" s="199"/>
      <c r="AN99" s="208"/>
      <c r="AO99" s="199"/>
      <c r="AP99" s="208"/>
      <c r="AQ99" s="199"/>
      <c r="AR99" s="208"/>
      <c r="AS99" s="199"/>
      <c r="AT99" s="208"/>
      <c r="AU99" s="199"/>
      <c r="AV99" s="208"/>
      <c r="AW99" s="199"/>
      <c r="AX99" s="208"/>
      <c r="AY99" s="199"/>
      <c r="AZ99" s="208"/>
      <c r="BA99" s="199"/>
      <c r="BB99" s="208"/>
      <c r="BC99" s="199"/>
      <c r="BD99" s="208"/>
      <c r="BE99" s="199"/>
      <c r="BF99" s="208"/>
      <c r="BG99" s="199"/>
      <c r="BH99" s="208"/>
      <c r="BI99" s="199"/>
      <c r="BJ99" s="208"/>
      <c r="BK99" s="199"/>
      <c r="BL99" s="208"/>
      <c r="BM99" s="199"/>
      <c r="BN99" s="208"/>
      <c r="BO99" s="199"/>
      <c r="BP99" s="208"/>
      <c r="BQ99" s="5"/>
      <c r="BR99" s="5"/>
      <c r="BS99" s="5"/>
    </row>
    <row r="100" spans="2:72" s="5" customFormat="1" hidden="1" x14ac:dyDescent="0.2">
      <c r="B100" s="81"/>
      <c r="C100" s="82"/>
      <c r="D100" s="79" t="s">
        <v>77</v>
      </c>
      <c r="E100" s="83" t="s">
        <v>5</v>
      </c>
      <c r="F100" s="84" t="s">
        <v>425</v>
      </c>
      <c r="G100" s="82"/>
      <c r="H100" s="83" t="s">
        <v>5</v>
      </c>
      <c r="I100" s="85"/>
      <c r="J100" s="82"/>
      <c r="K100" s="188"/>
      <c r="M100" s="201"/>
      <c r="N100" s="209"/>
      <c r="O100" s="201"/>
      <c r="P100" s="209"/>
      <c r="Q100" s="201"/>
      <c r="R100" s="209"/>
      <c r="S100" s="201"/>
      <c r="T100" s="209"/>
      <c r="U100" s="201"/>
      <c r="V100" s="209"/>
      <c r="W100" s="201"/>
      <c r="X100" s="209"/>
      <c r="Y100" s="201"/>
      <c r="Z100" s="209"/>
      <c r="AA100" s="201"/>
      <c r="AB100" s="209"/>
      <c r="AC100" s="201"/>
      <c r="AD100" s="209"/>
      <c r="AE100" s="201"/>
      <c r="AF100" s="209"/>
      <c r="AG100" s="201"/>
      <c r="AH100" s="209"/>
      <c r="AI100" s="201"/>
      <c r="AJ100" s="209"/>
      <c r="AK100" s="201"/>
      <c r="AL100" s="209"/>
      <c r="AM100" s="201"/>
      <c r="AN100" s="209"/>
      <c r="AO100" s="201"/>
      <c r="AP100" s="209"/>
      <c r="AQ100" s="201"/>
      <c r="AR100" s="209"/>
      <c r="AS100" s="201"/>
      <c r="AT100" s="209"/>
      <c r="AU100" s="201"/>
      <c r="AV100" s="209"/>
      <c r="AW100" s="201"/>
      <c r="AX100" s="209"/>
      <c r="AY100" s="201"/>
      <c r="AZ100" s="209"/>
      <c r="BA100" s="201"/>
      <c r="BB100" s="209"/>
      <c r="BC100" s="201"/>
      <c r="BD100" s="209"/>
      <c r="BE100" s="201"/>
      <c r="BF100" s="209"/>
      <c r="BG100" s="201"/>
      <c r="BH100" s="209"/>
      <c r="BI100" s="201"/>
      <c r="BJ100" s="209"/>
      <c r="BK100" s="201"/>
      <c r="BL100" s="209"/>
      <c r="BM100" s="201"/>
      <c r="BN100" s="209"/>
      <c r="BO100" s="201"/>
      <c r="BP100" s="209"/>
      <c r="BQ100" s="1"/>
      <c r="BR100" s="1"/>
      <c r="BS100" s="1"/>
    </row>
    <row r="101" spans="2:72" s="6" customFormat="1" hidden="1" x14ac:dyDescent="0.2">
      <c r="B101" s="86"/>
      <c r="C101" s="87"/>
      <c r="D101" s="79" t="s">
        <v>77</v>
      </c>
      <c r="E101" s="88" t="s">
        <v>5</v>
      </c>
      <c r="F101" s="89" t="s">
        <v>431</v>
      </c>
      <c r="G101" s="87"/>
      <c r="H101" s="90">
        <v>50</v>
      </c>
      <c r="I101" s="91"/>
      <c r="J101" s="87"/>
      <c r="K101" s="187"/>
      <c r="M101" s="199"/>
      <c r="N101" s="208"/>
      <c r="O101" s="199"/>
      <c r="P101" s="208"/>
      <c r="Q101" s="199"/>
      <c r="R101" s="208"/>
      <c r="S101" s="199"/>
      <c r="T101" s="208"/>
      <c r="U101" s="199"/>
      <c r="V101" s="208"/>
      <c r="W101" s="199"/>
      <c r="X101" s="208"/>
      <c r="Y101" s="199"/>
      <c r="Z101" s="208"/>
      <c r="AA101" s="199"/>
      <c r="AB101" s="208"/>
      <c r="AC101" s="199"/>
      <c r="AD101" s="208"/>
      <c r="AE101" s="199"/>
      <c r="AF101" s="208"/>
      <c r="AG101" s="199"/>
      <c r="AH101" s="208"/>
      <c r="AI101" s="199"/>
      <c r="AJ101" s="208"/>
      <c r="AK101" s="199"/>
      <c r="AL101" s="208"/>
      <c r="AM101" s="199"/>
      <c r="AN101" s="208"/>
      <c r="AO101" s="199"/>
      <c r="AP101" s="208"/>
      <c r="AQ101" s="199"/>
      <c r="AR101" s="208"/>
      <c r="AS101" s="199"/>
      <c r="AT101" s="208"/>
      <c r="AU101" s="199"/>
      <c r="AV101" s="208"/>
      <c r="AW101" s="199"/>
      <c r="AX101" s="208"/>
      <c r="AY101" s="199"/>
      <c r="AZ101" s="208"/>
      <c r="BA101" s="199"/>
      <c r="BB101" s="208"/>
      <c r="BC101" s="199"/>
      <c r="BD101" s="208"/>
      <c r="BE101" s="199"/>
      <c r="BF101" s="208"/>
      <c r="BG101" s="199"/>
      <c r="BH101" s="208"/>
      <c r="BI101" s="199"/>
      <c r="BJ101" s="208"/>
      <c r="BK101" s="199"/>
      <c r="BL101" s="208"/>
      <c r="BM101" s="199"/>
      <c r="BN101" s="208"/>
      <c r="BO101" s="199"/>
      <c r="BP101" s="208"/>
      <c r="BQ101" s="5"/>
      <c r="BR101" s="5"/>
      <c r="BS101" s="5"/>
    </row>
    <row r="102" spans="2:72" s="5" customFormat="1" hidden="1" x14ac:dyDescent="0.2">
      <c r="B102" s="81"/>
      <c r="C102" s="82"/>
      <c r="D102" s="79" t="s">
        <v>77</v>
      </c>
      <c r="E102" s="83" t="s">
        <v>5</v>
      </c>
      <c r="F102" s="84" t="s">
        <v>425</v>
      </c>
      <c r="G102" s="82"/>
      <c r="H102" s="83" t="s">
        <v>5</v>
      </c>
      <c r="I102" s="85"/>
      <c r="J102" s="82"/>
      <c r="K102" s="188"/>
      <c r="M102" s="201"/>
      <c r="N102" s="209"/>
      <c r="O102" s="201"/>
      <c r="P102" s="209"/>
      <c r="Q102" s="201"/>
      <c r="R102" s="209"/>
      <c r="S102" s="201"/>
      <c r="T102" s="209"/>
      <c r="U102" s="201"/>
      <c r="V102" s="209"/>
      <c r="W102" s="201"/>
      <c r="X102" s="209"/>
      <c r="Y102" s="201"/>
      <c r="Z102" s="209"/>
      <c r="AA102" s="201"/>
      <c r="AB102" s="209"/>
      <c r="AC102" s="201"/>
      <c r="AD102" s="209"/>
      <c r="AE102" s="201"/>
      <c r="AF102" s="209"/>
      <c r="AG102" s="201"/>
      <c r="AH102" s="209"/>
      <c r="AI102" s="201"/>
      <c r="AJ102" s="209"/>
      <c r="AK102" s="201"/>
      <c r="AL102" s="209"/>
      <c r="AM102" s="201"/>
      <c r="AN102" s="209"/>
      <c r="AO102" s="201"/>
      <c r="AP102" s="209"/>
      <c r="AQ102" s="201"/>
      <c r="AR102" s="209"/>
      <c r="AS102" s="201"/>
      <c r="AT102" s="209"/>
      <c r="AU102" s="201"/>
      <c r="AV102" s="209"/>
      <c r="AW102" s="201"/>
      <c r="AX102" s="209"/>
      <c r="AY102" s="201"/>
      <c r="AZ102" s="209"/>
      <c r="BA102" s="201"/>
      <c r="BB102" s="209"/>
      <c r="BC102" s="201"/>
      <c r="BD102" s="209"/>
      <c r="BE102" s="201"/>
      <c r="BF102" s="209"/>
      <c r="BG102" s="201"/>
      <c r="BH102" s="209"/>
      <c r="BI102" s="201"/>
      <c r="BJ102" s="209"/>
      <c r="BK102" s="201"/>
      <c r="BL102" s="209"/>
      <c r="BM102" s="201"/>
      <c r="BN102" s="209"/>
      <c r="BO102" s="201"/>
      <c r="BP102" s="209"/>
      <c r="BQ102" s="1"/>
      <c r="BR102" s="1"/>
      <c r="BS102" s="1"/>
    </row>
    <row r="103" spans="2:72" s="6" customFormat="1" hidden="1" x14ac:dyDescent="0.2">
      <c r="B103" s="86"/>
      <c r="C103" s="87"/>
      <c r="D103" s="79" t="s">
        <v>77</v>
      </c>
      <c r="E103" s="88" t="s">
        <v>5</v>
      </c>
      <c r="F103" s="89" t="s">
        <v>432</v>
      </c>
      <c r="G103" s="87"/>
      <c r="H103" s="90">
        <v>1</v>
      </c>
      <c r="I103" s="91"/>
      <c r="J103" s="87"/>
      <c r="K103" s="187"/>
      <c r="M103" s="199"/>
      <c r="N103" s="208"/>
      <c r="O103" s="199"/>
      <c r="P103" s="208"/>
      <c r="Q103" s="199"/>
      <c r="R103" s="208"/>
      <c r="S103" s="199"/>
      <c r="T103" s="208"/>
      <c r="U103" s="199"/>
      <c r="V103" s="208"/>
      <c r="W103" s="199"/>
      <c r="X103" s="208"/>
      <c r="Y103" s="199"/>
      <c r="Z103" s="208"/>
      <c r="AA103" s="199"/>
      <c r="AB103" s="208"/>
      <c r="AC103" s="199"/>
      <c r="AD103" s="208"/>
      <c r="AE103" s="199"/>
      <c r="AF103" s="208"/>
      <c r="AG103" s="199"/>
      <c r="AH103" s="208"/>
      <c r="AI103" s="199"/>
      <c r="AJ103" s="208"/>
      <c r="AK103" s="199"/>
      <c r="AL103" s="208"/>
      <c r="AM103" s="199"/>
      <c r="AN103" s="208"/>
      <c r="AO103" s="199"/>
      <c r="AP103" s="208"/>
      <c r="AQ103" s="199"/>
      <c r="AR103" s="208"/>
      <c r="AS103" s="199"/>
      <c r="AT103" s="208"/>
      <c r="AU103" s="199"/>
      <c r="AV103" s="208"/>
      <c r="AW103" s="199"/>
      <c r="AX103" s="208"/>
      <c r="AY103" s="199"/>
      <c r="AZ103" s="208"/>
      <c r="BA103" s="199"/>
      <c r="BB103" s="208"/>
      <c r="BC103" s="199"/>
      <c r="BD103" s="208"/>
      <c r="BE103" s="199"/>
      <c r="BF103" s="208"/>
      <c r="BG103" s="199"/>
      <c r="BH103" s="208"/>
      <c r="BI103" s="199"/>
      <c r="BJ103" s="208"/>
      <c r="BK103" s="199"/>
      <c r="BL103" s="208"/>
      <c r="BM103" s="199"/>
      <c r="BN103" s="208"/>
      <c r="BO103" s="199"/>
      <c r="BP103" s="208"/>
      <c r="BQ103" s="1"/>
      <c r="BR103" s="1"/>
      <c r="BS103" s="1"/>
    </row>
    <row r="104" spans="2:72" s="5" customFormat="1" hidden="1" x14ac:dyDescent="0.2">
      <c r="B104" s="81"/>
      <c r="C104" s="82"/>
      <c r="D104" s="79" t="s">
        <v>77</v>
      </c>
      <c r="E104" s="83" t="s">
        <v>5</v>
      </c>
      <c r="F104" s="84" t="s">
        <v>433</v>
      </c>
      <c r="G104" s="82"/>
      <c r="H104" s="83" t="s">
        <v>5</v>
      </c>
      <c r="I104" s="85"/>
      <c r="J104" s="82"/>
      <c r="K104" s="188"/>
      <c r="M104" s="201"/>
      <c r="N104" s="209"/>
      <c r="O104" s="201"/>
      <c r="P104" s="209"/>
      <c r="Q104" s="201"/>
      <c r="R104" s="209"/>
      <c r="S104" s="201"/>
      <c r="T104" s="209"/>
      <c r="U104" s="201"/>
      <c r="V104" s="209"/>
      <c r="W104" s="201"/>
      <c r="X104" s="209"/>
      <c r="Y104" s="201"/>
      <c r="Z104" s="209"/>
      <c r="AA104" s="201"/>
      <c r="AB104" s="209"/>
      <c r="AC104" s="201"/>
      <c r="AD104" s="209"/>
      <c r="AE104" s="201"/>
      <c r="AF104" s="209"/>
      <c r="AG104" s="201"/>
      <c r="AH104" s="209"/>
      <c r="AI104" s="201"/>
      <c r="AJ104" s="209"/>
      <c r="AK104" s="201"/>
      <c r="AL104" s="209"/>
      <c r="AM104" s="201"/>
      <c r="AN104" s="209"/>
      <c r="AO104" s="201"/>
      <c r="AP104" s="209"/>
      <c r="AQ104" s="201"/>
      <c r="AR104" s="209"/>
      <c r="AS104" s="201"/>
      <c r="AT104" s="209"/>
      <c r="AU104" s="201"/>
      <c r="AV104" s="209"/>
      <c r="AW104" s="201"/>
      <c r="AX104" s="209"/>
      <c r="AY104" s="201"/>
      <c r="AZ104" s="209"/>
      <c r="BA104" s="201"/>
      <c r="BB104" s="209"/>
      <c r="BC104" s="201"/>
      <c r="BD104" s="209"/>
      <c r="BE104" s="201"/>
      <c r="BF104" s="209"/>
      <c r="BG104" s="201"/>
      <c r="BH104" s="209"/>
      <c r="BI104" s="201"/>
      <c r="BJ104" s="209"/>
      <c r="BK104" s="201"/>
      <c r="BL104" s="209"/>
      <c r="BM104" s="201"/>
      <c r="BN104" s="209"/>
      <c r="BO104" s="201"/>
      <c r="BP104" s="209"/>
      <c r="BQ104" s="6"/>
      <c r="BR104" s="6"/>
      <c r="BS104" s="6"/>
    </row>
    <row r="105" spans="2:72" s="6" customFormat="1" hidden="1" x14ac:dyDescent="0.2">
      <c r="B105" s="86"/>
      <c r="C105" s="87"/>
      <c r="D105" s="79" t="s">
        <v>77</v>
      </c>
      <c r="E105" s="88" t="s">
        <v>5</v>
      </c>
      <c r="F105" s="89" t="s">
        <v>434</v>
      </c>
      <c r="G105" s="87"/>
      <c r="H105" s="90">
        <v>47</v>
      </c>
      <c r="I105" s="91"/>
      <c r="J105" s="87"/>
      <c r="K105" s="187"/>
      <c r="M105" s="199"/>
      <c r="N105" s="208"/>
      <c r="O105" s="199"/>
      <c r="P105" s="208"/>
      <c r="Q105" s="199"/>
      <c r="R105" s="208"/>
      <c r="S105" s="199"/>
      <c r="T105" s="208"/>
      <c r="U105" s="199"/>
      <c r="V105" s="208"/>
      <c r="W105" s="199"/>
      <c r="X105" s="208"/>
      <c r="Y105" s="199"/>
      <c r="Z105" s="208"/>
      <c r="AA105" s="199"/>
      <c r="AB105" s="208"/>
      <c r="AC105" s="199"/>
      <c r="AD105" s="208"/>
      <c r="AE105" s="199"/>
      <c r="AF105" s="208"/>
      <c r="AG105" s="199"/>
      <c r="AH105" s="208"/>
      <c r="AI105" s="199"/>
      <c r="AJ105" s="208"/>
      <c r="AK105" s="199"/>
      <c r="AL105" s="208"/>
      <c r="AM105" s="199"/>
      <c r="AN105" s="208"/>
      <c r="AO105" s="199"/>
      <c r="AP105" s="208"/>
      <c r="AQ105" s="199"/>
      <c r="AR105" s="208"/>
      <c r="AS105" s="199"/>
      <c r="AT105" s="208"/>
      <c r="AU105" s="199"/>
      <c r="AV105" s="208"/>
      <c r="AW105" s="199"/>
      <c r="AX105" s="208"/>
      <c r="AY105" s="199"/>
      <c r="AZ105" s="208"/>
      <c r="BA105" s="199"/>
      <c r="BB105" s="208"/>
      <c r="BC105" s="199"/>
      <c r="BD105" s="208"/>
      <c r="BE105" s="199"/>
      <c r="BF105" s="208"/>
      <c r="BG105" s="199"/>
      <c r="BH105" s="208"/>
      <c r="BI105" s="199"/>
      <c r="BJ105" s="208"/>
      <c r="BK105" s="199"/>
      <c r="BL105" s="208"/>
      <c r="BM105" s="199"/>
      <c r="BN105" s="208"/>
      <c r="BO105" s="199"/>
      <c r="BP105" s="208"/>
      <c r="BQ105" s="1"/>
      <c r="BR105" s="1"/>
      <c r="BS105" s="1"/>
    </row>
    <row r="106" spans="2:72" s="5" customFormat="1" hidden="1" x14ac:dyDescent="0.2">
      <c r="B106" s="81"/>
      <c r="C106" s="82"/>
      <c r="D106" s="79" t="s">
        <v>77</v>
      </c>
      <c r="E106" s="83" t="s">
        <v>5</v>
      </c>
      <c r="F106" s="84" t="s">
        <v>425</v>
      </c>
      <c r="G106" s="82"/>
      <c r="H106" s="83" t="s">
        <v>5</v>
      </c>
      <c r="I106" s="85"/>
      <c r="J106" s="82"/>
      <c r="K106" s="188"/>
      <c r="M106" s="201"/>
      <c r="N106" s="209"/>
      <c r="O106" s="201"/>
      <c r="P106" s="209"/>
      <c r="Q106" s="201"/>
      <c r="R106" s="209"/>
      <c r="S106" s="201"/>
      <c r="T106" s="209"/>
      <c r="U106" s="201"/>
      <c r="V106" s="209"/>
      <c r="W106" s="201"/>
      <c r="X106" s="209"/>
      <c r="Y106" s="201"/>
      <c r="Z106" s="209"/>
      <c r="AA106" s="201"/>
      <c r="AB106" s="209"/>
      <c r="AC106" s="201"/>
      <c r="AD106" s="209"/>
      <c r="AE106" s="201"/>
      <c r="AF106" s="209"/>
      <c r="AG106" s="201"/>
      <c r="AH106" s="209"/>
      <c r="AI106" s="201"/>
      <c r="AJ106" s="209"/>
      <c r="AK106" s="201"/>
      <c r="AL106" s="209"/>
      <c r="AM106" s="201"/>
      <c r="AN106" s="209"/>
      <c r="AO106" s="201"/>
      <c r="AP106" s="209"/>
      <c r="AQ106" s="201"/>
      <c r="AR106" s="209"/>
      <c r="AS106" s="201"/>
      <c r="AT106" s="209"/>
      <c r="AU106" s="201"/>
      <c r="AV106" s="209"/>
      <c r="AW106" s="201"/>
      <c r="AX106" s="209"/>
      <c r="AY106" s="201"/>
      <c r="AZ106" s="209"/>
      <c r="BA106" s="201"/>
      <c r="BB106" s="209"/>
      <c r="BC106" s="201"/>
      <c r="BD106" s="209"/>
      <c r="BE106" s="201"/>
      <c r="BF106" s="209"/>
      <c r="BG106" s="201"/>
      <c r="BH106" s="209"/>
      <c r="BI106" s="201"/>
      <c r="BJ106" s="209"/>
      <c r="BK106" s="201"/>
      <c r="BL106" s="209"/>
      <c r="BM106" s="201"/>
      <c r="BN106" s="209"/>
      <c r="BO106" s="201"/>
      <c r="BP106" s="209"/>
      <c r="BQ106" s="6"/>
      <c r="BR106" s="6"/>
      <c r="BS106" s="6"/>
    </row>
    <row r="107" spans="2:72" s="6" customFormat="1" hidden="1" x14ac:dyDescent="0.2">
      <c r="B107" s="86"/>
      <c r="C107" s="87"/>
      <c r="D107" s="79" t="s">
        <v>77</v>
      </c>
      <c r="E107" s="88" t="s">
        <v>5</v>
      </c>
      <c r="F107" s="89" t="s">
        <v>435</v>
      </c>
      <c r="G107" s="87"/>
      <c r="H107" s="90">
        <v>66</v>
      </c>
      <c r="I107" s="91"/>
      <c r="J107" s="87"/>
      <c r="K107" s="187"/>
      <c r="M107" s="199"/>
      <c r="N107" s="208"/>
      <c r="O107" s="199"/>
      <c r="P107" s="208"/>
      <c r="Q107" s="199"/>
      <c r="R107" s="208"/>
      <c r="S107" s="199"/>
      <c r="T107" s="208"/>
      <c r="U107" s="199"/>
      <c r="V107" s="208"/>
      <c r="W107" s="199"/>
      <c r="X107" s="208"/>
      <c r="Y107" s="199"/>
      <c r="Z107" s="208"/>
      <c r="AA107" s="199"/>
      <c r="AB107" s="208"/>
      <c r="AC107" s="199"/>
      <c r="AD107" s="208"/>
      <c r="AE107" s="199"/>
      <c r="AF107" s="208"/>
      <c r="AG107" s="199"/>
      <c r="AH107" s="208"/>
      <c r="AI107" s="199"/>
      <c r="AJ107" s="208"/>
      <c r="AK107" s="199"/>
      <c r="AL107" s="208"/>
      <c r="AM107" s="199"/>
      <c r="AN107" s="208"/>
      <c r="AO107" s="199"/>
      <c r="AP107" s="208"/>
      <c r="AQ107" s="199"/>
      <c r="AR107" s="208"/>
      <c r="AS107" s="199"/>
      <c r="AT107" s="208"/>
      <c r="AU107" s="199"/>
      <c r="AV107" s="208"/>
      <c r="AW107" s="199"/>
      <c r="AX107" s="208"/>
      <c r="AY107" s="199"/>
      <c r="AZ107" s="208"/>
      <c r="BA107" s="199"/>
      <c r="BB107" s="208"/>
      <c r="BC107" s="199"/>
      <c r="BD107" s="208"/>
      <c r="BE107" s="199"/>
      <c r="BF107" s="208"/>
      <c r="BG107" s="199"/>
      <c r="BH107" s="208"/>
      <c r="BI107" s="199"/>
      <c r="BJ107" s="208"/>
      <c r="BK107" s="199"/>
      <c r="BL107" s="208"/>
      <c r="BM107" s="199"/>
      <c r="BN107" s="208"/>
      <c r="BO107" s="199"/>
      <c r="BP107" s="208"/>
      <c r="BQ107" s="1"/>
      <c r="BR107" s="1"/>
      <c r="BS107" s="1"/>
    </row>
    <row r="108" spans="2:72" s="5" customFormat="1" hidden="1" x14ac:dyDescent="0.2">
      <c r="B108" s="81"/>
      <c r="C108" s="82"/>
      <c r="D108" s="79" t="s">
        <v>77</v>
      </c>
      <c r="E108" s="83" t="s">
        <v>5</v>
      </c>
      <c r="F108" s="84" t="s">
        <v>425</v>
      </c>
      <c r="G108" s="82"/>
      <c r="H108" s="83" t="s">
        <v>5</v>
      </c>
      <c r="I108" s="85"/>
      <c r="J108" s="82"/>
      <c r="K108" s="188"/>
      <c r="M108" s="201"/>
      <c r="N108" s="209"/>
      <c r="O108" s="201"/>
      <c r="P108" s="209"/>
      <c r="Q108" s="201"/>
      <c r="R108" s="209"/>
      <c r="S108" s="201"/>
      <c r="T108" s="209"/>
      <c r="U108" s="201"/>
      <c r="V108" s="209"/>
      <c r="W108" s="201"/>
      <c r="X108" s="209"/>
      <c r="Y108" s="201"/>
      <c r="Z108" s="209"/>
      <c r="AA108" s="201"/>
      <c r="AB108" s="209"/>
      <c r="AC108" s="201"/>
      <c r="AD108" s="209"/>
      <c r="AE108" s="201"/>
      <c r="AF108" s="209"/>
      <c r="AG108" s="201"/>
      <c r="AH108" s="209"/>
      <c r="AI108" s="201"/>
      <c r="AJ108" s="209"/>
      <c r="AK108" s="201"/>
      <c r="AL108" s="209"/>
      <c r="AM108" s="201"/>
      <c r="AN108" s="209"/>
      <c r="AO108" s="201"/>
      <c r="AP108" s="209"/>
      <c r="AQ108" s="201"/>
      <c r="AR108" s="209"/>
      <c r="AS108" s="201"/>
      <c r="AT108" s="209"/>
      <c r="AU108" s="201"/>
      <c r="AV108" s="209"/>
      <c r="AW108" s="201"/>
      <c r="AX108" s="209"/>
      <c r="AY108" s="201"/>
      <c r="AZ108" s="209"/>
      <c r="BA108" s="201"/>
      <c r="BB108" s="209"/>
      <c r="BC108" s="201"/>
      <c r="BD108" s="209"/>
      <c r="BE108" s="201"/>
      <c r="BF108" s="209"/>
      <c r="BG108" s="201"/>
      <c r="BH108" s="209"/>
      <c r="BI108" s="201"/>
      <c r="BJ108" s="209"/>
      <c r="BK108" s="201"/>
      <c r="BL108" s="209"/>
      <c r="BM108" s="201"/>
      <c r="BN108" s="209"/>
      <c r="BO108" s="201"/>
      <c r="BP108" s="209"/>
      <c r="BQ108" s="4"/>
      <c r="BR108" s="4"/>
      <c r="BS108" s="4"/>
    </row>
    <row r="109" spans="2:72" s="6" customFormat="1" hidden="1" x14ac:dyDescent="0.2">
      <c r="B109" s="86"/>
      <c r="C109" s="87"/>
      <c r="D109" s="79" t="s">
        <v>77</v>
      </c>
      <c r="E109" s="88" t="s">
        <v>5</v>
      </c>
      <c r="F109" s="89" t="s">
        <v>436</v>
      </c>
      <c r="G109" s="87"/>
      <c r="H109" s="90">
        <v>35</v>
      </c>
      <c r="I109" s="91"/>
      <c r="J109" s="87"/>
      <c r="K109" s="187"/>
      <c r="M109" s="199"/>
      <c r="N109" s="208"/>
      <c r="O109" s="199"/>
      <c r="P109" s="208"/>
      <c r="Q109" s="199"/>
      <c r="R109" s="208"/>
      <c r="S109" s="199"/>
      <c r="T109" s="208"/>
      <c r="U109" s="199"/>
      <c r="V109" s="208"/>
      <c r="W109" s="199"/>
      <c r="X109" s="208"/>
      <c r="Y109" s="199"/>
      <c r="Z109" s="208"/>
      <c r="AA109" s="199"/>
      <c r="AB109" s="208"/>
      <c r="AC109" s="199"/>
      <c r="AD109" s="208"/>
      <c r="AE109" s="199"/>
      <c r="AF109" s="208"/>
      <c r="AG109" s="199"/>
      <c r="AH109" s="208"/>
      <c r="AI109" s="199"/>
      <c r="AJ109" s="208"/>
      <c r="AK109" s="199"/>
      <c r="AL109" s="208"/>
      <c r="AM109" s="199"/>
      <c r="AN109" s="208"/>
      <c r="AO109" s="199"/>
      <c r="AP109" s="208"/>
      <c r="AQ109" s="199"/>
      <c r="AR109" s="208"/>
      <c r="AS109" s="199"/>
      <c r="AT109" s="208"/>
      <c r="AU109" s="199"/>
      <c r="AV109" s="208"/>
      <c r="AW109" s="199"/>
      <c r="AX109" s="208"/>
      <c r="AY109" s="199"/>
      <c r="AZ109" s="208"/>
      <c r="BA109" s="199"/>
      <c r="BB109" s="208"/>
      <c r="BC109" s="199"/>
      <c r="BD109" s="208"/>
      <c r="BE109" s="199"/>
      <c r="BF109" s="208"/>
      <c r="BG109" s="199"/>
      <c r="BH109" s="208"/>
      <c r="BI109" s="199"/>
      <c r="BJ109" s="208"/>
      <c r="BK109" s="199"/>
      <c r="BL109" s="208"/>
      <c r="BM109" s="199"/>
      <c r="BN109" s="208"/>
      <c r="BO109" s="199"/>
      <c r="BP109" s="208"/>
    </row>
    <row r="110" spans="2:72" s="5" customFormat="1" hidden="1" x14ac:dyDescent="0.2">
      <c r="B110" s="81"/>
      <c r="C110" s="82"/>
      <c r="D110" s="79" t="s">
        <v>77</v>
      </c>
      <c r="E110" s="83" t="s">
        <v>5</v>
      </c>
      <c r="F110" s="84" t="s">
        <v>425</v>
      </c>
      <c r="G110" s="82"/>
      <c r="H110" s="83" t="s">
        <v>5</v>
      </c>
      <c r="I110" s="85"/>
      <c r="J110" s="82"/>
      <c r="K110" s="188"/>
      <c r="M110" s="201"/>
      <c r="N110" s="209"/>
      <c r="O110" s="201"/>
      <c r="P110" s="209"/>
      <c r="Q110" s="201"/>
      <c r="R110" s="209"/>
      <c r="S110" s="201"/>
      <c r="T110" s="209"/>
      <c r="U110" s="201"/>
      <c r="V110" s="209"/>
      <c r="W110" s="201"/>
      <c r="X110" s="209"/>
      <c r="Y110" s="201"/>
      <c r="Z110" s="209"/>
      <c r="AA110" s="201"/>
      <c r="AB110" s="209"/>
      <c r="AC110" s="201"/>
      <c r="AD110" s="209"/>
      <c r="AE110" s="201"/>
      <c r="AF110" s="209"/>
      <c r="AG110" s="201"/>
      <c r="AH110" s="209"/>
      <c r="AI110" s="201"/>
      <c r="AJ110" s="209"/>
      <c r="AK110" s="201"/>
      <c r="AL110" s="209"/>
      <c r="AM110" s="201"/>
      <c r="AN110" s="209"/>
      <c r="AO110" s="201"/>
      <c r="AP110" s="209"/>
      <c r="AQ110" s="201"/>
      <c r="AR110" s="209"/>
      <c r="AS110" s="201"/>
      <c r="AT110" s="209"/>
      <c r="AU110" s="201"/>
      <c r="AV110" s="209"/>
      <c r="AW110" s="201"/>
      <c r="AX110" s="209"/>
      <c r="AY110" s="201"/>
      <c r="AZ110" s="209"/>
      <c r="BA110" s="201"/>
      <c r="BB110" s="209"/>
      <c r="BC110" s="201"/>
      <c r="BD110" s="209"/>
      <c r="BE110" s="201"/>
      <c r="BF110" s="209"/>
      <c r="BG110" s="201"/>
      <c r="BH110" s="209"/>
      <c r="BI110" s="201"/>
      <c r="BJ110" s="209"/>
      <c r="BK110" s="201"/>
      <c r="BL110" s="209"/>
      <c r="BM110" s="201"/>
      <c r="BN110" s="209"/>
      <c r="BO110" s="201"/>
      <c r="BP110" s="209"/>
    </row>
    <row r="111" spans="2:72" s="6" customFormat="1" ht="12" hidden="1" x14ac:dyDescent="0.2">
      <c r="B111" s="86"/>
      <c r="C111" s="87"/>
      <c r="D111" s="79" t="s">
        <v>77</v>
      </c>
      <c r="E111" s="88" t="s">
        <v>5</v>
      </c>
      <c r="F111" s="89" t="s">
        <v>39</v>
      </c>
      <c r="G111" s="87"/>
      <c r="H111" s="90">
        <v>1</v>
      </c>
      <c r="I111" s="91"/>
      <c r="J111" s="87"/>
      <c r="K111" s="189"/>
      <c r="M111" s="199"/>
      <c r="N111" s="208"/>
      <c r="O111" s="199"/>
      <c r="P111" s="208"/>
      <c r="Q111" s="199"/>
      <c r="R111" s="208"/>
      <c r="S111" s="199"/>
      <c r="T111" s="208"/>
      <c r="U111" s="199"/>
      <c r="V111" s="208"/>
      <c r="W111" s="199"/>
      <c r="X111" s="208"/>
      <c r="Y111" s="199"/>
      <c r="Z111" s="208"/>
      <c r="AA111" s="199"/>
      <c r="AB111" s="208"/>
      <c r="AC111" s="199"/>
      <c r="AD111" s="208"/>
      <c r="AE111" s="199"/>
      <c r="AF111" s="208"/>
      <c r="AG111" s="199"/>
      <c r="AH111" s="208"/>
      <c r="AI111" s="199"/>
      <c r="AJ111" s="208"/>
      <c r="AK111" s="199"/>
      <c r="AL111" s="208"/>
      <c r="AM111" s="199"/>
      <c r="AN111" s="208"/>
      <c r="AO111" s="199"/>
      <c r="AP111" s="208"/>
      <c r="AQ111" s="199"/>
      <c r="AR111" s="208"/>
      <c r="AS111" s="199"/>
      <c r="AT111" s="208"/>
      <c r="AU111" s="199"/>
      <c r="AV111" s="208"/>
      <c r="AW111" s="199"/>
      <c r="AX111" s="208"/>
      <c r="AY111" s="199"/>
      <c r="AZ111" s="208"/>
      <c r="BA111" s="199"/>
      <c r="BB111" s="208"/>
      <c r="BC111" s="199"/>
      <c r="BD111" s="208"/>
      <c r="BE111" s="199"/>
      <c r="BF111" s="208"/>
      <c r="BG111" s="199"/>
      <c r="BH111" s="208"/>
      <c r="BI111" s="199"/>
      <c r="BJ111" s="208"/>
      <c r="BK111" s="199"/>
      <c r="BL111" s="208"/>
      <c r="BM111" s="199"/>
      <c r="BN111" s="208"/>
      <c r="BO111" s="199"/>
      <c r="BP111" s="208"/>
      <c r="BQ111" s="1"/>
      <c r="BR111" s="1"/>
      <c r="BS111" s="1"/>
      <c r="BT111" s="1"/>
    </row>
    <row r="112" spans="2:72" s="5" customFormat="1" hidden="1" x14ac:dyDescent="0.2">
      <c r="B112" s="81"/>
      <c r="C112" s="82"/>
      <c r="D112" s="79" t="s">
        <v>77</v>
      </c>
      <c r="E112" s="83" t="s">
        <v>5</v>
      </c>
      <c r="F112" s="84" t="s">
        <v>433</v>
      </c>
      <c r="G112" s="82"/>
      <c r="H112" s="83" t="s">
        <v>5</v>
      </c>
      <c r="I112" s="85"/>
      <c r="J112" s="82"/>
      <c r="K112" s="186"/>
      <c r="M112" s="201"/>
      <c r="N112" s="209"/>
      <c r="O112" s="201"/>
      <c r="P112" s="209"/>
      <c r="Q112" s="201"/>
      <c r="R112" s="209"/>
      <c r="S112" s="201"/>
      <c r="T112" s="209"/>
      <c r="U112" s="201"/>
      <c r="V112" s="209"/>
      <c r="W112" s="201"/>
      <c r="X112" s="209"/>
      <c r="Y112" s="201"/>
      <c r="Z112" s="209"/>
      <c r="AA112" s="201"/>
      <c r="AB112" s="209"/>
      <c r="AC112" s="201"/>
      <c r="AD112" s="209"/>
      <c r="AE112" s="201"/>
      <c r="AF112" s="209"/>
      <c r="AG112" s="201"/>
      <c r="AH112" s="209"/>
      <c r="AI112" s="201"/>
      <c r="AJ112" s="209"/>
      <c r="AK112" s="201"/>
      <c r="AL112" s="209"/>
      <c r="AM112" s="201"/>
      <c r="AN112" s="209"/>
      <c r="AO112" s="201"/>
      <c r="AP112" s="209"/>
      <c r="AQ112" s="201"/>
      <c r="AR112" s="209"/>
      <c r="AS112" s="201"/>
      <c r="AT112" s="209"/>
      <c r="AU112" s="201"/>
      <c r="AV112" s="209"/>
      <c r="AW112" s="201"/>
      <c r="AX112" s="209"/>
      <c r="AY112" s="201"/>
      <c r="AZ112" s="209"/>
      <c r="BA112" s="201"/>
      <c r="BB112" s="209"/>
      <c r="BC112" s="201"/>
      <c r="BD112" s="209"/>
      <c r="BE112" s="201"/>
      <c r="BF112" s="209"/>
      <c r="BG112" s="201"/>
      <c r="BH112" s="209"/>
      <c r="BI112" s="201"/>
      <c r="BJ112" s="209"/>
      <c r="BK112" s="201"/>
      <c r="BL112" s="209"/>
      <c r="BM112" s="201"/>
      <c r="BN112" s="209"/>
      <c r="BO112" s="201"/>
      <c r="BP112" s="209"/>
      <c r="BQ112" s="6"/>
      <c r="BR112" s="6"/>
      <c r="BS112" s="6"/>
      <c r="BT112" s="4"/>
    </row>
    <row r="113" spans="2:72" s="6" customFormat="1" hidden="1" x14ac:dyDescent="0.2">
      <c r="B113" s="86"/>
      <c r="C113" s="87"/>
      <c r="D113" s="79" t="s">
        <v>77</v>
      </c>
      <c r="E113" s="88" t="s">
        <v>5</v>
      </c>
      <c r="F113" s="89" t="s">
        <v>50</v>
      </c>
      <c r="G113" s="87"/>
      <c r="H113" s="90">
        <v>3</v>
      </c>
      <c r="I113" s="91"/>
      <c r="J113" s="87"/>
      <c r="K113" s="187"/>
      <c r="M113" s="199"/>
      <c r="N113" s="208"/>
      <c r="O113" s="199"/>
      <c r="P113" s="208"/>
      <c r="Q113" s="199"/>
      <c r="R113" s="208"/>
      <c r="S113" s="199"/>
      <c r="T113" s="208"/>
      <c r="U113" s="199"/>
      <c r="V113" s="208"/>
      <c r="W113" s="199"/>
      <c r="X113" s="208"/>
      <c r="Y113" s="199"/>
      <c r="Z113" s="208"/>
      <c r="AA113" s="199"/>
      <c r="AB113" s="208"/>
      <c r="AC113" s="199"/>
      <c r="AD113" s="208"/>
      <c r="AE113" s="199"/>
      <c r="AF113" s="208"/>
      <c r="AG113" s="199"/>
      <c r="AH113" s="208"/>
      <c r="AI113" s="199"/>
      <c r="AJ113" s="208"/>
      <c r="AK113" s="199"/>
      <c r="AL113" s="208"/>
      <c r="AM113" s="199"/>
      <c r="AN113" s="208"/>
      <c r="AO113" s="199"/>
      <c r="AP113" s="208"/>
      <c r="AQ113" s="199"/>
      <c r="AR113" s="208"/>
      <c r="AS113" s="199"/>
      <c r="AT113" s="208"/>
      <c r="AU113" s="199"/>
      <c r="AV113" s="208"/>
      <c r="AW113" s="199"/>
      <c r="AX113" s="208"/>
      <c r="AY113" s="199"/>
      <c r="AZ113" s="208"/>
      <c r="BA113" s="199"/>
      <c r="BB113" s="208"/>
      <c r="BC113" s="199"/>
      <c r="BD113" s="208"/>
      <c r="BE113" s="199"/>
      <c r="BF113" s="208"/>
      <c r="BG113" s="199"/>
      <c r="BH113" s="208"/>
      <c r="BI113" s="199"/>
      <c r="BJ113" s="208"/>
      <c r="BK113" s="199"/>
      <c r="BL113" s="208"/>
      <c r="BM113" s="199"/>
      <c r="BN113" s="208"/>
      <c r="BO113" s="199"/>
      <c r="BP113" s="208"/>
      <c r="BQ113" s="5"/>
      <c r="BR113" s="5"/>
      <c r="BS113" s="5"/>
    </row>
    <row r="114" spans="2:72" s="5" customFormat="1" hidden="1" x14ac:dyDescent="0.2">
      <c r="B114" s="81"/>
      <c r="C114" s="82"/>
      <c r="D114" s="79" t="s">
        <v>77</v>
      </c>
      <c r="E114" s="83" t="s">
        <v>5</v>
      </c>
      <c r="F114" s="84" t="s">
        <v>433</v>
      </c>
      <c r="G114" s="82"/>
      <c r="H114" s="83" t="s">
        <v>5</v>
      </c>
      <c r="I114" s="85"/>
      <c r="J114" s="82"/>
      <c r="K114" s="188"/>
      <c r="M114" s="201"/>
      <c r="N114" s="209"/>
      <c r="O114" s="201"/>
      <c r="P114" s="209"/>
      <c r="Q114" s="201"/>
      <c r="R114" s="209"/>
      <c r="S114" s="201"/>
      <c r="T114" s="209"/>
      <c r="U114" s="201"/>
      <c r="V114" s="209"/>
      <c r="W114" s="201"/>
      <c r="X114" s="209"/>
      <c r="Y114" s="201"/>
      <c r="Z114" s="209"/>
      <c r="AA114" s="201"/>
      <c r="AB114" s="209"/>
      <c r="AC114" s="201"/>
      <c r="AD114" s="209"/>
      <c r="AE114" s="201"/>
      <c r="AF114" s="209"/>
      <c r="AG114" s="201"/>
      <c r="AH114" s="209"/>
      <c r="AI114" s="201"/>
      <c r="AJ114" s="209"/>
      <c r="AK114" s="201"/>
      <c r="AL114" s="209"/>
      <c r="AM114" s="201"/>
      <c r="AN114" s="209"/>
      <c r="AO114" s="201"/>
      <c r="AP114" s="209"/>
      <c r="AQ114" s="201"/>
      <c r="AR114" s="209"/>
      <c r="AS114" s="201"/>
      <c r="AT114" s="209"/>
      <c r="AU114" s="201"/>
      <c r="AV114" s="209"/>
      <c r="AW114" s="201"/>
      <c r="AX114" s="209"/>
      <c r="AY114" s="201"/>
      <c r="AZ114" s="209"/>
      <c r="BA114" s="201"/>
      <c r="BB114" s="209"/>
      <c r="BC114" s="201"/>
      <c r="BD114" s="209"/>
      <c r="BE114" s="201"/>
      <c r="BF114" s="209"/>
      <c r="BG114" s="201"/>
      <c r="BH114" s="209"/>
      <c r="BI114" s="201"/>
      <c r="BJ114" s="209"/>
      <c r="BK114" s="201"/>
      <c r="BL114" s="209"/>
      <c r="BM114" s="201"/>
      <c r="BN114" s="209"/>
      <c r="BO114" s="201"/>
      <c r="BP114" s="209"/>
      <c r="BQ114" s="1"/>
      <c r="BR114" s="1"/>
      <c r="BS114" s="1"/>
    </row>
    <row r="115" spans="2:72" s="6" customFormat="1" ht="12" hidden="1" x14ac:dyDescent="0.2">
      <c r="B115" s="86"/>
      <c r="C115" s="87"/>
      <c r="D115" s="79" t="s">
        <v>77</v>
      </c>
      <c r="E115" s="88" t="s">
        <v>5</v>
      </c>
      <c r="F115" s="89" t="s">
        <v>80</v>
      </c>
      <c r="G115" s="87"/>
      <c r="H115" s="90">
        <v>5</v>
      </c>
      <c r="I115" s="91"/>
      <c r="J115" s="87"/>
      <c r="K115" s="189"/>
      <c r="M115" s="199"/>
      <c r="N115" s="208"/>
      <c r="O115" s="199"/>
      <c r="P115" s="208"/>
      <c r="Q115" s="199"/>
      <c r="R115" s="208"/>
      <c r="S115" s="199"/>
      <c r="T115" s="208"/>
      <c r="U115" s="199"/>
      <c r="V115" s="208"/>
      <c r="W115" s="199"/>
      <c r="X115" s="208"/>
      <c r="Y115" s="199"/>
      <c r="Z115" s="208"/>
      <c r="AA115" s="199"/>
      <c r="AB115" s="208"/>
      <c r="AC115" s="199"/>
      <c r="AD115" s="208"/>
      <c r="AE115" s="199"/>
      <c r="AF115" s="208"/>
      <c r="AG115" s="199"/>
      <c r="AH115" s="208"/>
      <c r="AI115" s="199"/>
      <c r="AJ115" s="208"/>
      <c r="AK115" s="199"/>
      <c r="AL115" s="208"/>
      <c r="AM115" s="199"/>
      <c r="AN115" s="208"/>
      <c r="AO115" s="199"/>
      <c r="AP115" s="208"/>
      <c r="AQ115" s="199"/>
      <c r="AR115" s="208"/>
      <c r="AS115" s="199"/>
      <c r="AT115" s="208"/>
      <c r="AU115" s="199"/>
      <c r="AV115" s="208"/>
      <c r="AW115" s="199"/>
      <c r="AX115" s="208"/>
      <c r="AY115" s="199"/>
      <c r="AZ115" s="208"/>
      <c r="BA115" s="199"/>
      <c r="BB115" s="208"/>
      <c r="BC115" s="199"/>
      <c r="BD115" s="208"/>
      <c r="BE115" s="199"/>
      <c r="BF115" s="208"/>
      <c r="BG115" s="199"/>
      <c r="BH115" s="208"/>
      <c r="BI115" s="199"/>
      <c r="BJ115" s="208"/>
      <c r="BK115" s="199"/>
      <c r="BL115" s="208"/>
      <c r="BM115" s="199"/>
      <c r="BN115" s="208"/>
      <c r="BO115" s="199"/>
      <c r="BP115" s="208"/>
      <c r="BT115" s="1"/>
    </row>
    <row r="116" spans="2:72" s="5" customFormat="1" hidden="1" x14ac:dyDescent="0.2">
      <c r="B116" s="81"/>
      <c r="C116" s="82"/>
      <c r="D116" s="79" t="s">
        <v>77</v>
      </c>
      <c r="E116" s="83" t="s">
        <v>5</v>
      </c>
      <c r="F116" s="84" t="s">
        <v>438</v>
      </c>
      <c r="G116" s="82"/>
      <c r="H116" s="83" t="s">
        <v>5</v>
      </c>
      <c r="I116" s="85"/>
      <c r="J116" s="82"/>
      <c r="K116" s="186"/>
      <c r="M116" s="201"/>
      <c r="N116" s="209"/>
      <c r="O116" s="201"/>
      <c r="P116" s="209"/>
      <c r="Q116" s="201"/>
      <c r="R116" s="209"/>
      <c r="S116" s="201"/>
      <c r="T116" s="209"/>
      <c r="U116" s="201"/>
      <c r="V116" s="209"/>
      <c r="W116" s="201"/>
      <c r="X116" s="209"/>
      <c r="Y116" s="201"/>
      <c r="Z116" s="209"/>
      <c r="AA116" s="201"/>
      <c r="AB116" s="209"/>
      <c r="AC116" s="201"/>
      <c r="AD116" s="209"/>
      <c r="AE116" s="201"/>
      <c r="AF116" s="209"/>
      <c r="AG116" s="201"/>
      <c r="AH116" s="209"/>
      <c r="AI116" s="201"/>
      <c r="AJ116" s="209"/>
      <c r="AK116" s="201"/>
      <c r="AL116" s="209"/>
      <c r="AM116" s="201"/>
      <c r="AN116" s="209"/>
      <c r="AO116" s="201"/>
      <c r="AP116" s="209"/>
      <c r="AQ116" s="201"/>
      <c r="AR116" s="209"/>
      <c r="AS116" s="201"/>
      <c r="AT116" s="209"/>
      <c r="AU116" s="201"/>
      <c r="AV116" s="209"/>
      <c r="AW116" s="201"/>
      <c r="AX116" s="209"/>
      <c r="AY116" s="201"/>
      <c r="AZ116" s="209"/>
      <c r="BA116" s="201"/>
      <c r="BB116" s="209"/>
      <c r="BC116" s="201"/>
      <c r="BD116" s="209"/>
      <c r="BE116" s="201"/>
      <c r="BF116" s="209"/>
      <c r="BG116" s="201"/>
      <c r="BH116" s="209"/>
      <c r="BI116" s="201"/>
      <c r="BJ116" s="209"/>
      <c r="BK116" s="201"/>
      <c r="BL116" s="209"/>
      <c r="BM116" s="201"/>
      <c r="BN116" s="209"/>
      <c r="BO116" s="201"/>
      <c r="BP116" s="209"/>
      <c r="BT116" s="4"/>
    </row>
    <row r="117" spans="2:72" s="6" customFormat="1" hidden="1" x14ac:dyDescent="0.2">
      <c r="B117" s="86"/>
      <c r="C117" s="87"/>
      <c r="D117" s="79" t="s">
        <v>77</v>
      </c>
      <c r="E117" s="88" t="s">
        <v>5</v>
      </c>
      <c r="F117" s="89" t="s">
        <v>439</v>
      </c>
      <c r="G117" s="87"/>
      <c r="H117" s="90">
        <v>2</v>
      </c>
      <c r="I117" s="91"/>
      <c r="J117" s="87"/>
      <c r="K117" s="187"/>
      <c r="M117" s="199"/>
      <c r="N117" s="208"/>
      <c r="O117" s="199"/>
      <c r="P117" s="208"/>
      <c r="Q117" s="199"/>
      <c r="R117" s="208"/>
      <c r="S117" s="199"/>
      <c r="T117" s="208"/>
      <c r="U117" s="199"/>
      <c r="V117" s="208"/>
      <c r="W117" s="199"/>
      <c r="X117" s="208"/>
      <c r="Y117" s="199"/>
      <c r="Z117" s="208"/>
      <c r="AA117" s="199"/>
      <c r="AB117" s="208"/>
      <c r="AC117" s="199"/>
      <c r="AD117" s="208"/>
      <c r="AE117" s="199"/>
      <c r="AF117" s="208"/>
      <c r="AG117" s="199"/>
      <c r="AH117" s="208"/>
      <c r="AI117" s="199"/>
      <c r="AJ117" s="208"/>
      <c r="AK117" s="199"/>
      <c r="AL117" s="208"/>
      <c r="AM117" s="199"/>
      <c r="AN117" s="208"/>
      <c r="AO117" s="199"/>
      <c r="AP117" s="208"/>
      <c r="AQ117" s="199"/>
      <c r="AR117" s="208"/>
      <c r="AS117" s="199"/>
      <c r="AT117" s="208"/>
      <c r="AU117" s="199"/>
      <c r="AV117" s="208"/>
      <c r="AW117" s="199"/>
      <c r="AX117" s="208"/>
      <c r="AY117" s="199"/>
      <c r="AZ117" s="208"/>
      <c r="BA117" s="199"/>
      <c r="BB117" s="208"/>
      <c r="BC117" s="199"/>
      <c r="BD117" s="208"/>
      <c r="BE117" s="199"/>
      <c r="BF117" s="208"/>
      <c r="BG117" s="199"/>
      <c r="BH117" s="208"/>
      <c r="BI117" s="199"/>
      <c r="BJ117" s="208"/>
      <c r="BK117" s="199"/>
      <c r="BL117" s="208"/>
      <c r="BM117" s="199"/>
      <c r="BN117" s="208"/>
      <c r="BO117" s="199"/>
      <c r="BP117" s="208"/>
    </row>
    <row r="118" spans="2:72" s="5" customFormat="1" hidden="1" x14ac:dyDescent="0.2">
      <c r="B118" s="81"/>
      <c r="C118" s="82"/>
      <c r="D118" s="79" t="s">
        <v>77</v>
      </c>
      <c r="E118" s="83" t="s">
        <v>5</v>
      </c>
      <c r="F118" s="84" t="s">
        <v>433</v>
      </c>
      <c r="G118" s="82"/>
      <c r="H118" s="83" t="s">
        <v>5</v>
      </c>
      <c r="I118" s="85"/>
      <c r="J118" s="82"/>
      <c r="K118" s="188"/>
      <c r="M118" s="201"/>
      <c r="N118" s="209"/>
      <c r="O118" s="201"/>
      <c r="P118" s="209"/>
      <c r="Q118" s="201"/>
      <c r="R118" s="209"/>
      <c r="S118" s="201"/>
      <c r="T118" s="209"/>
      <c r="U118" s="201"/>
      <c r="V118" s="209"/>
      <c r="W118" s="201"/>
      <c r="X118" s="209"/>
      <c r="Y118" s="201"/>
      <c r="Z118" s="209"/>
      <c r="AA118" s="201"/>
      <c r="AB118" s="209"/>
      <c r="AC118" s="201"/>
      <c r="AD118" s="209"/>
      <c r="AE118" s="201"/>
      <c r="AF118" s="209"/>
      <c r="AG118" s="201"/>
      <c r="AH118" s="209"/>
      <c r="AI118" s="201"/>
      <c r="AJ118" s="209"/>
      <c r="AK118" s="201"/>
      <c r="AL118" s="209"/>
      <c r="AM118" s="201"/>
      <c r="AN118" s="209"/>
      <c r="AO118" s="201"/>
      <c r="AP118" s="209"/>
      <c r="AQ118" s="201"/>
      <c r="AR118" s="209"/>
      <c r="AS118" s="201"/>
      <c r="AT118" s="209"/>
      <c r="AU118" s="201"/>
      <c r="AV118" s="209"/>
      <c r="AW118" s="201"/>
      <c r="AX118" s="209"/>
      <c r="AY118" s="201"/>
      <c r="AZ118" s="209"/>
      <c r="BA118" s="201"/>
      <c r="BB118" s="209"/>
      <c r="BC118" s="201"/>
      <c r="BD118" s="209"/>
      <c r="BE118" s="201"/>
      <c r="BF118" s="209"/>
      <c r="BG118" s="201"/>
      <c r="BH118" s="209"/>
      <c r="BI118" s="201"/>
      <c r="BJ118" s="209"/>
      <c r="BK118" s="201"/>
      <c r="BL118" s="209"/>
      <c r="BM118" s="201"/>
      <c r="BN118" s="209"/>
      <c r="BO118" s="201"/>
      <c r="BP118" s="209"/>
    </row>
    <row r="119" spans="2:72" s="6" customFormat="1" hidden="1" x14ac:dyDescent="0.2">
      <c r="B119" s="86"/>
      <c r="C119" s="87"/>
      <c r="D119" s="79" t="s">
        <v>77</v>
      </c>
      <c r="E119" s="88" t="s">
        <v>5</v>
      </c>
      <c r="F119" s="89" t="s">
        <v>440</v>
      </c>
      <c r="G119" s="87"/>
      <c r="H119" s="90">
        <v>6</v>
      </c>
      <c r="I119" s="91"/>
      <c r="J119" s="87"/>
      <c r="K119" s="187"/>
      <c r="M119" s="199"/>
      <c r="N119" s="208"/>
      <c r="O119" s="199"/>
      <c r="P119" s="208"/>
      <c r="Q119" s="199"/>
      <c r="R119" s="208"/>
      <c r="S119" s="199"/>
      <c r="T119" s="208"/>
      <c r="U119" s="199"/>
      <c r="V119" s="208"/>
      <c r="W119" s="199"/>
      <c r="X119" s="208"/>
      <c r="Y119" s="199"/>
      <c r="Z119" s="208"/>
      <c r="AA119" s="199"/>
      <c r="AB119" s="208"/>
      <c r="AC119" s="199"/>
      <c r="AD119" s="208"/>
      <c r="AE119" s="199"/>
      <c r="AF119" s="208"/>
      <c r="AG119" s="199"/>
      <c r="AH119" s="208"/>
      <c r="AI119" s="199"/>
      <c r="AJ119" s="208"/>
      <c r="AK119" s="199"/>
      <c r="AL119" s="208"/>
      <c r="AM119" s="199"/>
      <c r="AN119" s="208"/>
      <c r="AO119" s="199"/>
      <c r="AP119" s="208"/>
      <c r="AQ119" s="199"/>
      <c r="AR119" s="208"/>
      <c r="AS119" s="199"/>
      <c r="AT119" s="208"/>
      <c r="AU119" s="199"/>
      <c r="AV119" s="208"/>
      <c r="AW119" s="199"/>
      <c r="AX119" s="208"/>
      <c r="AY119" s="199"/>
      <c r="AZ119" s="208"/>
      <c r="BA119" s="199"/>
      <c r="BB119" s="208"/>
      <c r="BC119" s="199"/>
      <c r="BD119" s="208"/>
      <c r="BE119" s="199"/>
      <c r="BF119" s="208"/>
      <c r="BG119" s="199"/>
      <c r="BH119" s="208"/>
      <c r="BI119" s="199"/>
      <c r="BJ119" s="208"/>
      <c r="BK119" s="199"/>
      <c r="BL119" s="208"/>
      <c r="BM119" s="199"/>
      <c r="BN119" s="208"/>
      <c r="BO119" s="199"/>
      <c r="BP119" s="208"/>
    </row>
    <row r="120" spans="2:72" s="5" customFormat="1" hidden="1" x14ac:dyDescent="0.2">
      <c r="B120" s="81"/>
      <c r="C120" s="82"/>
      <c r="D120" s="79" t="s">
        <v>77</v>
      </c>
      <c r="E120" s="83" t="s">
        <v>5</v>
      </c>
      <c r="F120" s="84" t="s">
        <v>441</v>
      </c>
      <c r="G120" s="82"/>
      <c r="H120" s="83" t="s">
        <v>5</v>
      </c>
      <c r="I120" s="85"/>
      <c r="J120" s="82"/>
      <c r="K120" s="188"/>
      <c r="M120" s="201"/>
      <c r="N120" s="209"/>
      <c r="O120" s="201"/>
      <c r="P120" s="209"/>
      <c r="Q120" s="201"/>
      <c r="R120" s="209"/>
      <c r="S120" s="201"/>
      <c r="T120" s="209"/>
      <c r="U120" s="201"/>
      <c r="V120" s="209"/>
      <c r="W120" s="201"/>
      <c r="X120" s="209"/>
      <c r="Y120" s="201"/>
      <c r="Z120" s="209"/>
      <c r="AA120" s="201"/>
      <c r="AB120" s="209"/>
      <c r="AC120" s="201"/>
      <c r="AD120" s="209"/>
      <c r="AE120" s="201"/>
      <c r="AF120" s="209"/>
      <c r="AG120" s="201"/>
      <c r="AH120" s="209"/>
      <c r="AI120" s="201"/>
      <c r="AJ120" s="209"/>
      <c r="AK120" s="201"/>
      <c r="AL120" s="209"/>
      <c r="AM120" s="201"/>
      <c r="AN120" s="209"/>
      <c r="AO120" s="201"/>
      <c r="AP120" s="209"/>
      <c r="AQ120" s="201"/>
      <c r="AR120" s="209"/>
      <c r="AS120" s="201"/>
      <c r="AT120" s="209"/>
      <c r="AU120" s="201"/>
      <c r="AV120" s="209"/>
      <c r="AW120" s="201"/>
      <c r="AX120" s="209"/>
      <c r="AY120" s="201"/>
      <c r="AZ120" s="209"/>
      <c r="BA120" s="201"/>
      <c r="BB120" s="209"/>
      <c r="BC120" s="201"/>
      <c r="BD120" s="209"/>
      <c r="BE120" s="201"/>
      <c r="BF120" s="209"/>
      <c r="BG120" s="201"/>
      <c r="BH120" s="209"/>
      <c r="BI120" s="201"/>
      <c r="BJ120" s="209"/>
      <c r="BK120" s="201"/>
      <c r="BL120" s="209"/>
      <c r="BM120" s="201"/>
      <c r="BN120" s="209"/>
      <c r="BO120" s="201"/>
      <c r="BP120" s="209"/>
    </row>
    <row r="121" spans="2:72" s="5" customFormat="1" ht="12" hidden="1" x14ac:dyDescent="0.2">
      <c r="B121" s="81"/>
      <c r="C121" s="82"/>
      <c r="D121" s="79" t="s">
        <v>77</v>
      </c>
      <c r="E121" s="83" t="s">
        <v>5</v>
      </c>
      <c r="F121" s="84" t="s">
        <v>433</v>
      </c>
      <c r="G121" s="82"/>
      <c r="H121" s="83" t="s">
        <v>5</v>
      </c>
      <c r="I121" s="85"/>
      <c r="J121" s="82"/>
      <c r="K121" s="189"/>
      <c r="M121" s="201"/>
      <c r="N121" s="209"/>
      <c r="O121" s="201"/>
      <c r="P121" s="209"/>
      <c r="Q121" s="201"/>
      <c r="R121" s="209"/>
      <c r="S121" s="201"/>
      <c r="T121" s="209"/>
      <c r="U121" s="201"/>
      <c r="V121" s="209"/>
      <c r="W121" s="201"/>
      <c r="X121" s="209"/>
      <c r="Y121" s="201"/>
      <c r="Z121" s="209"/>
      <c r="AA121" s="201"/>
      <c r="AB121" s="209"/>
      <c r="AC121" s="201"/>
      <c r="AD121" s="209"/>
      <c r="AE121" s="201"/>
      <c r="AF121" s="209"/>
      <c r="AG121" s="201"/>
      <c r="AH121" s="209"/>
      <c r="AI121" s="201"/>
      <c r="AJ121" s="209"/>
      <c r="AK121" s="201"/>
      <c r="AL121" s="209"/>
      <c r="AM121" s="201"/>
      <c r="AN121" s="209"/>
      <c r="AO121" s="201"/>
      <c r="AP121" s="209"/>
      <c r="AQ121" s="201"/>
      <c r="AR121" s="209"/>
      <c r="AS121" s="201"/>
      <c r="AT121" s="209"/>
      <c r="AU121" s="201"/>
      <c r="AV121" s="209"/>
      <c r="AW121" s="201"/>
      <c r="AX121" s="209"/>
      <c r="AY121" s="201"/>
      <c r="AZ121" s="209"/>
      <c r="BA121" s="201"/>
      <c r="BB121" s="209"/>
      <c r="BC121" s="201"/>
      <c r="BD121" s="209"/>
      <c r="BE121" s="201"/>
      <c r="BF121" s="209"/>
      <c r="BG121" s="201"/>
      <c r="BH121" s="209"/>
      <c r="BI121" s="201"/>
      <c r="BJ121" s="209"/>
      <c r="BK121" s="201"/>
      <c r="BL121" s="209"/>
      <c r="BM121" s="201"/>
      <c r="BN121" s="209"/>
      <c r="BO121" s="201"/>
      <c r="BP121" s="209"/>
      <c r="BT121" s="1"/>
    </row>
    <row r="122" spans="2:72" s="6" customFormat="1" hidden="1" x14ac:dyDescent="0.2">
      <c r="B122" s="86"/>
      <c r="C122" s="87"/>
      <c r="D122" s="79" t="s">
        <v>77</v>
      </c>
      <c r="E122" s="88" t="s">
        <v>5</v>
      </c>
      <c r="F122" s="89" t="s">
        <v>439</v>
      </c>
      <c r="G122" s="87"/>
      <c r="H122" s="90">
        <v>2</v>
      </c>
      <c r="I122" s="91"/>
      <c r="J122" s="87"/>
      <c r="K122" s="188"/>
      <c r="M122" s="199"/>
      <c r="N122" s="208"/>
      <c r="O122" s="199"/>
      <c r="P122" s="208"/>
      <c r="Q122" s="199"/>
      <c r="R122" s="208"/>
      <c r="S122" s="199"/>
      <c r="T122" s="208"/>
      <c r="U122" s="199"/>
      <c r="V122" s="208"/>
      <c r="W122" s="199"/>
      <c r="X122" s="208"/>
      <c r="Y122" s="199"/>
      <c r="Z122" s="208"/>
      <c r="AA122" s="199"/>
      <c r="AB122" s="208"/>
      <c r="AC122" s="199"/>
      <c r="AD122" s="208"/>
      <c r="AE122" s="199"/>
      <c r="AF122" s="208"/>
      <c r="AG122" s="199"/>
      <c r="AH122" s="208"/>
      <c r="AI122" s="199"/>
      <c r="AJ122" s="208"/>
      <c r="AK122" s="199"/>
      <c r="AL122" s="208"/>
      <c r="AM122" s="199"/>
      <c r="AN122" s="208"/>
      <c r="AO122" s="199"/>
      <c r="AP122" s="208"/>
      <c r="AQ122" s="199"/>
      <c r="AR122" s="208"/>
      <c r="AS122" s="199"/>
      <c r="AT122" s="208"/>
      <c r="AU122" s="199"/>
      <c r="AV122" s="208"/>
      <c r="AW122" s="199"/>
      <c r="AX122" s="208"/>
      <c r="AY122" s="199"/>
      <c r="AZ122" s="208"/>
      <c r="BA122" s="199"/>
      <c r="BB122" s="208"/>
      <c r="BC122" s="199"/>
      <c r="BD122" s="208"/>
      <c r="BE122" s="199"/>
      <c r="BF122" s="208"/>
      <c r="BG122" s="199"/>
      <c r="BH122" s="208"/>
      <c r="BI122" s="199"/>
      <c r="BJ122" s="208"/>
      <c r="BK122" s="199"/>
      <c r="BL122" s="208"/>
      <c r="BM122" s="199"/>
      <c r="BN122" s="208"/>
      <c r="BO122" s="199"/>
      <c r="BP122" s="208"/>
      <c r="BQ122" s="5"/>
      <c r="BR122" s="5"/>
      <c r="BS122" s="5"/>
      <c r="BT122" s="5"/>
    </row>
    <row r="123" spans="2:72" s="5" customFormat="1" hidden="1" x14ac:dyDescent="0.2">
      <c r="B123" s="81"/>
      <c r="C123" s="82"/>
      <c r="D123" s="79" t="s">
        <v>77</v>
      </c>
      <c r="E123" s="83" t="s">
        <v>5</v>
      </c>
      <c r="F123" s="84" t="s">
        <v>433</v>
      </c>
      <c r="G123" s="82"/>
      <c r="H123" s="83" t="s">
        <v>5</v>
      </c>
      <c r="I123" s="85"/>
      <c r="J123" s="82"/>
      <c r="K123" s="188"/>
      <c r="M123" s="201"/>
      <c r="N123" s="209"/>
      <c r="O123" s="201"/>
      <c r="P123" s="209"/>
      <c r="Q123" s="201"/>
      <c r="R123" s="209"/>
      <c r="S123" s="201"/>
      <c r="T123" s="209"/>
      <c r="U123" s="201"/>
      <c r="V123" s="209"/>
      <c r="W123" s="201"/>
      <c r="X123" s="209"/>
      <c r="Y123" s="201"/>
      <c r="Z123" s="209"/>
      <c r="AA123" s="201"/>
      <c r="AB123" s="209"/>
      <c r="AC123" s="201"/>
      <c r="AD123" s="209"/>
      <c r="AE123" s="201"/>
      <c r="AF123" s="209"/>
      <c r="AG123" s="201"/>
      <c r="AH123" s="209"/>
      <c r="AI123" s="201"/>
      <c r="AJ123" s="209"/>
      <c r="AK123" s="201"/>
      <c r="AL123" s="209"/>
      <c r="AM123" s="201"/>
      <c r="AN123" s="209"/>
      <c r="AO123" s="201"/>
      <c r="AP123" s="209"/>
      <c r="AQ123" s="201"/>
      <c r="AR123" s="209"/>
      <c r="AS123" s="201"/>
      <c r="AT123" s="209"/>
      <c r="AU123" s="201"/>
      <c r="AV123" s="209"/>
      <c r="AW123" s="201"/>
      <c r="AX123" s="209"/>
      <c r="AY123" s="201"/>
      <c r="AZ123" s="209"/>
      <c r="BA123" s="201"/>
      <c r="BB123" s="209"/>
      <c r="BC123" s="201"/>
      <c r="BD123" s="209"/>
      <c r="BE123" s="201"/>
      <c r="BF123" s="209"/>
      <c r="BG123" s="201"/>
      <c r="BH123" s="209"/>
      <c r="BI123" s="201"/>
      <c r="BJ123" s="209"/>
      <c r="BK123" s="201"/>
      <c r="BL123" s="209"/>
      <c r="BM123" s="201"/>
      <c r="BN123" s="209"/>
      <c r="BO123" s="201"/>
      <c r="BP123" s="209"/>
      <c r="BQ123" s="1"/>
      <c r="BR123" s="1"/>
      <c r="BS123" s="1"/>
    </row>
    <row r="124" spans="2:72" s="6" customFormat="1" hidden="1" x14ac:dyDescent="0.2">
      <c r="B124" s="86"/>
      <c r="C124" s="87"/>
      <c r="D124" s="79" t="s">
        <v>77</v>
      </c>
      <c r="E124" s="88" t="s">
        <v>5</v>
      </c>
      <c r="F124" s="89" t="s">
        <v>439</v>
      </c>
      <c r="G124" s="87"/>
      <c r="H124" s="90">
        <v>2</v>
      </c>
      <c r="I124" s="91"/>
      <c r="J124" s="87"/>
      <c r="K124" s="187"/>
      <c r="M124" s="199"/>
      <c r="N124" s="208"/>
      <c r="O124" s="199"/>
      <c r="P124" s="208"/>
      <c r="Q124" s="199"/>
      <c r="R124" s="208"/>
      <c r="S124" s="199"/>
      <c r="T124" s="208"/>
      <c r="U124" s="199"/>
      <c r="V124" s="208"/>
      <c r="W124" s="199"/>
      <c r="X124" s="208"/>
      <c r="Y124" s="199"/>
      <c r="Z124" s="208"/>
      <c r="AA124" s="199"/>
      <c r="AB124" s="208"/>
      <c r="AC124" s="199"/>
      <c r="AD124" s="208"/>
      <c r="AE124" s="199"/>
      <c r="AF124" s="208"/>
      <c r="AG124" s="199"/>
      <c r="AH124" s="208"/>
      <c r="AI124" s="199"/>
      <c r="AJ124" s="208"/>
      <c r="AK124" s="199"/>
      <c r="AL124" s="208"/>
      <c r="AM124" s="199"/>
      <c r="AN124" s="208"/>
      <c r="AO124" s="199"/>
      <c r="AP124" s="208"/>
      <c r="AQ124" s="199"/>
      <c r="AR124" s="208"/>
      <c r="AS124" s="199"/>
      <c r="AT124" s="208"/>
      <c r="AU124" s="199"/>
      <c r="AV124" s="208"/>
      <c r="AW124" s="199"/>
      <c r="AX124" s="208"/>
      <c r="AY124" s="199"/>
      <c r="AZ124" s="208"/>
      <c r="BA124" s="199"/>
      <c r="BB124" s="208"/>
      <c r="BC124" s="199"/>
      <c r="BD124" s="208"/>
      <c r="BE124" s="199"/>
      <c r="BF124" s="208"/>
      <c r="BG124" s="199"/>
      <c r="BH124" s="208"/>
      <c r="BI124" s="199"/>
      <c r="BJ124" s="208"/>
      <c r="BK124" s="199"/>
      <c r="BL124" s="208"/>
      <c r="BM124" s="199"/>
      <c r="BN124" s="208"/>
      <c r="BO124" s="199"/>
      <c r="BP124" s="208"/>
    </row>
    <row r="125" spans="2:72" s="5" customFormat="1" hidden="1" x14ac:dyDescent="0.2">
      <c r="B125" s="81"/>
      <c r="C125" s="82"/>
      <c r="D125" s="79" t="s">
        <v>77</v>
      </c>
      <c r="E125" s="83" t="s">
        <v>5</v>
      </c>
      <c r="F125" s="84" t="s">
        <v>433</v>
      </c>
      <c r="G125" s="82"/>
      <c r="H125" s="83" t="s">
        <v>5</v>
      </c>
      <c r="I125" s="85"/>
      <c r="J125" s="82"/>
      <c r="K125" s="188"/>
      <c r="M125" s="201"/>
      <c r="N125" s="209"/>
      <c r="O125" s="201"/>
      <c r="P125" s="209"/>
      <c r="Q125" s="201"/>
      <c r="R125" s="209"/>
      <c r="S125" s="201"/>
      <c r="T125" s="209"/>
      <c r="U125" s="201"/>
      <c r="V125" s="209"/>
      <c r="W125" s="201"/>
      <c r="X125" s="209"/>
      <c r="Y125" s="201"/>
      <c r="Z125" s="209"/>
      <c r="AA125" s="201"/>
      <c r="AB125" s="209"/>
      <c r="AC125" s="201"/>
      <c r="AD125" s="209"/>
      <c r="AE125" s="201"/>
      <c r="AF125" s="209"/>
      <c r="AG125" s="201"/>
      <c r="AH125" s="209"/>
      <c r="AI125" s="201"/>
      <c r="AJ125" s="209"/>
      <c r="AK125" s="201"/>
      <c r="AL125" s="209"/>
      <c r="AM125" s="201"/>
      <c r="AN125" s="209"/>
      <c r="AO125" s="201"/>
      <c r="AP125" s="209"/>
      <c r="AQ125" s="201"/>
      <c r="AR125" s="209"/>
      <c r="AS125" s="201"/>
      <c r="AT125" s="209"/>
      <c r="AU125" s="201"/>
      <c r="AV125" s="209"/>
      <c r="AW125" s="201"/>
      <c r="AX125" s="209"/>
      <c r="AY125" s="201"/>
      <c r="AZ125" s="209"/>
      <c r="BA125" s="201"/>
      <c r="BB125" s="209"/>
      <c r="BC125" s="201"/>
      <c r="BD125" s="209"/>
      <c r="BE125" s="201"/>
      <c r="BF125" s="209"/>
      <c r="BG125" s="201"/>
      <c r="BH125" s="209"/>
      <c r="BI125" s="201"/>
      <c r="BJ125" s="209"/>
      <c r="BK125" s="201"/>
      <c r="BL125" s="209"/>
      <c r="BM125" s="201"/>
      <c r="BN125" s="209"/>
      <c r="BO125" s="201"/>
      <c r="BP125" s="209"/>
    </row>
    <row r="126" spans="2:72" s="6" customFormat="1" hidden="1" x14ac:dyDescent="0.2">
      <c r="B126" s="86"/>
      <c r="C126" s="87"/>
      <c r="D126" s="79" t="s">
        <v>77</v>
      </c>
      <c r="E126" s="88" t="s">
        <v>5</v>
      </c>
      <c r="F126" s="89" t="s">
        <v>39</v>
      </c>
      <c r="G126" s="87"/>
      <c r="H126" s="90">
        <v>1</v>
      </c>
      <c r="I126" s="91"/>
      <c r="J126" s="87"/>
      <c r="K126" s="187"/>
      <c r="M126" s="199"/>
      <c r="N126" s="208"/>
      <c r="O126" s="199"/>
      <c r="P126" s="208"/>
      <c r="Q126" s="199"/>
      <c r="R126" s="208"/>
      <c r="S126" s="199"/>
      <c r="T126" s="208"/>
      <c r="U126" s="199"/>
      <c r="V126" s="208"/>
      <c r="W126" s="199"/>
      <c r="X126" s="208"/>
      <c r="Y126" s="199"/>
      <c r="Z126" s="208"/>
      <c r="AA126" s="199"/>
      <c r="AB126" s="208"/>
      <c r="AC126" s="199"/>
      <c r="AD126" s="208"/>
      <c r="AE126" s="199"/>
      <c r="AF126" s="208"/>
      <c r="AG126" s="199"/>
      <c r="AH126" s="208"/>
      <c r="AI126" s="199"/>
      <c r="AJ126" s="208"/>
      <c r="AK126" s="199"/>
      <c r="AL126" s="208"/>
      <c r="AM126" s="199"/>
      <c r="AN126" s="208"/>
      <c r="AO126" s="199"/>
      <c r="AP126" s="208"/>
      <c r="AQ126" s="199"/>
      <c r="AR126" s="208"/>
      <c r="AS126" s="199"/>
      <c r="AT126" s="208"/>
      <c r="AU126" s="199"/>
      <c r="AV126" s="208"/>
      <c r="AW126" s="199"/>
      <c r="AX126" s="208"/>
      <c r="AY126" s="199"/>
      <c r="AZ126" s="208"/>
      <c r="BA126" s="199"/>
      <c r="BB126" s="208"/>
      <c r="BC126" s="199"/>
      <c r="BD126" s="208"/>
      <c r="BE126" s="199"/>
      <c r="BF126" s="208"/>
      <c r="BG126" s="199"/>
      <c r="BH126" s="208"/>
      <c r="BI126" s="199"/>
      <c r="BJ126" s="208"/>
      <c r="BK126" s="199"/>
      <c r="BL126" s="208"/>
      <c r="BM126" s="199"/>
      <c r="BN126" s="208"/>
      <c r="BO126" s="199"/>
      <c r="BP126" s="208"/>
      <c r="BQ126" s="5"/>
      <c r="BR126" s="5"/>
      <c r="BS126" s="5"/>
    </row>
    <row r="127" spans="2:72" s="5" customFormat="1" hidden="1" x14ac:dyDescent="0.2">
      <c r="B127" s="81"/>
      <c r="C127" s="82"/>
      <c r="D127" s="79" t="s">
        <v>77</v>
      </c>
      <c r="E127" s="83" t="s">
        <v>5</v>
      </c>
      <c r="F127" s="84" t="s">
        <v>433</v>
      </c>
      <c r="G127" s="82"/>
      <c r="H127" s="83" t="s">
        <v>5</v>
      </c>
      <c r="I127" s="85"/>
      <c r="J127" s="82"/>
      <c r="K127" s="188"/>
      <c r="M127" s="201"/>
      <c r="N127" s="209"/>
      <c r="O127" s="201"/>
      <c r="P127" s="209"/>
      <c r="Q127" s="201"/>
      <c r="R127" s="209"/>
      <c r="S127" s="201"/>
      <c r="T127" s="209"/>
      <c r="U127" s="201"/>
      <c r="V127" s="209"/>
      <c r="W127" s="201"/>
      <c r="X127" s="209"/>
      <c r="Y127" s="201"/>
      <c r="Z127" s="209"/>
      <c r="AA127" s="201"/>
      <c r="AB127" s="209"/>
      <c r="AC127" s="201"/>
      <c r="AD127" s="209"/>
      <c r="AE127" s="201"/>
      <c r="AF127" s="209"/>
      <c r="AG127" s="201"/>
      <c r="AH127" s="209"/>
      <c r="AI127" s="201"/>
      <c r="AJ127" s="209"/>
      <c r="AK127" s="201"/>
      <c r="AL127" s="209"/>
      <c r="AM127" s="201"/>
      <c r="AN127" s="209"/>
      <c r="AO127" s="201"/>
      <c r="AP127" s="209"/>
      <c r="AQ127" s="201"/>
      <c r="AR127" s="209"/>
      <c r="AS127" s="201"/>
      <c r="AT127" s="209"/>
      <c r="AU127" s="201"/>
      <c r="AV127" s="209"/>
      <c r="AW127" s="201"/>
      <c r="AX127" s="209"/>
      <c r="AY127" s="201"/>
      <c r="AZ127" s="209"/>
      <c r="BA127" s="201"/>
      <c r="BB127" s="209"/>
      <c r="BC127" s="201"/>
      <c r="BD127" s="209"/>
      <c r="BE127" s="201"/>
      <c r="BF127" s="209"/>
      <c r="BG127" s="201"/>
      <c r="BH127" s="209"/>
      <c r="BI127" s="201"/>
      <c r="BJ127" s="209"/>
      <c r="BK127" s="201"/>
      <c r="BL127" s="209"/>
      <c r="BM127" s="201"/>
      <c r="BN127" s="209"/>
      <c r="BO127" s="201"/>
      <c r="BP127" s="209"/>
    </row>
    <row r="128" spans="2:72" s="6" customFormat="1" hidden="1" x14ac:dyDescent="0.2">
      <c r="B128" s="86"/>
      <c r="C128" s="87"/>
      <c r="D128" s="79" t="s">
        <v>77</v>
      </c>
      <c r="E128" s="88" t="s">
        <v>5</v>
      </c>
      <c r="F128" s="89" t="s">
        <v>439</v>
      </c>
      <c r="G128" s="87"/>
      <c r="H128" s="90">
        <v>2</v>
      </c>
      <c r="I128" s="91"/>
      <c r="J128" s="87"/>
      <c r="K128" s="187"/>
      <c r="M128" s="199"/>
      <c r="N128" s="208"/>
      <c r="O128" s="199"/>
      <c r="P128" s="208"/>
      <c r="Q128" s="199"/>
      <c r="R128" s="208"/>
      <c r="S128" s="199"/>
      <c r="T128" s="208"/>
      <c r="U128" s="199"/>
      <c r="V128" s="208"/>
      <c r="W128" s="199"/>
      <c r="X128" s="208"/>
      <c r="Y128" s="199"/>
      <c r="Z128" s="208"/>
      <c r="AA128" s="199"/>
      <c r="AB128" s="208"/>
      <c r="AC128" s="199"/>
      <c r="AD128" s="208"/>
      <c r="AE128" s="199"/>
      <c r="AF128" s="208"/>
      <c r="AG128" s="199"/>
      <c r="AH128" s="208"/>
      <c r="AI128" s="199"/>
      <c r="AJ128" s="208"/>
      <c r="AK128" s="199"/>
      <c r="AL128" s="208"/>
      <c r="AM128" s="199"/>
      <c r="AN128" s="208"/>
      <c r="AO128" s="199"/>
      <c r="AP128" s="208"/>
      <c r="AQ128" s="199"/>
      <c r="AR128" s="208"/>
      <c r="AS128" s="199"/>
      <c r="AT128" s="208"/>
      <c r="AU128" s="199"/>
      <c r="AV128" s="208"/>
      <c r="AW128" s="199"/>
      <c r="AX128" s="208"/>
      <c r="AY128" s="199"/>
      <c r="AZ128" s="208"/>
      <c r="BA128" s="199"/>
      <c r="BB128" s="208"/>
      <c r="BC128" s="199"/>
      <c r="BD128" s="208"/>
      <c r="BE128" s="199"/>
      <c r="BF128" s="208"/>
      <c r="BG128" s="199"/>
      <c r="BH128" s="208"/>
      <c r="BI128" s="199"/>
      <c r="BJ128" s="208"/>
      <c r="BK128" s="199"/>
      <c r="BL128" s="208"/>
      <c r="BM128" s="199"/>
      <c r="BN128" s="208"/>
      <c r="BO128" s="199"/>
      <c r="BP128" s="208"/>
      <c r="BQ128" s="1"/>
      <c r="BR128" s="1"/>
      <c r="BS128" s="1"/>
    </row>
    <row r="129" spans="2:72" s="5" customFormat="1" hidden="1" x14ac:dyDescent="0.2">
      <c r="B129" s="81"/>
      <c r="C129" s="82"/>
      <c r="D129" s="79" t="s">
        <v>77</v>
      </c>
      <c r="E129" s="83" t="s">
        <v>5</v>
      </c>
      <c r="F129" s="84" t="s">
        <v>442</v>
      </c>
      <c r="G129" s="82"/>
      <c r="H129" s="83" t="s">
        <v>5</v>
      </c>
      <c r="I129" s="85"/>
      <c r="J129" s="82"/>
      <c r="K129" s="188"/>
      <c r="M129" s="201"/>
      <c r="N129" s="209"/>
      <c r="O129" s="201"/>
      <c r="P129" s="209"/>
      <c r="Q129" s="201"/>
      <c r="R129" s="209"/>
      <c r="S129" s="201"/>
      <c r="T129" s="209"/>
      <c r="U129" s="201"/>
      <c r="V129" s="209"/>
      <c r="W129" s="201"/>
      <c r="X129" s="209"/>
      <c r="Y129" s="201"/>
      <c r="Z129" s="209"/>
      <c r="AA129" s="201"/>
      <c r="AB129" s="209"/>
      <c r="AC129" s="201"/>
      <c r="AD129" s="209"/>
      <c r="AE129" s="201"/>
      <c r="AF129" s="209"/>
      <c r="AG129" s="201"/>
      <c r="AH129" s="209"/>
      <c r="AI129" s="201"/>
      <c r="AJ129" s="209"/>
      <c r="AK129" s="201"/>
      <c r="AL129" s="209"/>
      <c r="AM129" s="201"/>
      <c r="AN129" s="209"/>
      <c r="AO129" s="201"/>
      <c r="AP129" s="209"/>
      <c r="AQ129" s="201"/>
      <c r="AR129" s="209"/>
      <c r="AS129" s="201"/>
      <c r="AT129" s="209"/>
      <c r="AU129" s="201"/>
      <c r="AV129" s="209"/>
      <c r="AW129" s="201"/>
      <c r="AX129" s="209"/>
      <c r="AY129" s="201"/>
      <c r="AZ129" s="209"/>
      <c r="BA129" s="201"/>
      <c r="BB129" s="209"/>
      <c r="BC129" s="201"/>
      <c r="BD129" s="209"/>
      <c r="BE129" s="201"/>
      <c r="BF129" s="209"/>
      <c r="BG129" s="201"/>
      <c r="BH129" s="209"/>
      <c r="BI129" s="201"/>
      <c r="BJ129" s="209"/>
      <c r="BK129" s="201"/>
      <c r="BL129" s="209"/>
      <c r="BM129" s="201"/>
      <c r="BN129" s="209"/>
      <c r="BO129" s="201"/>
      <c r="BP129" s="209"/>
      <c r="BQ129" s="6"/>
      <c r="BR129" s="6"/>
      <c r="BS129" s="6"/>
    </row>
    <row r="130" spans="2:72" s="5" customFormat="1" ht="12" hidden="1" x14ac:dyDescent="0.2">
      <c r="B130" s="81"/>
      <c r="C130" s="82"/>
      <c r="D130" s="79" t="s">
        <v>77</v>
      </c>
      <c r="E130" s="83" t="s">
        <v>5</v>
      </c>
      <c r="F130" s="84" t="s">
        <v>443</v>
      </c>
      <c r="G130" s="82"/>
      <c r="H130" s="83" t="s">
        <v>5</v>
      </c>
      <c r="I130" s="85"/>
      <c r="J130" s="82"/>
      <c r="K130" s="189"/>
      <c r="M130" s="201"/>
      <c r="N130" s="209"/>
      <c r="O130" s="201"/>
      <c r="P130" s="209"/>
      <c r="Q130" s="201"/>
      <c r="R130" s="209"/>
      <c r="S130" s="201"/>
      <c r="T130" s="209"/>
      <c r="U130" s="201"/>
      <c r="V130" s="209"/>
      <c r="W130" s="201"/>
      <c r="X130" s="209"/>
      <c r="Y130" s="201"/>
      <c r="Z130" s="209"/>
      <c r="AA130" s="201"/>
      <c r="AB130" s="209"/>
      <c r="AC130" s="201"/>
      <c r="AD130" s="209"/>
      <c r="AE130" s="201"/>
      <c r="AF130" s="209"/>
      <c r="AG130" s="201"/>
      <c r="AH130" s="209"/>
      <c r="AI130" s="201"/>
      <c r="AJ130" s="209"/>
      <c r="AK130" s="201"/>
      <c r="AL130" s="209"/>
      <c r="AM130" s="201"/>
      <c r="AN130" s="209"/>
      <c r="AO130" s="201"/>
      <c r="AP130" s="209"/>
      <c r="AQ130" s="201"/>
      <c r="AR130" s="209"/>
      <c r="AS130" s="201"/>
      <c r="AT130" s="209"/>
      <c r="AU130" s="201"/>
      <c r="AV130" s="209"/>
      <c r="AW130" s="201"/>
      <c r="AX130" s="209"/>
      <c r="AY130" s="201"/>
      <c r="AZ130" s="209"/>
      <c r="BA130" s="201"/>
      <c r="BB130" s="209"/>
      <c r="BC130" s="201"/>
      <c r="BD130" s="209"/>
      <c r="BE130" s="201"/>
      <c r="BF130" s="209"/>
      <c r="BG130" s="201"/>
      <c r="BH130" s="209"/>
      <c r="BI130" s="201"/>
      <c r="BJ130" s="209"/>
      <c r="BK130" s="201"/>
      <c r="BL130" s="209"/>
      <c r="BM130" s="201"/>
      <c r="BN130" s="209"/>
      <c r="BO130" s="201"/>
      <c r="BP130" s="209"/>
      <c r="BT130" s="1"/>
    </row>
    <row r="131" spans="2:72" s="5" customFormat="1" hidden="1" x14ac:dyDescent="0.2">
      <c r="B131" s="81"/>
      <c r="C131" s="82"/>
      <c r="D131" s="79" t="s">
        <v>77</v>
      </c>
      <c r="E131" s="83" t="s">
        <v>5</v>
      </c>
      <c r="F131" s="84" t="s">
        <v>444</v>
      </c>
      <c r="G131" s="82"/>
      <c r="H131" s="83" t="s">
        <v>5</v>
      </c>
      <c r="I131" s="85"/>
      <c r="J131" s="82"/>
      <c r="K131" s="187"/>
      <c r="M131" s="201"/>
      <c r="N131" s="209"/>
      <c r="O131" s="201"/>
      <c r="P131" s="209"/>
      <c r="Q131" s="201"/>
      <c r="R131" s="209"/>
      <c r="S131" s="201"/>
      <c r="T131" s="209"/>
      <c r="U131" s="201"/>
      <c r="V131" s="209"/>
      <c r="W131" s="201"/>
      <c r="X131" s="209"/>
      <c r="Y131" s="201"/>
      <c r="Z131" s="209"/>
      <c r="AA131" s="201"/>
      <c r="AB131" s="209"/>
      <c r="AC131" s="201"/>
      <c r="AD131" s="209"/>
      <c r="AE131" s="201"/>
      <c r="AF131" s="209"/>
      <c r="AG131" s="201"/>
      <c r="AH131" s="209"/>
      <c r="AI131" s="201"/>
      <c r="AJ131" s="209"/>
      <c r="AK131" s="201"/>
      <c r="AL131" s="209"/>
      <c r="AM131" s="201"/>
      <c r="AN131" s="209"/>
      <c r="AO131" s="201"/>
      <c r="AP131" s="209"/>
      <c r="AQ131" s="201"/>
      <c r="AR131" s="209"/>
      <c r="AS131" s="201"/>
      <c r="AT131" s="209"/>
      <c r="AU131" s="201"/>
      <c r="AV131" s="209"/>
      <c r="AW131" s="201"/>
      <c r="AX131" s="209"/>
      <c r="AY131" s="201"/>
      <c r="AZ131" s="209"/>
      <c r="BA131" s="201"/>
      <c r="BB131" s="209"/>
      <c r="BC131" s="201"/>
      <c r="BD131" s="209"/>
      <c r="BE131" s="201"/>
      <c r="BF131" s="209"/>
      <c r="BG131" s="201"/>
      <c r="BH131" s="209"/>
      <c r="BI131" s="201"/>
      <c r="BJ131" s="209"/>
      <c r="BK131" s="201"/>
      <c r="BL131" s="209"/>
      <c r="BM131" s="201"/>
      <c r="BN131" s="209"/>
      <c r="BO131" s="201"/>
      <c r="BP131" s="209"/>
      <c r="BT131" s="6"/>
    </row>
    <row r="132" spans="2:72" s="5" customFormat="1" hidden="1" x14ac:dyDescent="0.2">
      <c r="B132" s="81"/>
      <c r="C132" s="82"/>
      <c r="D132" s="79" t="s">
        <v>77</v>
      </c>
      <c r="E132" s="83" t="s">
        <v>5</v>
      </c>
      <c r="F132" s="84" t="s">
        <v>433</v>
      </c>
      <c r="G132" s="82"/>
      <c r="H132" s="83" t="s">
        <v>5</v>
      </c>
      <c r="I132" s="85"/>
      <c r="J132" s="82"/>
      <c r="K132" s="188"/>
      <c r="M132" s="201"/>
      <c r="N132" s="209"/>
      <c r="O132" s="201"/>
      <c r="P132" s="209"/>
      <c r="Q132" s="201"/>
      <c r="R132" s="209"/>
      <c r="S132" s="201"/>
      <c r="T132" s="209"/>
      <c r="U132" s="201"/>
      <c r="V132" s="209"/>
      <c r="W132" s="201"/>
      <c r="X132" s="209"/>
      <c r="Y132" s="201"/>
      <c r="Z132" s="209"/>
      <c r="AA132" s="201"/>
      <c r="AB132" s="209"/>
      <c r="AC132" s="201"/>
      <c r="AD132" s="209"/>
      <c r="AE132" s="201"/>
      <c r="AF132" s="209"/>
      <c r="AG132" s="201"/>
      <c r="AH132" s="209"/>
      <c r="AI132" s="201"/>
      <c r="AJ132" s="209"/>
      <c r="AK132" s="201"/>
      <c r="AL132" s="209"/>
      <c r="AM132" s="201"/>
      <c r="AN132" s="209"/>
      <c r="AO132" s="201"/>
      <c r="AP132" s="209"/>
      <c r="AQ132" s="201"/>
      <c r="AR132" s="209"/>
      <c r="AS132" s="201"/>
      <c r="AT132" s="209"/>
      <c r="AU132" s="201"/>
      <c r="AV132" s="209"/>
      <c r="AW132" s="201"/>
      <c r="AX132" s="209"/>
      <c r="AY132" s="201"/>
      <c r="AZ132" s="209"/>
      <c r="BA132" s="201"/>
      <c r="BB132" s="209"/>
      <c r="BC132" s="201"/>
      <c r="BD132" s="209"/>
      <c r="BE132" s="201"/>
      <c r="BF132" s="209"/>
      <c r="BG132" s="201"/>
      <c r="BH132" s="209"/>
      <c r="BI132" s="201"/>
      <c r="BJ132" s="209"/>
      <c r="BK132" s="201"/>
      <c r="BL132" s="209"/>
      <c r="BM132" s="201"/>
      <c r="BN132" s="209"/>
      <c r="BO132" s="201"/>
      <c r="BP132" s="209"/>
      <c r="BQ132" s="1"/>
      <c r="BR132" s="1"/>
      <c r="BS132" s="1"/>
    </row>
    <row r="133" spans="2:72" s="6" customFormat="1" hidden="1" x14ac:dyDescent="0.2">
      <c r="B133" s="86"/>
      <c r="C133" s="87"/>
      <c r="D133" s="79" t="s">
        <v>77</v>
      </c>
      <c r="E133" s="88" t="s">
        <v>5</v>
      </c>
      <c r="F133" s="89" t="s">
        <v>39</v>
      </c>
      <c r="G133" s="87"/>
      <c r="H133" s="90">
        <v>1</v>
      </c>
      <c r="I133" s="91"/>
      <c r="J133" s="87"/>
      <c r="K133" s="188"/>
      <c r="M133" s="199"/>
      <c r="N133" s="208"/>
      <c r="O133" s="199"/>
      <c r="P133" s="208"/>
      <c r="Q133" s="199"/>
      <c r="R133" s="208"/>
      <c r="S133" s="199"/>
      <c r="T133" s="208"/>
      <c r="U133" s="199"/>
      <c r="V133" s="208"/>
      <c r="W133" s="199"/>
      <c r="X133" s="208"/>
      <c r="Y133" s="199"/>
      <c r="Z133" s="208"/>
      <c r="AA133" s="199"/>
      <c r="AB133" s="208"/>
      <c r="AC133" s="199"/>
      <c r="AD133" s="208"/>
      <c r="AE133" s="199"/>
      <c r="AF133" s="208"/>
      <c r="AG133" s="199"/>
      <c r="AH133" s="208"/>
      <c r="AI133" s="199"/>
      <c r="AJ133" s="208"/>
      <c r="AK133" s="199"/>
      <c r="AL133" s="208"/>
      <c r="AM133" s="199"/>
      <c r="AN133" s="208"/>
      <c r="AO133" s="199"/>
      <c r="AP133" s="208"/>
      <c r="AQ133" s="199"/>
      <c r="AR133" s="208"/>
      <c r="AS133" s="199"/>
      <c r="AT133" s="208"/>
      <c r="AU133" s="199"/>
      <c r="AV133" s="208"/>
      <c r="AW133" s="199"/>
      <c r="AX133" s="208"/>
      <c r="AY133" s="199"/>
      <c r="AZ133" s="208"/>
      <c r="BA133" s="199"/>
      <c r="BB133" s="208"/>
      <c r="BC133" s="199"/>
      <c r="BD133" s="208"/>
      <c r="BE133" s="199"/>
      <c r="BF133" s="208"/>
      <c r="BG133" s="199"/>
      <c r="BH133" s="208"/>
      <c r="BI133" s="199"/>
      <c r="BJ133" s="208"/>
      <c r="BK133" s="199"/>
      <c r="BL133" s="208"/>
      <c r="BM133" s="199"/>
      <c r="BN133" s="208"/>
      <c r="BO133" s="199"/>
      <c r="BP133" s="208"/>
      <c r="BQ133" s="1"/>
      <c r="BR133" s="1"/>
      <c r="BS133" s="1"/>
      <c r="BT133" s="5"/>
    </row>
    <row r="134" spans="2:72" s="5" customFormat="1" ht="12" hidden="1" x14ac:dyDescent="0.2">
      <c r="B134" s="81"/>
      <c r="C134" s="82"/>
      <c r="D134" s="79" t="s">
        <v>77</v>
      </c>
      <c r="E134" s="83" t="s">
        <v>5</v>
      </c>
      <c r="F134" s="84" t="s">
        <v>445</v>
      </c>
      <c r="G134" s="82"/>
      <c r="H134" s="83" t="s">
        <v>5</v>
      </c>
      <c r="I134" s="85"/>
      <c r="J134" s="82"/>
      <c r="K134" s="189"/>
      <c r="M134" s="201"/>
      <c r="N134" s="209"/>
      <c r="O134" s="201"/>
      <c r="P134" s="209"/>
      <c r="Q134" s="201"/>
      <c r="R134" s="209"/>
      <c r="S134" s="201"/>
      <c r="T134" s="209"/>
      <c r="U134" s="201"/>
      <c r="V134" s="209"/>
      <c r="W134" s="201"/>
      <c r="X134" s="209"/>
      <c r="Y134" s="201"/>
      <c r="Z134" s="209"/>
      <c r="AA134" s="201"/>
      <c r="AB134" s="209"/>
      <c r="AC134" s="201"/>
      <c r="AD134" s="209"/>
      <c r="AE134" s="201"/>
      <c r="AF134" s="209"/>
      <c r="AG134" s="201"/>
      <c r="AH134" s="209"/>
      <c r="AI134" s="201"/>
      <c r="AJ134" s="209"/>
      <c r="AK134" s="201"/>
      <c r="AL134" s="209"/>
      <c r="AM134" s="201"/>
      <c r="AN134" s="209"/>
      <c r="AO134" s="201"/>
      <c r="AP134" s="209"/>
      <c r="AQ134" s="201"/>
      <c r="AR134" s="209"/>
      <c r="AS134" s="201"/>
      <c r="AT134" s="209"/>
      <c r="AU134" s="201"/>
      <c r="AV134" s="209"/>
      <c r="AW134" s="201"/>
      <c r="AX134" s="209"/>
      <c r="AY134" s="201"/>
      <c r="AZ134" s="209"/>
      <c r="BA134" s="201"/>
      <c r="BB134" s="209"/>
      <c r="BC134" s="201"/>
      <c r="BD134" s="209"/>
      <c r="BE134" s="201"/>
      <c r="BF134" s="209"/>
      <c r="BG134" s="201"/>
      <c r="BH134" s="209"/>
      <c r="BI134" s="201"/>
      <c r="BJ134" s="209"/>
      <c r="BK134" s="201"/>
      <c r="BL134" s="209"/>
      <c r="BM134" s="201"/>
      <c r="BN134" s="209"/>
      <c r="BO134" s="201"/>
      <c r="BP134" s="209"/>
      <c r="BQ134" s="6"/>
      <c r="BR134" s="6"/>
      <c r="BS134" s="6"/>
      <c r="BT134" s="1"/>
    </row>
    <row r="135" spans="2:72" s="5" customFormat="1" ht="22.5" hidden="1" x14ac:dyDescent="0.2">
      <c r="B135" s="81"/>
      <c r="C135" s="82"/>
      <c r="D135" s="79" t="s">
        <v>77</v>
      </c>
      <c r="E135" s="83" t="s">
        <v>5</v>
      </c>
      <c r="F135" s="84" t="s">
        <v>446</v>
      </c>
      <c r="G135" s="82"/>
      <c r="H135" s="83" t="s">
        <v>5</v>
      </c>
      <c r="I135" s="85"/>
      <c r="J135" s="82"/>
      <c r="K135" s="189"/>
      <c r="M135" s="201"/>
      <c r="N135" s="209"/>
      <c r="O135" s="201"/>
      <c r="P135" s="209"/>
      <c r="Q135" s="201"/>
      <c r="R135" s="209"/>
      <c r="S135" s="201"/>
      <c r="T135" s="209"/>
      <c r="U135" s="201"/>
      <c r="V135" s="209"/>
      <c r="W135" s="201"/>
      <c r="X135" s="209"/>
      <c r="Y135" s="201"/>
      <c r="Z135" s="209"/>
      <c r="AA135" s="201"/>
      <c r="AB135" s="209"/>
      <c r="AC135" s="201"/>
      <c r="AD135" s="209"/>
      <c r="AE135" s="201"/>
      <c r="AF135" s="209"/>
      <c r="AG135" s="201"/>
      <c r="AH135" s="209"/>
      <c r="AI135" s="201"/>
      <c r="AJ135" s="209"/>
      <c r="AK135" s="201"/>
      <c r="AL135" s="209"/>
      <c r="AM135" s="201"/>
      <c r="AN135" s="209"/>
      <c r="AO135" s="201"/>
      <c r="AP135" s="209"/>
      <c r="AQ135" s="201"/>
      <c r="AR135" s="209"/>
      <c r="AS135" s="201"/>
      <c r="AT135" s="209"/>
      <c r="AU135" s="201"/>
      <c r="AV135" s="209"/>
      <c r="AW135" s="201"/>
      <c r="AX135" s="209"/>
      <c r="AY135" s="201"/>
      <c r="AZ135" s="209"/>
      <c r="BA135" s="201"/>
      <c r="BB135" s="209"/>
      <c r="BC135" s="201"/>
      <c r="BD135" s="209"/>
      <c r="BE135" s="201"/>
      <c r="BF135" s="209"/>
      <c r="BG135" s="201"/>
      <c r="BH135" s="209"/>
      <c r="BI135" s="201"/>
      <c r="BJ135" s="209"/>
      <c r="BK135" s="201"/>
      <c r="BL135" s="209"/>
      <c r="BM135" s="201"/>
      <c r="BN135" s="209"/>
      <c r="BO135" s="201"/>
      <c r="BP135" s="209"/>
      <c r="BT135" s="1"/>
    </row>
    <row r="136" spans="2:72" s="5" customFormat="1" hidden="1" x14ac:dyDescent="0.2">
      <c r="B136" s="81"/>
      <c r="C136" s="82"/>
      <c r="D136" s="79" t="s">
        <v>77</v>
      </c>
      <c r="E136" s="83" t="s">
        <v>5</v>
      </c>
      <c r="F136" s="84" t="s">
        <v>447</v>
      </c>
      <c r="G136" s="82"/>
      <c r="H136" s="83" t="s">
        <v>5</v>
      </c>
      <c r="I136" s="85"/>
      <c r="J136" s="82"/>
      <c r="K136" s="187"/>
      <c r="M136" s="201"/>
      <c r="N136" s="209"/>
      <c r="O136" s="201"/>
      <c r="P136" s="209"/>
      <c r="Q136" s="201"/>
      <c r="R136" s="209"/>
      <c r="S136" s="201"/>
      <c r="T136" s="209"/>
      <c r="U136" s="201"/>
      <c r="V136" s="209"/>
      <c r="W136" s="201"/>
      <c r="X136" s="209"/>
      <c r="Y136" s="201"/>
      <c r="Z136" s="209"/>
      <c r="AA136" s="201"/>
      <c r="AB136" s="209"/>
      <c r="AC136" s="201"/>
      <c r="AD136" s="209"/>
      <c r="AE136" s="201"/>
      <c r="AF136" s="209"/>
      <c r="AG136" s="201"/>
      <c r="AH136" s="209"/>
      <c r="AI136" s="201"/>
      <c r="AJ136" s="209"/>
      <c r="AK136" s="201"/>
      <c r="AL136" s="209"/>
      <c r="AM136" s="201"/>
      <c r="AN136" s="209"/>
      <c r="AO136" s="201"/>
      <c r="AP136" s="209"/>
      <c r="AQ136" s="201"/>
      <c r="AR136" s="209"/>
      <c r="AS136" s="201"/>
      <c r="AT136" s="209"/>
      <c r="AU136" s="201"/>
      <c r="AV136" s="209"/>
      <c r="AW136" s="201"/>
      <c r="AX136" s="209"/>
      <c r="AY136" s="201"/>
      <c r="AZ136" s="209"/>
      <c r="BA136" s="201"/>
      <c r="BB136" s="209"/>
      <c r="BC136" s="201"/>
      <c r="BD136" s="209"/>
      <c r="BE136" s="201"/>
      <c r="BF136" s="209"/>
      <c r="BG136" s="201"/>
      <c r="BH136" s="209"/>
      <c r="BI136" s="201"/>
      <c r="BJ136" s="209"/>
      <c r="BK136" s="201"/>
      <c r="BL136" s="209"/>
      <c r="BM136" s="201"/>
      <c r="BN136" s="209"/>
      <c r="BO136" s="201"/>
      <c r="BP136" s="209"/>
      <c r="BQ136" s="1"/>
      <c r="BR136" s="1"/>
      <c r="BS136" s="1"/>
      <c r="BT136" s="6"/>
    </row>
    <row r="137" spans="2:72" s="5" customFormat="1" hidden="1" x14ac:dyDescent="0.2">
      <c r="B137" s="81"/>
      <c r="C137" s="82"/>
      <c r="D137" s="79" t="s">
        <v>77</v>
      </c>
      <c r="E137" s="83" t="s">
        <v>5</v>
      </c>
      <c r="F137" s="84" t="s">
        <v>448</v>
      </c>
      <c r="G137" s="82"/>
      <c r="H137" s="83" t="s">
        <v>5</v>
      </c>
      <c r="I137" s="85"/>
      <c r="J137" s="82"/>
      <c r="K137" s="188"/>
      <c r="M137" s="201"/>
      <c r="N137" s="209"/>
      <c r="O137" s="201"/>
      <c r="P137" s="209"/>
      <c r="Q137" s="201"/>
      <c r="R137" s="209"/>
      <c r="S137" s="201"/>
      <c r="T137" s="209"/>
      <c r="U137" s="201"/>
      <c r="V137" s="209"/>
      <c r="W137" s="201"/>
      <c r="X137" s="209"/>
      <c r="Y137" s="201"/>
      <c r="Z137" s="209"/>
      <c r="AA137" s="201"/>
      <c r="AB137" s="209"/>
      <c r="AC137" s="201"/>
      <c r="AD137" s="209"/>
      <c r="AE137" s="201"/>
      <c r="AF137" s="209"/>
      <c r="AG137" s="201"/>
      <c r="AH137" s="209"/>
      <c r="AI137" s="201"/>
      <c r="AJ137" s="209"/>
      <c r="AK137" s="201"/>
      <c r="AL137" s="209"/>
      <c r="AM137" s="201"/>
      <c r="AN137" s="209"/>
      <c r="AO137" s="201"/>
      <c r="AP137" s="209"/>
      <c r="AQ137" s="201"/>
      <c r="AR137" s="209"/>
      <c r="AS137" s="201"/>
      <c r="AT137" s="209"/>
      <c r="AU137" s="201"/>
      <c r="AV137" s="209"/>
      <c r="AW137" s="201"/>
      <c r="AX137" s="209"/>
      <c r="AY137" s="201"/>
      <c r="AZ137" s="209"/>
      <c r="BA137" s="201"/>
      <c r="BB137" s="209"/>
      <c r="BC137" s="201"/>
      <c r="BD137" s="209"/>
      <c r="BE137" s="201"/>
      <c r="BF137" s="209"/>
      <c r="BG137" s="201"/>
      <c r="BH137" s="209"/>
      <c r="BI137" s="201"/>
      <c r="BJ137" s="209"/>
      <c r="BK137" s="201"/>
      <c r="BL137" s="209"/>
      <c r="BM137" s="201"/>
      <c r="BN137" s="209"/>
      <c r="BO137" s="201"/>
      <c r="BP137" s="209"/>
      <c r="BQ137" s="6"/>
      <c r="BR137" s="6"/>
      <c r="BS137" s="6"/>
    </row>
    <row r="138" spans="2:72" s="5" customFormat="1" hidden="1" x14ac:dyDescent="0.2">
      <c r="B138" s="81"/>
      <c r="C138" s="82"/>
      <c r="D138" s="79" t="s">
        <v>77</v>
      </c>
      <c r="E138" s="83" t="s">
        <v>5</v>
      </c>
      <c r="F138" s="84" t="s">
        <v>433</v>
      </c>
      <c r="G138" s="82"/>
      <c r="H138" s="83" t="s">
        <v>5</v>
      </c>
      <c r="I138" s="85"/>
      <c r="J138" s="82"/>
      <c r="K138" s="188"/>
      <c r="M138" s="201"/>
      <c r="N138" s="209"/>
      <c r="O138" s="201"/>
      <c r="P138" s="209"/>
      <c r="Q138" s="201"/>
      <c r="R138" s="209"/>
      <c r="S138" s="201"/>
      <c r="T138" s="209"/>
      <c r="U138" s="201"/>
      <c r="V138" s="209"/>
      <c r="W138" s="201"/>
      <c r="X138" s="209"/>
      <c r="Y138" s="201"/>
      <c r="Z138" s="209"/>
      <c r="AA138" s="201"/>
      <c r="AB138" s="209"/>
      <c r="AC138" s="201"/>
      <c r="AD138" s="209"/>
      <c r="AE138" s="201"/>
      <c r="AF138" s="209"/>
      <c r="AG138" s="201"/>
      <c r="AH138" s="209"/>
      <c r="AI138" s="201"/>
      <c r="AJ138" s="209"/>
      <c r="AK138" s="201"/>
      <c r="AL138" s="209"/>
      <c r="AM138" s="201"/>
      <c r="AN138" s="209"/>
      <c r="AO138" s="201"/>
      <c r="AP138" s="209"/>
      <c r="AQ138" s="201"/>
      <c r="AR138" s="209"/>
      <c r="AS138" s="201"/>
      <c r="AT138" s="209"/>
      <c r="AU138" s="201"/>
      <c r="AV138" s="209"/>
      <c r="AW138" s="201"/>
      <c r="AX138" s="209"/>
      <c r="AY138" s="201"/>
      <c r="AZ138" s="209"/>
      <c r="BA138" s="201"/>
      <c r="BB138" s="209"/>
      <c r="BC138" s="201"/>
      <c r="BD138" s="209"/>
      <c r="BE138" s="201"/>
      <c r="BF138" s="209"/>
      <c r="BG138" s="201"/>
      <c r="BH138" s="209"/>
      <c r="BI138" s="201"/>
      <c r="BJ138" s="209"/>
      <c r="BK138" s="201"/>
      <c r="BL138" s="209"/>
      <c r="BM138" s="201"/>
      <c r="BN138" s="209"/>
      <c r="BO138" s="201"/>
      <c r="BP138" s="209"/>
    </row>
    <row r="139" spans="2:72" s="6" customFormat="1" hidden="1" x14ac:dyDescent="0.2">
      <c r="B139" s="86"/>
      <c r="C139" s="87"/>
      <c r="D139" s="79" t="s">
        <v>77</v>
      </c>
      <c r="E139" s="88" t="s">
        <v>5</v>
      </c>
      <c r="F139" s="89" t="s">
        <v>439</v>
      </c>
      <c r="G139" s="87"/>
      <c r="H139" s="90">
        <v>2</v>
      </c>
      <c r="I139" s="91"/>
      <c r="J139" s="87"/>
      <c r="K139" s="188"/>
      <c r="M139" s="199"/>
      <c r="N139" s="208"/>
      <c r="O139" s="199"/>
      <c r="P139" s="208"/>
      <c r="Q139" s="199"/>
      <c r="R139" s="208"/>
      <c r="S139" s="199"/>
      <c r="T139" s="208"/>
      <c r="U139" s="199"/>
      <c r="V139" s="208"/>
      <c r="W139" s="199"/>
      <c r="X139" s="208"/>
      <c r="Y139" s="199"/>
      <c r="Z139" s="208"/>
      <c r="AA139" s="199"/>
      <c r="AB139" s="208"/>
      <c r="AC139" s="199"/>
      <c r="AD139" s="208"/>
      <c r="AE139" s="199"/>
      <c r="AF139" s="208"/>
      <c r="AG139" s="199"/>
      <c r="AH139" s="208"/>
      <c r="AI139" s="199"/>
      <c r="AJ139" s="208"/>
      <c r="AK139" s="199"/>
      <c r="AL139" s="208"/>
      <c r="AM139" s="199"/>
      <c r="AN139" s="208"/>
      <c r="AO139" s="199"/>
      <c r="AP139" s="208"/>
      <c r="AQ139" s="199"/>
      <c r="AR139" s="208"/>
      <c r="AS139" s="199"/>
      <c r="AT139" s="208"/>
      <c r="AU139" s="199"/>
      <c r="AV139" s="208"/>
      <c r="AW139" s="199"/>
      <c r="AX139" s="208"/>
      <c r="AY139" s="199"/>
      <c r="AZ139" s="208"/>
      <c r="BA139" s="199"/>
      <c r="BB139" s="208"/>
      <c r="BC139" s="199"/>
      <c r="BD139" s="208"/>
      <c r="BE139" s="199"/>
      <c r="BF139" s="208"/>
      <c r="BG139" s="199"/>
      <c r="BH139" s="208"/>
      <c r="BI139" s="199"/>
      <c r="BJ139" s="208"/>
      <c r="BK139" s="199"/>
      <c r="BL139" s="208"/>
      <c r="BM139" s="199"/>
      <c r="BN139" s="208"/>
      <c r="BO139" s="199"/>
      <c r="BP139" s="208"/>
      <c r="BT139" s="5"/>
    </row>
    <row r="140" spans="2:72" s="5" customFormat="1" hidden="1" x14ac:dyDescent="0.2">
      <c r="B140" s="81"/>
      <c r="C140" s="82"/>
      <c r="D140" s="79" t="s">
        <v>77</v>
      </c>
      <c r="E140" s="83" t="s">
        <v>5</v>
      </c>
      <c r="F140" s="84" t="s">
        <v>449</v>
      </c>
      <c r="G140" s="82"/>
      <c r="H140" s="83" t="s">
        <v>5</v>
      </c>
      <c r="I140" s="85"/>
      <c r="J140" s="82"/>
      <c r="K140" s="188"/>
      <c r="M140" s="201"/>
      <c r="N140" s="209"/>
      <c r="O140" s="201"/>
      <c r="P140" s="209"/>
      <c r="Q140" s="201"/>
      <c r="R140" s="209"/>
      <c r="S140" s="201"/>
      <c r="T140" s="209"/>
      <c r="U140" s="201"/>
      <c r="V140" s="209"/>
      <c r="W140" s="201"/>
      <c r="X140" s="209"/>
      <c r="Y140" s="201"/>
      <c r="Z140" s="209"/>
      <c r="AA140" s="201"/>
      <c r="AB140" s="209"/>
      <c r="AC140" s="201"/>
      <c r="AD140" s="209"/>
      <c r="AE140" s="201"/>
      <c r="AF140" s="209"/>
      <c r="AG140" s="201"/>
      <c r="AH140" s="209"/>
      <c r="AI140" s="201"/>
      <c r="AJ140" s="209"/>
      <c r="AK140" s="201"/>
      <c r="AL140" s="209"/>
      <c r="AM140" s="201"/>
      <c r="AN140" s="209"/>
      <c r="AO140" s="201"/>
      <c r="AP140" s="209"/>
      <c r="AQ140" s="201"/>
      <c r="AR140" s="209"/>
      <c r="AS140" s="201"/>
      <c r="AT140" s="209"/>
      <c r="AU140" s="201"/>
      <c r="AV140" s="209"/>
      <c r="AW140" s="201"/>
      <c r="AX140" s="209"/>
      <c r="AY140" s="201"/>
      <c r="AZ140" s="209"/>
      <c r="BA140" s="201"/>
      <c r="BB140" s="209"/>
      <c r="BC140" s="201"/>
      <c r="BD140" s="209"/>
      <c r="BE140" s="201"/>
      <c r="BF140" s="209"/>
      <c r="BG140" s="201"/>
      <c r="BH140" s="209"/>
      <c r="BI140" s="201"/>
      <c r="BJ140" s="209"/>
      <c r="BK140" s="201"/>
      <c r="BL140" s="209"/>
      <c r="BM140" s="201"/>
      <c r="BN140" s="209"/>
      <c r="BO140" s="201"/>
      <c r="BP140" s="209"/>
    </row>
    <row r="141" spans="2:72" s="5" customFormat="1" ht="12" hidden="1" x14ac:dyDescent="0.2">
      <c r="B141" s="81"/>
      <c r="C141" s="82"/>
      <c r="D141" s="79" t="s">
        <v>77</v>
      </c>
      <c r="E141" s="83" t="s">
        <v>5</v>
      </c>
      <c r="F141" s="84" t="s">
        <v>433</v>
      </c>
      <c r="G141" s="82"/>
      <c r="H141" s="83" t="s">
        <v>5</v>
      </c>
      <c r="I141" s="85"/>
      <c r="J141" s="82"/>
      <c r="K141" s="189"/>
      <c r="M141" s="201"/>
      <c r="N141" s="209"/>
      <c r="O141" s="201"/>
      <c r="P141" s="209"/>
      <c r="Q141" s="201"/>
      <c r="R141" s="209"/>
      <c r="S141" s="201"/>
      <c r="T141" s="209"/>
      <c r="U141" s="201"/>
      <c r="V141" s="209"/>
      <c r="W141" s="201"/>
      <c r="X141" s="209"/>
      <c r="Y141" s="201"/>
      <c r="Z141" s="209"/>
      <c r="AA141" s="201"/>
      <c r="AB141" s="209"/>
      <c r="AC141" s="201"/>
      <c r="AD141" s="209"/>
      <c r="AE141" s="201"/>
      <c r="AF141" s="209"/>
      <c r="AG141" s="201"/>
      <c r="AH141" s="209"/>
      <c r="AI141" s="201"/>
      <c r="AJ141" s="209"/>
      <c r="AK141" s="201"/>
      <c r="AL141" s="209"/>
      <c r="AM141" s="201"/>
      <c r="AN141" s="209"/>
      <c r="AO141" s="201"/>
      <c r="AP141" s="209"/>
      <c r="AQ141" s="201"/>
      <c r="AR141" s="209"/>
      <c r="AS141" s="201"/>
      <c r="AT141" s="209"/>
      <c r="AU141" s="201"/>
      <c r="AV141" s="209"/>
      <c r="AW141" s="201"/>
      <c r="AX141" s="209"/>
      <c r="AY141" s="201"/>
      <c r="AZ141" s="209"/>
      <c r="BA141" s="201"/>
      <c r="BB141" s="209"/>
      <c r="BC141" s="201"/>
      <c r="BD141" s="209"/>
      <c r="BE141" s="201"/>
      <c r="BF141" s="209"/>
      <c r="BG141" s="201"/>
      <c r="BH141" s="209"/>
      <c r="BI141" s="201"/>
      <c r="BJ141" s="209"/>
      <c r="BK141" s="201"/>
      <c r="BL141" s="209"/>
      <c r="BM141" s="201"/>
      <c r="BN141" s="209"/>
      <c r="BO141" s="201"/>
      <c r="BP141" s="209"/>
      <c r="BT141" s="1"/>
    </row>
    <row r="142" spans="2:72" s="6" customFormat="1" hidden="1" x14ac:dyDescent="0.2">
      <c r="B142" s="86"/>
      <c r="C142" s="87"/>
      <c r="D142" s="79" t="s">
        <v>77</v>
      </c>
      <c r="E142" s="88" t="s">
        <v>5</v>
      </c>
      <c r="F142" s="89" t="s">
        <v>427</v>
      </c>
      <c r="G142" s="87"/>
      <c r="H142" s="90">
        <v>8</v>
      </c>
      <c r="I142" s="91"/>
      <c r="J142" s="87"/>
      <c r="K142" s="188"/>
      <c r="M142" s="199"/>
      <c r="N142" s="208"/>
      <c r="O142" s="199"/>
      <c r="P142" s="208"/>
      <c r="Q142" s="199"/>
      <c r="R142" s="208"/>
      <c r="S142" s="199"/>
      <c r="T142" s="208"/>
      <c r="U142" s="199"/>
      <c r="V142" s="208"/>
      <c r="W142" s="199"/>
      <c r="X142" s="208"/>
      <c r="Y142" s="199"/>
      <c r="Z142" s="208"/>
      <c r="AA142" s="199"/>
      <c r="AB142" s="208"/>
      <c r="AC142" s="199"/>
      <c r="AD142" s="208"/>
      <c r="AE142" s="199"/>
      <c r="AF142" s="208"/>
      <c r="AG142" s="199"/>
      <c r="AH142" s="208"/>
      <c r="AI142" s="199"/>
      <c r="AJ142" s="208"/>
      <c r="AK142" s="199"/>
      <c r="AL142" s="208"/>
      <c r="AM142" s="199"/>
      <c r="AN142" s="208"/>
      <c r="AO142" s="199"/>
      <c r="AP142" s="208"/>
      <c r="AQ142" s="199"/>
      <c r="AR142" s="208"/>
      <c r="AS142" s="199"/>
      <c r="AT142" s="208"/>
      <c r="AU142" s="199"/>
      <c r="AV142" s="208"/>
      <c r="AW142" s="199"/>
      <c r="AX142" s="208"/>
      <c r="AY142" s="199"/>
      <c r="AZ142" s="208"/>
      <c r="BA142" s="199"/>
      <c r="BB142" s="208"/>
      <c r="BC142" s="199"/>
      <c r="BD142" s="208"/>
      <c r="BE142" s="199"/>
      <c r="BF142" s="208"/>
      <c r="BG142" s="199"/>
      <c r="BH142" s="208"/>
      <c r="BI142" s="199"/>
      <c r="BJ142" s="208"/>
      <c r="BK142" s="199"/>
      <c r="BL142" s="208"/>
      <c r="BM142" s="199"/>
      <c r="BN142" s="208"/>
      <c r="BO142" s="199"/>
      <c r="BP142" s="208"/>
      <c r="BQ142" s="1"/>
      <c r="BR142" s="1"/>
      <c r="BS142" s="1"/>
      <c r="BT142" s="5"/>
    </row>
    <row r="143" spans="2:72" s="5" customFormat="1" hidden="1" x14ac:dyDescent="0.2">
      <c r="B143" s="81"/>
      <c r="C143" s="82"/>
      <c r="D143" s="79" t="s">
        <v>77</v>
      </c>
      <c r="E143" s="83" t="s">
        <v>5</v>
      </c>
      <c r="F143" s="84" t="s">
        <v>433</v>
      </c>
      <c r="G143" s="82"/>
      <c r="H143" s="83" t="s">
        <v>5</v>
      </c>
      <c r="I143" s="85"/>
      <c r="J143" s="82"/>
      <c r="K143" s="188"/>
      <c r="M143" s="201"/>
      <c r="N143" s="209"/>
      <c r="O143" s="201"/>
      <c r="P143" s="209"/>
      <c r="Q143" s="201"/>
      <c r="R143" s="209"/>
      <c r="S143" s="201"/>
      <c r="T143" s="209"/>
      <c r="U143" s="201"/>
      <c r="V143" s="209"/>
      <c r="W143" s="201"/>
      <c r="X143" s="209"/>
      <c r="Y143" s="201"/>
      <c r="Z143" s="209"/>
      <c r="AA143" s="201"/>
      <c r="AB143" s="209"/>
      <c r="AC143" s="201"/>
      <c r="AD143" s="209"/>
      <c r="AE143" s="201"/>
      <c r="AF143" s="209"/>
      <c r="AG143" s="201"/>
      <c r="AH143" s="209"/>
      <c r="AI143" s="201"/>
      <c r="AJ143" s="209"/>
      <c r="AK143" s="201"/>
      <c r="AL143" s="209"/>
      <c r="AM143" s="201"/>
      <c r="AN143" s="209"/>
      <c r="AO143" s="201"/>
      <c r="AP143" s="209"/>
      <c r="AQ143" s="201"/>
      <c r="AR143" s="209"/>
      <c r="AS143" s="201"/>
      <c r="AT143" s="209"/>
      <c r="AU143" s="201"/>
      <c r="AV143" s="209"/>
      <c r="AW143" s="201"/>
      <c r="AX143" s="209"/>
      <c r="AY143" s="201"/>
      <c r="AZ143" s="209"/>
      <c r="BA143" s="201"/>
      <c r="BB143" s="209"/>
      <c r="BC143" s="201"/>
      <c r="BD143" s="209"/>
      <c r="BE143" s="201"/>
      <c r="BF143" s="209"/>
      <c r="BG143" s="201"/>
      <c r="BH143" s="209"/>
      <c r="BI143" s="201"/>
      <c r="BJ143" s="209"/>
      <c r="BK143" s="201"/>
      <c r="BL143" s="209"/>
      <c r="BM143" s="201"/>
      <c r="BN143" s="209"/>
      <c r="BO143" s="201"/>
      <c r="BP143" s="209"/>
      <c r="BQ143" s="6"/>
      <c r="BR143" s="6"/>
      <c r="BS143" s="6"/>
    </row>
    <row r="144" spans="2:72" s="6" customFormat="1" hidden="1" x14ac:dyDescent="0.2">
      <c r="B144" s="86"/>
      <c r="C144" s="87"/>
      <c r="D144" s="79" t="s">
        <v>77</v>
      </c>
      <c r="E144" s="88" t="s">
        <v>5</v>
      </c>
      <c r="F144" s="89" t="s">
        <v>439</v>
      </c>
      <c r="G144" s="87"/>
      <c r="H144" s="90">
        <v>2</v>
      </c>
      <c r="I144" s="91"/>
      <c r="J144" s="87"/>
      <c r="K144" s="187"/>
      <c r="M144" s="199"/>
      <c r="N144" s="208"/>
      <c r="O144" s="199"/>
      <c r="P144" s="208"/>
      <c r="Q144" s="199"/>
      <c r="R144" s="208"/>
      <c r="S144" s="199"/>
      <c r="T144" s="208"/>
      <c r="U144" s="199"/>
      <c r="V144" s="208"/>
      <c r="W144" s="199"/>
      <c r="X144" s="208"/>
      <c r="Y144" s="199"/>
      <c r="Z144" s="208"/>
      <c r="AA144" s="199"/>
      <c r="AB144" s="208"/>
      <c r="AC144" s="199"/>
      <c r="AD144" s="208"/>
      <c r="AE144" s="199"/>
      <c r="AF144" s="208"/>
      <c r="AG144" s="199"/>
      <c r="AH144" s="208"/>
      <c r="AI144" s="199"/>
      <c r="AJ144" s="208"/>
      <c r="AK144" s="199"/>
      <c r="AL144" s="208"/>
      <c r="AM144" s="199"/>
      <c r="AN144" s="208"/>
      <c r="AO144" s="199"/>
      <c r="AP144" s="208"/>
      <c r="AQ144" s="199"/>
      <c r="AR144" s="208"/>
      <c r="AS144" s="199"/>
      <c r="AT144" s="208"/>
      <c r="AU144" s="199"/>
      <c r="AV144" s="208"/>
      <c r="AW144" s="199"/>
      <c r="AX144" s="208"/>
      <c r="AY144" s="199"/>
      <c r="AZ144" s="208"/>
      <c r="BA144" s="199"/>
      <c r="BB144" s="208"/>
      <c r="BC144" s="199"/>
      <c r="BD144" s="208"/>
      <c r="BE144" s="199"/>
      <c r="BF144" s="208"/>
      <c r="BG144" s="199"/>
      <c r="BH144" s="208"/>
      <c r="BI144" s="199"/>
      <c r="BJ144" s="208"/>
      <c r="BK144" s="199"/>
      <c r="BL144" s="208"/>
      <c r="BM144" s="199"/>
      <c r="BN144" s="208"/>
      <c r="BO144" s="199"/>
      <c r="BP144" s="208"/>
    </row>
    <row r="145" spans="2:72" s="5" customFormat="1" hidden="1" x14ac:dyDescent="0.2">
      <c r="B145" s="81"/>
      <c r="C145" s="82"/>
      <c r="D145" s="79" t="s">
        <v>77</v>
      </c>
      <c r="E145" s="83" t="s">
        <v>5</v>
      </c>
      <c r="F145" s="84" t="s">
        <v>433</v>
      </c>
      <c r="G145" s="82"/>
      <c r="H145" s="83" t="s">
        <v>5</v>
      </c>
      <c r="I145" s="85"/>
      <c r="J145" s="82"/>
      <c r="K145" s="188"/>
      <c r="M145" s="201"/>
      <c r="N145" s="209"/>
      <c r="O145" s="201"/>
      <c r="P145" s="209"/>
      <c r="Q145" s="201"/>
      <c r="R145" s="209"/>
      <c r="S145" s="201"/>
      <c r="T145" s="209"/>
      <c r="U145" s="201"/>
      <c r="V145" s="209"/>
      <c r="W145" s="201"/>
      <c r="X145" s="209"/>
      <c r="Y145" s="201"/>
      <c r="Z145" s="209"/>
      <c r="AA145" s="201"/>
      <c r="AB145" s="209"/>
      <c r="AC145" s="201"/>
      <c r="AD145" s="209"/>
      <c r="AE145" s="201"/>
      <c r="AF145" s="209"/>
      <c r="AG145" s="201"/>
      <c r="AH145" s="209"/>
      <c r="AI145" s="201"/>
      <c r="AJ145" s="209"/>
      <c r="AK145" s="201"/>
      <c r="AL145" s="209"/>
      <c r="AM145" s="201"/>
      <c r="AN145" s="209"/>
      <c r="AO145" s="201"/>
      <c r="AP145" s="209"/>
      <c r="AQ145" s="201"/>
      <c r="AR145" s="209"/>
      <c r="AS145" s="201"/>
      <c r="AT145" s="209"/>
      <c r="AU145" s="201"/>
      <c r="AV145" s="209"/>
      <c r="AW145" s="201"/>
      <c r="AX145" s="209"/>
      <c r="AY145" s="201"/>
      <c r="AZ145" s="209"/>
      <c r="BA145" s="201"/>
      <c r="BB145" s="209"/>
      <c r="BC145" s="201"/>
      <c r="BD145" s="209"/>
      <c r="BE145" s="201"/>
      <c r="BF145" s="209"/>
      <c r="BG145" s="201"/>
      <c r="BH145" s="209"/>
      <c r="BI145" s="201"/>
      <c r="BJ145" s="209"/>
      <c r="BK145" s="201"/>
      <c r="BL145" s="209"/>
      <c r="BM145" s="201"/>
      <c r="BN145" s="209"/>
      <c r="BO145" s="201"/>
      <c r="BP145" s="209"/>
    </row>
    <row r="146" spans="2:72" s="6" customFormat="1" hidden="1" x14ac:dyDescent="0.2">
      <c r="B146" s="86"/>
      <c r="C146" s="87"/>
      <c r="D146" s="79" t="s">
        <v>77</v>
      </c>
      <c r="E146" s="88" t="s">
        <v>5</v>
      </c>
      <c r="F146" s="89" t="s">
        <v>450</v>
      </c>
      <c r="G146" s="87"/>
      <c r="H146" s="90">
        <v>4</v>
      </c>
      <c r="I146" s="91"/>
      <c r="J146" s="87"/>
      <c r="K146" s="187"/>
      <c r="M146" s="199"/>
      <c r="N146" s="208"/>
      <c r="O146" s="199"/>
      <c r="P146" s="208"/>
      <c r="Q146" s="199"/>
      <c r="R146" s="208"/>
      <c r="S146" s="199"/>
      <c r="T146" s="208"/>
      <c r="U146" s="199"/>
      <c r="V146" s="208"/>
      <c r="W146" s="199"/>
      <c r="X146" s="208"/>
      <c r="Y146" s="199"/>
      <c r="Z146" s="208"/>
      <c r="AA146" s="199"/>
      <c r="AB146" s="208"/>
      <c r="AC146" s="199"/>
      <c r="AD146" s="208"/>
      <c r="AE146" s="199"/>
      <c r="AF146" s="208"/>
      <c r="AG146" s="199"/>
      <c r="AH146" s="208"/>
      <c r="AI146" s="199"/>
      <c r="AJ146" s="208"/>
      <c r="AK146" s="199"/>
      <c r="AL146" s="208"/>
      <c r="AM146" s="199"/>
      <c r="AN146" s="208"/>
      <c r="AO146" s="199"/>
      <c r="AP146" s="208"/>
      <c r="AQ146" s="199"/>
      <c r="AR146" s="208"/>
      <c r="AS146" s="199"/>
      <c r="AT146" s="208"/>
      <c r="AU146" s="199"/>
      <c r="AV146" s="208"/>
      <c r="AW146" s="199"/>
      <c r="AX146" s="208"/>
      <c r="AY146" s="199"/>
      <c r="AZ146" s="208"/>
      <c r="BA146" s="199"/>
      <c r="BB146" s="208"/>
      <c r="BC146" s="199"/>
      <c r="BD146" s="208"/>
      <c r="BE146" s="199"/>
      <c r="BF146" s="208"/>
      <c r="BG146" s="199"/>
      <c r="BH146" s="208"/>
      <c r="BI146" s="199"/>
      <c r="BJ146" s="208"/>
      <c r="BK146" s="199"/>
      <c r="BL146" s="208"/>
      <c r="BM146" s="199"/>
      <c r="BN146" s="208"/>
      <c r="BO146" s="199"/>
      <c r="BP146" s="208"/>
    </row>
    <row r="147" spans="2:72" s="5" customFormat="1" hidden="1" x14ac:dyDescent="0.2">
      <c r="B147" s="81"/>
      <c r="C147" s="82"/>
      <c r="D147" s="79" t="s">
        <v>77</v>
      </c>
      <c r="E147" s="83" t="s">
        <v>5</v>
      </c>
      <c r="F147" s="84" t="s">
        <v>433</v>
      </c>
      <c r="G147" s="82"/>
      <c r="H147" s="83" t="s">
        <v>5</v>
      </c>
      <c r="I147" s="85"/>
      <c r="J147" s="82"/>
      <c r="K147" s="188"/>
      <c r="M147" s="201"/>
      <c r="N147" s="209"/>
      <c r="O147" s="201"/>
      <c r="P147" s="209"/>
      <c r="Q147" s="201"/>
      <c r="R147" s="209"/>
      <c r="S147" s="201"/>
      <c r="T147" s="209"/>
      <c r="U147" s="201"/>
      <c r="V147" s="209"/>
      <c r="W147" s="201"/>
      <c r="X147" s="209"/>
      <c r="Y147" s="201"/>
      <c r="Z147" s="209"/>
      <c r="AA147" s="201"/>
      <c r="AB147" s="209"/>
      <c r="AC147" s="201"/>
      <c r="AD147" s="209"/>
      <c r="AE147" s="201"/>
      <c r="AF147" s="209"/>
      <c r="AG147" s="201"/>
      <c r="AH147" s="209"/>
      <c r="AI147" s="201"/>
      <c r="AJ147" s="209"/>
      <c r="AK147" s="201"/>
      <c r="AL147" s="209"/>
      <c r="AM147" s="201"/>
      <c r="AN147" s="209"/>
      <c r="AO147" s="201"/>
      <c r="AP147" s="209"/>
      <c r="AQ147" s="201"/>
      <c r="AR147" s="209"/>
      <c r="AS147" s="201"/>
      <c r="AT147" s="209"/>
      <c r="AU147" s="201"/>
      <c r="AV147" s="209"/>
      <c r="AW147" s="201"/>
      <c r="AX147" s="209"/>
      <c r="AY147" s="201"/>
      <c r="AZ147" s="209"/>
      <c r="BA147" s="201"/>
      <c r="BB147" s="209"/>
      <c r="BC147" s="201"/>
      <c r="BD147" s="209"/>
      <c r="BE147" s="201"/>
      <c r="BF147" s="209"/>
      <c r="BG147" s="201"/>
      <c r="BH147" s="209"/>
      <c r="BI147" s="201"/>
      <c r="BJ147" s="209"/>
      <c r="BK147" s="201"/>
      <c r="BL147" s="209"/>
      <c r="BM147" s="201"/>
      <c r="BN147" s="209"/>
      <c r="BO147" s="201"/>
      <c r="BP147" s="209"/>
    </row>
    <row r="148" spans="2:72" s="6" customFormat="1" hidden="1" x14ac:dyDescent="0.2">
      <c r="B148" s="86"/>
      <c r="C148" s="87"/>
      <c r="D148" s="79" t="s">
        <v>77</v>
      </c>
      <c r="E148" s="88" t="s">
        <v>5</v>
      </c>
      <c r="F148" s="89" t="s">
        <v>39</v>
      </c>
      <c r="G148" s="87"/>
      <c r="H148" s="90">
        <v>1</v>
      </c>
      <c r="I148" s="91"/>
      <c r="J148" s="87"/>
      <c r="K148" s="187"/>
      <c r="M148" s="199"/>
      <c r="N148" s="208"/>
      <c r="O148" s="199"/>
      <c r="P148" s="208"/>
      <c r="Q148" s="199"/>
      <c r="R148" s="208"/>
      <c r="S148" s="199"/>
      <c r="T148" s="208"/>
      <c r="U148" s="199"/>
      <c r="V148" s="208"/>
      <c r="W148" s="199"/>
      <c r="X148" s="208"/>
      <c r="Y148" s="199"/>
      <c r="Z148" s="208"/>
      <c r="AA148" s="199"/>
      <c r="AB148" s="208"/>
      <c r="AC148" s="199"/>
      <c r="AD148" s="208"/>
      <c r="AE148" s="199"/>
      <c r="AF148" s="208"/>
      <c r="AG148" s="199"/>
      <c r="AH148" s="208"/>
      <c r="AI148" s="199"/>
      <c r="AJ148" s="208"/>
      <c r="AK148" s="199"/>
      <c r="AL148" s="208"/>
      <c r="AM148" s="199"/>
      <c r="AN148" s="208"/>
      <c r="AO148" s="199"/>
      <c r="AP148" s="208"/>
      <c r="AQ148" s="199"/>
      <c r="AR148" s="208"/>
      <c r="AS148" s="199"/>
      <c r="AT148" s="208"/>
      <c r="AU148" s="199"/>
      <c r="AV148" s="208"/>
      <c r="AW148" s="199"/>
      <c r="AX148" s="208"/>
      <c r="AY148" s="199"/>
      <c r="AZ148" s="208"/>
      <c r="BA148" s="199"/>
      <c r="BB148" s="208"/>
      <c r="BC148" s="199"/>
      <c r="BD148" s="208"/>
      <c r="BE148" s="199"/>
      <c r="BF148" s="208"/>
      <c r="BG148" s="199"/>
      <c r="BH148" s="208"/>
      <c r="BI148" s="199"/>
      <c r="BJ148" s="208"/>
      <c r="BK148" s="199"/>
      <c r="BL148" s="208"/>
      <c r="BM148" s="199"/>
      <c r="BN148" s="208"/>
      <c r="BO148" s="199"/>
      <c r="BP148" s="208"/>
    </row>
    <row r="149" spans="2:72" s="5" customFormat="1" hidden="1" x14ac:dyDescent="0.2">
      <c r="B149" s="81"/>
      <c r="C149" s="82"/>
      <c r="D149" s="79" t="s">
        <v>77</v>
      </c>
      <c r="E149" s="83" t="s">
        <v>5</v>
      </c>
      <c r="F149" s="84" t="s">
        <v>451</v>
      </c>
      <c r="G149" s="82"/>
      <c r="H149" s="83" t="s">
        <v>5</v>
      </c>
      <c r="I149" s="85"/>
      <c r="J149" s="82"/>
      <c r="K149" s="188"/>
      <c r="M149" s="201"/>
      <c r="N149" s="209"/>
      <c r="O149" s="201"/>
      <c r="P149" s="209"/>
      <c r="Q149" s="201"/>
      <c r="R149" s="209"/>
      <c r="S149" s="201"/>
      <c r="T149" s="209"/>
      <c r="U149" s="201"/>
      <c r="V149" s="209"/>
      <c r="W149" s="201"/>
      <c r="X149" s="209"/>
      <c r="Y149" s="201"/>
      <c r="Z149" s="209"/>
      <c r="AA149" s="201"/>
      <c r="AB149" s="209"/>
      <c r="AC149" s="201"/>
      <c r="AD149" s="209"/>
      <c r="AE149" s="201"/>
      <c r="AF149" s="209"/>
      <c r="AG149" s="201"/>
      <c r="AH149" s="209"/>
      <c r="AI149" s="201"/>
      <c r="AJ149" s="209"/>
      <c r="AK149" s="201"/>
      <c r="AL149" s="209"/>
      <c r="AM149" s="201"/>
      <c r="AN149" s="209"/>
      <c r="AO149" s="201"/>
      <c r="AP149" s="209"/>
      <c r="AQ149" s="201"/>
      <c r="AR149" s="209"/>
      <c r="AS149" s="201"/>
      <c r="AT149" s="209"/>
      <c r="AU149" s="201"/>
      <c r="AV149" s="209"/>
      <c r="AW149" s="201"/>
      <c r="AX149" s="209"/>
      <c r="AY149" s="201"/>
      <c r="AZ149" s="209"/>
      <c r="BA149" s="201"/>
      <c r="BB149" s="209"/>
      <c r="BC149" s="201"/>
      <c r="BD149" s="209"/>
      <c r="BE149" s="201"/>
      <c r="BF149" s="209"/>
      <c r="BG149" s="201"/>
      <c r="BH149" s="209"/>
      <c r="BI149" s="201"/>
      <c r="BJ149" s="209"/>
      <c r="BK149" s="201"/>
      <c r="BL149" s="209"/>
      <c r="BM149" s="201"/>
      <c r="BN149" s="209"/>
      <c r="BO149" s="201"/>
      <c r="BP149" s="209"/>
    </row>
    <row r="150" spans="2:72" s="5" customFormat="1" ht="12" hidden="1" x14ac:dyDescent="0.2">
      <c r="B150" s="81"/>
      <c r="C150" s="82"/>
      <c r="D150" s="79" t="s">
        <v>77</v>
      </c>
      <c r="E150" s="83" t="s">
        <v>5</v>
      </c>
      <c r="F150" s="84" t="s">
        <v>452</v>
      </c>
      <c r="G150" s="82"/>
      <c r="H150" s="83" t="s">
        <v>5</v>
      </c>
      <c r="I150" s="85"/>
      <c r="J150" s="82"/>
      <c r="K150" s="189"/>
      <c r="M150" s="201"/>
      <c r="N150" s="209"/>
      <c r="O150" s="201"/>
      <c r="P150" s="209"/>
      <c r="Q150" s="201"/>
      <c r="R150" s="209"/>
      <c r="S150" s="201"/>
      <c r="T150" s="209"/>
      <c r="U150" s="201"/>
      <c r="V150" s="209"/>
      <c r="W150" s="201"/>
      <c r="X150" s="209"/>
      <c r="Y150" s="201"/>
      <c r="Z150" s="209"/>
      <c r="AA150" s="201"/>
      <c r="AB150" s="209"/>
      <c r="AC150" s="201"/>
      <c r="AD150" s="209"/>
      <c r="AE150" s="201"/>
      <c r="AF150" s="209"/>
      <c r="AG150" s="201"/>
      <c r="AH150" s="209"/>
      <c r="AI150" s="201"/>
      <c r="AJ150" s="209"/>
      <c r="AK150" s="201"/>
      <c r="AL150" s="209"/>
      <c r="AM150" s="201"/>
      <c r="AN150" s="209"/>
      <c r="AO150" s="201"/>
      <c r="AP150" s="209"/>
      <c r="AQ150" s="201"/>
      <c r="AR150" s="209"/>
      <c r="AS150" s="201"/>
      <c r="AT150" s="209"/>
      <c r="AU150" s="201"/>
      <c r="AV150" s="209"/>
      <c r="AW150" s="201"/>
      <c r="AX150" s="209"/>
      <c r="AY150" s="201"/>
      <c r="AZ150" s="209"/>
      <c r="BA150" s="201"/>
      <c r="BB150" s="209"/>
      <c r="BC150" s="201"/>
      <c r="BD150" s="209"/>
      <c r="BE150" s="201"/>
      <c r="BF150" s="209"/>
      <c r="BG150" s="201"/>
      <c r="BH150" s="209"/>
      <c r="BI150" s="201"/>
      <c r="BJ150" s="209"/>
      <c r="BK150" s="201"/>
      <c r="BL150" s="209"/>
      <c r="BM150" s="201"/>
      <c r="BN150" s="209"/>
      <c r="BO150" s="201"/>
      <c r="BP150" s="209"/>
      <c r="BQ150" s="1"/>
      <c r="BR150" s="1"/>
      <c r="BS150" s="1"/>
      <c r="BT150" s="1"/>
    </row>
    <row r="151" spans="2:72" s="5" customFormat="1" hidden="1" x14ac:dyDescent="0.2">
      <c r="B151" s="81"/>
      <c r="C151" s="82"/>
      <c r="D151" s="79" t="s">
        <v>77</v>
      </c>
      <c r="E151" s="83" t="s">
        <v>5</v>
      </c>
      <c r="F151" s="84" t="s">
        <v>433</v>
      </c>
      <c r="G151" s="82"/>
      <c r="H151" s="83" t="s">
        <v>5</v>
      </c>
      <c r="I151" s="85"/>
      <c r="J151" s="82"/>
      <c r="K151" s="187"/>
      <c r="M151" s="201"/>
      <c r="N151" s="209"/>
      <c r="O151" s="201"/>
      <c r="P151" s="209"/>
      <c r="Q151" s="201"/>
      <c r="R151" s="209"/>
      <c r="S151" s="201"/>
      <c r="T151" s="209"/>
      <c r="U151" s="201"/>
      <c r="V151" s="209"/>
      <c r="W151" s="201"/>
      <c r="X151" s="209"/>
      <c r="Y151" s="201"/>
      <c r="Z151" s="209"/>
      <c r="AA151" s="201"/>
      <c r="AB151" s="209"/>
      <c r="AC151" s="201"/>
      <c r="AD151" s="209"/>
      <c r="AE151" s="201"/>
      <c r="AF151" s="209"/>
      <c r="AG151" s="201"/>
      <c r="AH151" s="209"/>
      <c r="AI151" s="201"/>
      <c r="AJ151" s="209"/>
      <c r="AK151" s="201"/>
      <c r="AL151" s="209"/>
      <c r="AM151" s="201"/>
      <c r="AN151" s="209"/>
      <c r="AO151" s="201"/>
      <c r="AP151" s="209"/>
      <c r="AQ151" s="201"/>
      <c r="AR151" s="209"/>
      <c r="AS151" s="201"/>
      <c r="AT151" s="209"/>
      <c r="AU151" s="201"/>
      <c r="AV151" s="209"/>
      <c r="AW151" s="201"/>
      <c r="AX151" s="209"/>
      <c r="AY151" s="201"/>
      <c r="AZ151" s="209"/>
      <c r="BA151" s="201"/>
      <c r="BB151" s="209"/>
      <c r="BC151" s="201"/>
      <c r="BD151" s="209"/>
      <c r="BE151" s="201"/>
      <c r="BF151" s="209"/>
      <c r="BG151" s="201"/>
      <c r="BH151" s="209"/>
      <c r="BI151" s="201"/>
      <c r="BJ151" s="209"/>
      <c r="BK151" s="201"/>
      <c r="BL151" s="209"/>
      <c r="BM151" s="201"/>
      <c r="BN151" s="209"/>
      <c r="BO151" s="201"/>
      <c r="BP151" s="209"/>
      <c r="BQ151" s="6"/>
      <c r="BR151" s="6"/>
      <c r="BS151" s="6"/>
      <c r="BT151" s="6"/>
    </row>
    <row r="152" spans="2:72" s="6" customFormat="1" hidden="1" x14ac:dyDescent="0.2">
      <c r="B152" s="86"/>
      <c r="C152" s="87"/>
      <c r="D152" s="79" t="s">
        <v>77</v>
      </c>
      <c r="E152" s="88" t="s">
        <v>5</v>
      </c>
      <c r="F152" s="89" t="s">
        <v>453</v>
      </c>
      <c r="G152" s="87"/>
      <c r="H152" s="90">
        <v>1</v>
      </c>
      <c r="I152" s="91"/>
      <c r="J152" s="87"/>
      <c r="K152" s="188"/>
      <c r="M152" s="199"/>
      <c r="N152" s="208"/>
      <c r="O152" s="199"/>
      <c r="P152" s="208"/>
      <c r="Q152" s="199"/>
      <c r="R152" s="208"/>
      <c r="S152" s="199"/>
      <c r="T152" s="208"/>
      <c r="U152" s="199"/>
      <c r="V152" s="208"/>
      <c r="W152" s="199"/>
      <c r="X152" s="208"/>
      <c r="Y152" s="199"/>
      <c r="Z152" s="208"/>
      <c r="AA152" s="199"/>
      <c r="AB152" s="208"/>
      <c r="AC152" s="199"/>
      <c r="AD152" s="208"/>
      <c r="AE152" s="199"/>
      <c r="AF152" s="208"/>
      <c r="AG152" s="199"/>
      <c r="AH152" s="208"/>
      <c r="AI152" s="199"/>
      <c r="AJ152" s="208"/>
      <c r="AK152" s="199"/>
      <c r="AL152" s="208"/>
      <c r="AM152" s="199"/>
      <c r="AN152" s="208"/>
      <c r="AO152" s="199"/>
      <c r="AP152" s="208"/>
      <c r="AQ152" s="199"/>
      <c r="AR152" s="208"/>
      <c r="AS152" s="199"/>
      <c r="AT152" s="208"/>
      <c r="AU152" s="199"/>
      <c r="AV152" s="208"/>
      <c r="AW152" s="199"/>
      <c r="AX152" s="208"/>
      <c r="AY152" s="199"/>
      <c r="AZ152" s="208"/>
      <c r="BA152" s="199"/>
      <c r="BB152" s="208"/>
      <c r="BC152" s="199"/>
      <c r="BD152" s="208"/>
      <c r="BE152" s="199"/>
      <c r="BF152" s="208"/>
      <c r="BG152" s="199"/>
      <c r="BH152" s="208"/>
      <c r="BI152" s="199"/>
      <c r="BJ152" s="208"/>
      <c r="BK152" s="199"/>
      <c r="BL152" s="208"/>
      <c r="BM152" s="199"/>
      <c r="BN152" s="208"/>
      <c r="BO152" s="199"/>
      <c r="BP152" s="208"/>
      <c r="BQ152" s="5"/>
      <c r="BR152" s="5"/>
      <c r="BS152" s="5"/>
      <c r="BT152" s="5"/>
    </row>
    <row r="153" spans="2:72" s="6" customFormat="1" ht="12" hidden="1" x14ac:dyDescent="0.2">
      <c r="B153" s="86"/>
      <c r="C153" s="87"/>
      <c r="D153" s="79" t="s">
        <v>77</v>
      </c>
      <c r="E153" s="88" t="s">
        <v>5</v>
      </c>
      <c r="F153" s="89" t="s">
        <v>39</v>
      </c>
      <c r="G153" s="87"/>
      <c r="H153" s="90">
        <v>1</v>
      </c>
      <c r="I153" s="91"/>
      <c r="J153" s="87"/>
      <c r="K153" s="189"/>
      <c r="M153" s="199"/>
      <c r="N153" s="208"/>
      <c r="O153" s="199"/>
      <c r="P153" s="208"/>
      <c r="Q153" s="199"/>
      <c r="R153" s="208"/>
      <c r="S153" s="199"/>
      <c r="T153" s="208"/>
      <c r="U153" s="199"/>
      <c r="V153" s="208"/>
      <c r="W153" s="199"/>
      <c r="X153" s="208"/>
      <c r="Y153" s="199"/>
      <c r="Z153" s="208"/>
      <c r="AA153" s="199"/>
      <c r="AB153" s="208"/>
      <c r="AC153" s="199"/>
      <c r="AD153" s="208"/>
      <c r="AE153" s="199"/>
      <c r="AF153" s="208"/>
      <c r="AG153" s="199"/>
      <c r="AH153" s="208"/>
      <c r="AI153" s="199"/>
      <c r="AJ153" s="208"/>
      <c r="AK153" s="199"/>
      <c r="AL153" s="208"/>
      <c r="AM153" s="199"/>
      <c r="AN153" s="208"/>
      <c r="AO153" s="199"/>
      <c r="AP153" s="208"/>
      <c r="AQ153" s="199"/>
      <c r="AR153" s="208"/>
      <c r="AS153" s="199"/>
      <c r="AT153" s="208"/>
      <c r="AU153" s="199"/>
      <c r="AV153" s="208"/>
      <c r="AW153" s="199"/>
      <c r="AX153" s="208"/>
      <c r="AY153" s="199"/>
      <c r="AZ153" s="208"/>
      <c r="BA153" s="199"/>
      <c r="BB153" s="208"/>
      <c r="BC153" s="199"/>
      <c r="BD153" s="208"/>
      <c r="BE153" s="199"/>
      <c r="BF153" s="208"/>
      <c r="BG153" s="199"/>
      <c r="BH153" s="208"/>
      <c r="BI153" s="199"/>
      <c r="BJ153" s="208"/>
      <c r="BK153" s="199"/>
      <c r="BL153" s="208"/>
      <c r="BM153" s="199"/>
      <c r="BN153" s="208"/>
      <c r="BO153" s="199"/>
      <c r="BP153" s="208"/>
      <c r="BT153" s="1"/>
    </row>
    <row r="154" spans="2:72" s="5" customFormat="1" hidden="1" x14ac:dyDescent="0.2">
      <c r="B154" s="81"/>
      <c r="C154" s="82"/>
      <c r="D154" s="79" t="s">
        <v>77</v>
      </c>
      <c r="E154" s="83" t="s">
        <v>5</v>
      </c>
      <c r="F154" s="84" t="s">
        <v>425</v>
      </c>
      <c r="G154" s="82"/>
      <c r="H154" s="83" t="s">
        <v>5</v>
      </c>
      <c r="I154" s="85"/>
      <c r="J154" s="82"/>
      <c r="K154" s="187"/>
      <c r="M154" s="201"/>
      <c r="N154" s="209"/>
      <c r="O154" s="201"/>
      <c r="P154" s="209"/>
      <c r="Q154" s="201"/>
      <c r="R154" s="209"/>
      <c r="S154" s="201"/>
      <c r="T154" s="209"/>
      <c r="U154" s="201"/>
      <c r="V154" s="209"/>
      <c r="W154" s="201"/>
      <c r="X154" s="209"/>
      <c r="Y154" s="201"/>
      <c r="Z154" s="209"/>
      <c r="AA154" s="201"/>
      <c r="AB154" s="209"/>
      <c r="AC154" s="201"/>
      <c r="AD154" s="209"/>
      <c r="AE154" s="201"/>
      <c r="AF154" s="209"/>
      <c r="AG154" s="201"/>
      <c r="AH154" s="209"/>
      <c r="AI154" s="201"/>
      <c r="AJ154" s="209"/>
      <c r="AK154" s="201"/>
      <c r="AL154" s="209"/>
      <c r="AM154" s="201"/>
      <c r="AN154" s="209"/>
      <c r="AO154" s="201"/>
      <c r="AP154" s="209"/>
      <c r="AQ154" s="201"/>
      <c r="AR154" s="209"/>
      <c r="AS154" s="201"/>
      <c r="AT154" s="209"/>
      <c r="AU154" s="201"/>
      <c r="AV154" s="209"/>
      <c r="AW154" s="201"/>
      <c r="AX154" s="209"/>
      <c r="AY154" s="201"/>
      <c r="AZ154" s="209"/>
      <c r="BA154" s="201"/>
      <c r="BB154" s="209"/>
      <c r="BC154" s="201"/>
      <c r="BD154" s="209"/>
      <c r="BE154" s="201"/>
      <c r="BF154" s="209"/>
      <c r="BG154" s="201"/>
      <c r="BH154" s="209"/>
      <c r="BI154" s="201"/>
      <c r="BJ154" s="209"/>
      <c r="BK154" s="201"/>
      <c r="BL154" s="209"/>
      <c r="BM154" s="201"/>
      <c r="BN154" s="209"/>
      <c r="BO154" s="201"/>
      <c r="BP154" s="209"/>
      <c r="BT154" s="6"/>
    </row>
    <row r="155" spans="2:72" s="6" customFormat="1" hidden="1" x14ac:dyDescent="0.2">
      <c r="B155" s="86"/>
      <c r="C155" s="87"/>
      <c r="D155" s="79" t="s">
        <v>77</v>
      </c>
      <c r="E155" s="88" t="s">
        <v>5</v>
      </c>
      <c r="F155" s="89" t="s">
        <v>39</v>
      </c>
      <c r="G155" s="87"/>
      <c r="H155" s="90">
        <v>1</v>
      </c>
      <c r="I155" s="91"/>
      <c r="J155" s="87"/>
      <c r="K155" s="187"/>
      <c r="M155" s="199"/>
      <c r="N155" s="208"/>
      <c r="O155" s="199"/>
      <c r="P155" s="208"/>
      <c r="Q155" s="199"/>
      <c r="R155" s="208"/>
      <c r="S155" s="199"/>
      <c r="T155" s="208"/>
      <c r="U155" s="199"/>
      <c r="V155" s="208"/>
      <c r="W155" s="199"/>
      <c r="X155" s="208"/>
      <c r="Y155" s="199"/>
      <c r="Z155" s="208"/>
      <c r="AA155" s="199"/>
      <c r="AB155" s="208"/>
      <c r="AC155" s="199"/>
      <c r="AD155" s="208"/>
      <c r="AE155" s="199"/>
      <c r="AF155" s="208"/>
      <c r="AG155" s="199"/>
      <c r="AH155" s="208"/>
      <c r="AI155" s="199"/>
      <c r="AJ155" s="208"/>
      <c r="AK155" s="199"/>
      <c r="AL155" s="208"/>
      <c r="AM155" s="199"/>
      <c r="AN155" s="208"/>
      <c r="AO155" s="199"/>
      <c r="AP155" s="208"/>
      <c r="AQ155" s="199"/>
      <c r="AR155" s="208"/>
      <c r="AS155" s="199"/>
      <c r="AT155" s="208"/>
      <c r="AU155" s="199"/>
      <c r="AV155" s="208"/>
      <c r="AW155" s="199"/>
      <c r="AX155" s="208"/>
      <c r="AY155" s="199"/>
      <c r="AZ155" s="208"/>
      <c r="BA155" s="199"/>
      <c r="BB155" s="208"/>
      <c r="BC155" s="199"/>
      <c r="BD155" s="208"/>
      <c r="BE155" s="199"/>
      <c r="BF155" s="208"/>
      <c r="BG155" s="199"/>
      <c r="BH155" s="208"/>
      <c r="BI155" s="199"/>
      <c r="BJ155" s="208"/>
      <c r="BK155" s="199"/>
      <c r="BL155" s="208"/>
      <c r="BM155" s="199"/>
      <c r="BN155" s="208"/>
      <c r="BO155" s="199"/>
      <c r="BP155" s="208"/>
      <c r="BQ155" s="1"/>
      <c r="BR155" s="1"/>
      <c r="BS155" s="1"/>
    </row>
    <row r="156" spans="2:72" s="5" customFormat="1" hidden="1" x14ac:dyDescent="0.2">
      <c r="B156" s="81"/>
      <c r="C156" s="82"/>
      <c r="D156" s="79" t="s">
        <v>77</v>
      </c>
      <c r="E156" s="83" t="s">
        <v>5</v>
      </c>
      <c r="F156" s="84" t="s">
        <v>454</v>
      </c>
      <c r="G156" s="82"/>
      <c r="H156" s="83" t="s">
        <v>5</v>
      </c>
      <c r="I156" s="85"/>
      <c r="J156" s="82"/>
      <c r="K156" s="188"/>
      <c r="M156" s="201"/>
      <c r="N156" s="209"/>
      <c r="O156" s="201"/>
      <c r="P156" s="209"/>
      <c r="Q156" s="201"/>
      <c r="R156" s="209"/>
      <c r="S156" s="201"/>
      <c r="T156" s="209"/>
      <c r="U156" s="201"/>
      <c r="V156" s="209"/>
      <c r="W156" s="201"/>
      <c r="X156" s="209"/>
      <c r="Y156" s="201"/>
      <c r="Z156" s="209"/>
      <c r="AA156" s="201"/>
      <c r="AB156" s="209"/>
      <c r="AC156" s="201"/>
      <c r="AD156" s="209"/>
      <c r="AE156" s="201"/>
      <c r="AF156" s="209"/>
      <c r="AG156" s="201"/>
      <c r="AH156" s="209"/>
      <c r="AI156" s="201"/>
      <c r="AJ156" s="209"/>
      <c r="AK156" s="201"/>
      <c r="AL156" s="209"/>
      <c r="AM156" s="201"/>
      <c r="AN156" s="209"/>
      <c r="AO156" s="201"/>
      <c r="AP156" s="209"/>
      <c r="AQ156" s="201"/>
      <c r="AR156" s="209"/>
      <c r="AS156" s="201"/>
      <c r="AT156" s="209"/>
      <c r="AU156" s="201"/>
      <c r="AV156" s="209"/>
      <c r="AW156" s="201"/>
      <c r="AX156" s="209"/>
      <c r="AY156" s="201"/>
      <c r="AZ156" s="209"/>
      <c r="BA156" s="201"/>
      <c r="BB156" s="209"/>
      <c r="BC156" s="201"/>
      <c r="BD156" s="209"/>
      <c r="BE156" s="201"/>
      <c r="BF156" s="209"/>
      <c r="BG156" s="201"/>
      <c r="BH156" s="209"/>
      <c r="BI156" s="201"/>
      <c r="BJ156" s="209"/>
      <c r="BK156" s="201"/>
      <c r="BL156" s="209"/>
      <c r="BM156" s="201"/>
      <c r="BN156" s="209"/>
      <c r="BO156" s="201"/>
      <c r="BP156" s="209"/>
      <c r="BQ156" s="4"/>
      <c r="BR156" s="4"/>
      <c r="BS156" s="4"/>
    </row>
    <row r="157" spans="2:72" s="6" customFormat="1" hidden="1" x14ac:dyDescent="0.2">
      <c r="B157" s="86"/>
      <c r="C157" s="87"/>
      <c r="D157" s="79" t="s">
        <v>77</v>
      </c>
      <c r="E157" s="88" t="s">
        <v>5</v>
      </c>
      <c r="F157" s="89" t="s">
        <v>455</v>
      </c>
      <c r="G157" s="87"/>
      <c r="H157" s="90">
        <v>4</v>
      </c>
      <c r="I157" s="91"/>
      <c r="J157" s="87"/>
      <c r="K157" s="187"/>
      <c r="M157" s="199"/>
      <c r="N157" s="208"/>
      <c r="O157" s="199"/>
      <c r="P157" s="208"/>
      <c r="Q157" s="199"/>
      <c r="R157" s="208"/>
      <c r="S157" s="199"/>
      <c r="T157" s="208"/>
      <c r="U157" s="199"/>
      <c r="V157" s="208"/>
      <c r="W157" s="199"/>
      <c r="X157" s="208"/>
      <c r="Y157" s="199"/>
      <c r="Z157" s="208"/>
      <c r="AA157" s="199"/>
      <c r="AB157" s="208"/>
      <c r="AC157" s="199"/>
      <c r="AD157" s="208"/>
      <c r="AE157" s="199"/>
      <c r="AF157" s="208"/>
      <c r="AG157" s="199"/>
      <c r="AH157" s="208"/>
      <c r="AI157" s="199"/>
      <c r="AJ157" s="208"/>
      <c r="AK157" s="199"/>
      <c r="AL157" s="208"/>
      <c r="AM157" s="199"/>
      <c r="AN157" s="208"/>
      <c r="AO157" s="199"/>
      <c r="AP157" s="208"/>
      <c r="AQ157" s="199"/>
      <c r="AR157" s="208"/>
      <c r="AS157" s="199"/>
      <c r="AT157" s="208"/>
      <c r="AU157" s="199"/>
      <c r="AV157" s="208"/>
      <c r="AW157" s="199"/>
      <c r="AX157" s="208"/>
      <c r="AY157" s="199"/>
      <c r="AZ157" s="208"/>
      <c r="BA157" s="199"/>
      <c r="BB157" s="208"/>
      <c r="BC157" s="199"/>
      <c r="BD157" s="208"/>
      <c r="BE157" s="199"/>
      <c r="BF157" s="208"/>
      <c r="BG157" s="199"/>
      <c r="BH157" s="208"/>
      <c r="BI157" s="199"/>
      <c r="BJ157" s="208"/>
      <c r="BK157" s="199"/>
      <c r="BL157" s="208"/>
      <c r="BM157" s="199"/>
      <c r="BN157" s="208"/>
      <c r="BO157" s="199"/>
      <c r="BP157" s="208"/>
    </row>
    <row r="158" spans="2:72" s="5" customFormat="1" hidden="1" x14ac:dyDescent="0.2">
      <c r="B158" s="81"/>
      <c r="C158" s="82"/>
      <c r="D158" s="79" t="s">
        <v>77</v>
      </c>
      <c r="E158" s="83" t="s">
        <v>5</v>
      </c>
      <c r="F158" s="84" t="s">
        <v>433</v>
      </c>
      <c r="G158" s="82"/>
      <c r="H158" s="83" t="s">
        <v>5</v>
      </c>
      <c r="I158" s="85"/>
      <c r="J158" s="82"/>
      <c r="K158" s="188"/>
      <c r="M158" s="201"/>
      <c r="N158" s="209"/>
      <c r="O158" s="201"/>
      <c r="P158" s="209"/>
      <c r="Q158" s="201"/>
      <c r="R158" s="209"/>
      <c r="S158" s="201"/>
      <c r="T158" s="209"/>
      <c r="U158" s="201"/>
      <c r="V158" s="209"/>
      <c r="W158" s="201"/>
      <c r="X158" s="209"/>
      <c r="Y158" s="201"/>
      <c r="Z158" s="209"/>
      <c r="AA158" s="201"/>
      <c r="AB158" s="209"/>
      <c r="AC158" s="201"/>
      <c r="AD158" s="209"/>
      <c r="AE158" s="201"/>
      <c r="AF158" s="209"/>
      <c r="AG158" s="201"/>
      <c r="AH158" s="209"/>
      <c r="AI158" s="201"/>
      <c r="AJ158" s="209"/>
      <c r="AK158" s="201"/>
      <c r="AL158" s="209"/>
      <c r="AM158" s="201"/>
      <c r="AN158" s="209"/>
      <c r="AO158" s="201"/>
      <c r="AP158" s="209"/>
      <c r="AQ158" s="201"/>
      <c r="AR158" s="209"/>
      <c r="AS158" s="201"/>
      <c r="AT158" s="209"/>
      <c r="AU158" s="201"/>
      <c r="AV158" s="209"/>
      <c r="AW158" s="201"/>
      <c r="AX158" s="209"/>
      <c r="AY158" s="201"/>
      <c r="AZ158" s="209"/>
      <c r="BA158" s="201"/>
      <c r="BB158" s="209"/>
      <c r="BC158" s="201"/>
      <c r="BD158" s="209"/>
      <c r="BE158" s="201"/>
      <c r="BF158" s="209"/>
      <c r="BG158" s="201"/>
      <c r="BH158" s="209"/>
      <c r="BI158" s="201"/>
      <c r="BJ158" s="209"/>
      <c r="BK158" s="201"/>
      <c r="BL158" s="209"/>
      <c r="BM158" s="201"/>
      <c r="BN158" s="209"/>
      <c r="BO158" s="201"/>
      <c r="BP158" s="209"/>
    </row>
    <row r="159" spans="2:72" s="6" customFormat="1" hidden="1" x14ac:dyDescent="0.2">
      <c r="B159" s="86"/>
      <c r="C159" s="87"/>
      <c r="D159" s="79" t="s">
        <v>77</v>
      </c>
      <c r="E159" s="88" t="s">
        <v>5</v>
      </c>
      <c r="F159" s="89" t="s">
        <v>39</v>
      </c>
      <c r="G159" s="87"/>
      <c r="H159" s="90">
        <v>1</v>
      </c>
      <c r="I159" s="91"/>
      <c r="J159" s="87"/>
      <c r="K159" s="187"/>
      <c r="M159" s="199"/>
      <c r="N159" s="208"/>
      <c r="O159" s="199"/>
      <c r="P159" s="208"/>
      <c r="Q159" s="199"/>
      <c r="R159" s="208"/>
      <c r="S159" s="199"/>
      <c r="T159" s="208"/>
      <c r="U159" s="199"/>
      <c r="V159" s="208"/>
      <c r="W159" s="199"/>
      <c r="X159" s="208"/>
      <c r="Y159" s="199"/>
      <c r="Z159" s="208"/>
      <c r="AA159" s="199"/>
      <c r="AB159" s="208"/>
      <c r="AC159" s="199"/>
      <c r="AD159" s="208"/>
      <c r="AE159" s="199"/>
      <c r="AF159" s="208"/>
      <c r="AG159" s="199"/>
      <c r="AH159" s="208"/>
      <c r="AI159" s="199"/>
      <c r="AJ159" s="208"/>
      <c r="AK159" s="199"/>
      <c r="AL159" s="208"/>
      <c r="AM159" s="199"/>
      <c r="AN159" s="208"/>
      <c r="AO159" s="199"/>
      <c r="AP159" s="208"/>
      <c r="AQ159" s="199"/>
      <c r="AR159" s="208"/>
      <c r="AS159" s="199"/>
      <c r="AT159" s="208"/>
      <c r="AU159" s="199"/>
      <c r="AV159" s="208"/>
      <c r="AW159" s="199"/>
      <c r="AX159" s="208"/>
      <c r="AY159" s="199"/>
      <c r="AZ159" s="208"/>
      <c r="BA159" s="199"/>
      <c r="BB159" s="208"/>
      <c r="BC159" s="199"/>
      <c r="BD159" s="208"/>
      <c r="BE159" s="199"/>
      <c r="BF159" s="208"/>
      <c r="BG159" s="199"/>
      <c r="BH159" s="208"/>
      <c r="BI159" s="199"/>
      <c r="BJ159" s="208"/>
      <c r="BK159" s="199"/>
      <c r="BL159" s="208"/>
      <c r="BM159" s="199"/>
      <c r="BN159" s="208"/>
      <c r="BO159" s="199"/>
      <c r="BP159" s="208"/>
    </row>
    <row r="160" spans="2:72" s="5" customFormat="1" hidden="1" x14ac:dyDescent="0.2">
      <c r="B160" s="81"/>
      <c r="C160" s="82"/>
      <c r="D160" s="79" t="s">
        <v>77</v>
      </c>
      <c r="E160" s="83" t="s">
        <v>5</v>
      </c>
      <c r="F160" s="84" t="s">
        <v>456</v>
      </c>
      <c r="G160" s="82"/>
      <c r="H160" s="83" t="s">
        <v>5</v>
      </c>
      <c r="I160" s="85"/>
      <c r="J160" s="82"/>
      <c r="K160" s="188"/>
      <c r="M160" s="201"/>
      <c r="N160" s="209"/>
      <c r="O160" s="201"/>
      <c r="P160" s="209"/>
      <c r="Q160" s="201"/>
      <c r="R160" s="209"/>
      <c r="S160" s="201"/>
      <c r="T160" s="209"/>
      <c r="U160" s="201"/>
      <c r="V160" s="209"/>
      <c r="W160" s="201"/>
      <c r="X160" s="209"/>
      <c r="Y160" s="201"/>
      <c r="Z160" s="209"/>
      <c r="AA160" s="201"/>
      <c r="AB160" s="209"/>
      <c r="AC160" s="201"/>
      <c r="AD160" s="209"/>
      <c r="AE160" s="201"/>
      <c r="AF160" s="209"/>
      <c r="AG160" s="201"/>
      <c r="AH160" s="209"/>
      <c r="AI160" s="201"/>
      <c r="AJ160" s="209"/>
      <c r="AK160" s="201"/>
      <c r="AL160" s="209"/>
      <c r="AM160" s="201"/>
      <c r="AN160" s="209"/>
      <c r="AO160" s="201"/>
      <c r="AP160" s="209"/>
      <c r="AQ160" s="201"/>
      <c r="AR160" s="209"/>
      <c r="AS160" s="201"/>
      <c r="AT160" s="209"/>
      <c r="AU160" s="201"/>
      <c r="AV160" s="209"/>
      <c r="AW160" s="201"/>
      <c r="AX160" s="209"/>
      <c r="AY160" s="201"/>
      <c r="AZ160" s="209"/>
      <c r="BA160" s="201"/>
      <c r="BB160" s="209"/>
      <c r="BC160" s="201"/>
      <c r="BD160" s="209"/>
      <c r="BE160" s="201"/>
      <c r="BF160" s="209"/>
      <c r="BG160" s="201"/>
      <c r="BH160" s="209"/>
      <c r="BI160" s="201"/>
      <c r="BJ160" s="209"/>
      <c r="BK160" s="201"/>
      <c r="BL160" s="209"/>
      <c r="BM160" s="201"/>
      <c r="BN160" s="209"/>
      <c r="BO160" s="201"/>
      <c r="BP160" s="209"/>
    </row>
    <row r="161" spans="2:72" s="5" customFormat="1" ht="12" hidden="1" x14ac:dyDescent="0.2">
      <c r="B161" s="81"/>
      <c r="C161" s="82"/>
      <c r="D161" s="79" t="s">
        <v>77</v>
      </c>
      <c r="E161" s="83" t="s">
        <v>5</v>
      </c>
      <c r="F161" s="84" t="s">
        <v>433</v>
      </c>
      <c r="G161" s="82"/>
      <c r="H161" s="83" t="s">
        <v>5</v>
      </c>
      <c r="I161" s="85"/>
      <c r="J161" s="82"/>
      <c r="K161" s="189"/>
      <c r="M161" s="201"/>
      <c r="N161" s="209"/>
      <c r="O161" s="201"/>
      <c r="P161" s="209"/>
      <c r="Q161" s="201"/>
      <c r="R161" s="209"/>
      <c r="S161" s="201"/>
      <c r="T161" s="209"/>
      <c r="U161" s="201"/>
      <c r="V161" s="209"/>
      <c r="W161" s="201"/>
      <c r="X161" s="209"/>
      <c r="Y161" s="201"/>
      <c r="Z161" s="209"/>
      <c r="AA161" s="201"/>
      <c r="AB161" s="209"/>
      <c r="AC161" s="201"/>
      <c r="AD161" s="209"/>
      <c r="AE161" s="201"/>
      <c r="AF161" s="209"/>
      <c r="AG161" s="201"/>
      <c r="AH161" s="209"/>
      <c r="AI161" s="201"/>
      <c r="AJ161" s="209"/>
      <c r="AK161" s="201"/>
      <c r="AL161" s="209"/>
      <c r="AM161" s="201"/>
      <c r="AN161" s="209"/>
      <c r="AO161" s="201"/>
      <c r="AP161" s="209"/>
      <c r="AQ161" s="201"/>
      <c r="AR161" s="209"/>
      <c r="AS161" s="201"/>
      <c r="AT161" s="209"/>
      <c r="AU161" s="201"/>
      <c r="AV161" s="209"/>
      <c r="AW161" s="201"/>
      <c r="AX161" s="209"/>
      <c r="AY161" s="201"/>
      <c r="AZ161" s="209"/>
      <c r="BA161" s="201"/>
      <c r="BB161" s="209"/>
      <c r="BC161" s="201"/>
      <c r="BD161" s="209"/>
      <c r="BE161" s="201"/>
      <c r="BF161" s="209"/>
      <c r="BG161" s="201"/>
      <c r="BH161" s="209"/>
      <c r="BI161" s="201"/>
      <c r="BJ161" s="209"/>
      <c r="BK161" s="201"/>
      <c r="BL161" s="209"/>
      <c r="BM161" s="201"/>
      <c r="BN161" s="209"/>
      <c r="BO161" s="201"/>
      <c r="BP161" s="209"/>
      <c r="BQ161" s="1"/>
      <c r="BR161" s="1"/>
      <c r="BS161" s="1"/>
      <c r="BT161" s="1"/>
    </row>
    <row r="162" spans="2:72" s="6" customFormat="1" hidden="1" x14ac:dyDescent="0.2">
      <c r="B162" s="86"/>
      <c r="C162" s="87"/>
      <c r="D162" s="79" t="s">
        <v>77</v>
      </c>
      <c r="E162" s="88" t="s">
        <v>5</v>
      </c>
      <c r="F162" s="89" t="s">
        <v>39</v>
      </c>
      <c r="G162" s="87"/>
      <c r="H162" s="90">
        <v>1</v>
      </c>
      <c r="I162" s="91"/>
      <c r="J162" s="87"/>
      <c r="K162" s="188"/>
      <c r="M162" s="199"/>
      <c r="N162" s="208"/>
      <c r="O162" s="199"/>
      <c r="P162" s="208"/>
      <c r="Q162" s="199"/>
      <c r="R162" s="208"/>
      <c r="S162" s="199"/>
      <c r="T162" s="208"/>
      <c r="U162" s="199"/>
      <c r="V162" s="208"/>
      <c r="W162" s="199"/>
      <c r="X162" s="208"/>
      <c r="Y162" s="199"/>
      <c r="Z162" s="208"/>
      <c r="AA162" s="199"/>
      <c r="AB162" s="208"/>
      <c r="AC162" s="199"/>
      <c r="AD162" s="208"/>
      <c r="AE162" s="199"/>
      <c r="AF162" s="208"/>
      <c r="AG162" s="199"/>
      <c r="AH162" s="208"/>
      <c r="AI162" s="199"/>
      <c r="AJ162" s="208"/>
      <c r="AK162" s="199"/>
      <c r="AL162" s="208"/>
      <c r="AM162" s="199"/>
      <c r="AN162" s="208"/>
      <c r="AO162" s="199"/>
      <c r="AP162" s="208"/>
      <c r="AQ162" s="199"/>
      <c r="AR162" s="208"/>
      <c r="AS162" s="199"/>
      <c r="AT162" s="208"/>
      <c r="AU162" s="199"/>
      <c r="AV162" s="208"/>
      <c r="AW162" s="199"/>
      <c r="AX162" s="208"/>
      <c r="AY162" s="199"/>
      <c r="AZ162" s="208"/>
      <c r="BA162" s="199"/>
      <c r="BB162" s="208"/>
      <c r="BC162" s="199"/>
      <c r="BD162" s="208"/>
      <c r="BE162" s="199"/>
      <c r="BF162" s="208"/>
      <c r="BG162" s="199"/>
      <c r="BH162" s="208"/>
      <c r="BI162" s="199"/>
      <c r="BJ162" s="208"/>
      <c r="BK162" s="199"/>
      <c r="BL162" s="208"/>
      <c r="BM162" s="199"/>
      <c r="BN162" s="208"/>
      <c r="BO162" s="199"/>
      <c r="BP162" s="208"/>
      <c r="BQ162" s="5"/>
      <c r="BR162" s="5"/>
      <c r="BS162" s="5"/>
      <c r="BT162" s="5"/>
    </row>
    <row r="163" spans="2:72" s="5" customFormat="1" hidden="1" x14ac:dyDescent="0.2">
      <c r="B163" s="81"/>
      <c r="C163" s="82"/>
      <c r="D163" s="79" t="s">
        <v>77</v>
      </c>
      <c r="E163" s="83" t="s">
        <v>5</v>
      </c>
      <c r="F163" s="84" t="s">
        <v>457</v>
      </c>
      <c r="G163" s="82"/>
      <c r="H163" s="83" t="s">
        <v>5</v>
      </c>
      <c r="I163" s="85"/>
      <c r="J163" s="82"/>
      <c r="K163" s="188"/>
      <c r="M163" s="201"/>
      <c r="N163" s="209"/>
      <c r="O163" s="201"/>
      <c r="P163" s="209"/>
      <c r="Q163" s="201"/>
      <c r="R163" s="209"/>
      <c r="S163" s="201"/>
      <c r="T163" s="209"/>
      <c r="U163" s="201"/>
      <c r="V163" s="209"/>
      <c r="W163" s="201"/>
      <c r="X163" s="209"/>
      <c r="Y163" s="201"/>
      <c r="Z163" s="209"/>
      <c r="AA163" s="201"/>
      <c r="AB163" s="209"/>
      <c r="AC163" s="201"/>
      <c r="AD163" s="209"/>
      <c r="AE163" s="201"/>
      <c r="AF163" s="209"/>
      <c r="AG163" s="201"/>
      <c r="AH163" s="209"/>
      <c r="AI163" s="201"/>
      <c r="AJ163" s="209"/>
      <c r="AK163" s="201"/>
      <c r="AL163" s="209"/>
      <c r="AM163" s="201"/>
      <c r="AN163" s="209"/>
      <c r="AO163" s="201"/>
      <c r="AP163" s="209"/>
      <c r="AQ163" s="201"/>
      <c r="AR163" s="209"/>
      <c r="AS163" s="201"/>
      <c r="AT163" s="209"/>
      <c r="AU163" s="201"/>
      <c r="AV163" s="209"/>
      <c r="AW163" s="201"/>
      <c r="AX163" s="209"/>
      <c r="AY163" s="201"/>
      <c r="AZ163" s="209"/>
      <c r="BA163" s="201"/>
      <c r="BB163" s="209"/>
      <c r="BC163" s="201"/>
      <c r="BD163" s="209"/>
      <c r="BE163" s="201"/>
      <c r="BF163" s="209"/>
      <c r="BG163" s="201"/>
      <c r="BH163" s="209"/>
      <c r="BI163" s="201"/>
      <c r="BJ163" s="209"/>
      <c r="BK163" s="201"/>
      <c r="BL163" s="209"/>
      <c r="BM163" s="201"/>
      <c r="BN163" s="209"/>
      <c r="BO163" s="201"/>
      <c r="BP163" s="209"/>
    </row>
    <row r="164" spans="2:72" s="5" customFormat="1" ht="12" hidden="1" x14ac:dyDescent="0.2">
      <c r="B164" s="81"/>
      <c r="C164" s="82"/>
      <c r="D164" s="79" t="s">
        <v>77</v>
      </c>
      <c r="E164" s="83" t="s">
        <v>5</v>
      </c>
      <c r="F164" s="84" t="s">
        <v>433</v>
      </c>
      <c r="G164" s="82"/>
      <c r="H164" s="83" t="s">
        <v>5</v>
      </c>
      <c r="I164" s="85"/>
      <c r="J164" s="82"/>
      <c r="K164" s="189"/>
      <c r="M164" s="201"/>
      <c r="N164" s="209"/>
      <c r="O164" s="201"/>
      <c r="P164" s="209"/>
      <c r="Q164" s="201"/>
      <c r="R164" s="209"/>
      <c r="S164" s="201"/>
      <c r="T164" s="209"/>
      <c r="U164" s="201"/>
      <c r="V164" s="209"/>
      <c r="W164" s="201"/>
      <c r="X164" s="209"/>
      <c r="Y164" s="201"/>
      <c r="Z164" s="209"/>
      <c r="AA164" s="201"/>
      <c r="AB164" s="209"/>
      <c r="AC164" s="201"/>
      <c r="AD164" s="209"/>
      <c r="AE164" s="201"/>
      <c r="AF164" s="209"/>
      <c r="AG164" s="201"/>
      <c r="AH164" s="209"/>
      <c r="AI164" s="201"/>
      <c r="AJ164" s="209"/>
      <c r="AK164" s="201"/>
      <c r="AL164" s="209"/>
      <c r="AM164" s="201"/>
      <c r="AN164" s="209"/>
      <c r="AO164" s="201"/>
      <c r="AP164" s="209"/>
      <c r="AQ164" s="201"/>
      <c r="AR164" s="209"/>
      <c r="AS164" s="201"/>
      <c r="AT164" s="209"/>
      <c r="AU164" s="201"/>
      <c r="AV164" s="209"/>
      <c r="AW164" s="201"/>
      <c r="AX164" s="209"/>
      <c r="AY164" s="201"/>
      <c r="AZ164" s="209"/>
      <c r="BA164" s="201"/>
      <c r="BB164" s="209"/>
      <c r="BC164" s="201"/>
      <c r="BD164" s="209"/>
      <c r="BE164" s="201"/>
      <c r="BF164" s="209"/>
      <c r="BG164" s="201"/>
      <c r="BH164" s="209"/>
      <c r="BI164" s="201"/>
      <c r="BJ164" s="209"/>
      <c r="BK164" s="201"/>
      <c r="BL164" s="209"/>
      <c r="BM164" s="201"/>
      <c r="BN164" s="209"/>
      <c r="BO164" s="201"/>
      <c r="BP164" s="209"/>
      <c r="BQ164" s="1"/>
      <c r="BR164" s="1"/>
      <c r="BS164" s="1"/>
      <c r="BT164" s="1"/>
    </row>
    <row r="165" spans="2:72" s="6" customFormat="1" ht="12" hidden="1" x14ac:dyDescent="0.2">
      <c r="B165" s="86"/>
      <c r="C165" s="87"/>
      <c r="D165" s="79" t="s">
        <v>77</v>
      </c>
      <c r="E165" s="88" t="s">
        <v>5</v>
      </c>
      <c r="F165" s="89" t="s">
        <v>95</v>
      </c>
      <c r="G165" s="87"/>
      <c r="H165" s="90">
        <v>10</v>
      </c>
      <c r="I165" s="91"/>
      <c r="J165" s="87"/>
      <c r="K165" s="189"/>
      <c r="M165" s="199"/>
      <c r="N165" s="208"/>
      <c r="O165" s="199"/>
      <c r="P165" s="208"/>
      <c r="Q165" s="199"/>
      <c r="R165" s="208"/>
      <c r="S165" s="199"/>
      <c r="T165" s="208"/>
      <c r="U165" s="199"/>
      <c r="V165" s="208"/>
      <c r="W165" s="199"/>
      <c r="X165" s="208"/>
      <c r="Y165" s="199"/>
      <c r="Z165" s="208"/>
      <c r="AA165" s="199"/>
      <c r="AB165" s="208"/>
      <c r="AC165" s="199"/>
      <c r="AD165" s="208"/>
      <c r="AE165" s="199"/>
      <c r="AF165" s="208"/>
      <c r="AG165" s="199"/>
      <c r="AH165" s="208"/>
      <c r="AI165" s="199"/>
      <c r="AJ165" s="208"/>
      <c r="AK165" s="199"/>
      <c r="AL165" s="208"/>
      <c r="AM165" s="199"/>
      <c r="AN165" s="208"/>
      <c r="AO165" s="199"/>
      <c r="AP165" s="208"/>
      <c r="AQ165" s="199"/>
      <c r="AR165" s="208"/>
      <c r="AS165" s="199"/>
      <c r="AT165" s="208"/>
      <c r="AU165" s="199"/>
      <c r="AV165" s="208"/>
      <c r="AW165" s="199"/>
      <c r="AX165" s="208"/>
      <c r="AY165" s="199"/>
      <c r="AZ165" s="208"/>
      <c r="BA165" s="199"/>
      <c r="BB165" s="208"/>
      <c r="BC165" s="199"/>
      <c r="BD165" s="208"/>
      <c r="BE165" s="199"/>
      <c r="BF165" s="208"/>
      <c r="BG165" s="199"/>
      <c r="BH165" s="208"/>
      <c r="BI165" s="199"/>
      <c r="BJ165" s="208"/>
      <c r="BK165" s="199"/>
      <c r="BL165" s="208"/>
      <c r="BM165" s="199"/>
      <c r="BN165" s="208"/>
      <c r="BO165" s="199"/>
      <c r="BP165" s="208"/>
      <c r="BT165" s="1"/>
    </row>
    <row r="166" spans="2:72" s="5" customFormat="1" hidden="1" x14ac:dyDescent="0.2">
      <c r="B166" s="81"/>
      <c r="C166" s="82"/>
      <c r="D166" s="79" t="s">
        <v>77</v>
      </c>
      <c r="E166" s="83" t="s">
        <v>5</v>
      </c>
      <c r="F166" s="84" t="s">
        <v>425</v>
      </c>
      <c r="G166" s="82"/>
      <c r="H166" s="83" t="s">
        <v>5</v>
      </c>
      <c r="I166" s="85"/>
      <c r="J166" s="82"/>
      <c r="K166" s="186"/>
      <c r="M166" s="201"/>
      <c r="N166" s="209"/>
      <c r="O166" s="201"/>
      <c r="P166" s="209"/>
      <c r="Q166" s="201"/>
      <c r="R166" s="209"/>
      <c r="S166" s="201"/>
      <c r="T166" s="209"/>
      <c r="U166" s="201"/>
      <c r="V166" s="209"/>
      <c r="W166" s="201"/>
      <c r="X166" s="209"/>
      <c r="Y166" s="201"/>
      <c r="Z166" s="209"/>
      <c r="AA166" s="201"/>
      <c r="AB166" s="209"/>
      <c r="AC166" s="201"/>
      <c r="AD166" s="209"/>
      <c r="AE166" s="201"/>
      <c r="AF166" s="209"/>
      <c r="AG166" s="201"/>
      <c r="AH166" s="209"/>
      <c r="AI166" s="201"/>
      <c r="AJ166" s="209"/>
      <c r="AK166" s="201"/>
      <c r="AL166" s="209"/>
      <c r="AM166" s="201"/>
      <c r="AN166" s="209"/>
      <c r="AO166" s="201"/>
      <c r="AP166" s="209"/>
      <c r="AQ166" s="201"/>
      <c r="AR166" s="209"/>
      <c r="AS166" s="201"/>
      <c r="AT166" s="209"/>
      <c r="AU166" s="201"/>
      <c r="AV166" s="209"/>
      <c r="AW166" s="201"/>
      <c r="AX166" s="209"/>
      <c r="AY166" s="201"/>
      <c r="AZ166" s="209"/>
      <c r="BA166" s="201"/>
      <c r="BB166" s="209"/>
      <c r="BC166" s="201"/>
      <c r="BD166" s="209"/>
      <c r="BE166" s="201"/>
      <c r="BF166" s="209"/>
      <c r="BG166" s="201"/>
      <c r="BH166" s="209"/>
      <c r="BI166" s="201"/>
      <c r="BJ166" s="209"/>
      <c r="BK166" s="201"/>
      <c r="BL166" s="209"/>
      <c r="BM166" s="201"/>
      <c r="BN166" s="209"/>
      <c r="BO166" s="201"/>
      <c r="BP166" s="209"/>
      <c r="BT166" s="4"/>
    </row>
    <row r="167" spans="2:72" s="6" customFormat="1" hidden="1" x14ac:dyDescent="0.2">
      <c r="B167" s="86"/>
      <c r="C167" s="87"/>
      <c r="D167" s="79" t="s">
        <v>77</v>
      </c>
      <c r="E167" s="88" t="s">
        <v>5</v>
      </c>
      <c r="F167" s="89" t="s">
        <v>39</v>
      </c>
      <c r="G167" s="87"/>
      <c r="H167" s="90">
        <v>1</v>
      </c>
      <c r="I167" s="91"/>
      <c r="J167" s="87"/>
      <c r="K167" s="187"/>
      <c r="M167" s="199"/>
      <c r="N167" s="208"/>
      <c r="O167" s="199"/>
      <c r="P167" s="208"/>
      <c r="Q167" s="199"/>
      <c r="R167" s="208"/>
      <c r="S167" s="199"/>
      <c r="T167" s="208"/>
      <c r="U167" s="199"/>
      <c r="V167" s="208"/>
      <c r="W167" s="199"/>
      <c r="X167" s="208"/>
      <c r="Y167" s="199"/>
      <c r="Z167" s="208"/>
      <c r="AA167" s="199"/>
      <c r="AB167" s="208"/>
      <c r="AC167" s="199"/>
      <c r="AD167" s="208"/>
      <c r="AE167" s="199"/>
      <c r="AF167" s="208"/>
      <c r="AG167" s="199"/>
      <c r="AH167" s="208"/>
      <c r="AI167" s="199"/>
      <c r="AJ167" s="208"/>
      <c r="AK167" s="199"/>
      <c r="AL167" s="208"/>
      <c r="AM167" s="199"/>
      <c r="AN167" s="208"/>
      <c r="AO167" s="199"/>
      <c r="AP167" s="208"/>
      <c r="AQ167" s="199"/>
      <c r="AR167" s="208"/>
      <c r="AS167" s="199"/>
      <c r="AT167" s="208"/>
      <c r="AU167" s="199"/>
      <c r="AV167" s="208"/>
      <c r="AW167" s="199"/>
      <c r="AX167" s="208"/>
      <c r="AY167" s="199"/>
      <c r="AZ167" s="208"/>
      <c r="BA167" s="199"/>
      <c r="BB167" s="208"/>
      <c r="BC167" s="199"/>
      <c r="BD167" s="208"/>
      <c r="BE167" s="199"/>
      <c r="BF167" s="208"/>
      <c r="BG167" s="199"/>
      <c r="BH167" s="208"/>
      <c r="BI167" s="199"/>
      <c r="BJ167" s="208"/>
      <c r="BK167" s="199"/>
      <c r="BL167" s="208"/>
      <c r="BM167" s="199"/>
      <c r="BN167" s="208"/>
      <c r="BO167" s="199"/>
      <c r="BP167" s="208"/>
      <c r="BQ167" s="5"/>
      <c r="BR167" s="5"/>
      <c r="BS167" s="5"/>
    </row>
    <row r="168" spans="2:72" s="5" customFormat="1" hidden="1" x14ac:dyDescent="0.2">
      <c r="B168" s="81"/>
      <c r="C168" s="82"/>
      <c r="D168" s="79" t="s">
        <v>77</v>
      </c>
      <c r="E168" s="83" t="s">
        <v>5</v>
      </c>
      <c r="F168" s="84" t="s">
        <v>433</v>
      </c>
      <c r="G168" s="82"/>
      <c r="H168" s="83" t="s">
        <v>5</v>
      </c>
      <c r="I168" s="85"/>
      <c r="J168" s="82"/>
      <c r="K168" s="188"/>
      <c r="M168" s="201"/>
      <c r="N168" s="209"/>
      <c r="O168" s="201"/>
      <c r="P168" s="209"/>
      <c r="Q168" s="201"/>
      <c r="R168" s="209"/>
      <c r="S168" s="201"/>
      <c r="T168" s="209"/>
      <c r="U168" s="201"/>
      <c r="V168" s="209"/>
      <c r="W168" s="201"/>
      <c r="X168" s="209"/>
      <c r="Y168" s="201"/>
      <c r="Z168" s="209"/>
      <c r="AA168" s="201"/>
      <c r="AB168" s="209"/>
      <c r="AC168" s="201"/>
      <c r="AD168" s="209"/>
      <c r="AE168" s="201"/>
      <c r="AF168" s="209"/>
      <c r="AG168" s="201"/>
      <c r="AH168" s="209"/>
      <c r="AI168" s="201"/>
      <c r="AJ168" s="209"/>
      <c r="AK168" s="201"/>
      <c r="AL168" s="209"/>
      <c r="AM168" s="201"/>
      <c r="AN168" s="209"/>
      <c r="AO168" s="201"/>
      <c r="AP168" s="209"/>
      <c r="AQ168" s="201"/>
      <c r="AR168" s="209"/>
      <c r="AS168" s="201"/>
      <c r="AT168" s="209"/>
      <c r="AU168" s="201"/>
      <c r="AV168" s="209"/>
      <c r="AW168" s="201"/>
      <c r="AX168" s="209"/>
      <c r="AY168" s="201"/>
      <c r="AZ168" s="209"/>
      <c r="BA168" s="201"/>
      <c r="BB168" s="209"/>
      <c r="BC168" s="201"/>
      <c r="BD168" s="209"/>
      <c r="BE168" s="201"/>
      <c r="BF168" s="209"/>
      <c r="BG168" s="201"/>
      <c r="BH168" s="209"/>
      <c r="BI168" s="201"/>
      <c r="BJ168" s="209"/>
      <c r="BK168" s="201"/>
      <c r="BL168" s="209"/>
      <c r="BM168" s="201"/>
      <c r="BN168" s="209"/>
      <c r="BO168" s="201"/>
      <c r="BP168" s="209"/>
      <c r="BQ168" s="1"/>
      <c r="BR168" s="1"/>
      <c r="BS168" s="1"/>
    </row>
    <row r="169" spans="2:72" s="6" customFormat="1" hidden="1" x14ac:dyDescent="0.2">
      <c r="B169" s="86"/>
      <c r="C169" s="87"/>
      <c r="D169" s="79" t="s">
        <v>77</v>
      </c>
      <c r="E169" s="88" t="s">
        <v>5</v>
      </c>
      <c r="F169" s="89" t="s">
        <v>75</v>
      </c>
      <c r="G169" s="87"/>
      <c r="H169" s="90">
        <v>4</v>
      </c>
      <c r="I169" s="91"/>
      <c r="J169" s="87"/>
      <c r="K169" s="187"/>
      <c r="M169" s="199"/>
      <c r="N169" s="208"/>
      <c r="O169" s="199"/>
      <c r="P169" s="208"/>
      <c r="Q169" s="199"/>
      <c r="R169" s="208"/>
      <c r="S169" s="199"/>
      <c r="T169" s="208"/>
      <c r="U169" s="199"/>
      <c r="V169" s="208"/>
      <c r="W169" s="199"/>
      <c r="X169" s="208"/>
      <c r="Y169" s="199"/>
      <c r="Z169" s="208"/>
      <c r="AA169" s="199"/>
      <c r="AB169" s="208"/>
      <c r="AC169" s="199"/>
      <c r="AD169" s="208"/>
      <c r="AE169" s="199"/>
      <c r="AF169" s="208"/>
      <c r="AG169" s="199"/>
      <c r="AH169" s="208"/>
      <c r="AI169" s="199"/>
      <c r="AJ169" s="208"/>
      <c r="AK169" s="199"/>
      <c r="AL169" s="208"/>
      <c r="AM169" s="199"/>
      <c r="AN169" s="208"/>
      <c r="AO169" s="199"/>
      <c r="AP169" s="208"/>
      <c r="AQ169" s="199"/>
      <c r="AR169" s="208"/>
      <c r="AS169" s="199"/>
      <c r="AT169" s="208"/>
      <c r="AU169" s="199"/>
      <c r="AV169" s="208"/>
      <c r="AW169" s="199"/>
      <c r="AX169" s="208"/>
      <c r="AY169" s="199"/>
      <c r="AZ169" s="208"/>
      <c r="BA169" s="199"/>
      <c r="BB169" s="208"/>
      <c r="BC169" s="199"/>
      <c r="BD169" s="208"/>
      <c r="BE169" s="199"/>
      <c r="BF169" s="208"/>
      <c r="BG169" s="199"/>
      <c r="BH169" s="208"/>
      <c r="BI169" s="199"/>
      <c r="BJ169" s="208"/>
      <c r="BK169" s="199"/>
      <c r="BL169" s="208"/>
      <c r="BM169" s="199"/>
      <c r="BN169" s="208"/>
      <c r="BO169" s="199"/>
      <c r="BP169" s="208"/>
      <c r="BQ169" s="5"/>
      <c r="BR169" s="5"/>
      <c r="BS169" s="5"/>
    </row>
    <row r="170" spans="2:72" s="5" customFormat="1" hidden="1" x14ac:dyDescent="0.2">
      <c r="B170" s="81"/>
      <c r="C170" s="82"/>
      <c r="D170" s="79" t="s">
        <v>77</v>
      </c>
      <c r="E170" s="83" t="s">
        <v>5</v>
      </c>
      <c r="F170" s="84" t="s">
        <v>458</v>
      </c>
      <c r="G170" s="82"/>
      <c r="H170" s="83" t="s">
        <v>5</v>
      </c>
      <c r="I170" s="85"/>
      <c r="J170" s="82"/>
      <c r="K170" s="188"/>
      <c r="M170" s="201"/>
      <c r="N170" s="209"/>
      <c r="O170" s="201"/>
      <c r="P170" s="209"/>
      <c r="Q170" s="201"/>
      <c r="R170" s="209"/>
      <c r="S170" s="201"/>
      <c r="T170" s="209"/>
      <c r="U170" s="201"/>
      <c r="V170" s="209"/>
      <c r="W170" s="201"/>
      <c r="X170" s="209"/>
      <c r="Y170" s="201"/>
      <c r="Z170" s="209"/>
      <c r="AA170" s="201"/>
      <c r="AB170" s="209"/>
      <c r="AC170" s="201"/>
      <c r="AD170" s="209"/>
      <c r="AE170" s="201"/>
      <c r="AF170" s="209"/>
      <c r="AG170" s="201"/>
      <c r="AH170" s="209"/>
      <c r="AI170" s="201"/>
      <c r="AJ170" s="209"/>
      <c r="AK170" s="201"/>
      <c r="AL170" s="209"/>
      <c r="AM170" s="201"/>
      <c r="AN170" s="209"/>
      <c r="AO170" s="201"/>
      <c r="AP170" s="209"/>
      <c r="AQ170" s="201"/>
      <c r="AR170" s="209"/>
      <c r="AS170" s="201"/>
      <c r="AT170" s="209"/>
      <c r="AU170" s="201"/>
      <c r="AV170" s="209"/>
      <c r="AW170" s="201"/>
      <c r="AX170" s="209"/>
      <c r="AY170" s="201"/>
      <c r="AZ170" s="209"/>
      <c r="BA170" s="201"/>
      <c r="BB170" s="209"/>
      <c r="BC170" s="201"/>
      <c r="BD170" s="209"/>
      <c r="BE170" s="201"/>
      <c r="BF170" s="209"/>
      <c r="BG170" s="201"/>
      <c r="BH170" s="209"/>
      <c r="BI170" s="201"/>
      <c r="BJ170" s="209"/>
      <c r="BK170" s="201"/>
      <c r="BL170" s="209"/>
      <c r="BM170" s="201"/>
      <c r="BN170" s="209"/>
      <c r="BO170" s="201"/>
      <c r="BP170" s="209"/>
      <c r="BQ170" s="1"/>
      <c r="BR170" s="1"/>
      <c r="BS170" s="1"/>
    </row>
    <row r="171" spans="2:72" s="5" customFormat="1" ht="12" hidden="1" x14ac:dyDescent="0.2">
      <c r="B171" s="81"/>
      <c r="C171" s="82"/>
      <c r="D171" s="79" t="s">
        <v>77</v>
      </c>
      <c r="E171" s="83" t="s">
        <v>5</v>
      </c>
      <c r="F171" s="84" t="s">
        <v>433</v>
      </c>
      <c r="G171" s="82"/>
      <c r="H171" s="83" t="s">
        <v>5</v>
      </c>
      <c r="I171" s="85"/>
      <c r="J171" s="82"/>
      <c r="K171" s="189"/>
      <c r="M171" s="201"/>
      <c r="N171" s="209"/>
      <c r="O171" s="201"/>
      <c r="P171" s="209"/>
      <c r="Q171" s="201"/>
      <c r="R171" s="209"/>
      <c r="S171" s="201"/>
      <c r="T171" s="209"/>
      <c r="U171" s="201"/>
      <c r="V171" s="209"/>
      <c r="W171" s="201"/>
      <c r="X171" s="209"/>
      <c r="Y171" s="201"/>
      <c r="Z171" s="209"/>
      <c r="AA171" s="201"/>
      <c r="AB171" s="209"/>
      <c r="AC171" s="201"/>
      <c r="AD171" s="209"/>
      <c r="AE171" s="201"/>
      <c r="AF171" s="209"/>
      <c r="AG171" s="201"/>
      <c r="AH171" s="209"/>
      <c r="AI171" s="201"/>
      <c r="AJ171" s="209"/>
      <c r="AK171" s="201"/>
      <c r="AL171" s="209"/>
      <c r="AM171" s="201"/>
      <c r="AN171" s="209"/>
      <c r="AO171" s="201"/>
      <c r="AP171" s="209"/>
      <c r="AQ171" s="201"/>
      <c r="AR171" s="209"/>
      <c r="AS171" s="201"/>
      <c r="AT171" s="209"/>
      <c r="AU171" s="201"/>
      <c r="AV171" s="209"/>
      <c r="AW171" s="201"/>
      <c r="AX171" s="209"/>
      <c r="AY171" s="201"/>
      <c r="AZ171" s="209"/>
      <c r="BA171" s="201"/>
      <c r="BB171" s="209"/>
      <c r="BC171" s="201"/>
      <c r="BD171" s="209"/>
      <c r="BE171" s="201"/>
      <c r="BF171" s="209"/>
      <c r="BG171" s="201"/>
      <c r="BH171" s="209"/>
      <c r="BI171" s="201"/>
      <c r="BJ171" s="209"/>
      <c r="BK171" s="201"/>
      <c r="BL171" s="209"/>
      <c r="BM171" s="201"/>
      <c r="BN171" s="209"/>
      <c r="BO171" s="201"/>
      <c r="BP171" s="209"/>
      <c r="BQ171" s="6"/>
      <c r="BR171" s="6"/>
      <c r="BS171" s="6"/>
      <c r="BT171" s="1"/>
    </row>
    <row r="172" spans="2:72" s="6" customFormat="1" hidden="1" x14ac:dyDescent="0.2">
      <c r="B172" s="86"/>
      <c r="C172" s="87"/>
      <c r="D172" s="79" t="s">
        <v>77</v>
      </c>
      <c r="E172" s="88" t="s">
        <v>5</v>
      </c>
      <c r="F172" s="89" t="s">
        <v>39</v>
      </c>
      <c r="G172" s="87"/>
      <c r="H172" s="90">
        <v>1</v>
      </c>
      <c r="I172" s="91"/>
      <c r="J172" s="87"/>
      <c r="K172" s="188"/>
      <c r="M172" s="199"/>
      <c r="N172" s="208"/>
      <c r="O172" s="199"/>
      <c r="P172" s="208"/>
      <c r="Q172" s="199"/>
      <c r="R172" s="208"/>
      <c r="S172" s="199"/>
      <c r="T172" s="208"/>
      <c r="U172" s="199"/>
      <c r="V172" s="208"/>
      <c r="W172" s="199"/>
      <c r="X172" s="208"/>
      <c r="Y172" s="199"/>
      <c r="Z172" s="208"/>
      <c r="AA172" s="199"/>
      <c r="AB172" s="208"/>
      <c r="AC172" s="199"/>
      <c r="AD172" s="208"/>
      <c r="AE172" s="199"/>
      <c r="AF172" s="208"/>
      <c r="AG172" s="199"/>
      <c r="AH172" s="208"/>
      <c r="AI172" s="199"/>
      <c r="AJ172" s="208"/>
      <c r="AK172" s="199"/>
      <c r="AL172" s="208"/>
      <c r="AM172" s="199"/>
      <c r="AN172" s="208"/>
      <c r="AO172" s="199"/>
      <c r="AP172" s="208"/>
      <c r="AQ172" s="199"/>
      <c r="AR172" s="208"/>
      <c r="AS172" s="199"/>
      <c r="AT172" s="208"/>
      <c r="AU172" s="199"/>
      <c r="AV172" s="208"/>
      <c r="AW172" s="199"/>
      <c r="AX172" s="208"/>
      <c r="AY172" s="199"/>
      <c r="AZ172" s="208"/>
      <c r="BA172" s="199"/>
      <c r="BB172" s="208"/>
      <c r="BC172" s="199"/>
      <c r="BD172" s="208"/>
      <c r="BE172" s="199"/>
      <c r="BF172" s="208"/>
      <c r="BG172" s="199"/>
      <c r="BH172" s="208"/>
      <c r="BI172" s="199"/>
      <c r="BJ172" s="208"/>
      <c r="BK172" s="199"/>
      <c r="BL172" s="208"/>
      <c r="BM172" s="199"/>
      <c r="BN172" s="208"/>
      <c r="BO172" s="199"/>
      <c r="BP172" s="208"/>
      <c r="BQ172" s="5"/>
      <c r="BR172" s="5"/>
      <c r="BS172" s="5"/>
      <c r="BT172" s="5"/>
    </row>
    <row r="173" spans="2:72" s="5" customFormat="1" hidden="1" x14ac:dyDescent="0.2">
      <c r="B173" s="81"/>
      <c r="C173" s="82"/>
      <c r="D173" s="79" t="s">
        <v>77</v>
      </c>
      <c r="E173" s="83" t="s">
        <v>5</v>
      </c>
      <c r="F173" s="84" t="s">
        <v>433</v>
      </c>
      <c r="G173" s="82"/>
      <c r="H173" s="83" t="s">
        <v>5</v>
      </c>
      <c r="I173" s="85"/>
      <c r="J173" s="82"/>
      <c r="K173" s="188"/>
      <c r="M173" s="201"/>
      <c r="N173" s="209"/>
      <c r="O173" s="201"/>
      <c r="P173" s="209"/>
      <c r="Q173" s="201"/>
      <c r="R173" s="209"/>
      <c r="S173" s="201"/>
      <c r="T173" s="209"/>
      <c r="U173" s="201"/>
      <c r="V173" s="209"/>
      <c r="W173" s="201"/>
      <c r="X173" s="209"/>
      <c r="Y173" s="201"/>
      <c r="Z173" s="209"/>
      <c r="AA173" s="201"/>
      <c r="AB173" s="209"/>
      <c r="AC173" s="201"/>
      <c r="AD173" s="209"/>
      <c r="AE173" s="201"/>
      <c r="AF173" s="209"/>
      <c r="AG173" s="201"/>
      <c r="AH173" s="209"/>
      <c r="AI173" s="201"/>
      <c r="AJ173" s="209"/>
      <c r="AK173" s="201"/>
      <c r="AL173" s="209"/>
      <c r="AM173" s="201"/>
      <c r="AN173" s="209"/>
      <c r="AO173" s="201"/>
      <c r="AP173" s="209"/>
      <c r="AQ173" s="201"/>
      <c r="AR173" s="209"/>
      <c r="AS173" s="201"/>
      <c r="AT173" s="209"/>
      <c r="AU173" s="201"/>
      <c r="AV173" s="209"/>
      <c r="AW173" s="201"/>
      <c r="AX173" s="209"/>
      <c r="AY173" s="201"/>
      <c r="AZ173" s="209"/>
      <c r="BA173" s="201"/>
      <c r="BB173" s="209"/>
      <c r="BC173" s="201"/>
      <c r="BD173" s="209"/>
      <c r="BE173" s="201"/>
      <c r="BF173" s="209"/>
      <c r="BG173" s="201"/>
      <c r="BH173" s="209"/>
      <c r="BI173" s="201"/>
      <c r="BJ173" s="209"/>
      <c r="BK173" s="201"/>
      <c r="BL173" s="209"/>
      <c r="BM173" s="201"/>
      <c r="BN173" s="209"/>
      <c r="BO173" s="201"/>
      <c r="BP173" s="209"/>
    </row>
    <row r="174" spans="2:72" s="6" customFormat="1" hidden="1" x14ac:dyDescent="0.2">
      <c r="B174" s="86"/>
      <c r="C174" s="87"/>
      <c r="D174" s="79" t="s">
        <v>77</v>
      </c>
      <c r="E174" s="88" t="s">
        <v>5</v>
      </c>
      <c r="F174" s="89" t="s">
        <v>39</v>
      </c>
      <c r="G174" s="87"/>
      <c r="H174" s="90">
        <v>1</v>
      </c>
      <c r="I174" s="91"/>
      <c r="J174" s="87"/>
      <c r="K174" s="187"/>
      <c r="M174" s="199"/>
      <c r="N174" s="208"/>
      <c r="O174" s="199"/>
      <c r="P174" s="208"/>
      <c r="Q174" s="199"/>
      <c r="R174" s="208"/>
      <c r="S174" s="199"/>
      <c r="T174" s="208"/>
      <c r="U174" s="199"/>
      <c r="V174" s="208"/>
      <c r="W174" s="199"/>
      <c r="X174" s="208"/>
      <c r="Y174" s="199"/>
      <c r="Z174" s="208"/>
      <c r="AA174" s="199"/>
      <c r="AB174" s="208"/>
      <c r="AC174" s="199"/>
      <c r="AD174" s="208"/>
      <c r="AE174" s="199"/>
      <c r="AF174" s="208"/>
      <c r="AG174" s="199"/>
      <c r="AH174" s="208"/>
      <c r="AI174" s="199"/>
      <c r="AJ174" s="208"/>
      <c r="AK174" s="199"/>
      <c r="AL174" s="208"/>
      <c r="AM174" s="199"/>
      <c r="AN174" s="208"/>
      <c r="AO174" s="199"/>
      <c r="AP174" s="208"/>
      <c r="AQ174" s="199"/>
      <c r="AR174" s="208"/>
      <c r="AS174" s="199"/>
      <c r="AT174" s="208"/>
      <c r="AU174" s="199"/>
      <c r="AV174" s="208"/>
      <c r="AW174" s="199"/>
      <c r="AX174" s="208"/>
      <c r="AY174" s="199"/>
      <c r="AZ174" s="208"/>
      <c r="BA174" s="199"/>
      <c r="BB174" s="208"/>
      <c r="BC174" s="199"/>
      <c r="BD174" s="208"/>
      <c r="BE174" s="199"/>
      <c r="BF174" s="208"/>
      <c r="BG174" s="199"/>
      <c r="BH174" s="208"/>
      <c r="BI174" s="199"/>
      <c r="BJ174" s="208"/>
      <c r="BK174" s="199"/>
      <c r="BL174" s="208"/>
      <c r="BM174" s="199"/>
      <c r="BN174" s="208"/>
      <c r="BO174" s="199"/>
      <c r="BP174" s="208"/>
      <c r="BQ174" s="5"/>
      <c r="BR174" s="5"/>
      <c r="BS174" s="5"/>
    </row>
    <row r="175" spans="2:72" s="5" customFormat="1" ht="22.5" hidden="1" x14ac:dyDescent="0.2">
      <c r="B175" s="81"/>
      <c r="C175" s="82"/>
      <c r="D175" s="79" t="s">
        <v>77</v>
      </c>
      <c r="E175" s="83" t="s">
        <v>5</v>
      </c>
      <c r="F175" s="84" t="s">
        <v>459</v>
      </c>
      <c r="G175" s="82"/>
      <c r="H175" s="83" t="s">
        <v>5</v>
      </c>
      <c r="I175" s="85"/>
      <c r="J175" s="82"/>
      <c r="K175" s="188"/>
      <c r="M175" s="201"/>
      <c r="N175" s="209"/>
      <c r="O175" s="201"/>
      <c r="P175" s="209"/>
      <c r="Q175" s="201"/>
      <c r="R175" s="209"/>
      <c r="S175" s="201"/>
      <c r="T175" s="209"/>
      <c r="U175" s="201"/>
      <c r="V175" s="209"/>
      <c r="W175" s="201"/>
      <c r="X175" s="209"/>
      <c r="Y175" s="201"/>
      <c r="Z175" s="209"/>
      <c r="AA175" s="201"/>
      <c r="AB175" s="209"/>
      <c r="AC175" s="201"/>
      <c r="AD175" s="209"/>
      <c r="AE175" s="201"/>
      <c r="AF175" s="209"/>
      <c r="AG175" s="201"/>
      <c r="AH175" s="209"/>
      <c r="AI175" s="201"/>
      <c r="AJ175" s="209"/>
      <c r="AK175" s="201"/>
      <c r="AL175" s="209"/>
      <c r="AM175" s="201"/>
      <c r="AN175" s="209"/>
      <c r="AO175" s="201"/>
      <c r="AP175" s="209"/>
      <c r="AQ175" s="201"/>
      <c r="AR175" s="209"/>
      <c r="AS175" s="201"/>
      <c r="AT175" s="209"/>
      <c r="AU175" s="201"/>
      <c r="AV175" s="209"/>
      <c r="AW175" s="201"/>
      <c r="AX175" s="209"/>
      <c r="AY175" s="201"/>
      <c r="AZ175" s="209"/>
      <c r="BA175" s="201"/>
      <c r="BB175" s="209"/>
      <c r="BC175" s="201"/>
      <c r="BD175" s="209"/>
      <c r="BE175" s="201"/>
      <c r="BF175" s="209"/>
      <c r="BG175" s="201"/>
      <c r="BH175" s="209"/>
      <c r="BI175" s="201"/>
      <c r="BJ175" s="209"/>
      <c r="BK175" s="201"/>
      <c r="BL175" s="209"/>
      <c r="BM175" s="201"/>
      <c r="BN175" s="209"/>
      <c r="BO175" s="201"/>
      <c r="BP175" s="209"/>
      <c r="BQ175" s="1"/>
      <c r="BR175" s="1"/>
      <c r="BS175" s="1"/>
    </row>
    <row r="176" spans="2:72" s="5" customFormat="1" ht="12" hidden="1" x14ac:dyDescent="0.2">
      <c r="B176" s="81"/>
      <c r="C176" s="82"/>
      <c r="D176" s="79" t="s">
        <v>77</v>
      </c>
      <c r="E176" s="83" t="s">
        <v>5</v>
      </c>
      <c r="F176" s="84" t="s">
        <v>460</v>
      </c>
      <c r="G176" s="82"/>
      <c r="H176" s="83" t="s">
        <v>5</v>
      </c>
      <c r="I176" s="85"/>
      <c r="J176" s="82"/>
      <c r="K176" s="189"/>
      <c r="M176" s="201"/>
      <c r="N176" s="209"/>
      <c r="O176" s="201"/>
      <c r="P176" s="209"/>
      <c r="Q176" s="201"/>
      <c r="R176" s="209"/>
      <c r="S176" s="201"/>
      <c r="T176" s="209"/>
      <c r="U176" s="201"/>
      <c r="V176" s="209"/>
      <c r="W176" s="201"/>
      <c r="X176" s="209"/>
      <c r="Y176" s="201"/>
      <c r="Z176" s="209"/>
      <c r="AA176" s="201"/>
      <c r="AB176" s="209"/>
      <c r="AC176" s="201"/>
      <c r="AD176" s="209"/>
      <c r="AE176" s="201"/>
      <c r="AF176" s="209"/>
      <c r="AG176" s="201"/>
      <c r="AH176" s="209"/>
      <c r="AI176" s="201"/>
      <c r="AJ176" s="209"/>
      <c r="AK176" s="201"/>
      <c r="AL176" s="209"/>
      <c r="AM176" s="201"/>
      <c r="AN176" s="209"/>
      <c r="AO176" s="201"/>
      <c r="AP176" s="209"/>
      <c r="AQ176" s="201"/>
      <c r="AR176" s="209"/>
      <c r="AS176" s="201"/>
      <c r="AT176" s="209"/>
      <c r="AU176" s="201"/>
      <c r="AV176" s="209"/>
      <c r="AW176" s="201"/>
      <c r="AX176" s="209"/>
      <c r="AY176" s="201"/>
      <c r="AZ176" s="209"/>
      <c r="BA176" s="201"/>
      <c r="BB176" s="209"/>
      <c r="BC176" s="201"/>
      <c r="BD176" s="209"/>
      <c r="BE176" s="201"/>
      <c r="BF176" s="209"/>
      <c r="BG176" s="201"/>
      <c r="BH176" s="209"/>
      <c r="BI176" s="201"/>
      <c r="BJ176" s="209"/>
      <c r="BK176" s="201"/>
      <c r="BL176" s="209"/>
      <c r="BM176" s="201"/>
      <c r="BN176" s="209"/>
      <c r="BO176" s="201"/>
      <c r="BP176" s="209"/>
      <c r="BQ176" s="6"/>
      <c r="BR176" s="6"/>
      <c r="BS176" s="6"/>
      <c r="BT176" s="1"/>
    </row>
    <row r="177" spans="2:72" s="5" customFormat="1" hidden="1" x14ac:dyDescent="0.2">
      <c r="B177" s="81"/>
      <c r="C177" s="82"/>
      <c r="D177" s="79" t="s">
        <v>77</v>
      </c>
      <c r="E177" s="83" t="s">
        <v>5</v>
      </c>
      <c r="F177" s="84" t="s">
        <v>433</v>
      </c>
      <c r="G177" s="82"/>
      <c r="H177" s="83" t="s">
        <v>5</v>
      </c>
      <c r="I177" s="85"/>
      <c r="J177" s="82"/>
      <c r="K177" s="187"/>
      <c r="M177" s="201"/>
      <c r="N177" s="209"/>
      <c r="O177" s="201"/>
      <c r="P177" s="209"/>
      <c r="Q177" s="201"/>
      <c r="R177" s="209"/>
      <c r="S177" s="201"/>
      <c r="T177" s="209"/>
      <c r="U177" s="201"/>
      <c r="V177" s="209"/>
      <c r="W177" s="201"/>
      <c r="X177" s="209"/>
      <c r="Y177" s="201"/>
      <c r="Z177" s="209"/>
      <c r="AA177" s="201"/>
      <c r="AB177" s="209"/>
      <c r="AC177" s="201"/>
      <c r="AD177" s="209"/>
      <c r="AE177" s="201"/>
      <c r="AF177" s="209"/>
      <c r="AG177" s="201"/>
      <c r="AH177" s="209"/>
      <c r="AI177" s="201"/>
      <c r="AJ177" s="209"/>
      <c r="AK177" s="201"/>
      <c r="AL177" s="209"/>
      <c r="AM177" s="201"/>
      <c r="AN177" s="209"/>
      <c r="AO177" s="201"/>
      <c r="AP177" s="209"/>
      <c r="AQ177" s="201"/>
      <c r="AR177" s="209"/>
      <c r="AS177" s="201"/>
      <c r="AT177" s="209"/>
      <c r="AU177" s="201"/>
      <c r="AV177" s="209"/>
      <c r="AW177" s="201"/>
      <c r="AX177" s="209"/>
      <c r="AY177" s="201"/>
      <c r="AZ177" s="209"/>
      <c r="BA177" s="201"/>
      <c r="BB177" s="209"/>
      <c r="BC177" s="201"/>
      <c r="BD177" s="209"/>
      <c r="BE177" s="201"/>
      <c r="BF177" s="209"/>
      <c r="BG177" s="201"/>
      <c r="BH177" s="209"/>
      <c r="BI177" s="201"/>
      <c r="BJ177" s="209"/>
      <c r="BK177" s="201"/>
      <c r="BL177" s="209"/>
      <c r="BM177" s="201"/>
      <c r="BN177" s="209"/>
      <c r="BO177" s="201"/>
      <c r="BP177" s="209"/>
      <c r="BT177" s="6"/>
    </row>
    <row r="178" spans="2:72" s="6" customFormat="1" hidden="1" x14ac:dyDescent="0.2">
      <c r="B178" s="86"/>
      <c r="C178" s="87"/>
      <c r="D178" s="79" t="s">
        <v>77</v>
      </c>
      <c r="E178" s="88" t="s">
        <v>5</v>
      </c>
      <c r="F178" s="89" t="s">
        <v>39</v>
      </c>
      <c r="G178" s="87"/>
      <c r="H178" s="90">
        <v>1</v>
      </c>
      <c r="I178" s="91"/>
      <c r="J178" s="87"/>
      <c r="K178" s="188"/>
      <c r="M178" s="199"/>
      <c r="N178" s="208"/>
      <c r="O178" s="199"/>
      <c r="P178" s="208"/>
      <c r="Q178" s="199"/>
      <c r="R178" s="208"/>
      <c r="S178" s="199"/>
      <c r="T178" s="208"/>
      <c r="U178" s="199"/>
      <c r="V178" s="208"/>
      <c r="W178" s="199"/>
      <c r="X178" s="208"/>
      <c r="Y178" s="199"/>
      <c r="Z178" s="208"/>
      <c r="AA178" s="199"/>
      <c r="AB178" s="208"/>
      <c r="AC178" s="199"/>
      <c r="AD178" s="208"/>
      <c r="AE178" s="199"/>
      <c r="AF178" s="208"/>
      <c r="AG178" s="199"/>
      <c r="AH178" s="208"/>
      <c r="AI178" s="199"/>
      <c r="AJ178" s="208"/>
      <c r="AK178" s="199"/>
      <c r="AL178" s="208"/>
      <c r="AM178" s="199"/>
      <c r="AN178" s="208"/>
      <c r="AO178" s="199"/>
      <c r="AP178" s="208"/>
      <c r="AQ178" s="199"/>
      <c r="AR178" s="208"/>
      <c r="AS178" s="199"/>
      <c r="AT178" s="208"/>
      <c r="AU178" s="199"/>
      <c r="AV178" s="208"/>
      <c r="AW178" s="199"/>
      <c r="AX178" s="208"/>
      <c r="AY178" s="199"/>
      <c r="AZ178" s="208"/>
      <c r="BA178" s="199"/>
      <c r="BB178" s="208"/>
      <c r="BC178" s="199"/>
      <c r="BD178" s="208"/>
      <c r="BE178" s="199"/>
      <c r="BF178" s="208"/>
      <c r="BG178" s="199"/>
      <c r="BH178" s="208"/>
      <c r="BI178" s="199"/>
      <c r="BJ178" s="208"/>
      <c r="BK178" s="199"/>
      <c r="BL178" s="208"/>
      <c r="BM178" s="199"/>
      <c r="BN178" s="208"/>
      <c r="BO178" s="199"/>
      <c r="BP178" s="208"/>
      <c r="BQ178" s="5"/>
      <c r="BR178" s="5"/>
      <c r="BS178" s="5"/>
      <c r="BT178" s="5"/>
    </row>
    <row r="179" spans="2:72" s="5" customFormat="1" hidden="1" x14ac:dyDescent="0.2">
      <c r="B179" s="81"/>
      <c r="C179" s="82"/>
      <c r="D179" s="79" t="s">
        <v>77</v>
      </c>
      <c r="E179" s="83" t="s">
        <v>5</v>
      </c>
      <c r="F179" s="84" t="s">
        <v>461</v>
      </c>
      <c r="G179" s="82"/>
      <c r="H179" s="83" t="s">
        <v>5</v>
      </c>
      <c r="I179" s="85"/>
      <c r="J179" s="82"/>
      <c r="K179" s="188"/>
      <c r="M179" s="201"/>
      <c r="N179" s="209"/>
      <c r="O179" s="201"/>
      <c r="P179" s="209"/>
      <c r="Q179" s="201"/>
      <c r="R179" s="209"/>
      <c r="S179" s="201"/>
      <c r="T179" s="209"/>
      <c r="U179" s="201"/>
      <c r="V179" s="209"/>
      <c r="W179" s="201"/>
      <c r="X179" s="209"/>
      <c r="Y179" s="201"/>
      <c r="Z179" s="209"/>
      <c r="AA179" s="201"/>
      <c r="AB179" s="209"/>
      <c r="AC179" s="201"/>
      <c r="AD179" s="209"/>
      <c r="AE179" s="201"/>
      <c r="AF179" s="209"/>
      <c r="AG179" s="201"/>
      <c r="AH179" s="209"/>
      <c r="AI179" s="201"/>
      <c r="AJ179" s="209"/>
      <c r="AK179" s="201"/>
      <c r="AL179" s="209"/>
      <c r="AM179" s="201"/>
      <c r="AN179" s="209"/>
      <c r="AO179" s="201"/>
      <c r="AP179" s="209"/>
      <c r="AQ179" s="201"/>
      <c r="AR179" s="209"/>
      <c r="AS179" s="201"/>
      <c r="AT179" s="209"/>
      <c r="AU179" s="201"/>
      <c r="AV179" s="209"/>
      <c r="AW179" s="201"/>
      <c r="AX179" s="209"/>
      <c r="AY179" s="201"/>
      <c r="AZ179" s="209"/>
      <c r="BA179" s="201"/>
      <c r="BB179" s="209"/>
      <c r="BC179" s="201"/>
      <c r="BD179" s="209"/>
      <c r="BE179" s="201"/>
      <c r="BF179" s="209"/>
      <c r="BG179" s="201"/>
      <c r="BH179" s="209"/>
      <c r="BI179" s="201"/>
      <c r="BJ179" s="209"/>
      <c r="BK179" s="201"/>
      <c r="BL179" s="209"/>
      <c r="BM179" s="201"/>
      <c r="BN179" s="209"/>
      <c r="BO179" s="201"/>
      <c r="BP179" s="209"/>
    </row>
    <row r="180" spans="2:72" s="6" customFormat="1" hidden="1" x14ac:dyDescent="0.2">
      <c r="B180" s="86"/>
      <c r="C180" s="87"/>
      <c r="D180" s="79" t="s">
        <v>77</v>
      </c>
      <c r="E180" s="88" t="s">
        <v>5</v>
      </c>
      <c r="F180" s="89" t="s">
        <v>39</v>
      </c>
      <c r="G180" s="87"/>
      <c r="H180" s="90">
        <v>1</v>
      </c>
      <c r="I180" s="91"/>
      <c r="J180" s="87"/>
      <c r="K180" s="187"/>
      <c r="M180" s="199"/>
      <c r="N180" s="208"/>
      <c r="O180" s="199"/>
      <c r="P180" s="208"/>
      <c r="Q180" s="199"/>
      <c r="R180" s="208"/>
      <c r="S180" s="199"/>
      <c r="T180" s="208"/>
      <c r="U180" s="199"/>
      <c r="V180" s="208"/>
      <c r="W180" s="199"/>
      <c r="X180" s="208"/>
      <c r="Y180" s="199"/>
      <c r="Z180" s="208"/>
      <c r="AA180" s="199"/>
      <c r="AB180" s="208"/>
      <c r="AC180" s="199"/>
      <c r="AD180" s="208"/>
      <c r="AE180" s="199"/>
      <c r="AF180" s="208"/>
      <c r="AG180" s="199"/>
      <c r="AH180" s="208"/>
      <c r="AI180" s="199"/>
      <c r="AJ180" s="208"/>
      <c r="AK180" s="199"/>
      <c r="AL180" s="208"/>
      <c r="AM180" s="199"/>
      <c r="AN180" s="208"/>
      <c r="AO180" s="199"/>
      <c r="AP180" s="208"/>
      <c r="AQ180" s="199"/>
      <c r="AR180" s="208"/>
      <c r="AS180" s="199"/>
      <c r="AT180" s="208"/>
      <c r="AU180" s="199"/>
      <c r="AV180" s="208"/>
      <c r="AW180" s="199"/>
      <c r="AX180" s="208"/>
      <c r="AY180" s="199"/>
      <c r="AZ180" s="208"/>
      <c r="BA180" s="199"/>
      <c r="BB180" s="208"/>
      <c r="BC180" s="199"/>
      <c r="BD180" s="208"/>
      <c r="BE180" s="199"/>
      <c r="BF180" s="208"/>
      <c r="BG180" s="199"/>
      <c r="BH180" s="208"/>
      <c r="BI180" s="199"/>
      <c r="BJ180" s="208"/>
      <c r="BK180" s="199"/>
      <c r="BL180" s="208"/>
      <c r="BM180" s="199"/>
      <c r="BN180" s="208"/>
      <c r="BO180" s="199"/>
      <c r="BP180" s="208"/>
      <c r="BQ180" s="1"/>
      <c r="BR180" s="1"/>
      <c r="BS180" s="1"/>
    </row>
    <row r="181" spans="2:72" s="5" customFormat="1" hidden="1" x14ac:dyDescent="0.2">
      <c r="B181" s="81"/>
      <c r="C181" s="82"/>
      <c r="D181" s="79" t="s">
        <v>77</v>
      </c>
      <c r="E181" s="83" t="s">
        <v>5</v>
      </c>
      <c r="F181" s="84" t="s">
        <v>462</v>
      </c>
      <c r="G181" s="82"/>
      <c r="H181" s="83" t="s">
        <v>5</v>
      </c>
      <c r="I181" s="85"/>
      <c r="J181" s="82"/>
      <c r="K181" s="188"/>
      <c r="M181" s="201"/>
      <c r="N181" s="209"/>
      <c r="O181" s="201"/>
      <c r="P181" s="209"/>
      <c r="Q181" s="201"/>
      <c r="R181" s="209"/>
      <c r="S181" s="201"/>
      <c r="T181" s="209"/>
      <c r="U181" s="201"/>
      <c r="V181" s="209"/>
      <c r="W181" s="201"/>
      <c r="X181" s="209"/>
      <c r="Y181" s="201"/>
      <c r="Z181" s="209"/>
      <c r="AA181" s="201"/>
      <c r="AB181" s="209"/>
      <c r="AC181" s="201"/>
      <c r="AD181" s="209"/>
      <c r="AE181" s="201"/>
      <c r="AF181" s="209"/>
      <c r="AG181" s="201"/>
      <c r="AH181" s="209"/>
      <c r="AI181" s="201"/>
      <c r="AJ181" s="209"/>
      <c r="AK181" s="201"/>
      <c r="AL181" s="209"/>
      <c r="AM181" s="201"/>
      <c r="AN181" s="209"/>
      <c r="AO181" s="201"/>
      <c r="AP181" s="209"/>
      <c r="AQ181" s="201"/>
      <c r="AR181" s="209"/>
      <c r="AS181" s="201"/>
      <c r="AT181" s="209"/>
      <c r="AU181" s="201"/>
      <c r="AV181" s="209"/>
      <c r="AW181" s="201"/>
      <c r="AX181" s="209"/>
      <c r="AY181" s="201"/>
      <c r="AZ181" s="209"/>
      <c r="BA181" s="201"/>
      <c r="BB181" s="209"/>
      <c r="BC181" s="201"/>
      <c r="BD181" s="209"/>
      <c r="BE181" s="201"/>
      <c r="BF181" s="209"/>
      <c r="BG181" s="201"/>
      <c r="BH181" s="209"/>
      <c r="BI181" s="201"/>
      <c r="BJ181" s="209"/>
      <c r="BK181" s="201"/>
      <c r="BL181" s="209"/>
      <c r="BM181" s="201"/>
      <c r="BN181" s="209"/>
      <c r="BO181" s="201"/>
      <c r="BP181" s="209"/>
      <c r="BQ181" s="6"/>
      <c r="BR181" s="6"/>
      <c r="BS181" s="6"/>
    </row>
    <row r="182" spans="2:72" s="5" customFormat="1" ht="12" hidden="1" x14ac:dyDescent="0.2">
      <c r="B182" s="81"/>
      <c r="C182" s="82"/>
      <c r="D182" s="79" t="s">
        <v>77</v>
      </c>
      <c r="E182" s="83" t="s">
        <v>5</v>
      </c>
      <c r="F182" s="84" t="s">
        <v>463</v>
      </c>
      <c r="G182" s="82"/>
      <c r="H182" s="83" t="s">
        <v>5</v>
      </c>
      <c r="I182" s="85"/>
      <c r="J182" s="82"/>
      <c r="K182" s="189"/>
      <c r="M182" s="201"/>
      <c r="N182" s="209"/>
      <c r="O182" s="201"/>
      <c r="P182" s="209"/>
      <c r="Q182" s="201"/>
      <c r="R182" s="209"/>
      <c r="S182" s="201"/>
      <c r="T182" s="209"/>
      <c r="U182" s="201"/>
      <c r="V182" s="209"/>
      <c r="W182" s="201"/>
      <c r="X182" s="209"/>
      <c r="Y182" s="201"/>
      <c r="Z182" s="209"/>
      <c r="AA182" s="201"/>
      <c r="AB182" s="209"/>
      <c r="AC182" s="201"/>
      <c r="AD182" s="209"/>
      <c r="AE182" s="201"/>
      <c r="AF182" s="209"/>
      <c r="AG182" s="201"/>
      <c r="AH182" s="209"/>
      <c r="AI182" s="201"/>
      <c r="AJ182" s="209"/>
      <c r="AK182" s="201"/>
      <c r="AL182" s="209"/>
      <c r="AM182" s="201"/>
      <c r="AN182" s="209"/>
      <c r="AO182" s="201"/>
      <c r="AP182" s="209"/>
      <c r="AQ182" s="201"/>
      <c r="AR182" s="209"/>
      <c r="AS182" s="201"/>
      <c r="AT182" s="209"/>
      <c r="AU182" s="201"/>
      <c r="AV182" s="209"/>
      <c r="AW182" s="201"/>
      <c r="AX182" s="209"/>
      <c r="AY182" s="201"/>
      <c r="AZ182" s="209"/>
      <c r="BA182" s="201"/>
      <c r="BB182" s="209"/>
      <c r="BC182" s="201"/>
      <c r="BD182" s="209"/>
      <c r="BE182" s="201"/>
      <c r="BF182" s="209"/>
      <c r="BG182" s="201"/>
      <c r="BH182" s="209"/>
      <c r="BI182" s="201"/>
      <c r="BJ182" s="209"/>
      <c r="BK182" s="201"/>
      <c r="BL182" s="209"/>
      <c r="BM182" s="201"/>
      <c r="BN182" s="209"/>
      <c r="BO182" s="201"/>
      <c r="BP182" s="209"/>
      <c r="BT182" s="1"/>
    </row>
    <row r="183" spans="2:72" s="5" customFormat="1" ht="22.5" hidden="1" x14ac:dyDescent="0.2">
      <c r="B183" s="81"/>
      <c r="C183" s="82"/>
      <c r="D183" s="79" t="s">
        <v>77</v>
      </c>
      <c r="E183" s="83" t="s">
        <v>5</v>
      </c>
      <c r="F183" s="84" t="s">
        <v>464</v>
      </c>
      <c r="G183" s="82"/>
      <c r="H183" s="83" t="s">
        <v>5</v>
      </c>
      <c r="I183" s="85"/>
      <c r="J183" s="82"/>
      <c r="K183" s="187"/>
      <c r="M183" s="201"/>
      <c r="N183" s="209"/>
      <c r="O183" s="201"/>
      <c r="P183" s="209"/>
      <c r="Q183" s="201"/>
      <c r="R183" s="209"/>
      <c r="S183" s="201"/>
      <c r="T183" s="209"/>
      <c r="U183" s="201"/>
      <c r="V183" s="209"/>
      <c r="W183" s="201"/>
      <c r="X183" s="209"/>
      <c r="Y183" s="201"/>
      <c r="Z183" s="209"/>
      <c r="AA183" s="201"/>
      <c r="AB183" s="209"/>
      <c r="AC183" s="201"/>
      <c r="AD183" s="209"/>
      <c r="AE183" s="201"/>
      <c r="AF183" s="209"/>
      <c r="AG183" s="201"/>
      <c r="AH183" s="209"/>
      <c r="AI183" s="201"/>
      <c r="AJ183" s="209"/>
      <c r="AK183" s="201"/>
      <c r="AL183" s="209"/>
      <c r="AM183" s="201"/>
      <c r="AN183" s="209"/>
      <c r="AO183" s="201"/>
      <c r="AP183" s="209"/>
      <c r="AQ183" s="201"/>
      <c r="AR183" s="209"/>
      <c r="AS183" s="201"/>
      <c r="AT183" s="209"/>
      <c r="AU183" s="201"/>
      <c r="AV183" s="209"/>
      <c r="AW183" s="201"/>
      <c r="AX183" s="209"/>
      <c r="AY183" s="201"/>
      <c r="AZ183" s="209"/>
      <c r="BA183" s="201"/>
      <c r="BB183" s="209"/>
      <c r="BC183" s="201"/>
      <c r="BD183" s="209"/>
      <c r="BE183" s="201"/>
      <c r="BF183" s="209"/>
      <c r="BG183" s="201"/>
      <c r="BH183" s="209"/>
      <c r="BI183" s="201"/>
      <c r="BJ183" s="209"/>
      <c r="BK183" s="201"/>
      <c r="BL183" s="209"/>
      <c r="BM183" s="201"/>
      <c r="BN183" s="209"/>
      <c r="BO183" s="201"/>
      <c r="BP183" s="209"/>
      <c r="BT183" s="6"/>
    </row>
    <row r="184" spans="2:72" s="5" customFormat="1" hidden="1" x14ac:dyDescent="0.2">
      <c r="B184" s="81"/>
      <c r="C184" s="82"/>
      <c r="D184" s="79" t="s">
        <v>77</v>
      </c>
      <c r="E184" s="83" t="s">
        <v>5</v>
      </c>
      <c r="F184" s="84" t="s">
        <v>465</v>
      </c>
      <c r="G184" s="82"/>
      <c r="H184" s="83" t="s">
        <v>5</v>
      </c>
      <c r="I184" s="85"/>
      <c r="J184" s="82"/>
      <c r="K184" s="188"/>
      <c r="M184" s="201"/>
      <c r="N184" s="209"/>
      <c r="O184" s="201"/>
      <c r="P184" s="209"/>
      <c r="Q184" s="201"/>
      <c r="R184" s="209"/>
      <c r="S184" s="201"/>
      <c r="T184" s="209"/>
      <c r="U184" s="201"/>
      <c r="V184" s="209"/>
      <c r="W184" s="201"/>
      <c r="X184" s="209"/>
      <c r="Y184" s="201"/>
      <c r="Z184" s="209"/>
      <c r="AA184" s="201"/>
      <c r="AB184" s="209"/>
      <c r="AC184" s="201"/>
      <c r="AD184" s="209"/>
      <c r="AE184" s="201"/>
      <c r="AF184" s="209"/>
      <c r="AG184" s="201"/>
      <c r="AH184" s="209"/>
      <c r="AI184" s="201"/>
      <c r="AJ184" s="209"/>
      <c r="AK184" s="201"/>
      <c r="AL184" s="209"/>
      <c r="AM184" s="201"/>
      <c r="AN184" s="209"/>
      <c r="AO184" s="201"/>
      <c r="AP184" s="209"/>
      <c r="AQ184" s="201"/>
      <c r="AR184" s="209"/>
      <c r="AS184" s="201"/>
      <c r="AT184" s="209"/>
      <c r="AU184" s="201"/>
      <c r="AV184" s="209"/>
      <c r="AW184" s="201"/>
      <c r="AX184" s="209"/>
      <c r="AY184" s="201"/>
      <c r="AZ184" s="209"/>
      <c r="BA184" s="201"/>
      <c r="BB184" s="209"/>
      <c r="BC184" s="201"/>
      <c r="BD184" s="209"/>
      <c r="BE184" s="201"/>
      <c r="BF184" s="209"/>
      <c r="BG184" s="201"/>
      <c r="BH184" s="209"/>
      <c r="BI184" s="201"/>
      <c r="BJ184" s="209"/>
      <c r="BK184" s="201"/>
      <c r="BL184" s="209"/>
      <c r="BM184" s="201"/>
      <c r="BN184" s="209"/>
      <c r="BO184" s="201"/>
      <c r="BP184" s="209"/>
    </row>
    <row r="185" spans="2:72" s="5" customFormat="1" hidden="1" x14ac:dyDescent="0.2">
      <c r="B185" s="81"/>
      <c r="C185" s="82"/>
      <c r="D185" s="79" t="s">
        <v>77</v>
      </c>
      <c r="E185" s="83" t="s">
        <v>5</v>
      </c>
      <c r="F185" s="84" t="s">
        <v>433</v>
      </c>
      <c r="G185" s="82"/>
      <c r="H185" s="83" t="s">
        <v>5</v>
      </c>
      <c r="I185" s="85"/>
      <c r="J185" s="82"/>
      <c r="K185" s="188"/>
      <c r="M185" s="201"/>
      <c r="N185" s="209"/>
      <c r="O185" s="201"/>
      <c r="P185" s="209"/>
      <c r="Q185" s="201"/>
      <c r="R185" s="209"/>
      <c r="S185" s="201"/>
      <c r="T185" s="209"/>
      <c r="U185" s="201"/>
      <c r="V185" s="209"/>
      <c r="W185" s="201"/>
      <c r="X185" s="209"/>
      <c r="Y185" s="201"/>
      <c r="Z185" s="209"/>
      <c r="AA185" s="201"/>
      <c r="AB185" s="209"/>
      <c r="AC185" s="201"/>
      <c r="AD185" s="209"/>
      <c r="AE185" s="201"/>
      <c r="AF185" s="209"/>
      <c r="AG185" s="201"/>
      <c r="AH185" s="209"/>
      <c r="AI185" s="201"/>
      <c r="AJ185" s="209"/>
      <c r="AK185" s="201"/>
      <c r="AL185" s="209"/>
      <c r="AM185" s="201"/>
      <c r="AN185" s="209"/>
      <c r="AO185" s="201"/>
      <c r="AP185" s="209"/>
      <c r="AQ185" s="201"/>
      <c r="AR185" s="209"/>
      <c r="AS185" s="201"/>
      <c r="AT185" s="209"/>
      <c r="AU185" s="201"/>
      <c r="AV185" s="209"/>
      <c r="AW185" s="201"/>
      <c r="AX185" s="209"/>
      <c r="AY185" s="201"/>
      <c r="AZ185" s="209"/>
      <c r="BA185" s="201"/>
      <c r="BB185" s="209"/>
      <c r="BC185" s="201"/>
      <c r="BD185" s="209"/>
      <c r="BE185" s="201"/>
      <c r="BF185" s="209"/>
      <c r="BG185" s="201"/>
      <c r="BH185" s="209"/>
      <c r="BI185" s="201"/>
      <c r="BJ185" s="209"/>
      <c r="BK185" s="201"/>
      <c r="BL185" s="209"/>
      <c r="BM185" s="201"/>
      <c r="BN185" s="209"/>
      <c r="BO185" s="201"/>
      <c r="BP185" s="209"/>
    </row>
    <row r="186" spans="2:72" s="6" customFormat="1" hidden="1" x14ac:dyDescent="0.2">
      <c r="B186" s="86"/>
      <c r="C186" s="87"/>
      <c r="D186" s="79" t="s">
        <v>77</v>
      </c>
      <c r="E186" s="88" t="s">
        <v>5</v>
      </c>
      <c r="F186" s="89" t="s">
        <v>39</v>
      </c>
      <c r="G186" s="87"/>
      <c r="H186" s="90">
        <v>1</v>
      </c>
      <c r="I186" s="91"/>
      <c r="J186" s="87"/>
      <c r="K186" s="188"/>
      <c r="M186" s="199"/>
      <c r="N186" s="208"/>
      <c r="O186" s="199"/>
      <c r="P186" s="208"/>
      <c r="Q186" s="199"/>
      <c r="R186" s="208"/>
      <c r="S186" s="199"/>
      <c r="T186" s="208"/>
      <c r="U186" s="199"/>
      <c r="V186" s="208"/>
      <c r="W186" s="199"/>
      <c r="X186" s="208"/>
      <c r="Y186" s="199"/>
      <c r="Z186" s="208"/>
      <c r="AA186" s="199"/>
      <c r="AB186" s="208"/>
      <c r="AC186" s="199"/>
      <c r="AD186" s="208"/>
      <c r="AE186" s="199"/>
      <c r="AF186" s="208"/>
      <c r="AG186" s="199"/>
      <c r="AH186" s="208"/>
      <c r="AI186" s="199"/>
      <c r="AJ186" s="208"/>
      <c r="AK186" s="199"/>
      <c r="AL186" s="208"/>
      <c r="AM186" s="199"/>
      <c r="AN186" s="208"/>
      <c r="AO186" s="199"/>
      <c r="AP186" s="208"/>
      <c r="AQ186" s="199"/>
      <c r="AR186" s="208"/>
      <c r="AS186" s="199"/>
      <c r="AT186" s="208"/>
      <c r="AU186" s="199"/>
      <c r="AV186" s="208"/>
      <c r="AW186" s="199"/>
      <c r="AX186" s="208"/>
      <c r="AY186" s="199"/>
      <c r="AZ186" s="208"/>
      <c r="BA186" s="199"/>
      <c r="BB186" s="208"/>
      <c r="BC186" s="199"/>
      <c r="BD186" s="208"/>
      <c r="BE186" s="199"/>
      <c r="BF186" s="208"/>
      <c r="BG186" s="199"/>
      <c r="BH186" s="208"/>
      <c r="BI186" s="199"/>
      <c r="BJ186" s="208"/>
      <c r="BK186" s="199"/>
      <c r="BL186" s="208"/>
      <c r="BM186" s="199"/>
      <c r="BN186" s="208"/>
      <c r="BO186" s="199"/>
      <c r="BP186" s="208"/>
      <c r="BQ186" s="1"/>
      <c r="BR186" s="1"/>
      <c r="BS186" s="1"/>
      <c r="BT186" s="5"/>
    </row>
    <row r="187" spans="2:72" s="5" customFormat="1" hidden="1" x14ac:dyDescent="0.2">
      <c r="B187" s="81"/>
      <c r="C187" s="82"/>
      <c r="D187" s="79" t="s">
        <v>77</v>
      </c>
      <c r="E187" s="83" t="s">
        <v>5</v>
      </c>
      <c r="F187" s="84" t="s">
        <v>462</v>
      </c>
      <c r="G187" s="82"/>
      <c r="H187" s="83" t="s">
        <v>5</v>
      </c>
      <c r="I187" s="85"/>
      <c r="J187" s="82"/>
      <c r="K187" s="188"/>
      <c r="M187" s="201"/>
      <c r="N187" s="209"/>
      <c r="O187" s="201"/>
      <c r="P187" s="209"/>
      <c r="Q187" s="201"/>
      <c r="R187" s="209"/>
      <c r="S187" s="201"/>
      <c r="T187" s="209"/>
      <c r="U187" s="201"/>
      <c r="V187" s="209"/>
      <c r="W187" s="201"/>
      <c r="X187" s="209"/>
      <c r="Y187" s="201"/>
      <c r="Z187" s="209"/>
      <c r="AA187" s="201"/>
      <c r="AB187" s="209"/>
      <c r="AC187" s="201"/>
      <c r="AD187" s="209"/>
      <c r="AE187" s="201"/>
      <c r="AF187" s="209"/>
      <c r="AG187" s="201"/>
      <c r="AH187" s="209"/>
      <c r="AI187" s="201"/>
      <c r="AJ187" s="209"/>
      <c r="AK187" s="201"/>
      <c r="AL187" s="209"/>
      <c r="AM187" s="201"/>
      <c r="AN187" s="209"/>
      <c r="AO187" s="201"/>
      <c r="AP187" s="209"/>
      <c r="AQ187" s="201"/>
      <c r="AR187" s="209"/>
      <c r="AS187" s="201"/>
      <c r="AT187" s="209"/>
      <c r="AU187" s="201"/>
      <c r="AV187" s="209"/>
      <c r="AW187" s="201"/>
      <c r="AX187" s="209"/>
      <c r="AY187" s="201"/>
      <c r="AZ187" s="209"/>
      <c r="BA187" s="201"/>
      <c r="BB187" s="209"/>
      <c r="BC187" s="201"/>
      <c r="BD187" s="209"/>
      <c r="BE187" s="201"/>
      <c r="BF187" s="209"/>
      <c r="BG187" s="201"/>
      <c r="BH187" s="209"/>
      <c r="BI187" s="201"/>
      <c r="BJ187" s="209"/>
      <c r="BK187" s="201"/>
      <c r="BL187" s="209"/>
      <c r="BM187" s="201"/>
      <c r="BN187" s="209"/>
      <c r="BO187" s="201"/>
      <c r="BP187" s="209"/>
      <c r="BQ187" s="6"/>
      <c r="BR187" s="6"/>
      <c r="BS187" s="6"/>
    </row>
    <row r="188" spans="2:72" s="5" customFormat="1" ht="12" hidden="1" x14ac:dyDescent="0.2">
      <c r="B188" s="81"/>
      <c r="C188" s="82"/>
      <c r="D188" s="79" t="s">
        <v>77</v>
      </c>
      <c r="E188" s="83" t="s">
        <v>5</v>
      </c>
      <c r="F188" s="84" t="s">
        <v>463</v>
      </c>
      <c r="G188" s="82"/>
      <c r="H188" s="83" t="s">
        <v>5</v>
      </c>
      <c r="I188" s="85"/>
      <c r="J188" s="82"/>
      <c r="K188" s="189"/>
      <c r="M188" s="201"/>
      <c r="N188" s="209"/>
      <c r="O188" s="201"/>
      <c r="P188" s="209"/>
      <c r="Q188" s="201"/>
      <c r="R188" s="209"/>
      <c r="S188" s="201"/>
      <c r="T188" s="209"/>
      <c r="U188" s="201"/>
      <c r="V188" s="209"/>
      <c r="W188" s="201"/>
      <c r="X188" s="209"/>
      <c r="Y188" s="201"/>
      <c r="Z188" s="209"/>
      <c r="AA188" s="201"/>
      <c r="AB188" s="209"/>
      <c r="AC188" s="201"/>
      <c r="AD188" s="209"/>
      <c r="AE188" s="201"/>
      <c r="AF188" s="209"/>
      <c r="AG188" s="201"/>
      <c r="AH188" s="209"/>
      <c r="AI188" s="201"/>
      <c r="AJ188" s="209"/>
      <c r="AK188" s="201"/>
      <c r="AL188" s="209"/>
      <c r="AM188" s="201"/>
      <c r="AN188" s="209"/>
      <c r="AO188" s="201"/>
      <c r="AP188" s="209"/>
      <c r="AQ188" s="201"/>
      <c r="AR188" s="209"/>
      <c r="AS188" s="201"/>
      <c r="AT188" s="209"/>
      <c r="AU188" s="201"/>
      <c r="AV188" s="209"/>
      <c r="AW188" s="201"/>
      <c r="AX188" s="209"/>
      <c r="AY188" s="201"/>
      <c r="AZ188" s="209"/>
      <c r="BA188" s="201"/>
      <c r="BB188" s="209"/>
      <c r="BC188" s="201"/>
      <c r="BD188" s="209"/>
      <c r="BE188" s="201"/>
      <c r="BF188" s="209"/>
      <c r="BG188" s="201"/>
      <c r="BH188" s="209"/>
      <c r="BI188" s="201"/>
      <c r="BJ188" s="209"/>
      <c r="BK188" s="201"/>
      <c r="BL188" s="209"/>
      <c r="BM188" s="201"/>
      <c r="BN188" s="209"/>
      <c r="BO188" s="201"/>
      <c r="BP188" s="209"/>
      <c r="BT188" s="1"/>
    </row>
    <row r="189" spans="2:72" s="5" customFormat="1" ht="22.5" hidden="1" x14ac:dyDescent="0.2">
      <c r="B189" s="81"/>
      <c r="C189" s="82"/>
      <c r="D189" s="79" t="s">
        <v>77</v>
      </c>
      <c r="E189" s="83" t="s">
        <v>5</v>
      </c>
      <c r="F189" s="84" t="s">
        <v>464</v>
      </c>
      <c r="G189" s="82"/>
      <c r="H189" s="83" t="s">
        <v>5</v>
      </c>
      <c r="I189" s="85"/>
      <c r="J189" s="82"/>
      <c r="K189" s="187"/>
      <c r="M189" s="201"/>
      <c r="N189" s="209"/>
      <c r="O189" s="201"/>
      <c r="P189" s="209"/>
      <c r="Q189" s="201"/>
      <c r="R189" s="209"/>
      <c r="S189" s="201"/>
      <c r="T189" s="209"/>
      <c r="U189" s="201"/>
      <c r="V189" s="209"/>
      <c r="W189" s="201"/>
      <c r="X189" s="209"/>
      <c r="Y189" s="201"/>
      <c r="Z189" s="209"/>
      <c r="AA189" s="201"/>
      <c r="AB189" s="209"/>
      <c r="AC189" s="201"/>
      <c r="AD189" s="209"/>
      <c r="AE189" s="201"/>
      <c r="AF189" s="209"/>
      <c r="AG189" s="201"/>
      <c r="AH189" s="209"/>
      <c r="AI189" s="201"/>
      <c r="AJ189" s="209"/>
      <c r="AK189" s="201"/>
      <c r="AL189" s="209"/>
      <c r="AM189" s="201"/>
      <c r="AN189" s="209"/>
      <c r="AO189" s="201"/>
      <c r="AP189" s="209"/>
      <c r="AQ189" s="201"/>
      <c r="AR189" s="209"/>
      <c r="AS189" s="201"/>
      <c r="AT189" s="209"/>
      <c r="AU189" s="201"/>
      <c r="AV189" s="209"/>
      <c r="AW189" s="201"/>
      <c r="AX189" s="209"/>
      <c r="AY189" s="201"/>
      <c r="AZ189" s="209"/>
      <c r="BA189" s="201"/>
      <c r="BB189" s="209"/>
      <c r="BC189" s="201"/>
      <c r="BD189" s="209"/>
      <c r="BE189" s="201"/>
      <c r="BF189" s="209"/>
      <c r="BG189" s="201"/>
      <c r="BH189" s="209"/>
      <c r="BI189" s="201"/>
      <c r="BJ189" s="209"/>
      <c r="BK189" s="201"/>
      <c r="BL189" s="209"/>
      <c r="BM189" s="201"/>
      <c r="BN189" s="209"/>
      <c r="BO189" s="201"/>
      <c r="BP189" s="209"/>
      <c r="BT189" s="6"/>
    </row>
    <row r="190" spans="2:72" s="5" customFormat="1" hidden="1" x14ac:dyDescent="0.2">
      <c r="B190" s="81"/>
      <c r="C190" s="82"/>
      <c r="D190" s="79" t="s">
        <v>77</v>
      </c>
      <c r="E190" s="83" t="s">
        <v>5</v>
      </c>
      <c r="F190" s="84" t="s">
        <v>465</v>
      </c>
      <c r="G190" s="82"/>
      <c r="H190" s="83" t="s">
        <v>5</v>
      </c>
      <c r="I190" s="85"/>
      <c r="J190" s="82"/>
      <c r="K190" s="188"/>
      <c r="M190" s="201"/>
      <c r="N190" s="209"/>
      <c r="O190" s="201"/>
      <c r="P190" s="209"/>
      <c r="Q190" s="201"/>
      <c r="R190" s="209"/>
      <c r="S190" s="201"/>
      <c r="T190" s="209"/>
      <c r="U190" s="201"/>
      <c r="V190" s="209"/>
      <c r="W190" s="201"/>
      <c r="X190" s="209"/>
      <c r="Y190" s="201"/>
      <c r="Z190" s="209"/>
      <c r="AA190" s="201"/>
      <c r="AB190" s="209"/>
      <c r="AC190" s="201"/>
      <c r="AD190" s="209"/>
      <c r="AE190" s="201"/>
      <c r="AF190" s="209"/>
      <c r="AG190" s="201"/>
      <c r="AH190" s="209"/>
      <c r="AI190" s="201"/>
      <c r="AJ190" s="209"/>
      <c r="AK190" s="201"/>
      <c r="AL190" s="209"/>
      <c r="AM190" s="201"/>
      <c r="AN190" s="209"/>
      <c r="AO190" s="201"/>
      <c r="AP190" s="209"/>
      <c r="AQ190" s="201"/>
      <c r="AR190" s="209"/>
      <c r="AS190" s="201"/>
      <c r="AT190" s="209"/>
      <c r="AU190" s="201"/>
      <c r="AV190" s="209"/>
      <c r="AW190" s="201"/>
      <c r="AX190" s="209"/>
      <c r="AY190" s="201"/>
      <c r="AZ190" s="209"/>
      <c r="BA190" s="201"/>
      <c r="BB190" s="209"/>
      <c r="BC190" s="201"/>
      <c r="BD190" s="209"/>
      <c r="BE190" s="201"/>
      <c r="BF190" s="209"/>
      <c r="BG190" s="201"/>
      <c r="BH190" s="209"/>
      <c r="BI190" s="201"/>
      <c r="BJ190" s="209"/>
      <c r="BK190" s="201"/>
      <c r="BL190" s="209"/>
      <c r="BM190" s="201"/>
      <c r="BN190" s="209"/>
      <c r="BO190" s="201"/>
      <c r="BP190" s="209"/>
    </row>
    <row r="191" spans="2:72" s="5" customFormat="1" hidden="1" x14ac:dyDescent="0.2">
      <c r="B191" s="81"/>
      <c r="C191" s="82"/>
      <c r="D191" s="79" t="s">
        <v>77</v>
      </c>
      <c r="E191" s="83" t="s">
        <v>5</v>
      </c>
      <c r="F191" s="84" t="s">
        <v>433</v>
      </c>
      <c r="G191" s="82"/>
      <c r="H191" s="83" t="s">
        <v>5</v>
      </c>
      <c r="I191" s="85"/>
      <c r="J191" s="82"/>
      <c r="K191" s="188"/>
      <c r="M191" s="201"/>
      <c r="N191" s="209"/>
      <c r="O191" s="201"/>
      <c r="P191" s="209"/>
      <c r="Q191" s="201"/>
      <c r="R191" s="209"/>
      <c r="S191" s="201"/>
      <c r="T191" s="209"/>
      <c r="U191" s="201"/>
      <c r="V191" s="209"/>
      <c r="W191" s="201"/>
      <c r="X191" s="209"/>
      <c r="Y191" s="201"/>
      <c r="Z191" s="209"/>
      <c r="AA191" s="201"/>
      <c r="AB191" s="209"/>
      <c r="AC191" s="201"/>
      <c r="AD191" s="209"/>
      <c r="AE191" s="201"/>
      <c r="AF191" s="209"/>
      <c r="AG191" s="201"/>
      <c r="AH191" s="209"/>
      <c r="AI191" s="201"/>
      <c r="AJ191" s="209"/>
      <c r="AK191" s="201"/>
      <c r="AL191" s="209"/>
      <c r="AM191" s="201"/>
      <c r="AN191" s="209"/>
      <c r="AO191" s="201"/>
      <c r="AP191" s="209"/>
      <c r="AQ191" s="201"/>
      <c r="AR191" s="209"/>
      <c r="AS191" s="201"/>
      <c r="AT191" s="209"/>
      <c r="AU191" s="201"/>
      <c r="AV191" s="209"/>
      <c r="AW191" s="201"/>
      <c r="AX191" s="209"/>
      <c r="AY191" s="201"/>
      <c r="AZ191" s="209"/>
      <c r="BA191" s="201"/>
      <c r="BB191" s="209"/>
      <c r="BC191" s="201"/>
      <c r="BD191" s="209"/>
      <c r="BE191" s="201"/>
      <c r="BF191" s="209"/>
      <c r="BG191" s="201"/>
      <c r="BH191" s="209"/>
      <c r="BI191" s="201"/>
      <c r="BJ191" s="209"/>
      <c r="BK191" s="201"/>
      <c r="BL191" s="209"/>
      <c r="BM191" s="201"/>
      <c r="BN191" s="209"/>
      <c r="BO191" s="201"/>
      <c r="BP191" s="209"/>
    </row>
    <row r="192" spans="2:72" s="6" customFormat="1" hidden="1" x14ac:dyDescent="0.2">
      <c r="B192" s="86"/>
      <c r="C192" s="87"/>
      <c r="D192" s="79" t="s">
        <v>77</v>
      </c>
      <c r="E192" s="88" t="s">
        <v>5</v>
      </c>
      <c r="F192" s="89" t="s">
        <v>39</v>
      </c>
      <c r="G192" s="87"/>
      <c r="H192" s="90">
        <v>1</v>
      </c>
      <c r="I192" s="91"/>
      <c r="J192" s="87"/>
      <c r="K192" s="188"/>
      <c r="M192" s="199"/>
      <c r="N192" s="208"/>
      <c r="O192" s="199"/>
      <c r="P192" s="208"/>
      <c r="Q192" s="199"/>
      <c r="R192" s="208"/>
      <c r="S192" s="199"/>
      <c r="T192" s="208"/>
      <c r="U192" s="199"/>
      <c r="V192" s="208"/>
      <c r="W192" s="199"/>
      <c r="X192" s="208"/>
      <c r="Y192" s="199"/>
      <c r="Z192" s="208"/>
      <c r="AA192" s="199"/>
      <c r="AB192" s="208"/>
      <c r="AC192" s="199"/>
      <c r="AD192" s="208"/>
      <c r="AE192" s="199"/>
      <c r="AF192" s="208"/>
      <c r="AG192" s="199"/>
      <c r="AH192" s="208"/>
      <c r="AI192" s="199"/>
      <c r="AJ192" s="208"/>
      <c r="AK192" s="199"/>
      <c r="AL192" s="208"/>
      <c r="AM192" s="199"/>
      <c r="AN192" s="208"/>
      <c r="AO192" s="199"/>
      <c r="AP192" s="208"/>
      <c r="AQ192" s="199"/>
      <c r="AR192" s="208"/>
      <c r="AS192" s="199"/>
      <c r="AT192" s="208"/>
      <c r="AU192" s="199"/>
      <c r="AV192" s="208"/>
      <c r="AW192" s="199"/>
      <c r="AX192" s="208"/>
      <c r="AY192" s="199"/>
      <c r="AZ192" s="208"/>
      <c r="BA192" s="199"/>
      <c r="BB192" s="208"/>
      <c r="BC192" s="199"/>
      <c r="BD192" s="208"/>
      <c r="BE192" s="199"/>
      <c r="BF192" s="208"/>
      <c r="BG192" s="199"/>
      <c r="BH192" s="208"/>
      <c r="BI192" s="199"/>
      <c r="BJ192" s="208"/>
      <c r="BK192" s="199"/>
      <c r="BL192" s="208"/>
      <c r="BM192" s="199"/>
      <c r="BN192" s="208"/>
      <c r="BO192" s="199"/>
      <c r="BP192" s="208"/>
      <c r="BT192" s="5"/>
    </row>
    <row r="193" spans="2:72" s="5" customFormat="1" hidden="1" x14ac:dyDescent="0.2">
      <c r="B193" s="81"/>
      <c r="C193" s="82"/>
      <c r="D193" s="79" t="s">
        <v>77</v>
      </c>
      <c r="E193" s="83" t="s">
        <v>5</v>
      </c>
      <c r="F193" s="84" t="s">
        <v>462</v>
      </c>
      <c r="G193" s="82"/>
      <c r="H193" s="83" t="s">
        <v>5</v>
      </c>
      <c r="I193" s="85"/>
      <c r="J193" s="82"/>
      <c r="K193" s="188"/>
      <c r="M193" s="201"/>
      <c r="N193" s="209"/>
      <c r="O193" s="201"/>
      <c r="P193" s="209"/>
      <c r="Q193" s="201"/>
      <c r="R193" s="209"/>
      <c r="S193" s="201"/>
      <c r="T193" s="209"/>
      <c r="U193" s="201"/>
      <c r="V193" s="209"/>
      <c r="W193" s="201"/>
      <c r="X193" s="209"/>
      <c r="Y193" s="201"/>
      <c r="Z193" s="209"/>
      <c r="AA193" s="201"/>
      <c r="AB193" s="209"/>
      <c r="AC193" s="201"/>
      <c r="AD193" s="209"/>
      <c r="AE193" s="201"/>
      <c r="AF193" s="209"/>
      <c r="AG193" s="201"/>
      <c r="AH193" s="209"/>
      <c r="AI193" s="201"/>
      <c r="AJ193" s="209"/>
      <c r="AK193" s="201"/>
      <c r="AL193" s="209"/>
      <c r="AM193" s="201"/>
      <c r="AN193" s="209"/>
      <c r="AO193" s="201"/>
      <c r="AP193" s="209"/>
      <c r="AQ193" s="201"/>
      <c r="AR193" s="209"/>
      <c r="AS193" s="201"/>
      <c r="AT193" s="209"/>
      <c r="AU193" s="201"/>
      <c r="AV193" s="209"/>
      <c r="AW193" s="201"/>
      <c r="AX193" s="209"/>
      <c r="AY193" s="201"/>
      <c r="AZ193" s="209"/>
      <c r="BA193" s="201"/>
      <c r="BB193" s="209"/>
      <c r="BC193" s="201"/>
      <c r="BD193" s="209"/>
      <c r="BE193" s="201"/>
      <c r="BF193" s="209"/>
      <c r="BG193" s="201"/>
      <c r="BH193" s="209"/>
      <c r="BI193" s="201"/>
      <c r="BJ193" s="209"/>
      <c r="BK193" s="201"/>
      <c r="BL193" s="209"/>
      <c r="BM193" s="201"/>
      <c r="BN193" s="209"/>
      <c r="BO193" s="201"/>
      <c r="BP193" s="209"/>
    </row>
    <row r="194" spans="2:72" s="5" customFormat="1" ht="12" hidden="1" x14ac:dyDescent="0.2">
      <c r="B194" s="81"/>
      <c r="C194" s="82"/>
      <c r="D194" s="79" t="s">
        <v>77</v>
      </c>
      <c r="E194" s="83" t="s">
        <v>5</v>
      </c>
      <c r="F194" s="84" t="s">
        <v>463</v>
      </c>
      <c r="G194" s="82"/>
      <c r="H194" s="83" t="s">
        <v>5</v>
      </c>
      <c r="I194" s="85"/>
      <c r="J194" s="82"/>
      <c r="K194" s="189"/>
      <c r="M194" s="201"/>
      <c r="N194" s="209"/>
      <c r="O194" s="201"/>
      <c r="P194" s="209"/>
      <c r="Q194" s="201"/>
      <c r="R194" s="209"/>
      <c r="S194" s="201"/>
      <c r="T194" s="209"/>
      <c r="U194" s="201"/>
      <c r="V194" s="209"/>
      <c r="W194" s="201"/>
      <c r="X194" s="209"/>
      <c r="Y194" s="201"/>
      <c r="Z194" s="209"/>
      <c r="AA194" s="201"/>
      <c r="AB194" s="209"/>
      <c r="AC194" s="201"/>
      <c r="AD194" s="209"/>
      <c r="AE194" s="201"/>
      <c r="AF194" s="209"/>
      <c r="AG194" s="201"/>
      <c r="AH194" s="209"/>
      <c r="AI194" s="201"/>
      <c r="AJ194" s="209"/>
      <c r="AK194" s="201"/>
      <c r="AL194" s="209"/>
      <c r="AM194" s="201"/>
      <c r="AN194" s="209"/>
      <c r="AO194" s="201"/>
      <c r="AP194" s="209"/>
      <c r="AQ194" s="201"/>
      <c r="AR194" s="209"/>
      <c r="AS194" s="201"/>
      <c r="AT194" s="209"/>
      <c r="AU194" s="201"/>
      <c r="AV194" s="209"/>
      <c r="AW194" s="201"/>
      <c r="AX194" s="209"/>
      <c r="AY194" s="201"/>
      <c r="AZ194" s="209"/>
      <c r="BA194" s="201"/>
      <c r="BB194" s="209"/>
      <c r="BC194" s="201"/>
      <c r="BD194" s="209"/>
      <c r="BE194" s="201"/>
      <c r="BF194" s="209"/>
      <c r="BG194" s="201"/>
      <c r="BH194" s="209"/>
      <c r="BI194" s="201"/>
      <c r="BJ194" s="209"/>
      <c r="BK194" s="201"/>
      <c r="BL194" s="209"/>
      <c r="BM194" s="201"/>
      <c r="BN194" s="209"/>
      <c r="BO194" s="201"/>
      <c r="BP194" s="209"/>
      <c r="BT194" s="1"/>
    </row>
    <row r="195" spans="2:72" s="5" customFormat="1" ht="22.5" hidden="1" x14ac:dyDescent="0.2">
      <c r="B195" s="81"/>
      <c r="C195" s="82"/>
      <c r="D195" s="79" t="s">
        <v>77</v>
      </c>
      <c r="E195" s="83" t="s">
        <v>5</v>
      </c>
      <c r="F195" s="84" t="s">
        <v>464</v>
      </c>
      <c r="G195" s="82"/>
      <c r="H195" s="83" t="s">
        <v>5</v>
      </c>
      <c r="I195" s="85"/>
      <c r="J195" s="82"/>
      <c r="K195" s="187"/>
      <c r="M195" s="201"/>
      <c r="N195" s="209"/>
      <c r="O195" s="201"/>
      <c r="P195" s="209"/>
      <c r="Q195" s="201"/>
      <c r="R195" s="209"/>
      <c r="S195" s="201"/>
      <c r="T195" s="209"/>
      <c r="U195" s="201"/>
      <c r="V195" s="209"/>
      <c r="W195" s="201"/>
      <c r="X195" s="209"/>
      <c r="Y195" s="201"/>
      <c r="Z195" s="209"/>
      <c r="AA195" s="201"/>
      <c r="AB195" s="209"/>
      <c r="AC195" s="201"/>
      <c r="AD195" s="209"/>
      <c r="AE195" s="201"/>
      <c r="AF195" s="209"/>
      <c r="AG195" s="201"/>
      <c r="AH195" s="209"/>
      <c r="AI195" s="201"/>
      <c r="AJ195" s="209"/>
      <c r="AK195" s="201"/>
      <c r="AL195" s="209"/>
      <c r="AM195" s="201"/>
      <c r="AN195" s="209"/>
      <c r="AO195" s="201"/>
      <c r="AP195" s="209"/>
      <c r="AQ195" s="201"/>
      <c r="AR195" s="209"/>
      <c r="AS195" s="201"/>
      <c r="AT195" s="209"/>
      <c r="AU195" s="201"/>
      <c r="AV195" s="209"/>
      <c r="AW195" s="201"/>
      <c r="AX195" s="209"/>
      <c r="AY195" s="201"/>
      <c r="AZ195" s="209"/>
      <c r="BA195" s="201"/>
      <c r="BB195" s="209"/>
      <c r="BC195" s="201"/>
      <c r="BD195" s="209"/>
      <c r="BE195" s="201"/>
      <c r="BF195" s="209"/>
      <c r="BG195" s="201"/>
      <c r="BH195" s="209"/>
      <c r="BI195" s="201"/>
      <c r="BJ195" s="209"/>
      <c r="BK195" s="201"/>
      <c r="BL195" s="209"/>
      <c r="BM195" s="201"/>
      <c r="BN195" s="209"/>
      <c r="BO195" s="201"/>
      <c r="BP195" s="209"/>
      <c r="BT195" s="6"/>
    </row>
    <row r="196" spans="2:72" s="5" customFormat="1" hidden="1" x14ac:dyDescent="0.2">
      <c r="B196" s="81"/>
      <c r="C196" s="82"/>
      <c r="D196" s="79" t="s">
        <v>77</v>
      </c>
      <c r="E196" s="83" t="s">
        <v>5</v>
      </c>
      <c r="F196" s="84" t="s">
        <v>465</v>
      </c>
      <c r="G196" s="82"/>
      <c r="H196" s="83" t="s">
        <v>5</v>
      </c>
      <c r="I196" s="85"/>
      <c r="J196" s="82"/>
      <c r="K196" s="188"/>
      <c r="M196" s="201"/>
      <c r="N196" s="209"/>
      <c r="O196" s="201"/>
      <c r="P196" s="209"/>
      <c r="Q196" s="201"/>
      <c r="R196" s="209"/>
      <c r="S196" s="201"/>
      <c r="T196" s="209"/>
      <c r="U196" s="201"/>
      <c r="V196" s="209"/>
      <c r="W196" s="201"/>
      <c r="X196" s="209"/>
      <c r="Y196" s="201"/>
      <c r="Z196" s="209"/>
      <c r="AA196" s="201"/>
      <c r="AB196" s="209"/>
      <c r="AC196" s="201"/>
      <c r="AD196" s="209"/>
      <c r="AE196" s="201"/>
      <c r="AF196" s="209"/>
      <c r="AG196" s="201"/>
      <c r="AH196" s="209"/>
      <c r="AI196" s="201"/>
      <c r="AJ196" s="209"/>
      <c r="AK196" s="201"/>
      <c r="AL196" s="209"/>
      <c r="AM196" s="201"/>
      <c r="AN196" s="209"/>
      <c r="AO196" s="201"/>
      <c r="AP196" s="209"/>
      <c r="AQ196" s="201"/>
      <c r="AR196" s="209"/>
      <c r="AS196" s="201"/>
      <c r="AT196" s="209"/>
      <c r="AU196" s="201"/>
      <c r="AV196" s="209"/>
      <c r="AW196" s="201"/>
      <c r="AX196" s="209"/>
      <c r="AY196" s="201"/>
      <c r="AZ196" s="209"/>
      <c r="BA196" s="201"/>
      <c r="BB196" s="209"/>
      <c r="BC196" s="201"/>
      <c r="BD196" s="209"/>
      <c r="BE196" s="201"/>
      <c r="BF196" s="209"/>
      <c r="BG196" s="201"/>
      <c r="BH196" s="209"/>
      <c r="BI196" s="201"/>
      <c r="BJ196" s="209"/>
      <c r="BK196" s="201"/>
      <c r="BL196" s="209"/>
      <c r="BM196" s="201"/>
      <c r="BN196" s="209"/>
      <c r="BO196" s="201"/>
      <c r="BP196" s="209"/>
    </row>
    <row r="197" spans="2:72" s="5" customFormat="1" hidden="1" x14ac:dyDescent="0.2">
      <c r="B197" s="81"/>
      <c r="C197" s="82"/>
      <c r="D197" s="79" t="s">
        <v>77</v>
      </c>
      <c r="E197" s="83" t="s">
        <v>5</v>
      </c>
      <c r="F197" s="84" t="s">
        <v>433</v>
      </c>
      <c r="G197" s="82"/>
      <c r="H197" s="83" t="s">
        <v>5</v>
      </c>
      <c r="I197" s="85"/>
      <c r="J197" s="82"/>
      <c r="K197" s="188"/>
      <c r="M197" s="201"/>
      <c r="N197" s="209"/>
      <c r="O197" s="201"/>
      <c r="P197" s="209"/>
      <c r="Q197" s="201"/>
      <c r="R197" s="209"/>
      <c r="S197" s="201"/>
      <c r="T197" s="209"/>
      <c r="U197" s="201"/>
      <c r="V197" s="209"/>
      <c r="W197" s="201"/>
      <c r="X197" s="209"/>
      <c r="Y197" s="201"/>
      <c r="Z197" s="209"/>
      <c r="AA197" s="201"/>
      <c r="AB197" s="209"/>
      <c r="AC197" s="201"/>
      <c r="AD197" s="209"/>
      <c r="AE197" s="201"/>
      <c r="AF197" s="209"/>
      <c r="AG197" s="201"/>
      <c r="AH197" s="209"/>
      <c r="AI197" s="201"/>
      <c r="AJ197" s="209"/>
      <c r="AK197" s="201"/>
      <c r="AL197" s="209"/>
      <c r="AM197" s="201"/>
      <c r="AN197" s="209"/>
      <c r="AO197" s="201"/>
      <c r="AP197" s="209"/>
      <c r="AQ197" s="201"/>
      <c r="AR197" s="209"/>
      <c r="AS197" s="201"/>
      <c r="AT197" s="209"/>
      <c r="AU197" s="201"/>
      <c r="AV197" s="209"/>
      <c r="AW197" s="201"/>
      <c r="AX197" s="209"/>
      <c r="AY197" s="201"/>
      <c r="AZ197" s="209"/>
      <c r="BA197" s="201"/>
      <c r="BB197" s="209"/>
      <c r="BC197" s="201"/>
      <c r="BD197" s="209"/>
      <c r="BE197" s="201"/>
      <c r="BF197" s="209"/>
      <c r="BG197" s="201"/>
      <c r="BH197" s="209"/>
      <c r="BI197" s="201"/>
      <c r="BJ197" s="209"/>
      <c r="BK197" s="201"/>
      <c r="BL197" s="209"/>
      <c r="BM197" s="201"/>
      <c r="BN197" s="209"/>
      <c r="BO197" s="201"/>
      <c r="BP197" s="209"/>
      <c r="BQ197" s="1"/>
      <c r="BR197" s="1"/>
      <c r="BS197" s="1"/>
    </row>
    <row r="198" spans="2:72" s="6" customFormat="1" hidden="1" x14ac:dyDescent="0.2">
      <c r="B198" s="86"/>
      <c r="C198" s="87"/>
      <c r="D198" s="79" t="s">
        <v>77</v>
      </c>
      <c r="E198" s="88" t="s">
        <v>5</v>
      </c>
      <c r="F198" s="89" t="s">
        <v>466</v>
      </c>
      <c r="G198" s="87"/>
      <c r="H198" s="90">
        <v>3</v>
      </c>
      <c r="I198" s="91"/>
      <c r="J198" s="87"/>
      <c r="K198" s="188"/>
      <c r="M198" s="199"/>
      <c r="N198" s="208"/>
      <c r="O198" s="199"/>
      <c r="P198" s="208"/>
      <c r="Q198" s="199"/>
      <c r="R198" s="208"/>
      <c r="S198" s="199"/>
      <c r="T198" s="208"/>
      <c r="U198" s="199"/>
      <c r="V198" s="208"/>
      <c r="W198" s="199"/>
      <c r="X198" s="208"/>
      <c r="Y198" s="199"/>
      <c r="Z198" s="208"/>
      <c r="AA198" s="199"/>
      <c r="AB198" s="208"/>
      <c r="AC198" s="199"/>
      <c r="AD198" s="208"/>
      <c r="AE198" s="199"/>
      <c r="AF198" s="208"/>
      <c r="AG198" s="199"/>
      <c r="AH198" s="208"/>
      <c r="AI198" s="199"/>
      <c r="AJ198" s="208"/>
      <c r="AK198" s="199"/>
      <c r="AL198" s="208"/>
      <c r="AM198" s="199"/>
      <c r="AN198" s="208"/>
      <c r="AO198" s="199"/>
      <c r="AP198" s="208"/>
      <c r="AQ198" s="199"/>
      <c r="AR198" s="208"/>
      <c r="AS198" s="199"/>
      <c r="AT198" s="208"/>
      <c r="AU198" s="199"/>
      <c r="AV198" s="208"/>
      <c r="AW198" s="199"/>
      <c r="AX198" s="208"/>
      <c r="AY198" s="199"/>
      <c r="AZ198" s="208"/>
      <c r="BA198" s="199"/>
      <c r="BB198" s="208"/>
      <c r="BC198" s="199"/>
      <c r="BD198" s="208"/>
      <c r="BE198" s="199"/>
      <c r="BF198" s="208"/>
      <c r="BG198" s="199"/>
      <c r="BH198" s="208"/>
      <c r="BI198" s="199"/>
      <c r="BJ198" s="208"/>
      <c r="BK198" s="199"/>
      <c r="BL198" s="208"/>
      <c r="BM198" s="199"/>
      <c r="BN198" s="208"/>
      <c r="BO198" s="199"/>
      <c r="BP198" s="208"/>
      <c r="BQ198" s="1"/>
      <c r="BR198" s="1"/>
      <c r="BS198" s="1"/>
      <c r="BT198" s="5"/>
    </row>
    <row r="199" spans="2:72" s="5" customFormat="1" hidden="1" x14ac:dyDescent="0.2">
      <c r="B199" s="81"/>
      <c r="C199" s="82"/>
      <c r="D199" s="79" t="s">
        <v>77</v>
      </c>
      <c r="E199" s="83" t="s">
        <v>5</v>
      </c>
      <c r="F199" s="84" t="s">
        <v>467</v>
      </c>
      <c r="G199" s="82"/>
      <c r="H199" s="83" t="s">
        <v>5</v>
      </c>
      <c r="I199" s="85"/>
      <c r="J199" s="82"/>
      <c r="K199" s="188"/>
      <c r="M199" s="201"/>
      <c r="N199" s="209"/>
      <c r="O199" s="201"/>
      <c r="P199" s="209"/>
      <c r="Q199" s="201"/>
      <c r="R199" s="209"/>
      <c r="S199" s="201"/>
      <c r="T199" s="209"/>
      <c r="U199" s="201"/>
      <c r="V199" s="209"/>
      <c r="W199" s="201"/>
      <c r="X199" s="209"/>
      <c r="Y199" s="201"/>
      <c r="Z199" s="209"/>
      <c r="AA199" s="201"/>
      <c r="AB199" s="209"/>
      <c r="AC199" s="201"/>
      <c r="AD199" s="209"/>
      <c r="AE199" s="201"/>
      <c r="AF199" s="209"/>
      <c r="AG199" s="201"/>
      <c r="AH199" s="209"/>
      <c r="AI199" s="201"/>
      <c r="AJ199" s="209"/>
      <c r="AK199" s="201"/>
      <c r="AL199" s="209"/>
      <c r="AM199" s="201"/>
      <c r="AN199" s="209"/>
      <c r="AO199" s="201"/>
      <c r="AP199" s="209"/>
      <c r="AQ199" s="201"/>
      <c r="AR199" s="209"/>
      <c r="AS199" s="201"/>
      <c r="AT199" s="209"/>
      <c r="AU199" s="201"/>
      <c r="AV199" s="209"/>
      <c r="AW199" s="201"/>
      <c r="AX199" s="209"/>
      <c r="AY199" s="201"/>
      <c r="AZ199" s="209"/>
      <c r="BA199" s="201"/>
      <c r="BB199" s="209"/>
      <c r="BC199" s="201"/>
      <c r="BD199" s="209"/>
      <c r="BE199" s="201"/>
      <c r="BF199" s="209"/>
      <c r="BG199" s="201"/>
      <c r="BH199" s="209"/>
      <c r="BI199" s="201"/>
      <c r="BJ199" s="209"/>
      <c r="BK199" s="201"/>
      <c r="BL199" s="209"/>
      <c r="BM199" s="201"/>
      <c r="BN199" s="209"/>
      <c r="BO199" s="201"/>
      <c r="BP199" s="209"/>
      <c r="BQ199" s="6"/>
      <c r="BR199" s="6"/>
      <c r="BS199" s="6"/>
    </row>
    <row r="200" spans="2:72" s="5" customFormat="1" ht="12" hidden="1" x14ac:dyDescent="0.2">
      <c r="B200" s="81"/>
      <c r="C200" s="82"/>
      <c r="D200" s="79" t="s">
        <v>77</v>
      </c>
      <c r="E200" s="83" t="s">
        <v>5</v>
      </c>
      <c r="F200" s="84" t="s">
        <v>468</v>
      </c>
      <c r="G200" s="82"/>
      <c r="H200" s="83" t="s">
        <v>5</v>
      </c>
      <c r="I200" s="85"/>
      <c r="J200" s="82"/>
      <c r="K200" s="189"/>
      <c r="M200" s="201"/>
      <c r="N200" s="209"/>
      <c r="O200" s="201"/>
      <c r="P200" s="209"/>
      <c r="Q200" s="201"/>
      <c r="R200" s="209"/>
      <c r="S200" s="201"/>
      <c r="T200" s="209"/>
      <c r="U200" s="201"/>
      <c r="V200" s="209"/>
      <c r="W200" s="201"/>
      <c r="X200" s="209"/>
      <c r="Y200" s="201"/>
      <c r="Z200" s="209"/>
      <c r="AA200" s="201"/>
      <c r="AB200" s="209"/>
      <c r="AC200" s="201"/>
      <c r="AD200" s="209"/>
      <c r="AE200" s="201"/>
      <c r="AF200" s="209"/>
      <c r="AG200" s="201"/>
      <c r="AH200" s="209"/>
      <c r="AI200" s="201"/>
      <c r="AJ200" s="209"/>
      <c r="AK200" s="201"/>
      <c r="AL200" s="209"/>
      <c r="AM200" s="201"/>
      <c r="AN200" s="209"/>
      <c r="AO200" s="201"/>
      <c r="AP200" s="209"/>
      <c r="AQ200" s="201"/>
      <c r="AR200" s="209"/>
      <c r="AS200" s="201"/>
      <c r="AT200" s="209"/>
      <c r="AU200" s="201"/>
      <c r="AV200" s="209"/>
      <c r="AW200" s="201"/>
      <c r="AX200" s="209"/>
      <c r="AY200" s="201"/>
      <c r="AZ200" s="209"/>
      <c r="BA200" s="201"/>
      <c r="BB200" s="209"/>
      <c r="BC200" s="201"/>
      <c r="BD200" s="209"/>
      <c r="BE200" s="201"/>
      <c r="BF200" s="209"/>
      <c r="BG200" s="201"/>
      <c r="BH200" s="209"/>
      <c r="BI200" s="201"/>
      <c r="BJ200" s="209"/>
      <c r="BK200" s="201"/>
      <c r="BL200" s="209"/>
      <c r="BM200" s="201"/>
      <c r="BN200" s="209"/>
      <c r="BO200" s="201"/>
      <c r="BP200" s="209"/>
      <c r="BT200" s="1"/>
    </row>
    <row r="201" spans="2:72" s="5" customFormat="1" hidden="1" x14ac:dyDescent="0.2">
      <c r="B201" s="81"/>
      <c r="C201" s="82"/>
      <c r="D201" s="79" t="s">
        <v>77</v>
      </c>
      <c r="E201" s="83" t="s">
        <v>5</v>
      </c>
      <c r="F201" s="84" t="s">
        <v>469</v>
      </c>
      <c r="G201" s="82"/>
      <c r="H201" s="83" t="s">
        <v>5</v>
      </c>
      <c r="I201" s="85"/>
      <c r="J201" s="82"/>
      <c r="K201" s="187"/>
      <c r="M201" s="201"/>
      <c r="N201" s="209"/>
      <c r="O201" s="201"/>
      <c r="P201" s="209"/>
      <c r="Q201" s="201"/>
      <c r="R201" s="209"/>
      <c r="S201" s="201"/>
      <c r="T201" s="209"/>
      <c r="U201" s="201"/>
      <c r="V201" s="209"/>
      <c r="W201" s="201"/>
      <c r="X201" s="209"/>
      <c r="Y201" s="201"/>
      <c r="Z201" s="209"/>
      <c r="AA201" s="201"/>
      <c r="AB201" s="209"/>
      <c r="AC201" s="201"/>
      <c r="AD201" s="209"/>
      <c r="AE201" s="201"/>
      <c r="AF201" s="209"/>
      <c r="AG201" s="201"/>
      <c r="AH201" s="209"/>
      <c r="AI201" s="201"/>
      <c r="AJ201" s="209"/>
      <c r="AK201" s="201"/>
      <c r="AL201" s="209"/>
      <c r="AM201" s="201"/>
      <c r="AN201" s="209"/>
      <c r="AO201" s="201"/>
      <c r="AP201" s="209"/>
      <c r="AQ201" s="201"/>
      <c r="AR201" s="209"/>
      <c r="AS201" s="201"/>
      <c r="AT201" s="209"/>
      <c r="AU201" s="201"/>
      <c r="AV201" s="209"/>
      <c r="AW201" s="201"/>
      <c r="AX201" s="209"/>
      <c r="AY201" s="201"/>
      <c r="AZ201" s="209"/>
      <c r="BA201" s="201"/>
      <c r="BB201" s="209"/>
      <c r="BC201" s="201"/>
      <c r="BD201" s="209"/>
      <c r="BE201" s="201"/>
      <c r="BF201" s="209"/>
      <c r="BG201" s="201"/>
      <c r="BH201" s="209"/>
      <c r="BI201" s="201"/>
      <c r="BJ201" s="209"/>
      <c r="BK201" s="201"/>
      <c r="BL201" s="209"/>
      <c r="BM201" s="201"/>
      <c r="BN201" s="209"/>
      <c r="BO201" s="201"/>
      <c r="BP201" s="209"/>
      <c r="BQ201" s="1"/>
      <c r="BR201" s="1"/>
      <c r="BS201" s="1"/>
      <c r="BT201" s="6"/>
    </row>
    <row r="202" spans="2:72" s="5" customFormat="1" hidden="1" x14ac:dyDescent="0.2">
      <c r="B202" s="81"/>
      <c r="C202" s="82"/>
      <c r="D202" s="79" t="s">
        <v>77</v>
      </c>
      <c r="E202" s="83" t="s">
        <v>5</v>
      </c>
      <c r="F202" s="84" t="s">
        <v>470</v>
      </c>
      <c r="G202" s="82"/>
      <c r="H202" s="83" t="s">
        <v>5</v>
      </c>
      <c r="I202" s="85"/>
      <c r="J202" s="82"/>
      <c r="K202" s="188"/>
      <c r="M202" s="201"/>
      <c r="N202" s="209"/>
      <c r="O202" s="201"/>
      <c r="P202" s="209"/>
      <c r="Q202" s="201"/>
      <c r="R202" s="209"/>
      <c r="S202" s="201"/>
      <c r="T202" s="209"/>
      <c r="U202" s="201"/>
      <c r="V202" s="209"/>
      <c r="W202" s="201"/>
      <c r="X202" s="209"/>
      <c r="Y202" s="201"/>
      <c r="Z202" s="209"/>
      <c r="AA202" s="201"/>
      <c r="AB202" s="209"/>
      <c r="AC202" s="201"/>
      <c r="AD202" s="209"/>
      <c r="AE202" s="201"/>
      <c r="AF202" s="209"/>
      <c r="AG202" s="201"/>
      <c r="AH202" s="209"/>
      <c r="AI202" s="201"/>
      <c r="AJ202" s="209"/>
      <c r="AK202" s="201"/>
      <c r="AL202" s="209"/>
      <c r="AM202" s="201"/>
      <c r="AN202" s="209"/>
      <c r="AO202" s="201"/>
      <c r="AP202" s="209"/>
      <c r="AQ202" s="201"/>
      <c r="AR202" s="209"/>
      <c r="AS202" s="201"/>
      <c r="AT202" s="209"/>
      <c r="AU202" s="201"/>
      <c r="AV202" s="209"/>
      <c r="AW202" s="201"/>
      <c r="AX202" s="209"/>
      <c r="AY202" s="201"/>
      <c r="AZ202" s="209"/>
      <c r="BA202" s="201"/>
      <c r="BB202" s="209"/>
      <c r="BC202" s="201"/>
      <c r="BD202" s="209"/>
      <c r="BE202" s="201"/>
      <c r="BF202" s="209"/>
      <c r="BG202" s="201"/>
      <c r="BH202" s="209"/>
      <c r="BI202" s="201"/>
      <c r="BJ202" s="209"/>
      <c r="BK202" s="201"/>
      <c r="BL202" s="209"/>
      <c r="BM202" s="201"/>
      <c r="BN202" s="209"/>
      <c r="BO202" s="201"/>
      <c r="BP202" s="209"/>
      <c r="BQ202" s="6"/>
      <c r="BR202" s="6"/>
      <c r="BS202" s="6"/>
    </row>
    <row r="203" spans="2:72" s="6" customFormat="1" hidden="1" x14ac:dyDescent="0.2">
      <c r="B203" s="86"/>
      <c r="C203" s="87"/>
      <c r="D203" s="79" t="s">
        <v>77</v>
      </c>
      <c r="E203" s="88" t="s">
        <v>5</v>
      </c>
      <c r="F203" s="89" t="s">
        <v>39</v>
      </c>
      <c r="G203" s="87"/>
      <c r="H203" s="90">
        <v>1</v>
      </c>
      <c r="I203" s="91"/>
      <c r="J203" s="87"/>
      <c r="K203" s="188"/>
      <c r="M203" s="199"/>
      <c r="N203" s="208"/>
      <c r="O203" s="199"/>
      <c r="P203" s="208"/>
      <c r="Q203" s="199"/>
      <c r="R203" s="208"/>
      <c r="S203" s="199"/>
      <c r="T203" s="208"/>
      <c r="U203" s="199"/>
      <c r="V203" s="208"/>
      <c r="W203" s="199"/>
      <c r="X203" s="208"/>
      <c r="Y203" s="199"/>
      <c r="Z203" s="208"/>
      <c r="AA203" s="199"/>
      <c r="AB203" s="208"/>
      <c r="AC203" s="199"/>
      <c r="AD203" s="208"/>
      <c r="AE203" s="199"/>
      <c r="AF203" s="208"/>
      <c r="AG203" s="199"/>
      <c r="AH203" s="208"/>
      <c r="AI203" s="199"/>
      <c r="AJ203" s="208"/>
      <c r="AK203" s="199"/>
      <c r="AL203" s="208"/>
      <c r="AM203" s="199"/>
      <c r="AN203" s="208"/>
      <c r="AO203" s="199"/>
      <c r="AP203" s="208"/>
      <c r="AQ203" s="199"/>
      <c r="AR203" s="208"/>
      <c r="AS203" s="199"/>
      <c r="AT203" s="208"/>
      <c r="AU203" s="199"/>
      <c r="AV203" s="208"/>
      <c r="AW203" s="199"/>
      <c r="AX203" s="208"/>
      <c r="AY203" s="199"/>
      <c r="AZ203" s="208"/>
      <c r="BA203" s="199"/>
      <c r="BB203" s="208"/>
      <c r="BC203" s="199"/>
      <c r="BD203" s="208"/>
      <c r="BE203" s="199"/>
      <c r="BF203" s="208"/>
      <c r="BG203" s="199"/>
      <c r="BH203" s="208"/>
      <c r="BI203" s="199"/>
      <c r="BJ203" s="208"/>
      <c r="BK203" s="199"/>
      <c r="BL203" s="208"/>
      <c r="BM203" s="199"/>
      <c r="BN203" s="208"/>
      <c r="BO203" s="199"/>
      <c r="BP203" s="208"/>
      <c r="BQ203" s="1"/>
      <c r="BR203" s="1"/>
      <c r="BS203" s="1"/>
      <c r="BT203" s="5"/>
    </row>
    <row r="204" spans="2:72" s="5" customFormat="1" hidden="1" x14ac:dyDescent="0.2">
      <c r="B204" s="81"/>
      <c r="C204" s="82"/>
      <c r="D204" s="79" t="s">
        <v>77</v>
      </c>
      <c r="E204" s="83" t="s">
        <v>5</v>
      </c>
      <c r="F204" s="84" t="s">
        <v>462</v>
      </c>
      <c r="G204" s="82"/>
      <c r="H204" s="83" t="s">
        <v>5</v>
      </c>
      <c r="I204" s="85"/>
      <c r="J204" s="82"/>
      <c r="K204" s="188"/>
      <c r="M204" s="201"/>
      <c r="N204" s="209"/>
      <c r="O204" s="201"/>
      <c r="P204" s="209"/>
      <c r="Q204" s="201"/>
      <c r="R204" s="209"/>
      <c r="S204" s="201"/>
      <c r="T204" s="209"/>
      <c r="U204" s="201"/>
      <c r="V204" s="209"/>
      <c r="W204" s="201"/>
      <c r="X204" s="209"/>
      <c r="Y204" s="201"/>
      <c r="Z204" s="209"/>
      <c r="AA204" s="201"/>
      <c r="AB204" s="209"/>
      <c r="AC204" s="201"/>
      <c r="AD204" s="209"/>
      <c r="AE204" s="201"/>
      <c r="AF204" s="209"/>
      <c r="AG204" s="201"/>
      <c r="AH204" s="209"/>
      <c r="AI204" s="201"/>
      <c r="AJ204" s="209"/>
      <c r="AK204" s="201"/>
      <c r="AL204" s="209"/>
      <c r="AM204" s="201"/>
      <c r="AN204" s="209"/>
      <c r="AO204" s="201"/>
      <c r="AP204" s="209"/>
      <c r="AQ204" s="201"/>
      <c r="AR204" s="209"/>
      <c r="AS204" s="201"/>
      <c r="AT204" s="209"/>
      <c r="AU204" s="201"/>
      <c r="AV204" s="209"/>
      <c r="AW204" s="201"/>
      <c r="AX204" s="209"/>
      <c r="AY204" s="201"/>
      <c r="AZ204" s="209"/>
      <c r="BA204" s="201"/>
      <c r="BB204" s="209"/>
      <c r="BC204" s="201"/>
      <c r="BD204" s="209"/>
      <c r="BE204" s="201"/>
      <c r="BF204" s="209"/>
      <c r="BG204" s="201"/>
      <c r="BH204" s="209"/>
      <c r="BI204" s="201"/>
      <c r="BJ204" s="209"/>
      <c r="BK204" s="201"/>
      <c r="BL204" s="209"/>
      <c r="BM204" s="201"/>
      <c r="BN204" s="209"/>
      <c r="BO204" s="201"/>
      <c r="BP204" s="209"/>
      <c r="BQ204" s="6"/>
      <c r="BR204" s="6"/>
      <c r="BS204" s="6"/>
    </row>
    <row r="205" spans="2:72" s="5" customFormat="1" ht="12" hidden="1" x14ac:dyDescent="0.2">
      <c r="B205" s="81"/>
      <c r="C205" s="82"/>
      <c r="D205" s="79" t="s">
        <v>77</v>
      </c>
      <c r="E205" s="83" t="s">
        <v>5</v>
      </c>
      <c r="F205" s="84" t="s">
        <v>463</v>
      </c>
      <c r="G205" s="82"/>
      <c r="H205" s="83" t="s">
        <v>5</v>
      </c>
      <c r="I205" s="85"/>
      <c r="J205" s="82"/>
      <c r="K205" s="189"/>
      <c r="M205" s="201"/>
      <c r="N205" s="209"/>
      <c r="O205" s="201"/>
      <c r="P205" s="209"/>
      <c r="Q205" s="201"/>
      <c r="R205" s="209"/>
      <c r="S205" s="201"/>
      <c r="T205" s="209"/>
      <c r="U205" s="201"/>
      <c r="V205" s="209"/>
      <c r="W205" s="201"/>
      <c r="X205" s="209"/>
      <c r="Y205" s="201"/>
      <c r="Z205" s="209"/>
      <c r="AA205" s="201"/>
      <c r="AB205" s="209"/>
      <c r="AC205" s="201"/>
      <c r="AD205" s="209"/>
      <c r="AE205" s="201"/>
      <c r="AF205" s="209"/>
      <c r="AG205" s="201"/>
      <c r="AH205" s="209"/>
      <c r="AI205" s="201"/>
      <c r="AJ205" s="209"/>
      <c r="AK205" s="201"/>
      <c r="AL205" s="209"/>
      <c r="AM205" s="201"/>
      <c r="AN205" s="209"/>
      <c r="AO205" s="201"/>
      <c r="AP205" s="209"/>
      <c r="AQ205" s="201"/>
      <c r="AR205" s="209"/>
      <c r="AS205" s="201"/>
      <c r="AT205" s="209"/>
      <c r="AU205" s="201"/>
      <c r="AV205" s="209"/>
      <c r="AW205" s="201"/>
      <c r="AX205" s="209"/>
      <c r="AY205" s="201"/>
      <c r="AZ205" s="209"/>
      <c r="BA205" s="201"/>
      <c r="BB205" s="209"/>
      <c r="BC205" s="201"/>
      <c r="BD205" s="209"/>
      <c r="BE205" s="201"/>
      <c r="BF205" s="209"/>
      <c r="BG205" s="201"/>
      <c r="BH205" s="209"/>
      <c r="BI205" s="201"/>
      <c r="BJ205" s="209"/>
      <c r="BK205" s="201"/>
      <c r="BL205" s="209"/>
      <c r="BM205" s="201"/>
      <c r="BN205" s="209"/>
      <c r="BO205" s="201"/>
      <c r="BP205" s="209"/>
      <c r="BT205" s="1"/>
    </row>
    <row r="206" spans="2:72" s="5" customFormat="1" hidden="1" x14ac:dyDescent="0.2">
      <c r="B206" s="81"/>
      <c r="C206" s="82"/>
      <c r="D206" s="79" t="s">
        <v>77</v>
      </c>
      <c r="E206" s="83" t="s">
        <v>5</v>
      </c>
      <c r="F206" s="84" t="s">
        <v>465</v>
      </c>
      <c r="G206" s="82"/>
      <c r="H206" s="83" t="s">
        <v>5</v>
      </c>
      <c r="I206" s="85"/>
      <c r="J206" s="82"/>
      <c r="K206" s="187"/>
      <c r="M206" s="201"/>
      <c r="N206" s="209"/>
      <c r="O206" s="201"/>
      <c r="P206" s="209"/>
      <c r="Q206" s="201"/>
      <c r="R206" s="209"/>
      <c r="S206" s="201"/>
      <c r="T206" s="209"/>
      <c r="U206" s="201"/>
      <c r="V206" s="209"/>
      <c r="W206" s="201"/>
      <c r="X206" s="209"/>
      <c r="Y206" s="201"/>
      <c r="Z206" s="209"/>
      <c r="AA206" s="201"/>
      <c r="AB206" s="209"/>
      <c r="AC206" s="201"/>
      <c r="AD206" s="209"/>
      <c r="AE206" s="201"/>
      <c r="AF206" s="209"/>
      <c r="AG206" s="201"/>
      <c r="AH206" s="209"/>
      <c r="AI206" s="201"/>
      <c r="AJ206" s="209"/>
      <c r="AK206" s="201"/>
      <c r="AL206" s="209"/>
      <c r="AM206" s="201"/>
      <c r="AN206" s="209"/>
      <c r="AO206" s="201"/>
      <c r="AP206" s="209"/>
      <c r="AQ206" s="201"/>
      <c r="AR206" s="209"/>
      <c r="AS206" s="201"/>
      <c r="AT206" s="209"/>
      <c r="AU206" s="201"/>
      <c r="AV206" s="209"/>
      <c r="AW206" s="201"/>
      <c r="AX206" s="209"/>
      <c r="AY206" s="201"/>
      <c r="AZ206" s="209"/>
      <c r="BA206" s="201"/>
      <c r="BB206" s="209"/>
      <c r="BC206" s="201"/>
      <c r="BD206" s="209"/>
      <c r="BE206" s="201"/>
      <c r="BF206" s="209"/>
      <c r="BG206" s="201"/>
      <c r="BH206" s="209"/>
      <c r="BI206" s="201"/>
      <c r="BJ206" s="209"/>
      <c r="BK206" s="201"/>
      <c r="BL206" s="209"/>
      <c r="BM206" s="201"/>
      <c r="BN206" s="209"/>
      <c r="BO206" s="201"/>
      <c r="BP206" s="209"/>
      <c r="BQ206" s="1"/>
      <c r="BR206" s="1"/>
      <c r="BS206" s="1"/>
      <c r="BT206" s="6"/>
    </row>
    <row r="207" spans="2:72" s="5" customFormat="1" hidden="1" x14ac:dyDescent="0.2">
      <c r="B207" s="81"/>
      <c r="C207" s="82"/>
      <c r="D207" s="79" t="s">
        <v>77</v>
      </c>
      <c r="E207" s="83" t="s">
        <v>5</v>
      </c>
      <c r="F207" s="84" t="s">
        <v>433</v>
      </c>
      <c r="G207" s="82"/>
      <c r="H207" s="83" t="s">
        <v>5</v>
      </c>
      <c r="I207" s="85"/>
      <c r="J207" s="82"/>
      <c r="K207" s="188"/>
      <c r="M207" s="201"/>
      <c r="N207" s="209"/>
      <c r="O207" s="201"/>
      <c r="P207" s="209"/>
      <c r="Q207" s="201"/>
      <c r="R207" s="209"/>
      <c r="S207" s="201"/>
      <c r="T207" s="209"/>
      <c r="U207" s="201"/>
      <c r="V207" s="209"/>
      <c r="W207" s="201"/>
      <c r="X207" s="209"/>
      <c r="Y207" s="201"/>
      <c r="Z207" s="209"/>
      <c r="AA207" s="201"/>
      <c r="AB207" s="209"/>
      <c r="AC207" s="201"/>
      <c r="AD207" s="209"/>
      <c r="AE207" s="201"/>
      <c r="AF207" s="209"/>
      <c r="AG207" s="201"/>
      <c r="AH207" s="209"/>
      <c r="AI207" s="201"/>
      <c r="AJ207" s="209"/>
      <c r="AK207" s="201"/>
      <c r="AL207" s="209"/>
      <c r="AM207" s="201"/>
      <c r="AN207" s="209"/>
      <c r="AO207" s="201"/>
      <c r="AP207" s="209"/>
      <c r="AQ207" s="201"/>
      <c r="AR207" s="209"/>
      <c r="AS207" s="201"/>
      <c r="AT207" s="209"/>
      <c r="AU207" s="201"/>
      <c r="AV207" s="209"/>
      <c r="AW207" s="201"/>
      <c r="AX207" s="209"/>
      <c r="AY207" s="201"/>
      <c r="AZ207" s="209"/>
      <c r="BA207" s="201"/>
      <c r="BB207" s="209"/>
      <c r="BC207" s="201"/>
      <c r="BD207" s="209"/>
      <c r="BE207" s="201"/>
      <c r="BF207" s="209"/>
      <c r="BG207" s="201"/>
      <c r="BH207" s="209"/>
      <c r="BI207" s="201"/>
      <c r="BJ207" s="209"/>
      <c r="BK207" s="201"/>
      <c r="BL207" s="209"/>
      <c r="BM207" s="201"/>
      <c r="BN207" s="209"/>
      <c r="BO207" s="201"/>
      <c r="BP207" s="209"/>
      <c r="BQ207" s="6"/>
      <c r="BR207" s="6"/>
      <c r="BS207" s="6"/>
    </row>
    <row r="208" spans="2:72" s="65" customFormat="1" ht="22.9" customHeight="1" x14ac:dyDescent="0.2">
      <c r="B208" s="64"/>
      <c r="D208" s="66" t="s">
        <v>36</v>
      </c>
      <c r="E208" s="70" t="s">
        <v>471</v>
      </c>
      <c r="F208" s="70" t="s">
        <v>472</v>
      </c>
      <c r="J208" s="71">
        <f>SUM(J209:J282)</f>
        <v>0</v>
      </c>
      <c r="K208" s="188"/>
      <c r="M208" s="194"/>
      <c r="N208" s="207">
        <f>SUM(N209:N282)</f>
        <v>0</v>
      </c>
      <c r="O208" s="194"/>
      <c r="P208" s="207">
        <f>SUM(P209:P282)</f>
        <v>0</v>
      </c>
      <c r="Q208" s="194"/>
      <c r="R208" s="207">
        <f>SUM(R209:R282)</f>
        <v>0</v>
      </c>
      <c r="S208" s="194"/>
      <c r="T208" s="207">
        <f>SUM(T209:T282)</f>
        <v>0</v>
      </c>
      <c r="U208" s="194"/>
      <c r="V208" s="207">
        <f>SUM(V209:V282)</f>
        <v>0</v>
      </c>
      <c r="W208" s="194"/>
      <c r="X208" s="207" t="e">
        <f>SUM(X209:X282)</f>
        <v>#REF!</v>
      </c>
      <c r="Y208" s="194"/>
      <c r="Z208" s="207">
        <f>SUM(Z209:Z282)</f>
        <v>0</v>
      </c>
      <c r="AA208" s="194"/>
      <c r="AB208" s="207" t="e">
        <f>SUM(AB209:AB282)</f>
        <v>#REF!</v>
      </c>
      <c r="AC208" s="194"/>
      <c r="AD208" s="207">
        <f>SUM(AD209:AD282)</f>
        <v>0</v>
      </c>
      <c r="AE208" s="194"/>
      <c r="AF208" s="207" t="e">
        <f>SUM(AF209:AF282)</f>
        <v>#REF!</v>
      </c>
      <c r="AG208" s="194"/>
      <c r="AH208" s="207">
        <f>SUM(AH209:AH282)</f>
        <v>0</v>
      </c>
      <c r="AI208" s="194"/>
      <c r="AJ208" s="207" t="e">
        <f>SUM(AJ209:AJ282)</f>
        <v>#REF!</v>
      </c>
      <c r="AK208" s="194"/>
      <c r="AL208" s="207">
        <f>SUM(AL209:AL282)</f>
        <v>0</v>
      </c>
      <c r="AM208" s="194"/>
      <c r="AN208" s="207" t="e">
        <f>SUM(AN209:AN282)</f>
        <v>#REF!</v>
      </c>
      <c r="AO208" s="194"/>
      <c r="AP208" s="207">
        <f>SUM(AP209:AP282)</f>
        <v>0</v>
      </c>
      <c r="AQ208" s="194"/>
      <c r="AR208" s="207" t="e">
        <f>SUM(AR209:AR282)</f>
        <v>#REF!</v>
      </c>
      <c r="AS208" s="194"/>
      <c r="AT208" s="207">
        <f>SUM(AT209:AT282)</f>
        <v>0</v>
      </c>
      <c r="AU208" s="194"/>
      <c r="AV208" s="207" t="e">
        <f>SUM(AV209:AV282)</f>
        <v>#REF!</v>
      </c>
      <c r="AW208" s="194"/>
      <c r="AX208" s="207">
        <f>SUM(AX209:AX282)</f>
        <v>0</v>
      </c>
      <c r="AY208" s="194"/>
      <c r="AZ208" s="207" t="e">
        <f>SUM(AZ209:AZ282)</f>
        <v>#REF!</v>
      </c>
      <c r="BA208" s="194"/>
      <c r="BB208" s="207">
        <f>SUM(BB209:BB282)</f>
        <v>0</v>
      </c>
      <c r="BC208" s="194"/>
      <c r="BD208" s="207" t="e">
        <f>SUM(BD209:BD282)</f>
        <v>#REF!</v>
      </c>
      <c r="BE208" s="194"/>
      <c r="BF208" s="207">
        <f>SUM(BF209:BF282)</f>
        <v>0</v>
      </c>
      <c r="BG208" s="194"/>
      <c r="BH208" s="207" t="e">
        <f>SUM(BH209:BH282)</f>
        <v>#REF!</v>
      </c>
      <c r="BI208" s="194"/>
      <c r="BJ208" s="207">
        <f>SUM(BJ209:BJ282)</f>
        <v>0</v>
      </c>
      <c r="BK208" s="194"/>
      <c r="BL208" s="207" t="e">
        <f>SUM(BL209:BL282)</f>
        <v>#REF!</v>
      </c>
      <c r="BM208" s="194"/>
      <c r="BN208" s="207">
        <f>SUM(BN209:BN282)</f>
        <v>0</v>
      </c>
      <c r="BO208" s="194"/>
      <c r="BP208" s="207" t="e">
        <f>SUM(BP209:BP282)</f>
        <v>#REF!</v>
      </c>
      <c r="BQ208" s="269"/>
      <c r="BR208" s="269"/>
      <c r="BS208" s="269"/>
      <c r="BT208" s="82"/>
    </row>
    <row r="209" spans="1:72" s="269" customFormat="1" ht="16.5" customHeight="1" x14ac:dyDescent="0.2">
      <c r="A209" s="260"/>
      <c r="B209" s="16"/>
      <c r="C209" s="72">
        <v>1</v>
      </c>
      <c r="D209" s="72" t="s">
        <v>73</v>
      </c>
      <c r="E209" s="73" t="s">
        <v>1114</v>
      </c>
      <c r="F209" s="74" t="s">
        <v>1120</v>
      </c>
      <c r="G209" s="75" t="s">
        <v>145</v>
      </c>
      <c r="H209" s="76">
        <f>42.47+41.68</f>
        <v>84.15</v>
      </c>
      <c r="I209" s="77"/>
      <c r="J209" s="78">
        <f>ROUND(I209*H209,2)</f>
        <v>0</v>
      </c>
      <c r="K209" s="305"/>
      <c r="M209" s="161">
        <v>0</v>
      </c>
      <c r="N209" s="162">
        <f>M209*I209</f>
        <v>0</v>
      </c>
      <c r="O209" s="161">
        <v>0</v>
      </c>
      <c r="P209" s="162">
        <f>O209*I209</f>
        <v>0</v>
      </c>
      <c r="Q209" s="161">
        <v>0</v>
      </c>
      <c r="R209" s="162">
        <f>Q209*I209</f>
        <v>0</v>
      </c>
      <c r="S209" s="161">
        <f>M209+O209</f>
        <v>0</v>
      </c>
      <c r="T209" s="162">
        <f>S209*I209</f>
        <v>0</v>
      </c>
      <c r="U209" s="161">
        <v>0</v>
      </c>
      <c r="V209" s="162">
        <f>U209*I209</f>
        <v>0</v>
      </c>
      <c r="W209" s="161" t="e">
        <f>#REF!+#REF!</f>
        <v>#REF!</v>
      </c>
      <c r="X209" s="162" t="e">
        <f>W209*I209</f>
        <v>#REF!</v>
      </c>
      <c r="Y209" s="161">
        <v>0</v>
      </c>
      <c r="Z209" s="162">
        <f>Y209*I209</f>
        <v>0</v>
      </c>
      <c r="AA209" s="161" t="e">
        <f>U209+W209</f>
        <v>#REF!</v>
      </c>
      <c r="AB209" s="162" t="e">
        <f>AA209*I209</f>
        <v>#REF!</v>
      </c>
      <c r="AC209" s="161">
        <v>0</v>
      </c>
      <c r="AD209" s="162">
        <f>AC209*I209</f>
        <v>0</v>
      </c>
      <c r="AE209" s="161" t="e">
        <f>Y209+AA209</f>
        <v>#REF!</v>
      </c>
      <c r="AF209" s="162" t="e">
        <f>AE209*I209</f>
        <v>#REF!</v>
      </c>
      <c r="AG209" s="161">
        <v>0</v>
      </c>
      <c r="AH209" s="162">
        <f>AG209*I209</f>
        <v>0</v>
      </c>
      <c r="AI209" s="161" t="e">
        <f>AC209+AE209</f>
        <v>#REF!</v>
      </c>
      <c r="AJ209" s="162" t="e">
        <f>AI209*I209</f>
        <v>#REF!</v>
      </c>
      <c r="AK209" s="161">
        <v>0</v>
      </c>
      <c r="AL209" s="162">
        <f>AK209*I209</f>
        <v>0</v>
      </c>
      <c r="AM209" s="161" t="e">
        <f>AG209+AI209</f>
        <v>#REF!</v>
      </c>
      <c r="AN209" s="162" t="e">
        <f>AM209*I209</f>
        <v>#REF!</v>
      </c>
      <c r="AO209" s="161">
        <v>0</v>
      </c>
      <c r="AP209" s="162">
        <f>AO209*I209</f>
        <v>0</v>
      </c>
      <c r="AQ209" s="161" t="e">
        <f>AK209+AM209</f>
        <v>#REF!</v>
      </c>
      <c r="AR209" s="162" t="e">
        <f>AQ209*I209</f>
        <v>#REF!</v>
      </c>
      <c r="AS209" s="161">
        <v>0</v>
      </c>
      <c r="AT209" s="162">
        <f>AS209*I209</f>
        <v>0</v>
      </c>
      <c r="AU209" s="161" t="e">
        <f>AO209+AQ209</f>
        <v>#REF!</v>
      </c>
      <c r="AV209" s="162" t="e">
        <f>AU209*I209</f>
        <v>#REF!</v>
      </c>
      <c r="AW209" s="161">
        <v>0</v>
      </c>
      <c r="AX209" s="162">
        <f>AW209*I209</f>
        <v>0</v>
      </c>
      <c r="AY209" s="161" t="e">
        <f t="shared" ref="AY209" si="189">AS209+AU209</f>
        <v>#REF!</v>
      </c>
      <c r="AZ209" s="162" t="e">
        <f>AY209*I209</f>
        <v>#REF!</v>
      </c>
      <c r="BA209" s="161">
        <v>0</v>
      </c>
      <c r="BB209" s="162">
        <f>BA209*I209</f>
        <v>0</v>
      </c>
      <c r="BC209" s="161" t="e">
        <f t="shared" ref="BC209" si="190">AW209+AY209</f>
        <v>#REF!</v>
      </c>
      <c r="BD209" s="162" t="e">
        <f>BC209*I209</f>
        <v>#REF!</v>
      </c>
      <c r="BE209" s="161">
        <v>0</v>
      </c>
      <c r="BF209" s="162">
        <f>BE209*I209</f>
        <v>0</v>
      </c>
      <c r="BG209" s="161" t="e">
        <f t="shared" ref="BG209" si="191">BA209+BC209</f>
        <v>#REF!</v>
      </c>
      <c r="BH209" s="162" t="e">
        <f>BG209*I209</f>
        <v>#REF!</v>
      </c>
      <c r="BI209" s="161">
        <v>0</v>
      </c>
      <c r="BJ209" s="162">
        <f>BI209*I209</f>
        <v>0</v>
      </c>
      <c r="BK209" s="161" t="e">
        <f t="shared" ref="BK209" si="192">BE209+BG209</f>
        <v>#REF!</v>
      </c>
      <c r="BL209" s="162" t="e">
        <f>BK209*I209</f>
        <v>#REF!</v>
      </c>
      <c r="BM209" s="161">
        <v>0</v>
      </c>
      <c r="BN209" s="162">
        <f>BM209*I209</f>
        <v>0</v>
      </c>
      <c r="BO209" s="161" t="e">
        <f>BI209+BK209</f>
        <v>#REF!</v>
      </c>
      <c r="BP209" s="162" t="e">
        <f>BO209*I209</f>
        <v>#REF!</v>
      </c>
      <c r="BQ209" s="87"/>
      <c r="BR209" s="87"/>
      <c r="BS209" s="87"/>
      <c r="BT209" s="82"/>
    </row>
    <row r="210" spans="1:72" s="6" customFormat="1" ht="12" hidden="1" x14ac:dyDescent="0.2">
      <c r="B210" s="86"/>
      <c r="C210" s="87"/>
      <c r="D210" s="79" t="s">
        <v>77</v>
      </c>
      <c r="E210" s="88" t="s">
        <v>5</v>
      </c>
      <c r="F210" s="89" t="s">
        <v>473</v>
      </c>
      <c r="G210" s="87"/>
      <c r="H210" s="90">
        <v>270</v>
      </c>
      <c r="I210" s="91"/>
      <c r="J210" s="87"/>
      <c r="K210" s="189"/>
      <c r="M210" s="199"/>
      <c r="N210" s="208"/>
      <c r="O210" s="199"/>
      <c r="P210" s="208"/>
      <c r="Q210" s="199"/>
      <c r="R210" s="208"/>
      <c r="S210" s="199"/>
      <c r="T210" s="208"/>
      <c r="U210" s="199"/>
      <c r="V210" s="208"/>
      <c r="W210" s="199"/>
      <c r="X210" s="208"/>
      <c r="Y210" s="199"/>
      <c r="Z210" s="208"/>
      <c r="AA210" s="199"/>
      <c r="AB210" s="208"/>
      <c r="AC210" s="199"/>
      <c r="AD210" s="208"/>
      <c r="AE210" s="199"/>
      <c r="AF210" s="208"/>
      <c r="AG210" s="199"/>
      <c r="AH210" s="208"/>
      <c r="AI210" s="199"/>
      <c r="AJ210" s="208"/>
      <c r="AK210" s="199"/>
      <c r="AL210" s="208"/>
      <c r="AM210" s="199"/>
      <c r="AN210" s="208"/>
      <c r="AO210" s="199"/>
      <c r="AP210" s="208"/>
      <c r="AQ210" s="199"/>
      <c r="AR210" s="208"/>
      <c r="AS210" s="199"/>
      <c r="AT210" s="208"/>
      <c r="AU210" s="199"/>
      <c r="AV210" s="208"/>
      <c r="AW210" s="199"/>
      <c r="AX210" s="208"/>
      <c r="AY210" s="199"/>
      <c r="AZ210" s="208"/>
      <c r="BA210" s="199"/>
      <c r="BB210" s="208"/>
      <c r="BC210" s="199"/>
      <c r="BD210" s="208"/>
      <c r="BE210" s="199"/>
      <c r="BF210" s="208"/>
      <c r="BG210" s="199"/>
      <c r="BH210" s="208"/>
      <c r="BI210" s="199"/>
      <c r="BJ210" s="208"/>
      <c r="BK210" s="199"/>
      <c r="BL210" s="208"/>
      <c r="BM210" s="199"/>
      <c r="BN210" s="208"/>
      <c r="BO210" s="199"/>
      <c r="BP210" s="208"/>
      <c r="BQ210" s="5"/>
      <c r="BR210" s="5"/>
      <c r="BS210" s="5"/>
      <c r="BT210" s="1"/>
    </row>
    <row r="211" spans="1:72" s="5" customFormat="1" hidden="1" x14ac:dyDescent="0.2">
      <c r="B211" s="81"/>
      <c r="C211" s="82"/>
      <c r="D211" s="79" t="s">
        <v>77</v>
      </c>
      <c r="E211" s="83" t="s">
        <v>5</v>
      </c>
      <c r="F211" s="84" t="s">
        <v>425</v>
      </c>
      <c r="G211" s="82"/>
      <c r="H211" s="83" t="s">
        <v>5</v>
      </c>
      <c r="I211" s="85"/>
      <c r="J211" s="82"/>
      <c r="K211" s="186"/>
      <c r="M211" s="201"/>
      <c r="N211" s="209"/>
      <c r="O211" s="201"/>
      <c r="P211" s="209"/>
      <c r="Q211" s="201"/>
      <c r="R211" s="209"/>
      <c r="S211" s="201"/>
      <c r="T211" s="209"/>
      <c r="U211" s="201"/>
      <c r="V211" s="209"/>
      <c r="W211" s="201"/>
      <c r="X211" s="209"/>
      <c r="Y211" s="201"/>
      <c r="Z211" s="209"/>
      <c r="AA211" s="201"/>
      <c r="AB211" s="209"/>
      <c r="AC211" s="201"/>
      <c r="AD211" s="209"/>
      <c r="AE211" s="201"/>
      <c r="AF211" s="209"/>
      <c r="AG211" s="201"/>
      <c r="AH211" s="209"/>
      <c r="AI211" s="201"/>
      <c r="AJ211" s="209"/>
      <c r="AK211" s="201"/>
      <c r="AL211" s="209"/>
      <c r="AM211" s="201"/>
      <c r="AN211" s="209"/>
      <c r="AO211" s="201"/>
      <c r="AP211" s="209"/>
      <c r="AQ211" s="201"/>
      <c r="AR211" s="209"/>
      <c r="AS211" s="201"/>
      <c r="AT211" s="209"/>
      <c r="AU211" s="201"/>
      <c r="AV211" s="209"/>
      <c r="AW211" s="201"/>
      <c r="AX211" s="209"/>
      <c r="AY211" s="201"/>
      <c r="AZ211" s="209"/>
      <c r="BA211" s="201"/>
      <c r="BB211" s="209"/>
      <c r="BC211" s="201"/>
      <c r="BD211" s="209"/>
      <c r="BE211" s="201"/>
      <c r="BF211" s="209"/>
      <c r="BG211" s="201"/>
      <c r="BH211" s="209"/>
      <c r="BI211" s="201"/>
      <c r="BJ211" s="209"/>
      <c r="BK211" s="201"/>
      <c r="BL211" s="209"/>
      <c r="BM211" s="201"/>
      <c r="BN211" s="209"/>
      <c r="BO211" s="201"/>
      <c r="BP211" s="209"/>
      <c r="BQ211" s="1"/>
      <c r="BR211" s="1"/>
      <c r="BS211" s="1"/>
      <c r="BT211" s="4"/>
    </row>
    <row r="212" spans="1:72" s="269" customFormat="1" ht="16.5" customHeight="1" x14ac:dyDescent="0.2">
      <c r="A212" s="260"/>
      <c r="B212" s="16"/>
      <c r="C212" s="72">
        <v>2</v>
      </c>
      <c r="D212" s="72" t="s">
        <v>73</v>
      </c>
      <c r="E212" s="73" t="s">
        <v>1115</v>
      </c>
      <c r="F212" s="74" t="s">
        <v>1118</v>
      </c>
      <c r="G212" s="75" t="s">
        <v>145</v>
      </c>
      <c r="H212" s="76">
        <f>18.21+18.74</f>
        <v>36.950000000000003</v>
      </c>
      <c r="I212" s="77"/>
      <c r="J212" s="78">
        <f>ROUND(I212*H212,2)</f>
        <v>0</v>
      </c>
      <c r="K212" s="305"/>
      <c r="M212" s="161">
        <v>0</v>
      </c>
      <c r="N212" s="162">
        <f>M212*I212</f>
        <v>0</v>
      </c>
      <c r="O212" s="161">
        <v>0</v>
      </c>
      <c r="P212" s="162">
        <f>O212*I212</f>
        <v>0</v>
      </c>
      <c r="Q212" s="161">
        <v>0</v>
      </c>
      <c r="R212" s="162">
        <f>Q212*I212</f>
        <v>0</v>
      </c>
      <c r="S212" s="161">
        <f>M212+O212</f>
        <v>0</v>
      </c>
      <c r="T212" s="162">
        <f>S212*I212</f>
        <v>0</v>
      </c>
      <c r="U212" s="161">
        <v>0</v>
      </c>
      <c r="V212" s="162">
        <f>U212*I212</f>
        <v>0</v>
      </c>
      <c r="W212" s="161" t="e">
        <f>#REF!+#REF!</f>
        <v>#REF!</v>
      </c>
      <c r="X212" s="162" t="e">
        <f>W212*I212</f>
        <v>#REF!</v>
      </c>
      <c r="Y212" s="161">
        <v>0</v>
      </c>
      <c r="Z212" s="162">
        <f>Y212*I212</f>
        <v>0</v>
      </c>
      <c r="AA212" s="161" t="e">
        <f>U212+W212</f>
        <v>#REF!</v>
      </c>
      <c r="AB212" s="162" t="e">
        <f>AA212*I212</f>
        <v>#REF!</v>
      </c>
      <c r="AC212" s="161">
        <v>0</v>
      </c>
      <c r="AD212" s="162">
        <f>AC212*I212</f>
        <v>0</v>
      </c>
      <c r="AE212" s="161" t="e">
        <f>Y212+AA212</f>
        <v>#REF!</v>
      </c>
      <c r="AF212" s="162" t="e">
        <f>AE212*I212</f>
        <v>#REF!</v>
      </c>
      <c r="AG212" s="161">
        <v>0</v>
      </c>
      <c r="AH212" s="162">
        <f>AG212*I212</f>
        <v>0</v>
      </c>
      <c r="AI212" s="161" t="e">
        <f>AC212+AE212</f>
        <v>#REF!</v>
      </c>
      <c r="AJ212" s="162" t="e">
        <f>AI212*I212</f>
        <v>#REF!</v>
      </c>
      <c r="AK212" s="161">
        <v>0</v>
      </c>
      <c r="AL212" s="162">
        <f>AK212*I212</f>
        <v>0</v>
      </c>
      <c r="AM212" s="161" t="e">
        <f>AG212+AI212</f>
        <v>#REF!</v>
      </c>
      <c r="AN212" s="162" t="e">
        <f>AM212*I212</f>
        <v>#REF!</v>
      </c>
      <c r="AO212" s="161">
        <v>0</v>
      </c>
      <c r="AP212" s="162">
        <f>AO212*I212</f>
        <v>0</v>
      </c>
      <c r="AQ212" s="161" t="e">
        <f>AK212+AM212</f>
        <v>#REF!</v>
      </c>
      <c r="AR212" s="162" t="e">
        <f>AQ212*I212</f>
        <v>#REF!</v>
      </c>
      <c r="AS212" s="161">
        <v>0</v>
      </c>
      <c r="AT212" s="162">
        <f>AS212*I212</f>
        <v>0</v>
      </c>
      <c r="AU212" s="161" t="e">
        <f>AO212+AQ212</f>
        <v>#REF!</v>
      </c>
      <c r="AV212" s="162" t="e">
        <f>AU212*I212</f>
        <v>#REF!</v>
      </c>
      <c r="AW212" s="161">
        <v>0</v>
      </c>
      <c r="AX212" s="162">
        <f>AW212*I212</f>
        <v>0</v>
      </c>
      <c r="AY212" s="161" t="e">
        <f t="shared" ref="AY212" si="193">AS212+AU212</f>
        <v>#REF!</v>
      </c>
      <c r="AZ212" s="162" t="e">
        <f>AY212*I212</f>
        <v>#REF!</v>
      </c>
      <c r="BA212" s="161">
        <v>0</v>
      </c>
      <c r="BB212" s="162">
        <f>BA212*I212</f>
        <v>0</v>
      </c>
      <c r="BC212" s="161" t="e">
        <f t="shared" ref="BC212" si="194">AW212+AY212</f>
        <v>#REF!</v>
      </c>
      <c r="BD212" s="162" t="e">
        <f>BC212*I212</f>
        <v>#REF!</v>
      </c>
      <c r="BE212" s="161">
        <v>0</v>
      </c>
      <c r="BF212" s="162">
        <f>BE212*I212</f>
        <v>0</v>
      </c>
      <c r="BG212" s="161" t="e">
        <f t="shared" ref="BG212" si="195">BA212+BC212</f>
        <v>#REF!</v>
      </c>
      <c r="BH212" s="162" t="e">
        <f>BG212*I212</f>
        <v>#REF!</v>
      </c>
      <c r="BI212" s="161">
        <v>0</v>
      </c>
      <c r="BJ212" s="162">
        <f>BI212*I212</f>
        <v>0</v>
      </c>
      <c r="BK212" s="161" t="e">
        <f t="shared" ref="BK212" si="196">BE212+BG212</f>
        <v>#REF!</v>
      </c>
      <c r="BL212" s="162" t="e">
        <f>BK212*I212</f>
        <v>#REF!</v>
      </c>
      <c r="BM212" s="161">
        <v>0</v>
      </c>
      <c r="BN212" s="162">
        <f>BM212*I212</f>
        <v>0</v>
      </c>
      <c r="BO212" s="161" t="e">
        <f>BI212+BK212</f>
        <v>#REF!</v>
      </c>
      <c r="BP212" s="162" t="e">
        <f>BO212*I212</f>
        <v>#REF!</v>
      </c>
      <c r="BQ212" s="87"/>
      <c r="BR212" s="87"/>
      <c r="BS212" s="87"/>
    </row>
    <row r="213" spans="1:72" s="6" customFormat="1" hidden="1" x14ac:dyDescent="0.2">
      <c r="B213" s="86"/>
      <c r="C213" s="87"/>
      <c r="D213" s="79" t="s">
        <v>77</v>
      </c>
      <c r="E213" s="88" t="s">
        <v>5</v>
      </c>
      <c r="F213" s="89" t="s">
        <v>474</v>
      </c>
      <c r="G213" s="87"/>
      <c r="H213" s="90">
        <v>30</v>
      </c>
      <c r="I213" s="91"/>
      <c r="J213" s="87"/>
      <c r="K213" s="187"/>
      <c r="M213" s="199"/>
      <c r="N213" s="208"/>
      <c r="O213" s="199"/>
      <c r="P213" s="208"/>
      <c r="Q213" s="199"/>
      <c r="R213" s="208"/>
      <c r="S213" s="199"/>
      <c r="T213" s="208"/>
      <c r="U213" s="199"/>
      <c r="V213" s="208"/>
      <c r="W213" s="199"/>
      <c r="X213" s="208"/>
      <c r="Y213" s="199"/>
      <c r="Z213" s="208"/>
      <c r="AA213" s="199"/>
      <c r="AB213" s="208"/>
      <c r="AC213" s="199"/>
      <c r="AD213" s="208"/>
      <c r="AE213" s="199"/>
      <c r="AF213" s="208"/>
      <c r="AG213" s="199"/>
      <c r="AH213" s="208"/>
      <c r="AI213" s="199"/>
      <c r="AJ213" s="208"/>
      <c r="AK213" s="199"/>
      <c r="AL213" s="208"/>
      <c r="AM213" s="199"/>
      <c r="AN213" s="208"/>
      <c r="AO213" s="199"/>
      <c r="AP213" s="208"/>
      <c r="AQ213" s="199"/>
      <c r="AR213" s="208"/>
      <c r="AS213" s="199"/>
      <c r="AT213" s="208"/>
      <c r="AU213" s="199"/>
      <c r="AV213" s="208"/>
      <c r="AW213" s="199"/>
      <c r="AX213" s="208"/>
      <c r="AY213" s="199"/>
      <c r="AZ213" s="208"/>
      <c r="BA213" s="199"/>
      <c r="BB213" s="208"/>
      <c r="BC213" s="199"/>
      <c r="BD213" s="208"/>
      <c r="BE213" s="199"/>
      <c r="BF213" s="208"/>
      <c r="BG213" s="199"/>
      <c r="BH213" s="208"/>
      <c r="BI213" s="199"/>
      <c r="BJ213" s="208"/>
      <c r="BK213" s="199"/>
      <c r="BL213" s="208"/>
      <c r="BM213" s="199"/>
      <c r="BN213" s="208"/>
      <c r="BO213" s="199"/>
      <c r="BP213" s="208"/>
      <c r="BQ213" s="5"/>
      <c r="BR213" s="5"/>
      <c r="BS213" s="5"/>
    </row>
    <row r="214" spans="1:72" s="5" customFormat="1" hidden="1" x14ac:dyDescent="0.2">
      <c r="B214" s="81"/>
      <c r="C214" s="82"/>
      <c r="D214" s="79" t="s">
        <v>77</v>
      </c>
      <c r="E214" s="83" t="s">
        <v>5</v>
      </c>
      <c r="F214" s="84" t="s">
        <v>425</v>
      </c>
      <c r="G214" s="82"/>
      <c r="H214" s="83" t="s">
        <v>5</v>
      </c>
      <c r="I214" s="85"/>
      <c r="J214" s="82"/>
      <c r="K214" s="188"/>
      <c r="M214" s="201"/>
      <c r="N214" s="209"/>
      <c r="O214" s="201"/>
      <c r="P214" s="209"/>
      <c r="Q214" s="201"/>
      <c r="R214" s="209"/>
      <c r="S214" s="201"/>
      <c r="T214" s="209"/>
      <c r="U214" s="201"/>
      <c r="V214" s="209"/>
      <c r="W214" s="201"/>
      <c r="X214" s="209"/>
      <c r="Y214" s="201"/>
      <c r="Z214" s="209"/>
      <c r="AA214" s="201"/>
      <c r="AB214" s="209"/>
      <c r="AC214" s="201"/>
      <c r="AD214" s="209"/>
      <c r="AE214" s="201"/>
      <c r="AF214" s="209"/>
      <c r="AG214" s="201"/>
      <c r="AH214" s="209"/>
      <c r="AI214" s="201"/>
      <c r="AJ214" s="209"/>
      <c r="AK214" s="201"/>
      <c r="AL214" s="209"/>
      <c r="AM214" s="201"/>
      <c r="AN214" s="209"/>
      <c r="AO214" s="201"/>
      <c r="AP214" s="209"/>
      <c r="AQ214" s="201"/>
      <c r="AR214" s="209"/>
      <c r="AS214" s="201"/>
      <c r="AT214" s="209"/>
      <c r="AU214" s="201"/>
      <c r="AV214" s="209"/>
      <c r="AW214" s="201"/>
      <c r="AX214" s="209"/>
      <c r="AY214" s="201"/>
      <c r="AZ214" s="209"/>
      <c r="BA214" s="201"/>
      <c r="BB214" s="209"/>
      <c r="BC214" s="201"/>
      <c r="BD214" s="209"/>
      <c r="BE214" s="201"/>
      <c r="BF214" s="209"/>
      <c r="BG214" s="201"/>
      <c r="BH214" s="209"/>
      <c r="BI214" s="201"/>
      <c r="BJ214" s="209"/>
      <c r="BK214" s="201"/>
      <c r="BL214" s="209"/>
      <c r="BM214" s="201"/>
      <c r="BN214" s="209"/>
      <c r="BO214" s="201"/>
      <c r="BP214" s="209"/>
      <c r="BQ214" s="1"/>
      <c r="BR214" s="1"/>
      <c r="BS214" s="1"/>
    </row>
    <row r="215" spans="1:72" s="269" customFormat="1" ht="16.5" customHeight="1" x14ac:dyDescent="0.2">
      <c r="A215" s="260"/>
      <c r="B215" s="16"/>
      <c r="C215" s="72">
        <v>3</v>
      </c>
      <c r="D215" s="72" t="s">
        <v>73</v>
      </c>
      <c r="E215" s="73" t="s">
        <v>1116</v>
      </c>
      <c r="F215" s="74" t="s">
        <v>1119</v>
      </c>
      <c r="G215" s="75" t="s">
        <v>145</v>
      </c>
      <c r="H215" s="76">
        <f>11.62+11.78</f>
        <v>23.4</v>
      </c>
      <c r="I215" s="77"/>
      <c r="J215" s="78">
        <f>ROUND(I215*H215,2)</f>
        <v>0</v>
      </c>
      <c r="K215" s="305"/>
      <c r="M215" s="161">
        <v>0</v>
      </c>
      <c r="N215" s="162">
        <f>M215*I215</f>
        <v>0</v>
      </c>
      <c r="O215" s="161">
        <v>0</v>
      </c>
      <c r="P215" s="162">
        <f>O215*I215</f>
        <v>0</v>
      </c>
      <c r="Q215" s="161">
        <v>0</v>
      </c>
      <c r="R215" s="162">
        <f>Q215*I215</f>
        <v>0</v>
      </c>
      <c r="S215" s="161">
        <f>M215+O215</f>
        <v>0</v>
      </c>
      <c r="T215" s="162">
        <f>S215*I215</f>
        <v>0</v>
      </c>
      <c r="U215" s="161">
        <v>0</v>
      </c>
      <c r="V215" s="162">
        <f>U215*I215</f>
        <v>0</v>
      </c>
      <c r="W215" s="161" t="e">
        <f>#REF!+#REF!</f>
        <v>#REF!</v>
      </c>
      <c r="X215" s="162" t="e">
        <f>W215*I215</f>
        <v>#REF!</v>
      </c>
      <c r="Y215" s="161">
        <v>0</v>
      </c>
      <c r="Z215" s="162">
        <f>Y215*I215</f>
        <v>0</v>
      </c>
      <c r="AA215" s="161" t="e">
        <f>U215+W215</f>
        <v>#REF!</v>
      </c>
      <c r="AB215" s="162" t="e">
        <f>AA215*I215</f>
        <v>#REF!</v>
      </c>
      <c r="AC215" s="161">
        <v>0</v>
      </c>
      <c r="AD215" s="162">
        <f>AC215*I215</f>
        <v>0</v>
      </c>
      <c r="AE215" s="161" t="e">
        <f>Y215+AA215</f>
        <v>#REF!</v>
      </c>
      <c r="AF215" s="162" t="e">
        <f>AE215*I215</f>
        <v>#REF!</v>
      </c>
      <c r="AG215" s="161">
        <v>0</v>
      </c>
      <c r="AH215" s="162">
        <f>AG215*I215</f>
        <v>0</v>
      </c>
      <c r="AI215" s="161" t="e">
        <f>AC215+AE215</f>
        <v>#REF!</v>
      </c>
      <c r="AJ215" s="162" t="e">
        <f>AI215*I215</f>
        <v>#REF!</v>
      </c>
      <c r="AK215" s="161">
        <v>0</v>
      </c>
      <c r="AL215" s="162">
        <f>AK215*I215</f>
        <v>0</v>
      </c>
      <c r="AM215" s="161" t="e">
        <f>AG215+AI215</f>
        <v>#REF!</v>
      </c>
      <c r="AN215" s="162" t="e">
        <f>AM215*I215</f>
        <v>#REF!</v>
      </c>
      <c r="AO215" s="161">
        <v>0</v>
      </c>
      <c r="AP215" s="162">
        <f>AO215*I215</f>
        <v>0</v>
      </c>
      <c r="AQ215" s="161" t="e">
        <f>AK215+AM215</f>
        <v>#REF!</v>
      </c>
      <c r="AR215" s="162" t="e">
        <f>AQ215*I215</f>
        <v>#REF!</v>
      </c>
      <c r="AS215" s="161">
        <v>0</v>
      </c>
      <c r="AT215" s="162">
        <f>AS215*I215</f>
        <v>0</v>
      </c>
      <c r="AU215" s="161" t="e">
        <f>AO215+AQ215</f>
        <v>#REF!</v>
      </c>
      <c r="AV215" s="162" t="e">
        <f>AU215*I215</f>
        <v>#REF!</v>
      </c>
      <c r="AW215" s="161">
        <v>0</v>
      </c>
      <c r="AX215" s="162">
        <f>AW215*I215</f>
        <v>0</v>
      </c>
      <c r="AY215" s="161" t="e">
        <f t="shared" ref="AY215" si="197">AS215+AU215</f>
        <v>#REF!</v>
      </c>
      <c r="AZ215" s="162" t="e">
        <f>AY215*I215</f>
        <v>#REF!</v>
      </c>
      <c r="BA215" s="161">
        <v>0</v>
      </c>
      <c r="BB215" s="162">
        <f>BA215*I215</f>
        <v>0</v>
      </c>
      <c r="BC215" s="161" t="e">
        <f t="shared" ref="BC215" si="198">AW215+AY215</f>
        <v>#REF!</v>
      </c>
      <c r="BD215" s="162" t="e">
        <f>BC215*I215</f>
        <v>#REF!</v>
      </c>
      <c r="BE215" s="161">
        <v>0</v>
      </c>
      <c r="BF215" s="162">
        <f>BE215*I215</f>
        <v>0</v>
      </c>
      <c r="BG215" s="161" t="e">
        <f t="shared" ref="BG215" si="199">BA215+BC215</f>
        <v>#REF!</v>
      </c>
      <c r="BH215" s="162" t="e">
        <f>BG215*I215</f>
        <v>#REF!</v>
      </c>
      <c r="BI215" s="161">
        <v>0</v>
      </c>
      <c r="BJ215" s="162">
        <f>BI215*I215</f>
        <v>0</v>
      </c>
      <c r="BK215" s="161" t="e">
        <f t="shared" ref="BK215" si="200">BE215+BG215</f>
        <v>#REF!</v>
      </c>
      <c r="BL215" s="162" t="e">
        <f>BK215*I215</f>
        <v>#REF!</v>
      </c>
      <c r="BM215" s="161">
        <v>0</v>
      </c>
      <c r="BN215" s="162">
        <f>BM215*I215</f>
        <v>0</v>
      </c>
      <c r="BO215" s="161" t="e">
        <f>BI215+BK215</f>
        <v>#REF!</v>
      </c>
      <c r="BP215" s="162" t="e">
        <f>BO215*I215</f>
        <v>#REF!</v>
      </c>
      <c r="BQ215" s="87"/>
      <c r="BR215" s="87"/>
      <c r="BS215" s="87"/>
    </row>
    <row r="216" spans="1:72" s="6" customFormat="1" hidden="1" x14ac:dyDescent="0.2">
      <c r="B216" s="86"/>
      <c r="C216" s="87"/>
      <c r="D216" s="79" t="s">
        <v>77</v>
      </c>
      <c r="E216" s="88" t="s">
        <v>5</v>
      </c>
      <c r="F216" s="89" t="s">
        <v>475</v>
      </c>
      <c r="G216" s="87"/>
      <c r="H216" s="90">
        <v>69</v>
      </c>
      <c r="I216" s="91"/>
      <c r="J216" s="87"/>
      <c r="K216" s="187"/>
      <c r="M216" s="199"/>
      <c r="N216" s="208"/>
      <c r="O216" s="199"/>
      <c r="P216" s="208"/>
      <c r="Q216" s="199"/>
      <c r="R216" s="208"/>
      <c r="S216" s="199"/>
      <c r="T216" s="208"/>
      <c r="U216" s="199"/>
      <c r="V216" s="208"/>
      <c r="W216" s="199"/>
      <c r="X216" s="208"/>
      <c r="Y216" s="199"/>
      <c r="Z216" s="208"/>
      <c r="AA216" s="199"/>
      <c r="AB216" s="208"/>
      <c r="AC216" s="199"/>
      <c r="AD216" s="208"/>
      <c r="AE216" s="199"/>
      <c r="AF216" s="208"/>
      <c r="AG216" s="199"/>
      <c r="AH216" s="208"/>
      <c r="AI216" s="199"/>
      <c r="AJ216" s="208"/>
      <c r="AK216" s="199"/>
      <c r="AL216" s="208"/>
      <c r="AM216" s="199"/>
      <c r="AN216" s="208"/>
      <c r="AO216" s="199"/>
      <c r="AP216" s="208"/>
      <c r="AQ216" s="199"/>
      <c r="AR216" s="208"/>
      <c r="AS216" s="199"/>
      <c r="AT216" s="208"/>
      <c r="AU216" s="199"/>
      <c r="AV216" s="208"/>
      <c r="AW216" s="199"/>
      <c r="AX216" s="208"/>
      <c r="AY216" s="199"/>
      <c r="AZ216" s="208"/>
      <c r="BA216" s="199"/>
      <c r="BB216" s="208"/>
      <c r="BC216" s="199"/>
      <c r="BD216" s="208"/>
      <c r="BE216" s="199"/>
      <c r="BF216" s="208"/>
      <c r="BG216" s="199"/>
      <c r="BH216" s="208"/>
      <c r="BI216" s="199"/>
      <c r="BJ216" s="208"/>
      <c r="BK216" s="199"/>
      <c r="BL216" s="208"/>
      <c r="BM216" s="199"/>
      <c r="BN216" s="208"/>
      <c r="BO216" s="199"/>
      <c r="BP216" s="208"/>
      <c r="BQ216" s="5"/>
      <c r="BR216" s="5"/>
      <c r="BS216" s="5"/>
    </row>
    <row r="217" spans="1:72" s="5" customFormat="1" hidden="1" x14ac:dyDescent="0.2">
      <c r="B217" s="81"/>
      <c r="C217" s="82"/>
      <c r="D217" s="79" t="s">
        <v>77</v>
      </c>
      <c r="E217" s="83" t="s">
        <v>5</v>
      </c>
      <c r="F217" s="84" t="s">
        <v>425</v>
      </c>
      <c r="G217" s="82"/>
      <c r="H217" s="83" t="s">
        <v>5</v>
      </c>
      <c r="I217" s="85"/>
      <c r="J217" s="82"/>
      <c r="K217" s="188"/>
      <c r="M217" s="201"/>
      <c r="N217" s="209"/>
      <c r="O217" s="201"/>
      <c r="P217" s="209"/>
      <c r="Q217" s="201"/>
      <c r="R217" s="209"/>
      <c r="S217" s="201"/>
      <c r="T217" s="209"/>
      <c r="U217" s="201"/>
      <c r="V217" s="209"/>
      <c r="W217" s="201"/>
      <c r="X217" s="209"/>
      <c r="Y217" s="201"/>
      <c r="Z217" s="209"/>
      <c r="AA217" s="201"/>
      <c r="AB217" s="209"/>
      <c r="AC217" s="201"/>
      <c r="AD217" s="209"/>
      <c r="AE217" s="201"/>
      <c r="AF217" s="209"/>
      <c r="AG217" s="201"/>
      <c r="AH217" s="209"/>
      <c r="AI217" s="201"/>
      <c r="AJ217" s="209"/>
      <c r="AK217" s="201"/>
      <c r="AL217" s="209"/>
      <c r="AM217" s="201"/>
      <c r="AN217" s="209"/>
      <c r="AO217" s="201"/>
      <c r="AP217" s="209"/>
      <c r="AQ217" s="201"/>
      <c r="AR217" s="209"/>
      <c r="AS217" s="201"/>
      <c r="AT217" s="209"/>
      <c r="AU217" s="201"/>
      <c r="AV217" s="209"/>
      <c r="AW217" s="201"/>
      <c r="AX217" s="209"/>
      <c r="AY217" s="201"/>
      <c r="AZ217" s="209"/>
      <c r="BA217" s="201"/>
      <c r="BB217" s="209"/>
      <c r="BC217" s="201"/>
      <c r="BD217" s="209"/>
      <c r="BE217" s="201"/>
      <c r="BF217" s="209"/>
      <c r="BG217" s="201"/>
      <c r="BH217" s="209"/>
      <c r="BI217" s="201"/>
      <c r="BJ217" s="209"/>
      <c r="BK217" s="201"/>
      <c r="BL217" s="209"/>
      <c r="BM217" s="201"/>
      <c r="BN217" s="209"/>
      <c r="BO217" s="201"/>
      <c r="BP217" s="209"/>
      <c r="BQ217" s="1"/>
      <c r="BR217" s="1"/>
      <c r="BS217" s="1"/>
    </row>
    <row r="218" spans="1:72" s="269" customFormat="1" ht="16.5" customHeight="1" x14ac:dyDescent="0.2">
      <c r="A218" s="260"/>
      <c r="B218" s="16"/>
      <c r="C218" s="72">
        <v>4</v>
      </c>
      <c r="D218" s="72" t="s">
        <v>73</v>
      </c>
      <c r="E218" s="73" t="s">
        <v>1117</v>
      </c>
      <c r="F218" s="74" t="s">
        <v>1121</v>
      </c>
      <c r="G218" s="75" t="s">
        <v>145</v>
      </c>
      <c r="H218" s="76">
        <f>5.02+5.02</f>
        <v>10.039999999999999</v>
      </c>
      <c r="I218" s="77"/>
      <c r="J218" s="78">
        <f>ROUND(I218*H218,2)</f>
        <v>0</v>
      </c>
      <c r="K218" s="305"/>
      <c r="M218" s="161">
        <v>0</v>
      </c>
      <c r="N218" s="162">
        <f>M218*I218</f>
        <v>0</v>
      </c>
      <c r="O218" s="161">
        <v>0</v>
      </c>
      <c r="P218" s="162">
        <f>O218*I218</f>
        <v>0</v>
      </c>
      <c r="Q218" s="161">
        <v>0</v>
      </c>
      <c r="R218" s="162">
        <f>Q218*I218</f>
        <v>0</v>
      </c>
      <c r="S218" s="161">
        <f>M218+O218</f>
        <v>0</v>
      </c>
      <c r="T218" s="162">
        <f>S218*I218</f>
        <v>0</v>
      </c>
      <c r="U218" s="161">
        <v>0</v>
      </c>
      <c r="V218" s="162">
        <f>U218*I218</f>
        <v>0</v>
      </c>
      <c r="W218" s="161" t="e">
        <f>#REF!+#REF!</f>
        <v>#REF!</v>
      </c>
      <c r="X218" s="162" t="e">
        <f>W218*I218</f>
        <v>#REF!</v>
      </c>
      <c r="Y218" s="161">
        <v>0</v>
      </c>
      <c r="Z218" s="162">
        <f>Y218*I218</f>
        <v>0</v>
      </c>
      <c r="AA218" s="161" t="e">
        <f>U218+W218</f>
        <v>#REF!</v>
      </c>
      <c r="AB218" s="162" t="e">
        <f>AA218*I218</f>
        <v>#REF!</v>
      </c>
      <c r="AC218" s="161">
        <v>0</v>
      </c>
      <c r="AD218" s="162">
        <f>AC218*I218</f>
        <v>0</v>
      </c>
      <c r="AE218" s="161" t="e">
        <f>Y218+AA218</f>
        <v>#REF!</v>
      </c>
      <c r="AF218" s="162" t="e">
        <f>AE218*I218</f>
        <v>#REF!</v>
      </c>
      <c r="AG218" s="161">
        <v>0</v>
      </c>
      <c r="AH218" s="162">
        <f>AG218*I218</f>
        <v>0</v>
      </c>
      <c r="AI218" s="161" t="e">
        <f>AC218+AE218</f>
        <v>#REF!</v>
      </c>
      <c r="AJ218" s="162" t="e">
        <f>AI218*I218</f>
        <v>#REF!</v>
      </c>
      <c r="AK218" s="161">
        <v>0</v>
      </c>
      <c r="AL218" s="162">
        <f>AK218*I218</f>
        <v>0</v>
      </c>
      <c r="AM218" s="161" t="e">
        <f>AG218+AI218</f>
        <v>#REF!</v>
      </c>
      <c r="AN218" s="162" t="e">
        <f>AM218*I218</f>
        <v>#REF!</v>
      </c>
      <c r="AO218" s="161">
        <v>0</v>
      </c>
      <c r="AP218" s="162">
        <f>AO218*I218</f>
        <v>0</v>
      </c>
      <c r="AQ218" s="161" t="e">
        <f>AK218+AM218</f>
        <v>#REF!</v>
      </c>
      <c r="AR218" s="162" t="e">
        <f>AQ218*I218</f>
        <v>#REF!</v>
      </c>
      <c r="AS218" s="161">
        <v>0</v>
      </c>
      <c r="AT218" s="162">
        <f>AS218*I218</f>
        <v>0</v>
      </c>
      <c r="AU218" s="161" t="e">
        <f>AO218+AQ218</f>
        <v>#REF!</v>
      </c>
      <c r="AV218" s="162" t="e">
        <f>AU218*I218</f>
        <v>#REF!</v>
      </c>
      <c r="AW218" s="161">
        <v>0</v>
      </c>
      <c r="AX218" s="162">
        <f>AW218*I218</f>
        <v>0</v>
      </c>
      <c r="AY218" s="161" t="e">
        <f t="shared" ref="AY218" si="201">AS218+AU218</f>
        <v>#REF!</v>
      </c>
      <c r="AZ218" s="162" t="e">
        <f>AY218*I218</f>
        <v>#REF!</v>
      </c>
      <c r="BA218" s="161">
        <v>0</v>
      </c>
      <c r="BB218" s="162">
        <f>BA218*I218</f>
        <v>0</v>
      </c>
      <c r="BC218" s="161" t="e">
        <f t="shared" ref="BC218" si="202">AW218+AY218</f>
        <v>#REF!</v>
      </c>
      <c r="BD218" s="162" t="e">
        <f>BC218*I218</f>
        <v>#REF!</v>
      </c>
      <c r="BE218" s="161">
        <v>0</v>
      </c>
      <c r="BF218" s="162">
        <f>BE218*I218</f>
        <v>0</v>
      </c>
      <c r="BG218" s="161" t="e">
        <f t="shared" ref="BG218" si="203">BA218+BC218</f>
        <v>#REF!</v>
      </c>
      <c r="BH218" s="162" t="e">
        <f>BG218*I218</f>
        <v>#REF!</v>
      </c>
      <c r="BI218" s="161">
        <v>0</v>
      </c>
      <c r="BJ218" s="162">
        <f>BI218*I218</f>
        <v>0</v>
      </c>
      <c r="BK218" s="161" t="e">
        <f t="shared" ref="BK218" si="204">BE218+BG218</f>
        <v>#REF!</v>
      </c>
      <c r="BL218" s="162" t="e">
        <f>BK218*I218</f>
        <v>#REF!</v>
      </c>
      <c r="BM218" s="161">
        <v>0</v>
      </c>
      <c r="BN218" s="162">
        <f>BM218*I218</f>
        <v>0</v>
      </c>
      <c r="BO218" s="161" t="e">
        <f>BI218+BK218</f>
        <v>#REF!</v>
      </c>
      <c r="BP218" s="162" t="e">
        <f>BO218*I218</f>
        <v>#REF!</v>
      </c>
      <c r="BQ218" s="87"/>
      <c r="BR218" s="87"/>
      <c r="BS218" s="87"/>
    </row>
    <row r="219" spans="1:72" s="6" customFormat="1" ht="12" hidden="1" x14ac:dyDescent="0.2">
      <c r="B219" s="86"/>
      <c r="C219" s="87"/>
      <c r="D219" s="79" t="s">
        <v>77</v>
      </c>
      <c r="E219" s="88" t="s">
        <v>5</v>
      </c>
      <c r="F219" s="89" t="s">
        <v>476</v>
      </c>
      <c r="G219" s="75"/>
      <c r="H219" s="90">
        <v>91</v>
      </c>
      <c r="I219" s="91"/>
      <c r="J219" s="87"/>
      <c r="K219" s="187"/>
      <c r="M219" s="199"/>
      <c r="N219" s="208"/>
      <c r="O219" s="199"/>
      <c r="P219" s="208"/>
      <c r="Q219" s="199"/>
      <c r="R219" s="208"/>
      <c r="S219" s="199"/>
      <c r="T219" s="208"/>
      <c r="U219" s="199"/>
      <c r="V219" s="208"/>
      <c r="W219" s="199"/>
      <c r="X219" s="208"/>
      <c r="Y219" s="199"/>
      <c r="Z219" s="208"/>
      <c r="AA219" s="199"/>
      <c r="AB219" s="208"/>
      <c r="AC219" s="199"/>
      <c r="AD219" s="208"/>
      <c r="AE219" s="199"/>
      <c r="AF219" s="208"/>
      <c r="AG219" s="199"/>
      <c r="AH219" s="208"/>
      <c r="AI219" s="199"/>
      <c r="AJ219" s="208"/>
      <c r="AK219" s="199"/>
      <c r="AL219" s="208"/>
      <c r="AM219" s="199"/>
      <c r="AN219" s="208"/>
      <c r="AO219" s="199"/>
      <c r="AP219" s="208"/>
      <c r="AQ219" s="199"/>
      <c r="AR219" s="208"/>
      <c r="AS219" s="199"/>
      <c r="AT219" s="208"/>
      <c r="AU219" s="199"/>
      <c r="AV219" s="208"/>
      <c r="AW219" s="199"/>
      <c r="AX219" s="208"/>
      <c r="AY219" s="199"/>
      <c r="AZ219" s="208"/>
      <c r="BA219" s="199"/>
      <c r="BB219" s="208"/>
      <c r="BC219" s="199"/>
      <c r="BD219" s="208"/>
      <c r="BE219" s="199"/>
      <c r="BF219" s="208"/>
      <c r="BG219" s="199"/>
      <c r="BH219" s="208"/>
      <c r="BI219" s="199"/>
      <c r="BJ219" s="208"/>
      <c r="BK219" s="199"/>
      <c r="BL219" s="208"/>
      <c r="BM219" s="199"/>
      <c r="BN219" s="208"/>
      <c r="BO219" s="199"/>
      <c r="BP219" s="208"/>
      <c r="BQ219" s="5"/>
      <c r="BR219" s="5"/>
      <c r="BS219" s="5"/>
    </row>
    <row r="220" spans="1:72" s="5" customFormat="1" ht="12" hidden="1" x14ac:dyDescent="0.2">
      <c r="B220" s="81"/>
      <c r="C220" s="82"/>
      <c r="D220" s="79" t="s">
        <v>77</v>
      </c>
      <c r="E220" s="83" t="s">
        <v>5</v>
      </c>
      <c r="F220" s="84" t="s">
        <v>425</v>
      </c>
      <c r="G220" s="75"/>
      <c r="H220" s="83" t="s">
        <v>5</v>
      </c>
      <c r="I220" s="85"/>
      <c r="J220" s="82"/>
      <c r="K220" s="188"/>
      <c r="M220" s="201"/>
      <c r="N220" s="209"/>
      <c r="O220" s="201"/>
      <c r="P220" s="209"/>
      <c r="Q220" s="201"/>
      <c r="R220" s="209"/>
      <c r="S220" s="201"/>
      <c r="T220" s="209"/>
      <c r="U220" s="201"/>
      <c r="V220" s="209"/>
      <c r="W220" s="201"/>
      <c r="X220" s="209"/>
      <c r="Y220" s="201"/>
      <c r="Z220" s="209"/>
      <c r="AA220" s="201"/>
      <c r="AB220" s="209"/>
      <c r="AC220" s="201"/>
      <c r="AD220" s="209"/>
      <c r="AE220" s="201"/>
      <c r="AF220" s="209"/>
      <c r="AG220" s="201"/>
      <c r="AH220" s="209"/>
      <c r="AI220" s="201"/>
      <c r="AJ220" s="209"/>
      <c r="AK220" s="201"/>
      <c r="AL220" s="209"/>
      <c r="AM220" s="201"/>
      <c r="AN220" s="209"/>
      <c r="AO220" s="201"/>
      <c r="AP220" s="209"/>
      <c r="AQ220" s="201"/>
      <c r="AR220" s="209"/>
      <c r="AS220" s="201"/>
      <c r="AT220" s="209"/>
      <c r="AU220" s="201"/>
      <c r="AV220" s="209"/>
      <c r="AW220" s="201"/>
      <c r="AX220" s="209"/>
      <c r="AY220" s="201"/>
      <c r="AZ220" s="209"/>
      <c r="BA220" s="201"/>
      <c r="BB220" s="209"/>
      <c r="BC220" s="201"/>
      <c r="BD220" s="209"/>
      <c r="BE220" s="201"/>
      <c r="BF220" s="209"/>
      <c r="BG220" s="201"/>
      <c r="BH220" s="209"/>
      <c r="BI220" s="201"/>
      <c r="BJ220" s="209"/>
      <c r="BK220" s="201"/>
      <c r="BL220" s="209"/>
      <c r="BM220" s="201"/>
      <c r="BN220" s="209"/>
      <c r="BO220" s="201"/>
      <c r="BP220" s="209"/>
      <c r="BQ220" s="1"/>
      <c r="BR220" s="1"/>
      <c r="BS220" s="1"/>
    </row>
    <row r="221" spans="1:72" s="6" customFormat="1" ht="12" hidden="1" x14ac:dyDescent="0.2">
      <c r="B221" s="86"/>
      <c r="C221" s="87"/>
      <c r="D221" s="79" t="s">
        <v>77</v>
      </c>
      <c r="E221" s="88" t="s">
        <v>5</v>
      </c>
      <c r="F221" s="89" t="s">
        <v>477</v>
      </c>
      <c r="G221" s="75"/>
      <c r="H221" s="90">
        <v>85</v>
      </c>
      <c r="I221" s="91"/>
      <c r="J221" s="87"/>
      <c r="K221" s="187"/>
      <c r="M221" s="199"/>
      <c r="N221" s="208"/>
      <c r="O221" s="199"/>
      <c r="P221" s="208"/>
      <c r="Q221" s="199"/>
      <c r="R221" s="208"/>
      <c r="S221" s="199"/>
      <c r="T221" s="208"/>
      <c r="U221" s="199"/>
      <c r="V221" s="208"/>
      <c r="W221" s="199"/>
      <c r="X221" s="208"/>
      <c r="Y221" s="199"/>
      <c r="Z221" s="208"/>
      <c r="AA221" s="199"/>
      <c r="AB221" s="208"/>
      <c r="AC221" s="199"/>
      <c r="AD221" s="208"/>
      <c r="AE221" s="199"/>
      <c r="AF221" s="208"/>
      <c r="AG221" s="199"/>
      <c r="AH221" s="208"/>
      <c r="AI221" s="199"/>
      <c r="AJ221" s="208"/>
      <c r="AK221" s="199"/>
      <c r="AL221" s="208"/>
      <c r="AM221" s="199"/>
      <c r="AN221" s="208"/>
      <c r="AO221" s="199"/>
      <c r="AP221" s="208"/>
      <c r="AQ221" s="199"/>
      <c r="AR221" s="208"/>
      <c r="AS221" s="199"/>
      <c r="AT221" s="208"/>
      <c r="AU221" s="199"/>
      <c r="AV221" s="208"/>
      <c r="AW221" s="199"/>
      <c r="AX221" s="208"/>
      <c r="AY221" s="199"/>
      <c r="AZ221" s="208"/>
      <c r="BA221" s="199"/>
      <c r="BB221" s="208"/>
      <c r="BC221" s="199"/>
      <c r="BD221" s="208"/>
      <c r="BE221" s="199"/>
      <c r="BF221" s="208"/>
      <c r="BG221" s="199"/>
      <c r="BH221" s="208"/>
      <c r="BI221" s="199"/>
      <c r="BJ221" s="208"/>
      <c r="BK221" s="199"/>
      <c r="BL221" s="208"/>
      <c r="BM221" s="199"/>
      <c r="BN221" s="208"/>
      <c r="BO221" s="199"/>
      <c r="BP221" s="208"/>
      <c r="BQ221" s="5"/>
      <c r="BR221" s="5"/>
      <c r="BS221" s="5"/>
    </row>
    <row r="222" spans="1:72" s="5" customFormat="1" ht="12" hidden="1" x14ac:dyDescent="0.2">
      <c r="B222" s="81"/>
      <c r="C222" s="82"/>
      <c r="D222" s="79" t="s">
        <v>77</v>
      </c>
      <c r="E222" s="83" t="s">
        <v>5</v>
      </c>
      <c r="F222" s="84" t="s">
        <v>425</v>
      </c>
      <c r="G222" s="75"/>
      <c r="H222" s="83" t="s">
        <v>5</v>
      </c>
      <c r="I222" s="85"/>
      <c r="J222" s="82"/>
      <c r="K222" s="188"/>
      <c r="M222" s="201"/>
      <c r="N222" s="209"/>
      <c r="O222" s="201"/>
      <c r="P222" s="209"/>
      <c r="Q222" s="201"/>
      <c r="R222" s="209"/>
      <c r="S222" s="201"/>
      <c r="T222" s="209"/>
      <c r="U222" s="201"/>
      <c r="V222" s="209"/>
      <c r="W222" s="201"/>
      <c r="X222" s="209"/>
      <c r="Y222" s="201"/>
      <c r="Z222" s="209"/>
      <c r="AA222" s="201"/>
      <c r="AB222" s="209"/>
      <c r="AC222" s="201"/>
      <c r="AD222" s="209"/>
      <c r="AE222" s="201"/>
      <c r="AF222" s="209"/>
      <c r="AG222" s="201"/>
      <c r="AH222" s="209"/>
      <c r="AI222" s="201"/>
      <c r="AJ222" s="209"/>
      <c r="AK222" s="201"/>
      <c r="AL222" s="209"/>
      <c r="AM222" s="201"/>
      <c r="AN222" s="209"/>
      <c r="AO222" s="201"/>
      <c r="AP222" s="209"/>
      <c r="AQ222" s="201"/>
      <c r="AR222" s="209"/>
      <c r="AS222" s="201"/>
      <c r="AT222" s="209"/>
      <c r="AU222" s="201"/>
      <c r="AV222" s="209"/>
      <c r="AW222" s="201"/>
      <c r="AX222" s="209"/>
      <c r="AY222" s="201"/>
      <c r="AZ222" s="209"/>
      <c r="BA222" s="201"/>
      <c r="BB222" s="209"/>
      <c r="BC222" s="201"/>
      <c r="BD222" s="209"/>
      <c r="BE222" s="201"/>
      <c r="BF222" s="209"/>
      <c r="BG222" s="201"/>
      <c r="BH222" s="209"/>
      <c r="BI222" s="201"/>
      <c r="BJ222" s="209"/>
      <c r="BK222" s="201"/>
      <c r="BL222" s="209"/>
      <c r="BM222" s="201"/>
      <c r="BN222" s="209"/>
      <c r="BO222" s="201"/>
      <c r="BP222" s="209"/>
      <c r="BQ222" s="1"/>
      <c r="BR222" s="1"/>
      <c r="BS222" s="1"/>
    </row>
    <row r="223" spans="1:72" s="6" customFormat="1" ht="12" hidden="1" x14ac:dyDescent="0.2">
      <c r="B223" s="86"/>
      <c r="C223" s="87"/>
      <c r="D223" s="79" t="s">
        <v>77</v>
      </c>
      <c r="E223" s="88" t="s">
        <v>5</v>
      </c>
      <c r="F223" s="89" t="s">
        <v>427</v>
      </c>
      <c r="G223" s="75"/>
      <c r="H223" s="90">
        <v>8</v>
      </c>
      <c r="I223" s="91"/>
      <c r="J223" s="87"/>
      <c r="K223" s="187"/>
      <c r="M223" s="199"/>
      <c r="N223" s="208"/>
      <c r="O223" s="199"/>
      <c r="P223" s="208"/>
      <c r="Q223" s="199"/>
      <c r="R223" s="208"/>
      <c r="S223" s="199"/>
      <c r="T223" s="208"/>
      <c r="U223" s="199"/>
      <c r="V223" s="208"/>
      <c r="W223" s="199"/>
      <c r="X223" s="208"/>
      <c r="Y223" s="199"/>
      <c r="Z223" s="208"/>
      <c r="AA223" s="199"/>
      <c r="AB223" s="208"/>
      <c r="AC223" s="199"/>
      <c r="AD223" s="208"/>
      <c r="AE223" s="199"/>
      <c r="AF223" s="208"/>
      <c r="AG223" s="199"/>
      <c r="AH223" s="208"/>
      <c r="AI223" s="199"/>
      <c r="AJ223" s="208"/>
      <c r="AK223" s="199"/>
      <c r="AL223" s="208"/>
      <c r="AM223" s="199"/>
      <c r="AN223" s="208"/>
      <c r="AO223" s="199"/>
      <c r="AP223" s="208"/>
      <c r="AQ223" s="199"/>
      <c r="AR223" s="208"/>
      <c r="AS223" s="199"/>
      <c r="AT223" s="208"/>
      <c r="AU223" s="199"/>
      <c r="AV223" s="208"/>
      <c r="AW223" s="199"/>
      <c r="AX223" s="208"/>
      <c r="AY223" s="199"/>
      <c r="AZ223" s="208"/>
      <c r="BA223" s="199"/>
      <c r="BB223" s="208"/>
      <c r="BC223" s="199"/>
      <c r="BD223" s="208"/>
      <c r="BE223" s="199"/>
      <c r="BF223" s="208"/>
      <c r="BG223" s="199"/>
      <c r="BH223" s="208"/>
      <c r="BI223" s="199"/>
      <c r="BJ223" s="208"/>
      <c r="BK223" s="199"/>
      <c r="BL223" s="208"/>
      <c r="BM223" s="199"/>
      <c r="BN223" s="208"/>
      <c r="BO223" s="199"/>
      <c r="BP223" s="208"/>
      <c r="BQ223" s="5"/>
      <c r="BR223" s="5"/>
      <c r="BS223" s="5"/>
    </row>
    <row r="224" spans="1:72" s="5" customFormat="1" ht="12" hidden="1" x14ac:dyDescent="0.2">
      <c r="B224" s="81"/>
      <c r="C224" s="82"/>
      <c r="D224" s="79" t="s">
        <v>77</v>
      </c>
      <c r="E224" s="83" t="s">
        <v>5</v>
      </c>
      <c r="F224" s="84" t="s">
        <v>433</v>
      </c>
      <c r="G224" s="75"/>
      <c r="H224" s="83" t="s">
        <v>5</v>
      </c>
      <c r="I224" s="85"/>
      <c r="J224" s="82"/>
      <c r="K224" s="188"/>
      <c r="M224" s="201"/>
      <c r="N224" s="209"/>
      <c r="O224" s="201"/>
      <c r="P224" s="209"/>
      <c r="Q224" s="201"/>
      <c r="R224" s="209"/>
      <c r="S224" s="201"/>
      <c r="T224" s="209"/>
      <c r="U224" s="201"/>
      <c r="V224" s="209"/>
      <c r="W224" s="201"/>
      <c r="X224" s="209"/>
      <c r="Y224" s="201"/>
      <c r="Z224" s="209"/>
      <c r="AA224" s="201"/>
      <c r="AB224" s="209"/>
      <c r="AC224" s="201"/>
      <c r="AD224" s="209"/>
      <c r="AE224" s="201"/>
      <c r="AF224" s="209"/>
      <c r="AG224" s="201"/>
      <c r="AH224" s="209"/>
      <c r="AI224" s="201"/>
      <c r="AJ224" s="209"/>
      <c r="AK224" s="201"/>
      <c r="AL224" s="209"/>
      <c r="AM224" s="201"/>
      <c r="AN224" s="209"/>
      <c r="AO224" s="201"/>
      <c r="AP224" s="209"/>
      <c r="AQ224" s="201"/>
      <c r="AR224" s="209"/>
      <c r="AS224" s="201"/>
      <c r="AT224" s="209"/>
      <c r="AU224" s="201"/>
      <c r="AV224" s="209"/>
      <c r="AW224" s="201"/>
      <c r="AX224" s="209"/>
      <c r="AY224" s="201"/>
      <c r="AZ224" s="209"/>
      <c r="BA224" s="201"/>
      <c r="BB224" s="209"/>
      <c r="BC224" s="201"/>
      <c r="BD224" s="209"/>
      <c r="BE224" s="201"/>
      <c r="BF224" s="209"/>
      <c r="BG224" s="201"/>
      <c r="BH224" s="209"/>
      <c r="BI224" s="201"/>
      <c r="BJ224" s="209"/>
      <c r="BK224" s="201"/>
      <c r="BL224" s="209"/>
      <c r="BM224" s="201"/>
      <c r="BN224" s="209"/>
      <c r="BO224" s="201"/>
      <c r="BP224" s="209"/>
      <c r="BQ224" s="1"/>
      <c r="BR224" s="1"/>
      <c r="BS224" s="1"/>
    </row>
    <row r="225" spans="2:71" s="6" customFormat="1" ht="12" hidden="1" x14ac:dyDescent="0.2">
      <c r="B225" s="86"/>
      <c r="C225" s="87"/>
      <c r="D225" s="79" t="s">
        <v>77</v>
      </c>
      <c r="E225" s="88" t="s">
        <v>5</v>
      </c>
      <c r="F225" s="89" t="s">
        <v>478</v>
      </c>
      <c r="G225" s="75"/>
      <c r="H225" s="90">
        <v>1</v>
      </c>
      <c r="I225" s="91"/>
      <c r="J225" s="87"/>
      <c r="K225" s="187"/>
      <c r="M225" s="199"/>
      <c r="N225" s="208"/>
      <c r="O225" s="199"/>
      <c r="P225" s="208"/>
      <c r="Q225" s="199"/>
      <c r="R225" s="208"/>
      <c r="S225" s="199"/>
      <c r="T225" s="208"/>
      <c r="U225" s="199"/>
      <c r="V225" s="208"/>
      <c r="W225" s="199"/>
      <c r="X225" s="208"/>
      <c r="Y225" s="199"/>
      <c r="Z225" s="208"/>
      <c r="AA225" s="199"/>
      <c r="AB225" s="208"/>
      <c r="AC225" s="199"/>
      <c r="AD225" s="208"/>
      <c r="AE225" s="199"/>
      <c r="AF225" s="208"/>
      <c r="AG225" s="199"/>
      <c r="AH225" s="208"/>
      <c r="AI225" s="199"/>
      <c r="AJ225" s="208"/>
      <c r="AK225" s="199"/>
      <c r="AL225" s="208"/>
      <c r="AM225" s="199"/>
      <c r="AN225" s="208"/>
      <c r="AO225" s="199"/>
      <c r="AP225" s="208"/>
      <c r="AQ225" s="199"/>
      <c r="AR225" s="208"/>
      <c r="AS225" s="199"/>
      <c r="AT225" s="208"/>
      <c r="AU225" s="199"/>
      <c r="AV225" s="208"/>
      <c r="AW225" s="199"/>
      <c r="AX225" s="208"/>
      <c r="AY225" s="199"/>
      <c r="AZ225" s="208"/>
      <c r="BA225" s="199"/>
      <c r="BB225" s="208"/>
      <c r="BC225" s="199"/>
      <c r="BD225" s="208"/>
      <c r="BE225" s="199"/>
      <c r="BF225" s="208"/>
      <c r="BG225" s="199"/>
      <c r="BH225" s="208"/>
      <c r="BI225" s="199"/>
      <c r="BJ225" s="208"/>
      <c r="BK225" s="199"/>
      <c r="BL225" s="208"/>
      <c r="BM225" s="199"/>
      <c r="BN225" s="208"/>
      <c r="BO225" s="199"/>
      <c r="BP225" s="208"/>
      <c r="BQ225" s="5"/>
      <c r="BR225" s="5"/>
      <c r="BS225" s="5"/>
    </row>
    <row r="226" spans="2:71" s="5" customFormat="1" ht="12" hidden="1" x14ac:dyDescent="0.2">
      <c r="B226" s="81"/>
      <c r="C226" s="82"/>
      <c r="D226" s="79" t="s">
        <v>77</v>
      </c>
      <c r="E226" s="83" t="s">
        <v>5</v>
      </c>
      <c r="F226" s="84" t="s">
        <v>433</v>
      </c>
      <c r="G226" s="75"/>
      <c r="H226" s="83" t="s">
        <v>5</v>
      </c>
      <c r="I226" s="85"/>
      <c r="J226" s="82"/>
      <c r="K226" s="188"/>
      <c r="M226" s="201"/>
      <c r="N226" s="209"/>
      <c r="O226" s="201"/>
      <c r="P226" s="209"/>
      <c r="Q226" s="201"/>
      <c r="R226" s="209"/>
      <c r="S226" s="201"/>
      <c r="T226" s="209"/>
      <c r="U226" s="201"/>
      <c r="V226" s="209"/>
      <c r="W226" s="201"/>
      <c r="X226" s="209"/>
      <c r="Y226" s="201"/>
      <c r="Z226" s="209"/>
      <c r="AA226" s="201"/>
      <c r="AB226" s="209"/>
      <c r="AC226" s="201"/>
      <c r="AD226" s="209"/>
      <c r="AE226" s="201"/>
      <c r="AF226" s="209"/>
      <c r="AG226" s="201"/>
      <c r="AH226" s="209"/>
      <c r="AI226" s="201"/>
      <c r="AJ226" s="209"/>
      <c r="AK226" s="201"/>
      <c r="AL226" s="209"/>
      <c r="AM226" s="201"/>
      <c r="AN226" s="209"/>
      <c r="AO226" s="201"/>
      <c r="AP226" s="209"/>
      <c r="AQ226" s="201"/>
      <c r="AR226" s="209"/>
      <c r="AS226" s="201"/>
      <c r="AT226" s="209"/>
      <c r="AU226" s="201"/>
      <c r="AV226" s="209"/>
      <c r="AW226" s="201"/>
      <c r="AX226" s="209"/>
      <c r="AY226" s="201"/>
      <c r="AZ226" s="209"/>
      <c r="BA226" s="201"/>
      <c r="BB226" s="209"/>
      <c r="BC226" s="201"/>
      <c r="BD226" s="209"/>
      <c r="BE226" s="201"/>
      <c r="BF226" s="209"/>
      <c r="BG226" s="201"/>
      <c r="BH226" s="209"/>
      <c r="BI226" s="201"/>
      <c r="BJ226" s="209"/>
      <c r="BK226" s="201"/>
      <c r="BL226" s="209"/>
      <c r="BM226" s="201"/>
      <c r="BN226" s="209"/>
      <c r="BO226" s="201"/>
      <c r="BP226" s="209"/>
      <c r="BQ226" s="1"/>
      <c r="BR226" s="1"/>
      <c r="BS226" s="1"/>
    </row>
    <row r="227" spans="2:71" s="6" customFormat="1" ht="12" hidden="1" x14ac:dyDescent="0.2">
      <c r="B227" s="86"/>
      <c r="C227" s="87"/>
      <c r="D227" s="79" t="s">
        <v>77</v>
      </c>
      <c r="E227" s="88" t="s">
        <v>5</v>
      </c>
      <c r="F227" s="89" t="s">
        <v>479</v>
      </c>
      <c r="G227" s="75"/>
      <c r="H227" s="90">
        <v>10</v>
      </c>
      <c r="I227" s="91"/>
      <c r="J227" s="87"/>
      <c r="K227" s="187"/>
      <c r="M227" s="199"/>
      <c r="N227" s="208"/>
      <c r="O227" s="199"/>
      <c r="P227" s="208"/>
      <c r="Q227" s="199"/>
      <c r="R227" s="208"/>
      <c r="S227" s="199"/>
      <c r="T227" s="208"/>
      <c r="U227" s="199"/>
      <c r="V227" s="208"/>
      <c r="W227" s="199"/>
      <c r="X227" s="208"/>
      <c r="Y227" s="199"/>
      <c r="Z227" s="208"/>
      <c r="AA227" s="199"/>
      <c r="AB227" s="208"/>
      <c r="AC227" s="199"/>
      <c r="AD227" s="208"/>
      <c r="AE227" s="199"/>
      <c r="AF227" s="208"/>
      <c r="AG227" s="199"/>
      <c r="AH227" s="208"/>
      <c r="AI227" s="199"/>
      <c r="AJ227" s="208"/>
      <c r="AK227" s="199"/>
      <c r="AL227" s="208"/>
      <c r="AM227" s="199"/>
      <c r="AN227" s="208"/>
      <c r="AO227" s="199"/>
      <c r="AP227" s="208"/>
      <c r="AQ227" s="199"/>
      <c r="AR227" s="208"/>
      <c r="AS227" s="199"/>
      <c r="AT227" s="208"/>
      <c r="AU227" s="199"/>
      <c r="AV227" s="208"/>
      <c r="AW227" s="199"/>
      <c r="AX227" s="208"/>
      <c r="AY227" s="199"/>
      <c r="AZ227" s="208"/>
      <c r="BA227" s="199"/>
      <c r="BB227" s="208"/>
      <c r="BC227" s="199"/>
      <c r="BD227" s="208"/>
      <c r="BE227" s="199"/>
      <c r="BF227" s="208"/>
      <c r="BG227" s="199"/>
      <c r="BH227" s="208"/>
      <c r="BI227" s="199"/>
      <c r="BJ227" s="208"/>
      <c r="BK227" s="199"/>
      <c r="BL227" s="208"/>
      <c r="BM227" s="199"/>
      <c r="BN227" s="208"/>
      <c r="BO227" s="199"/>
      <c r="BP227" s="208"/>
      <c r="BQ227" s="5"/>
      <c r="BR227" s="5"/>
      <c r="BS227" s="5"/>
    </row>
    <row r="228" spans="2:71" s="5" customFormat="1" ht="12" hidden="1" x14ac:dyDescent="0.2">
      <c r="B228" s="81"/>
      <c r="C228" s="82"/>
      <c r="D228" s="79" t="s">
        <v>77</v>
      </c>
      <c r="E228" s="83" t="s">
        <v>5</v>
      </c>
      <c r="F228" s="84" t="s">
        <v>433</v>
      </c>
      <c r="G228" s="75"/>
      <c r="H228" s="83" t="s">
        <v>5</v>
      </c>
      <c r="I228" s="85"/>
      <c r="J228" s="82"/>
      <c r="K228" s="188"/>
      <c r="M228" s="201"/>
      <c r="N228" s="209"/>
      <c r="O228" s="201"/>
      <c r="P228" s="209"/>
      <c r="Q228" s="201"/>
      <c r="R228" s="209"/>
      <c r="S228" s="201"/>
      <c r="T228" s="209"/>
      <c r="U228" s="201"/>
      <c r="V228" s="209"/>
      <c r="W228" s="201"/>
      <c r="X228" s="209"/>
      <c r="Y228" s="201"/>
      <c r="Z228" s="209"/>
      <c r="AA228" s="201"/>
      <c r="AB228" s="209"/>
      <c r="AC228" s="201"/>
      <c r="AD228" s="209"/>
      <c r="AE228" s="201"/>
      <c r="AF228" s="209"/>
      <c r="AG228" s="201"/>
      <c r="AH228" s="209"/>
      <c r="AI228" s="201"/>
      <c r="AJ228" s="209"/>
      <c r="AK228" s="201"/>
      <c r="AL228" s="209"/>
      <c r="AM228" s="201"/>
      <c r="AN228" s="209"/>
      <c r="AO228" s="201"/>
      <c r="AP228" s="209"/>
      <c r="AQ228" s="201"/>
      <c r="AR228" s="209"/>
      <c r="AS228" s="201"/>
      <c r="AT228" s="209"/>
      <c r="AU228" s="201"/>
      <c r="AV228" s="209"/>
      <c r="AW228" s="201"/>
      <c r="AX228" s="209"/>
      <c r="AY228" s="201"/>
      <c r="AZ228" s="209"/>
      <c r="BA228" s="201"/>
      <c r="BB228" s="209"/>
      <c r="BC228" s="201"/>
      <c r="BD228" s="209"/>
      <c r="BE228" s="201"/>
      <c r="BF228" s="209"/>
      <c r="BG228" s="201"/>
      <c r="BH228" s="209"/>
      <c r="BI228" s="201"/>
      <c r="BJ228" s="209"/>
      <c r="BK228" s="201"/>
      <c r="BL228" s="209"/>
      <c r="BM228" s="201"/>
      <c r="BN228" s="209"/>
      <c r="BO228" s="201"/>
      <c r="BP228" s="209"/>
      <c r="BQ228" s="1"/>
      <c r="BR228" s="1"/>
      <c r="BS228" s="1"/>
    </row>
    <row r="229" spans="2:71" s="6" customFormat="1" ht="12" hidden="1" x14ac:dyDescent="0.2">
      <c r="B229" s="86"/>
      <c r="C229" s="87"/>
      <c r="D229" s="79" t="s">
        <v>77</v>
      </c>
      <c r="E229" s="88" t="s">
        <v>5</v>
      </c>
      <c r="F229" s="89" t="s">
        <v>479</v>
      </c>
      <c r="G229" s="75"/>
      <c r="H229" s="90">
        <v>10</v>
      </c>
      <c r="I229" s="91"/>
      <c r="J229" s="87"/>
      <c r="K229" s="187"/>
      <c r="M229" s="199"/>
      <c r="N229" s="208"/>
      <c r="O229" s="199"/>
      <c r="P229" s="208"/>
      <c r="Q229" s="199"/>
      <c r="R229" s="208"/>
      <c r="S229" s="199"/>
      <c r="T229" s="208"/>
      <c r="U229" s="199"/>
      <c r="V229" s="208"/>
      <c r="W229" s="199"/>
      <c r="X229" s="208"/>
      <c r="Y229" s="199"/>
      <c r="Z229" s="208"/>
      <c r="AA229" s="199"/>
      <c r="AB229" s="208"/>
      <c r="AC229" s="199"/>
      <c r="AD229" s="208"/>
      <c r="AE229" s="199"/>
      <c r="AF229" s="208"/>
      <c r="AG229" s="199"/>
      <c r="AH229" s="208"/>
      <c r="AI229" s="199"/>
      <c r="AJ229" s="208"/>
      <c r="AK229" s="199"/>
      <c r="AL229" s="208"/>
      <c r="AM229" s="199"/>
      <c r="AN229" s="208"/>
      <c r="AO229" s="199"/>
      <c r="AP229" s="208"/>
      <c r="AQ229" s="199"/>
      <c r="AR229" s="208"/>
      <c r="AS229" s="199"/>
      <c r="AT229" s="208"/>
      <c r="AU229" s="199"/>
      <c r="AV229" s="208"/>
      <c r="AW229" s="199"/>
      <c r="AX229" s="208"/>
      <c r="AY229" s="199"/>
      <c r="AZ229" s="208"/>
      <c r="BA229" s="199"/>
      <c r="BB229" s="208"/>
      <c r="BC229" s="199"/>
      <c r="BD229" s="208"/>
      <c r="BE229" s="199"/>
      <c r="BF229" s="208"/>
      <c r="BG229" s="199"/>
      <c r="BH229" s="208"/>
      <c r="BI229" s="199"/>
      <c r="BJ229" s="208"/>
      <c r="BK229" s="199"/>
      <c r="BL229" s="208"/>
      <c r="BM229" s="199"/>
      <c r="BN229" s="208"/>
      <c r="BO229" s="199"/>
      <c r="BP229" s="208"/>
      <c r="BQ229" s="5"/>
      <c r="BR229" s="5"/>
      <c r="BS229" s="5"/>
    </row>
    <row r="230" spans="2:71" s="5" customFormat="1" ht="12" hidden="1" x14ac:dyDescent="0.2">
      <c r="B230" s="81"/>
      <c r="C230" s="82"/>
      <c r="D230" s="79" t="s">
        <v>77</v>
      </c>
      <c r="E230" s="83" t="s">
        <v>5</v>
      </c>
      <c r="F230" s="84" t="s">
        <v>480</v>
      </c>
      <c r="G230" s="75"/>
      <c r="H230" s="83" t="s">
        <v>5</v>
      </c>
      <c r="I230" s="85"/>
      <c r="J230" s="82"/>
      <c r="K230" s="188"/>
      <c r="M230" s="201"/>
      <c r="N230" s="209"/>
      <c r="O230" s="201"/>
      <c r="P230" s="209"/>
      <c r="Q230" s="201"/>
      <c r="R230" s="209"/>
      <c r="S230" s="201"/>
      <c r="T230" s="209"/>
      <c r="U230" s="201"/>
      <c r="V230" s="209"/>
      <c r="W230" s="201"/>
      <c r="X230" s="209"/>
      <c r="Y230" s="201"/>
      <c r="Z230" s="209"/>
      <c r="AA230" s="201"/>
      <c r="AB230" s="209"/>
      <c r="AC230" s="201"/>
      <c r="AD230" s="209"/>
      <c r="AE230" s="201"/>
      <c r="AF230" s="209"/>
      <c r="AG230" s="201"/>
      <c r="AH230" s="209"/>
      <c r="AI230" s="201"/>
      <c r="AJ230" s="209"/>
      <c r="AK230" s="201"/>
      <c r="AL230" s="209"/>
      <c r="AM230" s="201"/>
      <c r="AN230" s="209"/>
      <c r="AO230" s="201"/>
      <c r="AP230" s="209"/>
      <c r="AQ230" s="201"/>
      <c r="AR230" s="209"/>
      <c r="AS230" s="201"/>
      <c r="AT230" s="209"/>
      <c r="AU230" s="201"/>
      <c r="AV230" s="209"/>
      <c r="AW230" s="201"/>
      <c r="AX230" s="209"/>
      <c r="AY230" s="201"/>
      <c r="AZ230" s="209"/>
      <c r="BA230" s="201"/>
      <c r="BB230" s="209"/>
      <c r="BC230" s="201"/>
      <c r="BD230" s="209"/>
      <c r="BE230" s="201"/>
      <c r="BF230" s="209"/>
      <c r="BG230" s="201"/>
      <c r="BH230" s="209"/>
      <c r="BI230" s="201"/>
      <c r="BJ230" s="209"/>
      <c r="BK230" s="201"/>
      <c r="BL230" s="209"/>
      <c r="BM230" s="201"/>
      <c r="BN230" s="209"/>
      <c r="BO230" s="201"/>
      <c r="BP230" s="209"/>
      <c r="BQ230" s="1"/>
      <c r="BR230" s="1"/>
      <c r="BS230" s="1"/>
    </row>
    <row r="231" spans="2:71" s="6" customFormat="1" ht="12" hidden="1" x14ac:dyDescent="0.2">
      <c r="B231" s="86"/>
      <c r="C231" s="87"/>
      <c r="D231" s="79" t="s">
        <v>77</v>
      </c>
      <c r="E231" s="88" t="s">
        <v>5</v>
      </c>
      <c r="F231" s="89" t="s">
        <v>1</v>
      </c>
      <c r="G231" s="75"/>
      <c r="H231" s="90">
        <v>15</v>
      </c>
      <c r="I231" s="91"/>
      <c r="J231" s="87"/>
      <c r="K231" s="187"/>
      <c r="M231" s="199"/>
      <c r="N231" s="208"/>
      <c r="O231" s="199"/>
      <c r="P231" s="208"/>
      <c r="Q231" s="199"/>
      <c r="R231" s="208"/>
      <c r="S231" s="199"/>
      <c r="T231" s="208"/>
      <c r="U231" s="199"/>
      <c r="V231" s="208"/>
      <c r="W231" s="199"/>
      <c r="X231" s="208"/>
      <c r="Y231" s="199"/>
      <c r="Z231" s="208"/>
      <c r="AA231" s="199"/>
      <c r="AB231" s="208"/>
      <c r="AC231" s="199"/>
      <c r="AD231" s="208"/>
      <c r="AE231" s="199"/>
      <c r="AF231" s="208"/>
      <c r="AG231" s="199"/>
      <c r="AH231" s="208"/>
      <c r="AI231" s="199"/>
      <c r="AJ231" s="208"/>
      <c r="AK231" s="199"/>
      <c r="AL231" s="208"/>
      <c r="AM231" s="199"/>
      <c r="AN231" s="208"/>
      <c r="AO231" s="199"/>
      <c r="AP231" s="208"/>
      <c r="AQ231" s="199"/>
      <c r="AR231" s="208"/>
      <c r="AS231" s="199"/>
      <c r="AT231" s="208"/>
      <c r="AU231" s="199"/>
      <c r="AV231" s="208"/>
      <c r="AW231" s="199"/>
      <c r="AX231" s="208"/>
      <c r="AY231" s="199"/>
      <c r="AZ231" s="208"/>
      <c r="BA231" s="199"/>
      <c r="BB231" s="208"/>
      <c r="BC231" s="199"/>
      <c r="BD231" s="208"/>
      <c r="BE231" s="199"/>
      <c r="BF231" s="208"/>
      <c r="BG231" s="199"/>
      <c r="BH231" s="208"/>
      <c r="BI231" s="199"/>
      <c r="BJ231" s="208"/>
      <c r="BK231" s="199"/>
      <c r="BL231" s="208"/>
      <c r="BM231" s="199"/>
      <c r="BN231" s="208"/>
      <c r="BO231" s="199"/>
      <c r="BP231" s="208"/>
      <c r="BQ231" s="5"/>
      <c r="BR231" s="5"/>
      <c r="BS231" s="5"/>
    </row>
    <row r="232" spans="2:71" s="5" customFormat="1" ht="12" hidden="1" x14ac:dyDescent="0.2">
      <c r="B232" s="81"/>
      <c r="C232" s="82"/>
      <c r="D232" s="79" t="s">
        <v>77</v>
      </c>
      <c r="E232" s="83" t="s">
        <v>5</v>
      </c>
      <c r="F232" s="84" t="s">
        <v>480</v>
      </c>
      <c r="G232" s="75"/>
      <c r="H232" s="83" t="s">
        <v>5</v>
      </c>
      <c r="I232" s="85"/>
      <c r="J232" s="82"/>
      <c r="K232" s="188"/>
      <c r="M232" s="201"/>
      <c r="N232" s="209"/>
      <c r="O232" s="201"/>
      <c r="P232" s="209"/>
      <c r="Q232" s="201"/>
      <c r="R232" s="209"/>
      <c r="S232" s="201"/>
      <c r="T232" s="209"/>
      <c r="U232" s="201"/>
      <c r="V232" s="209"/>
      <c r="W232" s="201"/>
      <c r="X232" s="209"/>
      <c r="Y232" s="201"/>
      <c r="Z232" s="209"/>
      <c r="AA232" s="201"/>
      <c r="AB232" s="209"/>
      <c r="AC232" s="201"/>
      <c r="AD232" s="209"/>
      <c r="AE232" s="201"/>
      <c r="AF232" s="209"/>
      <c r="AG232" s="201"/>
      <c r="AH232" s="209"/>
      <c r="AI232" s="201"/>
      <c r="AJ232" s="209"/>
      <c r="AK232" s="201"/>
      <c r="AL232" s="209"/>
      <c r="AM232" s="201"/>
      <c r="AN232" s="209"/>
      <c r="AO232" s="201"/>
      <c r="AP232" s="209"/>
      <c r="AQ232" s="201"/>
      <c r="AR232" s="209"/>
      <c r="AS232" s="201"/>
      <c r="AT232" s="209"/>
      <c r="AU232" s="201"/>
      <c r="AV232" s="209"/>
      <c r="AW232" s="201"/>
      <c r="AX232" s="209"/>
      <c r="AY232" s="201"/>
      <c r="AZ232" s="209"/>
      <c r="BA232" s="201"/>
      <c r="BB232" s="209"/>
      <c r="BC232" s="201"/>
      <c r="BD232" s="209"/>
      <c r="BE232" s="201"/>
      <c r="BF232" s="209"/>
      <c r="BG232" s="201"/>
      <c r="BH232" s="209"/>
      <c r="BI232" s="201"/>
      <c r="BJ232" s="209"/>
      <c r="BK232" s="201"/>
      <c r="BL232" s="209"/>
      <c r="BM232" s="201"/>
      <c r="BN232" s="209"/>
      <c r="BO232" s="201"/>
      <c r="BP232" s="209"/>
      <c r="BQ232" s="1"/>
      <c r="BR232" s="1"/>
      <c r="BS232" s="1"/>
    </row>
    <row r="233" spans="2:71" s="6" customFormat="1" ht="12" hidden="1" x14ac:dyDescent="0.2">
      <c r="B233" s="86"/>
      <c r="C233" s="87"/>
      <c r="D233" s="79" t="s">
        <v>77</v>
      </c>
      <c r="E233" s="88" t="s">
        <v>5</v>
      </c>
      <c r="F233" s="89" t="s">
        <v>427</v>
      </c>
      <c r="G233" s="75"/>
      <c r="H233" s="90">
        <v>8</v>
      </c>
      <c r="I233" s="91"/>
      <c r="J233" s="87"/>
      <c r="K233" s="187"/>
      <c r="M233" s="199"/>
      <c r="N233" s="208"/>
      <c r="O233" s="199"/>
      <c r="P233" s="208"/>
      <c r="Q233" s="199"/>
      <c r="R233" s="208"/>
      <c r="S233" s="199"/>
      <c r="T233" s="208"/>
      <c r="U233" s="199"/>
      <c r="V233" s="208"/>
      <c r="W233" s="199"/>
      <c r="X233" s="208"/>
      <c r="Y233" s="199"/>
      <c r="Z233" s="208"/>
      <c r="AA233" s="199"/>
      <c r="AB233" s="208"/>
      <c r="AC233" s="199"/>
      <c r="AD233" s="208"/>
      <c r="AE233" s="199"/>
      <c r="AF233" s="208"/>
      <c r="AG233" s="199"/>
      <c r="AH233" s="208"/>
      <c r="AI233" s="199"/>
      <c r="AJ233" s="208"/>
      <c r="AK233" s="199"/>
      <c r="AL233" s="208"/>
      <c r="AM233" s="199"/>
      <c r="AN233" s="208"/>
      <c r="AO233" s="199"/>
      <c r="AP233" s="208"/>
      <c r="AQ233" s="199"/>
      <c r="AR233" s="208"/>
      <c r="AS233" s="199"/>
      <c r="AT233" s="208"/>
      <c r="AU233" s="199"/>
      <c r="AV233" s="208"/>
      <c r="AW233" s="199"/>
      <c r="AX233" s="208"/>
      <c r="AY233" s="199"/>
      <c r="AZ233" s="208"/>
      <c r="BA233" s="199"/>
      <c r="BB233" s="208"/>
      <c r="BC233" s="199"/>
      <c r="BD233" s="208"/>
      <c r="BE233" s="199"/>
      <c r="BF233" s="208"/>
      <c r="BG233" s="199"/>
      <c r="BH233" s="208"/>
      <c r="BI233" s="199"/>
      <c r="BJ233" s="208"/>
      <c r="BK233" s="199"/>
      <c r="BL233" s="208"/>
      <c r="BM233" s="199"/>
      <c r="BN233" s="208"/>
      <c r="BO233" s="199"/>
      <c r="BP233" s="208"/>
      <c r="BQ233" s="5"/>
      <c r="BR233" s="5"/>
      <c r="BS233" s="5"/>
    </row>
    <row r="234" spans="2:71" s="5" customFormat="1" ht="12" hidden="1" x14ac:dyDescent="0.2">
      <c r="B234" s="81"/>
      <c r="C234" s="82"/>
      <c r="D234" s="79" t="s">
        <v>77</v>
      </c>
      <c r="E234" s="83" t="s">
        <v>5</v>
      </c>
      <c r="F234" s="84" t="s">
        <v>433</v>
      </c>
      <c r="G234" s="75"/>
      <c r="H234" s="83" t="s">
        <v>5</v>
      </c>
      <c r="I234" s="85"/>
      <c r="J234" s="82"/>
      <c r="K234" s="188"/>
      <c r="M234" s="201"/>
      <c r="N234" s="209"/>
      <c r="O234" s="201"/>
      <c r="P234" s="209"/>
      <c r="Q234" s="201"/>
      <c r="R234" s="209"/>
      <c r="S234" s="201"/>
      <c r="T234" s="209"/>
      <c r="U234" s="201"/>
      <c r="V234" s="209"/>
      <c r="W234" s="201"/>
      <c r="X234" s="209"/>
      <c r="Y234" s="201"/>
      <c r="Z234" s="209"/>
      <c r="AA234" s="201"/>
      <c r="AB234" s="209"/>
      <c r="AC234" s="201"/>
      <c r="AD234" s="209"/>
      <c r="AE234" s="201"/>
      <c r="AF234" s="209"/>
      <c r="AG234" s="201"/>
      <c r="AH234" s="209"/>
      <c r="AI234" s="201"/>
      <c r="AJ234" s="209"/>
      <c r="AK234" s="201"/>
      <c r="AL234" s="209"/>
      <c r="AM234" s="201"/>
      <c r="AN234" s="209"/>
      <c r="AO234" s="201"/>
      <c r="AP234" s="209"/>
      <c r="AQ234" s="201"/>
      <c r="AR234" s="209"/>
      <c r="AS234" s="201"/>
      <c r="AT234" s="209"/>
      <c r="AU234" s="201"/>
      <c r="AV234" s="209"/>
      <c r="AW234" s="201"/>
      <c r="AX234" s="209"/>
      <c r="AY234" s="201"/>
      <c r="AZ234" s="209"/>
      <c r="BA234" s="201"/>
      <c r="BB234" s="209"/>
      <c r="BC234" s="201"/>
      <c r="BD234" s="209"/>
      <c r="BE234" s="201"/>
      <c r="BF234" s="209"/>
      <c r="BG234" s="201"/>
      <c r="BH234" s="209"/>
      <c r="BI234" s="201"/>
      <c r="BJ234" s="209"/>
      <c r="BK234" s="201"/>
      <c r="BL234" s="209"/>
      <c r="BM234" s="201"/>
      <c r="BN234" s="209"/>
      <c r="BO234" s="201"/>
      <c r="BP234" s="209"/>
      <c r="BQ234" s="1"/>
      <c r="BR234" s="1"/>
      <c r="BS234" s="1"/>
    </row>
    <row r="235" spans="2:71" s="6" customFormat="1" ht="12" hidden="1" x14ac:dyDescent="0.2">
      <c r="B235" s="86"/>
      <c r="C235" s="87"/>
      <c r="D235" s="79" t="s">
        <v>77</v>
      </c>
      <c r="E235" s="88" t="s">
        <v>5</v>
      </c>
      <c r="F235" s="89" t="s">
        <v>39</v>
      </c>
      <c r="G235" s="75"/>
      <c r="H235" s="90">
        <v>1</v>
      </c>
      <c r="I235" s="91"/>
      <c r="J235" s="87"/>
      <c r="K235" s="187"/>
      <c r="M235" s="199"/>
      <c r="N235" s="208"/>
      <c r="O235" s="199"/>
      <c r="P235" s="208"/>
      <c r="Q235" s="199"/>
      <c r="R235" s="208"/>
      <c r="S235" s="199"/>
      <c r="T235" s="208"/>
      <c r="U235" s="199"/>
      <c r="V235" s="208"/>
      <c r="W235" s="199"/>
      <c r="X235" s="208"/>
      <c r="Y235" s="199"/>
      <c r="Z235" s="208"/>
      <c r="AA235" s="199"/>
      <c r="AB235" s="208"/>
      <c r="AC235" s="199"/>
      <c r="AD235" s="208"/>
      <c r="AE235" s="199"/>
      <c r="AF235" s="208"/>
      <c r="AG235" s="199"/>
      <c r="AH235" s="208"/>
      <c r="AI235" s="199"/>
      <c r="AJ235" s="208"/>
      <c r="AK235" s="199"/>
      <c r="AL235" s="208"/>
      <c r="AM235" s="199"/>
      <c r="AN235" s="208"/>
      <c r="AO235" s="199"/>
      <c r="AP235" s="208"/>
      <c r="AQ235" s="199"/>
      <c r="AR235" s="208"/>
      <c r="AS235" s="199"/>
      <c r="AT235" s="208"/>
      <c r="AU235" s="199"/>
      <c r="AV235" s="208"/>
      <c r="AW235" s="199"/>
      <c r="AX235" s="208"/>
      <c r="AY235" s="199"/>
      <c r="AZ235" s="208"/>
      <c r="BA235" s="199"/>
      <c r="BB235" s="208"/>
      <c r="BC235" s="199"/>
      <c r="BD235" s="208"/>
      <c r="BE235" s="199"/>
      <c r="BF235" s="208"/>
      <c r="BG235" s="199"/>
      <c r="BH235" s="208"/>
      <c r="BI235" s="199"/>
      <c r="BJ235" s="208"/>
      <c r="BK235" s="199"/>
      <c r="BL235" s="208"/>
      <c r="BM235" s="199"/>
      <c r="BN235" s="208"/>
      <c r="BO235" s="199"/>
      <c r="BP235" s="208"/>
      <c r="BQ235" s="5"/>
      <c r="BR235" s="5"/>
      <c r="BS235" s="5"/>
    </row>
    <row r="236" spans="2:71" s="5" customFormat="1" ht="12" hidden="1" x14ac:dyDescent="0.2">
      <c r="B236" s="81"/>
      <c r="C236" s="82"/>
      <c r="D236" s="79" t="s">
        <v>77</v>
      </c>
      <c r="E236" s="83" t="s">
        <v>5</v>
      </c>
      <c r="F236" s="84" t="s">
        <v>433</v>
      </c>
      <c r="G236" s="75"/>
      <c r="H236" s="83" t="s">
        <v>5</v>
      </c>
      <c r="I236" s="85"/>
      <c r="J236" s="82"/>
      <c r="K236" s="188"/>
      <c r="M236" s="201"/>
      <c r="N236" s="209"/>
      <c r="O236" s="201"/>
      <c r="P236" s="209"/>
      <c r="Q236" s="201"/>
      <c r="R236" s="209"/>
      <c r="S236" s="201"/>
      <c r="T236" s="209"/>
      <c r="U236" s="201"/>
      <c r="V236" s="209"/>
      <c r="W236" s="201"/>
      <c r="X236" s="209"/>
      <c r="Y236" s="201"/>
      <c r="Z236" s="209"/>
      <c r="AA236" s="201"/>
      <c r="AB236" s="209"/>
      <c r="AC236" s="201"/>
      <c r="AD236" s="209"/>
      <c r="AE236" s="201"/>
      <c r="AF236" s="209"/>
      <c r="AG236" s="201"/>
      <c r="AH236" s="209"/>
      <c r="AI236" s="201"/>
      <c r="AJ236" s="209"/>
      <c r="AK236" s="201"/>
      <c r="AL236" s="209"/>
      <c r="AM236" s="201"/>
      <c r="AN236" s="209"/>
      <c r="AO236" s="201"/>
      <c r="AP236" s="209"/>
      <c r="AQ236" s="201"/>
      <c r="AR236" s="209"/>
      <c r="AS236" s="201"/>
      <c r="AT236" s="209"/>
      <c r="AU236" s="201"/>
      <c r="AV236" s="209"/>
      <c r="AW236" s="201"/>
      <c r="AX236" s="209"/>
      <c r="AY236" s="201"/>
      <c r="AZ236" s="209"/>
      <c r="BA236" s="201"/>
      <c r="BB236" s="209"/>
      <c r="BC236" s="201"/>
      <c r="BD236" s="209"/>
      <c r="BE236" s="201"/>
      <c r="BF236" s="209"/>
      <c r="BG236" s="201"/>
      <c r="BH236" s="209"/>
      <c r="BI236" s="201"/>
      <c r="BJ236" s="209"/>
      <c r="BK236" s="201"/>
      <c r="BL236" s="209"/>
      <c r="BM236" s="201"/>
      <c r="BN236" s="209"/>
      <c r="BO236" s="201"/>
      <c r="BP236" s="209"/>
      <c r="BQ236" s="1"/>
      <c r="BR236" s="1"/>
      <c r="BS236" s="1"/>
    </row>
    <row r="237" spans="2:71" s="6" customFormat="1" ht="12" hidden="1" x14ac:dyDescent="0.2">
      <c r="B237" s="86"/>
      <c r="C237" s="87"/>
      <c r="D237" s="79" t="s">
        <v>77</v>
      </c>
      <c r="E237" s="88" t="s">
        <v>5</v>
      </c>
      <c r="F237" s="89" t="s">
        <v>481</v>
      </c>
      <c r="G237" s="75"/>
      <c r="H237" s="90">
        <v>545</v>
      </c>
      <c r="I237" s="91"/>
      <c r="J237" s="87"/>
      <c r="K237" s="187"/>
      <c r="M237" s="199"/>
      <c r="N237" s="208"/>
      <c r="O237" s="199"/>
      <c r="P237" s="208"/>
      <c r="Q237" s="199"/>
      <c r="R237" s="208"/>
      <c r="S237" s="199"/>
      <c r="T237" s="208"/>
      <c r="U237" s="199"/>
      <c r="V237" s="208"/>
      <c r="W237" s="199"/>
      <c r="X237" s="208"/>
      <c r="Y237" s="199"/>
      <c r="Z237" s="208"/>
      <c r="AA237" s="199"/>
      <c r="AB237" s="208"/>
      <c r="AC237" s="199"/>
      <c r="AD237" s="208"/>
      <c r="AE237" s="199"/>
      <c r="AF237" s="208"/>
      <c r="AG237" s="199"/>
      <c r="AH237" s="208"/>
      <c r="AI237" s="199"/>
      <c r="AJ237" s="208"/>
      <c r="AK237" s="199"/>
      <c r="AL237" s="208"/>
      <c r="AM237" s="199"/>
      <c r="AN237" s="208"/>
      <c r="AO237" s="199"/>
      <c r="AP237" s="208"/>
      <c r="AQ237" s="199"/>
      <c r="AR237" s="208"/>
      <c r="AS237" s="199"/>
      <c r="AT237" s="208"/>
      <c r="AU237" s="199"/>
      <c r="AV237" s="208"/>
      <c r="AW237" s="199"/>
      <c r="AX237" s="208"/>
      <c r="AY237" s="199"/>
      <c r="AZ237" s="208"/>
      <c r="BA237" s="199"/>
      <c r="BB237" s="208"/>
      <c r="BC237" s="199"/>
      <c r="BD237" s="208"/>
      <c r="BE237" s="199"/>
      <c r="BF237" s="208"/>
      <c r="BG237" s="199"/>
      <c r="BH237" s="208"/>
      <c r="BI237" s="199"/>
      <c r="BJ237" s="208"/>
      <c r="BK237" s="199"/>
      <c r="BL237" s="208"/>
      <c r="BM237" s="199"/>
      <c r="BN237" s="208"/>
      <c r="BO237" s="199"/>
      <c r="BP237" s="208"/>
      <c r="BQ237" s="5"/>
      <c r="BR237" s="5"/>
      <c r="BS237" s="5"/>
    </row>
    <row r="238" spans="2:71" s="5" customFormat="1" ht="12" hidden="1" x14ac:dyDescent="0.2">
      <c r="B238" s="81"/>
      <c r="C238" s="82"/>
      <c r="D238" s="79" t="s">
        <v>77</v>
      </c>
      <c r="E238" s="83" t="s">
        <v>5</v>
      </c>
      <c r="F238" s="84" t="s">
        <v>425</v>
      </c>
      <c r="G238" s="75"/>
      <c r="H238" s="83" t="s">
        <v>5</v>
      </c>
      <c r="I238" s="85"/>
      <c r="J238" s="82"/>
      <c r="K238" s="188"/>
      <c r="M238" s="201"/>
      <c r="N238" s="209"/>
      <c r="O238" s="201"/>
      <c r="P238" s="209"/>
      <c r="Q238" s="201"/>
      <c r="R238" s="209"/>
      <c r="S238" s="201"/>
      <c r="T238" s="209"/>
      <c r="U238" s="201"/>
      <c r="V238" s="209"/>
      <c r="W238" s="201"/>
      <c r="X238" s="209"/>
      <c r="Y238" s="201"/>
      <c r="Z238" s="209"/>
      <c r="AA238" s="201"/>
      <c r="AB238" s="209"/>
      <c r="AC238" s="201"/>
      <c r="AD238" s="209"/>
      <c r="AE238" s="201"/>
      <c r="AF238" s="209"/>
      <c r="AG238" s="201"/>
      <c r="AH238" s="209"/>
      <c r="AI238" s="201"/>
      <c r="AJ238" s="209"/>
      <c r="AK238" s="201"/>
      <c r="AL238" s="209"/>
      <c r="AM238" s="201"/>
      <c r="AN238" s="209"/>
      <c r="AO238" s="201"/>
      <c r="AP238" s="209"/>
      <c r="AQ238" s="201"/>
      <c r="AR238" s="209"/>
      <c r="AS238" s="201"/>
      <c r="AT238" s="209"/>
      <c r="AU238" s="201"/>
      <c r="AV238" s="209"/>
      <c r="AW238" s="201"/>
      <c r="AX238" s="209"/>
      <c r="AY238" s="201"/>
      <c r="AZ238" s="209"/>
      <c r="BA238" s="201"/>
      <c r="BB238" s="209"/>
      <c r="BC238" s="201"/>
      <c r="BD238" s="209"/>
      <c r="BE238" s="201"/>
      <c r="BF238" s="209"/>
      <c r="BG238" s="201"/>
      <c r="BH238" s="209"/>
      <c r="BI238" s="201"/>
      <c r="BJ238" s="209"/>
      <c r="BK238" s="201"/>
      <c r="BL238" s="209"/>
      <c r="BM238" s="201"/>
      <c r="BN238" s="209"/>
      <c r="BO238" s="201"/>
      <c r="BP238" s="209"/>
      <c r="BQ238" s="1"/>
      <c r="BR238" s="1"/>
      <c r="BS238" s="1"/>
    </row>
    <row r="239" spans="2:71" s="6" customFormat="1" ht="12" hidden="1" x14ac:dyDescent="0.2">
      <c r="B239" s="86"/>
      <c r="C239" s="87"/>
      <c r="D239" s="79" t="s">
        <v>77</v>
      </c>
      <c r="E239" s="88" t="s">
        <v>5</v>
      </c>
      <c r="F239" s="89" t="s">
        <v>482</v>
      </c>
      <c r="G239" s="75"/>
      <c r="H239" s="90">
        <v>9</v>
      </c>
      <c r="I239" s="91"/>
      <c r="J239" s="87"/>
      <c r="K239" s="187"/>
      <c r="M239" s="199"/>
      <c r="N239" s="208"/>
      <c r="O239" s="199"/>
      <c r="P239" s="208"/>
      <c r="Q239" s="199"/>
      <c r="R239" s="208"/>
      <c r="S239" s="199"/>
      <c r="T239" s="208"/>
      <c r="U239" s="199"/>
      <c r="V239" s="208"/>
      <c r="W239" s="199"/>
      <c r="X239" s="208"/>
      <c r="Y239" s="199"/>
      <c r="Z239" s="208"/>
      <c r="AA239" s="199"/>
      <c r="AB239" s="208"/>
      <c r="AC239" s="199"/>
      <c r="AD239" s="208"/>
      <c r="AE239" s="199"/>
      <c r="AF239" s="208"/>
      <c r="AG239" s="199"/>
      <c r="AH239" s="208"/>
      <c r="AI239" s="199"/>
      <c r="AJ239" s="208"/>
      <c r="AK239" s="199"/>
      <c r="AL239" s="208"/>
      <c r="AM239" s="199"/>
      <c r="AN239" s="208"/>
      <c r="AO239" s="199"/>
      <c r="AP239" s="208"/>
      <c r="AQ239" s="199"/>
      <c r="AR239" s="208"/>
      <c r="AS239" s="199"/>
      <c r="AT239" s="208"/>
      <c r="AU239" s="199"/>
      <c r="AV239" s="208"/>
      <c r="AW239" s="199"/>
      <c r="AX239" s="208"/>
      <c r="AY239" s="199"/>
      <c r="AZ239" s="208"/>
      <c r="BA239" s="199"/>
      <c r="BB239" s="208"/>
      <c r="BC239" s="199"/>
      <c r="BD239" s="208"/>
      <c r="BE239" s="199"/>
      <c r="BF239" s="208"/>
      <c r="BG239" s="199"/>
      <c r="BH239" s="208"/>
      <c r="BI239" s="199"/>
      <c r="BJ239" s="208"/>
      <c r="BK239" s="199"/>
      <c r="BL239" s="208"/>
      <c r="BM239" s="199"/>
      <c r="BN239" s="208"/>
      <c r="BO239" s="199"/>
      <c r="BP239" s="208"/>
      <c r="BQ239" s="5"/>
      <c r="BR239" s="5"/>
      <c r="BS239" s="5"/>
    </row>
    <row r="240" spans="2:71" s="5" customFormat="1" ht="12" hidden="1" x14ac:dyDescent="0.2">
      <c r="B240" s="81"/>
      <c r="C240" s="82"/>
      <c r="D240" s="79" t="s">
        <v>77</v>
      </c>
      <c r="E240" s="83" t="s">
        <v>5</v>
      </c>
      <c r="F240" s="84" t="s">
        <v>425</v>
      </c>
      <c r="G240" s="75"/>
      <c r="H240" s="83" t="s">
        <v>5</v>
      </c>
      <c r="I240" s="85"/>
      <c r="J240" s="82"/>
      <c r="K240" s="188"/>
      <c r="M240" s="201"/>
      <c r="N240" s="209"/>
      <c r="O240" s="201"/>
      <c r="P240" s="209"/>
      <c r="Q240" s="201"/>
      <c r="R240" s="209"/>
      <c r="S240" s="201"/>
      <c r="T240" s="209"/>
      <c r="U240" s="201"/>
      <c r="V240" s="209"/>
      <c r="W240" s="201"/>
      <c r="X240" s="209"/>
      <c r="Y240" s="201"/>
      <c r="Z240" s="209"/>
      <c r="AA240" s="201"/>
      <c r="AB240" s="209"/>
      <c r="AC240" s="201"/>
      <c r="AD240" s="209"/>
      <c r="AE240" s="201"/>
      <c r="AF240" s="209"/>
      <c r="AG240" s="201"/>
      <c r="AH240" s="209"/>
      <c r="AI240" s="201"/>
      <c r="AJ240" s="209"/>
      <c r="AK240" s="201"/>
      <c r="AL240" s="209"/>
      <c r="AM240" s="201"/>
      <c r="AN240" s="209"/>
      <c r="AO240" s="201"/>
      <c r="AP240" s="209"/>
      <c r="AQ240" s="201"/>
      <c r="AR240" s="209"/>
      <c r="AS240" s="201"/>
      <c r="AT240" s="209"/>
      <c r="AU240" s="201"/>
      <c r="AV240" s="209"/>
      <c r="AW240" s="201"/>
      <c r="AX240" s="209"/>
      <c r="AY240" s="201"/>
      <c r="AZ240" s="209"/>
      <c r="BA240" s="201"/>
      <c r="BB240" s="209"/>
      <c r="BC240" s="201"/>
      <c r="BD240" s="209"/>
      <c r="BE240" s="201"/>
      <c r="BF240" s="209"/>
      <c r="BG240" s="201"/>
      <c r="BH240" s="209"/>
      <c r="BI240" s="201"/>
      <c r="BJ240" s="209"/>
      <c r="BK240" s="201"/>
      <c r="BL240" s="209"/>
      <c r="BM240" s="201"/>
      <c r="BN240" s="209"/>
      <c r="BO240" s="201"/>
      <c r="BP240" s="209"/>
      <c r="BQ240" s="1"/>
      <c r="BR240" s="1"/>
      <c r="BS240" s="1"/>
    </row>
    <row r="241" spans="1:71" s="6" customFormat="1" ht="12" hidden="1" x14ac:dyDescent="0.2">
      <c r="B241" s="86"/>
      <c r="C241" s="87"/>
      <c r="D241" s="79" t="s">
        <v>77</v>
      </c>
      <c r="E241" s="88" t="s">
        <v>5</v>
      </c>
      <c r="F241" s="89" t="s">
        <v>439</v>
      </c>
      <c r="G241" s="75"/>
      <c r="H241" s="90">
        <v>2</v>
      </c>
      <c r="I241" s="91"/>
      <c r="J241" s="87"/>
      <c r="K241" s="187"/>
      <c r="M241" s="199"/>
      <c r="N241" s="208"/>
      <c r="O241" s="199"/>
      <c r="P241" s="208"/>
      <c r="Q241" s="199"/>
      <c r="R241" s="208"/>
      <c r="S241" s="199"/>
      <c r="T241" s="208"/>
      <c r="U241" s="199"/>
      <c r="V241" s="208"/>
      <c r="W241" s="199"/>
      <c r="X241" s="208"/>
      <c r="Y241" s="199"/>
      <c r="Z241" s="208"/>
      <c r="AA241" s="199"/>
      <c r="AB241" s="208"/>
      <c r="AC241" s="199"/>
      <c r="AD241" s="208"/>
      <c r="AE241" s="199"/>
      <c r="AF241" s="208"/>
      <c r="AG241" s="199"/>
      <c r="AH241" s="208"/>
      <c r="AI241" s="199"/>
      <c r="AJ241" s="208"/>
      <c r="AK241" s="199"/>
      <c r="AL241" s="208"/>
      <c r="AM241" s="199"/>
      <c r="AN241" s="208"/>
      <c r="AO241" s="199"/>
      <c r="AP241" s="208"/>
      <c r="AQ241" s="199"/>
      <c r="AR241" s="208"/>
      <c r="AS241" s="199"/>
      <c r="AT241" s="208"/>
      <c r="AU241" s="199"/>
      <c r="AV241" s="208"/>
      <c r="AW241" s="199"/>
      <c r="AX241" s="208"/>
      <c r="AY241" s="199"/>
      <c r="AZ241" s="208"/>
      <c r="BA241" s="199"/>
      <c r="BB241" s="208"/>
      <c r="BC241" s="199"/>
      <c r="BD241" s="208"/>
      <c r="BE241" s="199"/>
      <c r="BF241" s="208"/>
      <c r="BG241" s="199"/>
      <c r="BH241" s="208"/>
      <c r="BI241" s="199"/>
      <c r="BJ241" s="208"/>
      <c r="BK241" s="199"/>
      <c r="BL241" s="208"/>
      <c r="BM241" s="199"/>
      <c r="BN241" s="208"/>
      <c r="BO241" s="199"/>
      <c r="BP241" s="208"/>
      <c r="BQ241" s="5"/>
      <c r="BR241" s="5"/>
      <c r="BS241" s="5"/>
    </row>
    <row r="242" spans="1:71" s="5" customFormat="1" ht="12" hidden="1" x14ac:dyDescent="0.2">
      <c r="B242" s="81"/>
      <c r="C242" s="82"/>
      <c r="D242" s="79" t="s">
        <v>77</v>
      </c>
      <c r="E242" s="83" t="s">
        <v>5</v>
      </c>
      <c r="F242" s="84" t="s">
        <v>433</v>
      </c>
      <c r="G242" s="75"/>
      <c r="H242" s="83" t="s">
        <v>5</v>
      </c>
      <c r="I242" s="85"/>
      <c r="J242" s="82"/>
      <c r="K242" s="188"/>
      <c r="M242" s="201"/>
      <c r="N242" s="209"/>
      <c r="O242" s="201"/>
      <c r="P242" s="209"/>
      <c r="Q242" s="201"/>
      <c r="R242" s="209"/>
      <c r="S242" s="201"/>
      <c r="T242" s="209"/>
      <c r="U242" s="201"/>
      <c r="V242" s="209"/>
      <c r="W242" s="201"/>
      <c r="X242" s="209"/>
      <c r="Y242" s="201"/>
      <c r="Z242" s="209"/>
      <c r="AA242" s="201"/>
      <c r="AB242" s="209"/>
      <c r="AC242" s="201"/>
      <c r="AD242" s="209"/>
      <c r="AE242" s="201"/>
      <c r="AF242" s="209"/>
      <c r="AG242" s="201"/>
      <c r="AH242" s="209"/>
      <c r="AI242" s="201"/>
      <c r="AJ242" s="209"/>
      <c r="AK242" s="201"/>
      <c r="AL242" s="209"/>
      <c r="AM242" s="201"/>
      <c r="AN242" s="209"/>
      <c r="AO242" s="201"/>
      <c r="AP242" s="209"/>
      <c r="AQ242" s="201"/>
      <c r="AR242" s="209"/>
      <c r="AS242" s="201"/>
      <c r="AT242" s="209"/>
      <c r="AU242" s="201"/>
      <c r="AV242" s="209"/>
      <c r="AW242" s="201"/>
      <c r="AX242" s="209"/>
      <c r="AY242" s="201"/>
      <c r="AZ242" s="209"/>
      <c r="BA242" s="201"/>
      <c r="BB242" s="209"/>
      <c r="BC242" s="201"/>
      <c r="BD242" s="209"/>
      <c r="BE242" s="201"/>
      <c r="BF242" s="209"/>
      <c r="BG242" s="201"/>
      <c r="BH242" s="209"/>
      <c r="BI242" s="201"/>
      <c r="BJ242" s="209"/>
      <c r="BK242" s="201"/>
      <c r="BL242" s="209"/>
      <c r="BM242" s="201"/>
      <c r="BN242" s="209"/>
      <c r="BO242" s="201"/>
      <c r="BP242" s="209"/>
      <c r="BQ242" s="1"/>
      <c r="BR242" s="1"/>
      <c r="BS242" s="1"/>
    </row>
    <row r="243" spans="1:71" s="6" customFormat="1" ht="12" hidden="1" x14ac:dyDescent="0.2">
      <c r="B243" s="86"/>
      <c r="C243" s="87"/>
      <c r="D243" s="79" t="s">
        <v>77</v>
      </c>
      <c r="E243" s="88" t="s">
        <v>5</v>
      </c>
      <c r="F243" s="89" t="s">
        <v>483</v>
      </c>
      <c r="G243" s="75"/>
      <c r="H243" s="90">
        <v>64</v>
      </c>
      <c r="I243" s="91"/>
      <c r="J243" s="87"/>
      <c r="K243" s="187"/>
      <c r="M243" s="199"/>
      <c r="N243" s="208"/>
      <c r="O243" s="199"/>
      <c r="P243" s="208"/>
      <c r="Q243" s="199"/>
      <c r="R243" s="208"/>
      <c r="S243" s="199"/>
      <c r="T243" s="208"/>
      <c r="U243" s="199"/>
      <c r="V243" s="208"/>
      <c r="W243" s="199"/>
      <c r="X243" s="208"/>
      <c r="Y243" s="199"/>
      <c r="Z243" s="208"/>
      <c r="AA243" s="199"/>
      <c r="AB243" s="208"/>
      <c r="AC243" s="199"/>
      <c r="AD243" s="208"/>
      <c r="AE243" s="199"/>
      <c r="AF243" s="208"/>
      <c r="AG243" s="199"/>
      <c r="AH243" s="208"/>
      <c r="AI243" s="199"/>
      <c r="AJ243" s="208"/>
      <c r="AK243" s="199"/>
      <c r="AL243" s="208"/>
      <c r="AM243" s="199"/>
      <c r="AN243" s="208"/>
      <c r="AO243" s="199"/>
      <c r="AP243" s="208"/>
      <c r="AQ243" s="199"/>
      <c r="AR243" s="208"/>
      <c r="AS243" s="199"/>
      <c r="AT243" s="208"/>
      <c r="AU243" s="199"/>
      <c r="AV243" s="208"/>
      <c r="AW243" s="199"/>
      <c r="AX243" s="208"/>
      <c r="AY243" s="199"/>
      <c r="AZ243" s="208"/>
      <c r="BA243" s="199"/>
      <c r="BB243" s="208"/>
      <c r="BC243" s="199"/>
      <c r="BD243" s="208"/>
      <c r="BE243" s="199"/>
      <c r="BF243" s="208"/>
      <c r="BG243" s="199"/>
      <c r="BH243" s="208"/>
      <c r="BI243" s="199"/>
      <c r="BJ243" s="208"/>
      <c r="BK243" s="199"/>
      <c r="BL243" s="208"/>
      <c r="BM243" s="199"/>
      <c r="BN243" s="208"/>
      <c r="BO243" s="199"/>
      <c r="BP243" s="208"/>
      <c r="BQ243" s="5"/>
      <c r="BR243" s="5"/>
      <c r="BS243" s="5"/>
    </row>
    <row r="244" spans="1:71" s="5" customFormat="1" ht="12" hidden="1" x14ac:dyDescent="0.2">
      <c r="B244" s="81"/>
      <c r="C244" s="82"/>
      <c r="D244" s="79" t="s">
        <v>77</v>
      </c>
      <c r="E244" s="83" t="s">
        <v>5</v>
      </c>
      <c r="F244" s="84" t="s">
        <v>425</v>
      </c>
      <c r="G244" s="75"/>
      <c r="H244" s="83" t="s">
        <v>5</v>
      </c>
      <c r="I244" s="85"/>
      <c r="J244" s="82"/>
      <c r="K244" s="188"/>
      <c r="M244" s="201"/>
      <c r="N244" s="209"/>
      <c r="O244" s="201"/>
      <c r="P244" s="209"/>
      <c r="Q244" s="201"/>
      <c r="R244" s="209"/>
      <c r="S244" s="201"/>
      <c r="T244" s="209"/>
      <c r="U244" s="201"/>
      <c r="V244" s="209"/>
      <c r="W244" s="201"/>
      <c r="X244" s="209"/>
      <c r="Y244" s="201"/>
      <c r="Z244" s="209"/>
      <c r="AA244" s="201"/>
      <c r="AB244" s="209"/>
      <c r="AC244" s="201"/>
      <c r="AD244" s="209"/>
      <c r="AE244" s="201"/>
      <c r="AF244" s="209"/>
      <c r="AG244" s="201"/>
      <c r="AH244" s="209"/>
      <c r="AI244" s="201"/>
      <c r="AJ244" s="209"/>
      <c r="AK244" s="201"/>
      <c r="AL244" s="209"/>
      <c r="AM244" s="201"/>
      <c r="AN244" s="209"/>
      <c r="AO244" s="201"/>
      <c r="AP244" s="209"/>
      <c r="AQ244" s="201"/>
      <c r="AR244" s="209"/>
      <c r="AS244" s="201"/>
      <c r="AT244" s="209"/>
      <c r="AU244" s="201"/>
      <c r="AV244" s="209"/>
      <c r="AW244" s="201"/>
      <c r="AX244" s="209"/>
      <c r="AY244" s="201"/>
      <c r="AZ244" s="209"/>
      <c r="BA244" s="201"/>
      <c r="BB244" s="209"/>
      <c r="BC244" s="201"/>
      <c r="BD244" s="209"/>
      <c r="BE244" s="201"/>
      <c r="BF244" s="209"/>
      <c r="BG244" s="201"/>
      <c r="BH244" s="209"/>
      <c r="BI244" s="201"/>
      <c r="BJ244" s="209"/>
      <c r="BK244" s="201"/>
      <c r="BL244" s="209"/>
      <c r="BM244" s="201"/>
      <c r="BN244" s="209"/>
      <c r="BO244" s="201"/>
      <c r="BP244" s="209"/>
      <c r="BQ244" s="1"/>
      <c r="BR244" s="1"/>
      <c r="BS244" s="1"/>
    </row>
    <row r="245" spans="1:71" s="6" customFormat="1" ht="12" hidden="1" x14ac:dyDescent="0.2">
      <c r="B245" s="86"/>
      <c r="C245" s="87"/>
      <c r="D245" s="79" t="s">
        <v>77</v>
      </c>
      <c r="E245" s="88" t="s">
        <v>5</v>
      </c>
      <c r="F245" s="89" t="s">
        <v>88</v>
      </c>
      <c r="G245" s="75"/>
      <c r="H245" s="90">
        <v>8</v>
      </c>
      <c r="I245" s="91"/>
      <c r="J245" s="87"/>
      <c r="K245" s="187"/>
      <c r="M245" s="199"/>
      <c r="N245" s="208"/>
      <c r="O245" s="199"/>
      <c r="P245" s="208"/>
      <c r="Q245" s="199"/>
      <c r="R245" s="208"/>
      <c r="S245" s="199"/>
      <c r="T245" s="208"/>
      <c r="U245" s="199"/>
      <c r="V245" s="208"/>
      <c r="W245" s="199"/>
      <c r="X245" s="208"/>
      <c r="Y245" s="199"/>
      <c r="Z245" s="208"/>
      <c r="AA245" s="199"/>
      <c r="AB245" s="208"/>
      <c r="AC245" s="199"/>
      <c r="AD245" s="208"/>
      <c r="AE245" s="199"/>
      <c r="AF245" s="208"/>
      <c r="AG245" s="199"/>
      <c r="AH245" s="208"/>
      <c r="AI245" s="199"/>
      <c r="AJ245" s="208"/>
      <c r="AK245" s="199"/>
      <c r="AL245" s="208"/>
      <c r="AM245" s="199"/>
      <c r="AN245" s="208"/>
      <c r="AO245" s="199"/>
      <c r="AP245" s="208"/>
      <c r="AQ245" s="199"/>
      <c r="AR245" s="208"/>
      <c r="AS245" s="199"/>
      <c r="AT245" s="208"/>
      <c r="AU245" s="199"/>
      <c r="AV245" s="208"/>
      <c r="AW245" s="199"/>
      <c r="AX245" s="208"/>
      <c r="AY245" s="199"/>
      <c r="AZ245" s="208"/>
      <c r="BA245" s="199"/>
      <c r="BB245" s="208"/>
      <c r="BC245" s="199"/>
      <c r="BD245" s="208"/>
      <c r="BE245" s="199"/>
      <c r="BF245" s="208"/>
      <c r="BG245" s="199"/>
      <c r="BH245" s="208"/>
      <c r="BI245" s="199"/>
      <c r="BJ245" s="208"/>
      <c r="BK245" s="199"/>
      <c r="BL245" s="208"/>
      <c r="BM245" s="199"/>
      <c r="BN245" s="208"/>
      <c r="BO245" s="199"/>
      <c r="BP245" s="208"/>
      <c r="BQ245" s="5"/>
      <c r="BR245" s="5"/>
      <c r="BS245" s="5"/>
    </row>
    <row r="246" spans="1:71" s="5" customFormat="1" ht="12" hidden="1" x14ac:dyDescent="0.2">
      <c r="B246" s="81"/>
      <c r="C246" s="82"/>
      <c r="D246" s="79" t="s">
        <v>77</v>
      </c>
      <c r="E246" s="83" t="s">
        <v>5</v>
      </c>
      <c r="F246" s="84" t="s">
        <v>425</v>
      </c>
      <c r="G246" s="75"/>
      <c r="H246" s="83" t="s">
        <v>5</v>
      </c>
      <c r="I246" s="85"/>
      <c r="J246" s="82"/>
      <c r="K246" s="188"/>
      <c r="M246" s="201"/>
      <c r="N246" s="209"/>
      <c r="O246" s="201"/>
      <c r="P246" s="209"/>
      <c r="Q246" s="201"/>
      <c r="R246" s="209"/>
      <c r="S246" s="201"/>
      <c r="T246" s="209"/>
      <c r="U246" s="201"/>
      <c r="V246" s="209"/>
      <c r="W246" s="201"/>
      <c r="X246" s="209"/>
      <c r="Y246" s="201"/>
      <c r="Z246" s="209"/>
      <c r="AA246" s="201"/>
      <c r="AB246" s="209"/>
      <c r="AC246" s="201"/>
      <c r="AD246" s="209"/>
      <c r="AE246" s="201"/>
      <c r="AF246" s="209"/>
      <c r="AG246" s="201"/>
      <c r="AH246" s="209"/>
      <c r="AI246" s="201"/>
      <c r="AJ246" s="209"/>
      <c r="AK246" s="201"/>
      <c r="AL246" s="209"/>
      <c r="AM246" s="201"/>
      <c r="AN246" s="209"/>
      <c r="AO246" s="201"/>
      <c r="AP246" s="209"/>
      <c r="AQ246" s="201"/>
      <c r="AR246" s="209"/>
      <c r="AS246" s="201"/>
      <c r="AT246" s="209"/>
      <c r="AU246" s="201"/>
      <c r="AV246" s="209"/>
      <c r="AW246" s="201"/>
      <c r="AX246" s="209"/>
      <c r="AY246" s="201"/>
      <c r="AZ246" s="209"/>
      <c r="BA246" s="201"/>
      <c r="BB246" s="209"/>
      <c r="BC246" s="201"/>
      <c r="BD246" s="209"/>
      <c r="BE246" s="201"/>
      <c r="BF246" s="209"/>
      <c r="BG246" s="201"/>
      <c r="BH246" s="209"/>
      <c r="BI246" s="201"/>
      <c r="BJ246" s="209"/>
      <c r="BK246" s="201"/>
      <c r="BL246" s="209"/>
      <c r="BM246" s="201"/>
      <c r="BN246" s="209"/>
      <c r="BO246" s="201"/>
      <c r="BP246" s="209"/>
      <c r="BQ246" s="1"/>
      <c r="BR246" s="1"/>
      <c r="BS246" s="1"/>
    </row>
    <row r="247" spans="1:71" s="6" customFormat="1" ht="12" hidden="1" x14ac:dyDescent="0.2">
      <c r="B247" s="86"/>
      <c r="C247" s="87"/>
      <c r="D247" s="79" t="s">
        <v>77</v>
      </c>
      <c r="E247" s="88" t="s">
        <v>5</v>
      </c>
      <c r="F247" s="89" t="s">
        <v>75</v>
      </c>
      <c r="G247" s="75"/>
      <c r="H247" s="90">
        <v>4</v>
      </c>
      <c r="I247" s="91"/>
      <c r="J247" s="87"/>
      <c r="K247" s="187"/>
      <c r="M247" s="199"/>
      <c r="N247" s="208"/>
      <c r="O247" s="199"/>
      <c r="P247" s="208"/>
      <c r="Q247" s="199"/>
      <c r="R247" s="208"/>
      <c r="S247" s="199"/>
      <c r="T247" s="208"/>
      <c r="U247" s="199"/>
      <c r="V247" s="208"/>
      <c r="W247" s="199"/>
      <c r="X247" s="208"/>
      <c r="Y247" s="199"/>
      <c r="Z247" s="208"/>
      <c r="AA247" s="199"/>
      <c r="AB247" s="208"/>
      <c r="AC247" s="199"/>
      <c r="AD247" s="208"/>
      <c r="AE247" s="199"/>
      <c r="AF247" s="208"/>
      <c r="AG247" s="199"/>
      <c r="AH247" s="208"/>
      <c r="AI247" s="199"/>
      <c r="AJ247" s="208"/>
      <c r="AK247" s="199"/>
      <c r="AL247" s="208"/>
      <c r="AM247" s="199"/>
      <c r="AN247" s="208"/>
      <c r="AO247" s="199"/>
      <c r="AP247" s="208"/>
      <c r="AQ247" s="199"/>
      <c r="AR247" s="208"/>
      <c r="AS247" s="199"/>
      <c r="AT247" s="208"/>
      <c r="AU247" s="199"/>
      <c r="AV247" s="208"/>
      <c r="AW247" s="199"/>
      <c r="AX247" s="208"/>
      <c r="AY247" s="199"/>
      <c r="AZ247" s="208"/>
      <c r="BA247" s="199"/>
      <c r="BB247" s="208"/>
      <c r="BC247" s="199"/>
      <c r="BD247" s="208"/>
      <c r="BE247" s="199"/>
      <c r="BF247" s="208"/>
      <c r="BG247" s="199"/>
      <c r="BH247" s="208"/>
      <c r="BI247" s="199"/>
      <c r="BJ247" s="208"/>
      <c r="BK247" s="199"/>
      <c r="BL247" s="208"/>
      <c r="BM247" s="199"/>
      <c r="BN247" s="208"/>
      <c r="BO247" s="199"/>
      <c r="BP247" s="208"/>
      <c r="BQ247" s="5"/>
      <c r="BR247" s="5"/>
      <c r="BS247" s="5"/>
    </row>
    <row r="248" spans="1:71" s="5" customFormat="1" ht="12" hidden="1" x14ac:dyDescent="0.2">
      <c r="B248" s="81"/>
      <c r="C248" s="82"/>
      <c r="D248" s="79" t="s">
        <v>77</v>
      </c>
      <c r="E248" s="83" t="s">
        <v>5</v>
      </c>
      <c r="F248" s="84" t="s">
        <v>425</v>
      </c>
      <c r="G248" s="75"/>
      <c r="H248" s="83" t="s">
        <v>5</v>
      </c>
      <c r="I248" s="85"/>
      <c r="J248" s="82"/>
      <c r="K248" s="188"/>
      <c r="M248" s="201"/>
      <c r="N248" s="209"/>
      <c r="O248" s="201"/>
      <c r="P248" s="209"/>
      <c r="Q248" s="201"/>
      <c r="R248" s="209"/>
      <c r="S248" s="201"/>
      <c r="T248" s="209"/>
      <c r="U248" s="201"/>
      <c r="V248" s="209"/>
      <c r="W248" s="201"/>
      <c r="X248" s="209"/>
      <c r="Y248" s="201"/>
      <c r="Z248" s="209"/>
      <c r="AA248" s="201"/>
      <c r="AB248" s="209"/>
      <c r="AC248" s="201"/>
      <c r="AD248" s="209"/>
      <c r="AE248" s="201"/>
      <c r="AF248" s="209"/>
      <c r="AG248" s="201"/>
      <c r="AH248" s="209"/>
      <c r="AI248" s="201"/>
      <c r="AJ248" s="209"/>
      <c r="AK248" s="201"/>
      <c r="AL248" s="209"/>
      <c r="AM248" s="201"/>
      <c r="AN248" s="209"/>
      <c r="AO248" s="201"/>
      <c r="AP248" s="209"/>
      <c r="AQ248" s="201"/>
      <c r="AR248" s="209"/>
      <c r="AS248" s="201"/>
      <c r="AT248" s="209"/>
      <c r="AU248" s="201"/>
      <c r="AV248" s="209"/>
      <c r="AW248" s="201"/>
      <c r="AX248" s="209"/>
      <c r="AY248" s="201"/>
      <c r="AZ248" s="209"/>
      <c r="BA248" s="201"/>
      <c r="BB248" s="209"/>
      <c r="BC248" s="201"/>
      <c r="BD248" s="209"/>
      <c r="BE248" s="201"/>
      <c r="BF248" s="209"/>
      <c r="BG248" s="201"/>
      <c r="BH248" s="209"/>
      <c r="BI248" s="201"/>
      <c r="BJ248" s="209"/>
      <c r="BK248" s="201"/>
      <c r="BL248" s="209"/>
      <c r="BM248" s="201"/>
      <c r="BN248" s="209"/>
      <c r="BO248" s="201"/>
      <c r="BP248" s="209"/>
      <c r="BQ248" s="1"/>
      <c r="BR248" s="1"/>
      <c r="BS248" s="1"/>
    </row>
    <row r="249" spans="1:71" s="6" customFormat="1" ht="12" hidden="1" x14ac:dyDescent="0.2">
      <c r="B249" s="86"/>
      <c r="C249" s="87"/>
      <c r="D249" s="79" t="s">
        <v>77</v>
      </c>
      <c r="E249" s="88" t="s">
        <v>5</v>
      </c>
      <c r="F249" s="89" t="s">
        <v>484</v>
      </c>
      <c r="G249" s="75"/>
      <c r="H249" s="90">
        <v>3</v>
      </c>
      <c r="I249" s="91"/>
      <c r="J249" s="87"/>
      <c r="K249" s="187"/>
      <c r="M249" s="199"/>
      <c r="N249" s="208"/>
      <c r="O249" s="199"/>
      <c r="P249" s="208"/>
      <c r="Q249" s="199"/>
      <c r="R249" s="208"/>
      <c r="S249" s="199"/>
      <c r="T249" s="208"/>
      <c r="U249" s="199"/>
      <c r="V249" s="208"/>
      <c r="W249" s="199"/>
      <c r="X249" s="208"/>
      <c r="Y249" s="199"/>
      <c r="Z249" s="208"/>
      <c r="AA249" s="199"/>
      <c r="AB249" s="208"/>
      <c r="AC249" s="199"/>
      <c r="AD249" s="208"/>
      <c r="AE249" s="199"/>
      <c r="AF249" s="208"/>
      <c r="AG249" s="199"/>
      <c r="AH249" s="208"/>
      <c r="AI249" s="199"/>
      <c r="AJ249" s="208"/>
      <c r="AK249" s="199"/>
      <c r="AL249" s="208"/>
      <c r="AM249" s="199"/>
      <c r="AN249" s="208"/>
      <c r="AO249" s="199"/>
      <c r="AP249" s="208"/>
      <c r="AQ249" s="199"/>
      <c r="AR249" s="208"/>
      <c r="AS249" s="199"/>
      <c r="AT249" s="208"/>
      <c r="AU249" s="199"/>
      <c r="AV249" s="208"/>
      <c r="AW249" s="199"/>
      <c r="AX249" s="208"/>
      <c r="AY249" s="199"/>
      <c r="AZ249" s="208"/>
      <c r="BA249" s="199"/>
      <c r="BB249" s="208"/>
      <c r="BC249" s="199"/>
      <c r="BD249" s="208"/>
      <c r="BE249" s="199"/>
      <c r="BF249" s="208"/>
      <c r="BG249" s="199"/>
      <c r="BH249" s="208"/>
      <c r="BI249" s="199"/>
      <c r="BJ249" s="208"/>
      <c r="BK249" s="199"/>
      <c r="BL249" s="208"/>
      <c r="BM249" s="199"/>
      <c r="BN249" s="208"/>
      <c r="BO249" s="199"/>
      <c r="BP249" s="208"/>
      <c r="BQ249" s="5"/>
      <c r="BR249" s="5"/>
      <c r="BS249" s="5"/>
    </row>
    <row r="250" spans="1:71" s="5" customFormat="1" ht="12" hidden="1" x14ac:dyDescent="0.2">
      <c r="B250" s="81"/>
      <c r="C250" s="82"/>
      <c r="D250" s="79" t="s">
        <v>77</v>
      </c>
      <c r="E250" s="83" t="s">
        <v>5</v>
      </c>
      <c r="F250" s="84" t="s">
        <v>425</v>
      </c>
      <c r="G250" s="75"/>
      <c r="H250" s="83" t="s">
        <v>5</v>
      </c>
      <c r="I250" s="85"/>
      <c r="J250" s="82"/>
      <c r="K250" s="188"/>
      <c r="M250" s="201"/>
      <c r="N250" s="209"/>
      <c r="O250" s="201"/>
      <c r="P250" s="209"/>
      <c r="Q250" s="201"/>
      <c r="R250" s="209"/>
      <c r="S250" s="201"/>
      <c r="T250" s="209"/>
      <c r="U250" s="201"/>
      <c r="V250" s="209"/>
      <c r="W250" s="201"/>
      <c r="X250" s="209"/>
      <c r="Y250" s="201"/>
      <c r="Z250" s="209"/>
      <c r="AA250" s="201"/>
      <c r="AB250" s="209"/>
      <c r="AC250" s="201"/>
      <c r="AD250" s="209"/>
      <c r="AE250" s="201"/>
      <c r="AF250" s="209"/>
      <c r="AG250" s="201"/>
      <c r="AH250" s="209"/>
      <c r="AI250" s="201"/>
      <c r="AJ250" s="209"/>
      <c r="AK250" s="201"/>
      <c r="AL250" s="209"/>
      <c r="AM250" s="201"/>
      <c r="AN250" s="209"/>
      <c r="AO250" s="201"/>
      <c r="AP250" s="209"/>
      <c r="AQ250" s="201"/>
      <c r="AR250" s="209"/>
      <c r="AS250" s="201"/>
      <c r="AT250" s="209"/>
      <c r="AU250" s="201"/>
      <c r="AV250" s="209"/>
      <c r="AW250" s="201"/>
      <c r="AX250" s="209"/>
      <c r="AY250" s="201"/>
      <c r="AZ250" s="209"/>
      <c r="BA250" s="201"/>
      <c r="BB250" s="209"/>
      <c r="BC250" s="201"/>
      <c r="BD250" s="209"/>
      <c r="BE250" s="201"/>
      <c r="BF250" s="209"/>
      <c r="BG250" s="201"/>
      <c r="BH250" s="209"/>
      <c r="BI250" s="201"/>
      <c r="BJ250" s="209"/>
      <c r="BK250" s="201"/>
      <c r="BL250" s="209"/>
      <c r="BM250" s="201"/>
      <c r="BN250" s="209"/>
      <c r="BO250" s="201"/>
      <c r="BP250" s="209"/>
      <c r="BQ250" s="1"/>
      <c r="BR250" s="1"/>
      <c r="BS250" s="1"/>
    </row>
    <row r="251" spans="1:71" s="6" customFormat="1" ht="12" hidden="1" x14ac:dyDescent="0.2">
      <c r="B251" s="86"/>
      <c r="C251" s="87"/>
      <c r="D251" s="79" t="s">
        <v>77</v>
      </c>
      <c r="E251" s="88" t="s">
        <v>5</v>
      </c>
      <c r="F251" s="89" t="s">
        <v>234</v>
      </c>
      <c r="G251" s="75"/>
      <c r="H251" s="90">
        <v>4</v>
      </c>
      <c r="I251" s="91"/>
      <c r="J251" s="87"/>
      <c r="K251" s="187"/>
      <c r="M251" s="199"/>
      <c r="N251" s="208"/>
      <c r="O251" s="199"/>
      <c r="P251" s="208"/>
      <c r="Q251" s="199"/>
      <c r="R251" s="208"/>
      <c r="S251" s="199"/>
      <c r="T251" s="208"/>
      <c r="U251" s="199"/>
      <c r="V251" s="208"/>
      <c r="W251" s="199"/>
      <c r="X251" s="208"/>
      <c r="Y251" s="199"/>
      <c r="Z251" s="208"/>
      <c r="AA251" s="199"/>
      <c r="AB251" s="208"/>
      <c r="AC251" s="199"/>
      <c r="AD251" s="208"/>
      <c r="AE251" s="199"/>
      <c r="AF251" s="208"/>
      <c r="AG251" s="199"/>
      <c r="AH251" s="208"/>
      <c r="AI251" s="199"/>
      <c r="AJ251" s="208"/>
      <c r="AK251" s="199"/>
      <c r="AL251" s="208"/>
      <c r="AM251" s="199"/>
      <c r="AN251" s="208"/>
      <c r="AO251" s="199"/>
      <c r="AP251" s="208"/>
      <c r="AQ251" s="199"/>
      <c r="AR251" s="208"/>
      <c r="AS251" s="199"/>
      <c r="AT251" s="208"/>
      <c r="AU251" s="199"/>
      <c r="AV251" s="208"/>
      <c r="AW251" s="199"/>
      <c r="AX251" s="208"/>
      <c r="AY251" s="199"/>
      <c r="AZ251" s="208"/>
      <c r="BA251" s="199"/>
      <c r="BB251" s="208"/>
      <c r="BC251" s="199"/>
      <c r="BD251" s="208"/>
      <c r="BE251" s="199"/>
      <c r="BF251" s="208"/>
      <c r="BG251" s="199"/>
      <c r="BH251" s="208"/>
      <c r="BI251" s="199"/>
      <c r="BJ251" s="208"/>
      <c r="BK251" s="199"/>
      <c r="BL251" s="208"/>
      <c r="BM251" s="199"/>
      <c r="BN251" s="208"/>
      <c r="BO251" s="199"/>
      <c r="BP251" s="208"/>
    </row>
    <row r="252" spans="1:71" s="5" customFormat="1" ht="12" hidden="1" x14ac:dyDescent="0.2">
      <c r="B252" s="81"/>
      <c r="C252" s="82"/>
      <c r="D252" s="79" t="s">
        <v>77</v>
      </c>
      <c r="E252" s="83" t="s">
        <v>5</v>
      </c>
      <c r="F252" s="84" t="s">
        <v>425</v>
      </c>
      <c r="G252" s="75"/>
      <c r="H252" s="83" t="s">
        <v>5</v>
      </c>
      <c r="I252" s="85"/>
      <c r="J252" s="82"/>
      <c r="K252" s="188"/>
      <c r="M252" s="201"/>
      <c r="N252" s="209"/>
      <c r="O252" s="201"/>
      <c r="P252" s="209"/>
      <c r="Q252" s="201"/>
      <c r="R252" s="209"/>
      <c r="S252" s="201"/>
      <c r="T252" s="209"/>
      <c r="U252" s="201"/>
      <c r="V252" s="209"/>
      <c r="W252" s="201"/>
      <c r="X252" s="209"/>
      <c r="Y252" s="201"/>
      <c r="Z252" s="209"/>
      <c r="AA252" s="201"/>
      <c r="AB252" s="209"/>
      <c r="AC252" s="201"/>
      <c r="AD252" s="209"/>
      <c r="AE252" s="201"/>
      <c r="AF252" s="209"/>
      <c r="AG252" s="201"/>
      <c r="AH252" s="209"/>
      <c r="AI252" s="201"/>
      <c r="AJ252" s="209"/>
      <c r="AK252" s="201"/>
      <c r="AL252" s="209"/>
      <c r="AM252" s="201"/>
      <c r="AN252" s="209"/>
      <c r="AO252" s="201"/>
      <c r="AP252" s="209"/>
      <c r="AQ252" s="201"/>
      <c r="AR252" s="209"/>
      <c r="AS252" s="201"/>
      <c r="AT252" s="209"/>
      <c r="AU252" s="201"/>
      <c r="AV252" s="209"/>
      <c r="AW252" s="201"/>
      <c r="AX252" s="209"/>
      <c r="AY252" s="201"/>
      <c r="AZ252" s="209"/>
      <c r="BA252" s="201"/>
      <c r="BB252" s="209"/>
      <c r="BC252" s="201"/>
      <c r="BD252" s="209"/>
      <c r="BE252" s="201"/>
      <c r="BF252" s="209"/>
      <c r="BG252" s="201"/>
      <c r="BH252" s="209"/>
      <c r="BI252" s="201"/>
      <c r="BJ252" s="209"/>
      <c r="BK252" s="201"/>
      <c r="BL252" s="209"/>
      <c r="BM252" s="201"/>
      <c r="BN252" s="209"/>
      <c r="BO252" s="201"/>
      <c r="BP252" s="209"/>
    </row>
    <row r="253" spans="1:71" s="5" customFormat="1" ht="16.899999999999999" customHeight="1" x14ac:dyDescent="0.2">
      <c r="A253" s="7"/>
      <c r="B253" s="92"/>
      <c r="C253" s="385">
        <v>5</v>
      </c>
      <c r="D253" s="385" t="s">
        <v>73</v>
      </c>
      <c r="E253" s="386">
        <v>733151221</v>
      </c>
      <c r="F253" s="387" t="s">
        <v>2298</v>
      </c>
      <c r="G253" s="368" t="s">
        <v>145</v>
      </c>
      <c r="H253" s="369">
        <v>8.74</v>
      </c>
      <c r="I253" s="370"/>
      <c r="J253" s="371">
        <f t="shared" ref="J253:J256" si="205">ROUND(I253*H253,2)</f>
        <v>0</v>
      </c>
      <c r="K253" s="188"/>
      <c r="M253" s="191"/>
      <c r="N253" s="384"/>
      <c r="O253" s="191"/>
      <c r="P253" s="384"/>
      <c r="Q253" s="191"/>
      <c r="R253" s="384"/>
      <c r="S253" s="191"/>
      <c r="T253" s="384"/>
      <c r="U253" s="191"/>
      <c r="V253" s="384"/>
      <c r="W253" s="191"/>
      <c r="X253" s="384"/>
      <c r="Y253" s="191"/>
      <c r="Z253" s="384"/>
      <c r="AA253" s="191"/>
      <c r="AB253" s="384"/>
      <c r="AC253" s="191"/>
      <c r="AD253" s="384"/>
      <c r="AE253" s="191"/>
      <c r="AF253" s="384"/>
      <c r="AG253" s="191"/>
      <c r="AH253" s="384"/>
      <c r="AI253" s="191"/>
      <c r="AJ253" s="384"/>
      <c r="AK253" s="191"/>
      <c r="AL253" s="384"/>
      <c r="AM253" s="191"/>
      <c r="AN253" s="384"/>
      <c r="AO253" s="191"/>
      <c r="AP253" s="384"/>
      <c r="AQ253" s="191"/>
      <c r="AR253" s="384"/>
      <c r="AS253" s="191"/>
      <c r="AT253" s="384"/>
      <c r="AU253" s="191"/>
      <c r="AV253" s="384"/>
      <c r="AW253" s="191"/>
      <c r="AX253" s="384"/>
      <c r="AY253" s="191"/>
      <c r="AZ253" s="384"/>
      <c r="BA253" s="191"/>
      <c r="BB253" s="384"/>
      <c r="BC253" s="191"/>
      <c r="BD253" s="384"/>
      <c r="BE253" s="191"/>
      <c r="BF253" s="384"/>
      <c r="BG253" s="191"/>
      <c r="BH253" s="384"/>
      <c r="BI253" s="191"/>
      <c r="BJ253" s="384"/>
      <c r="BK253" s="191"/>
      <c r="BL253" s="384"/>
      <c r="BM253" s="191"/>
      <c r="BN253" s="384"/>
      <c r="BO253" s="191"/>
      <c r="BP253" s="384"/>
    </row>
    <row r="254" spans="1:71" s="5" customFormat="1" ht="16.899999999999999" customHeight="1" x14ac:dyDescent="0.2">
      <c r="A254" s="7"/>
      <c r="B254" s="92"/>
      <c r="C254" s="385">
        <v>6</v>
      </c>
      <c r="D254" s="385" t="s">
        <v>73</v>
      </c>
      <c r="E254" s="386">
        <v>733151222</v>
      </c>
      <c r="F254" s="387" t="s">
        <v>2299</v>
      </c>
      <c r="G254" s="368" t="s">
        <v>145</v>
      </c>
      <c r="H254" s="369">
        <v>11.32</v>
      </c>
      <c r="I254" s="370"/>
      <c r="J254" s="371">
        <f t="shared" si="205"/>
        <v>0</v>
      </c>
      <c r="K254" s="188"/>
      <c r="M254" s="191"/>
      <c r="N254" s="384"/>
      <c r="O254" s="191"/>
      <c r="P254" s="384"/>
      <c r="Q254" s="191"/>
      <c r="R254" s="384"/>
      <c r="S254" s="191"/>
      <c r="T254" s="384"/>
      <c r="U254" s="191"/>
      <c r="V254" s="384"/>
      <c r="W254" s="191"/>
      <c r="X254" s="384"/>
      <c r="Y254" s="191"/>
      <c r="Z254" s="384"/>
      <c r="AA254" s="191"/>
      <c r="AB254" s="384"/>
      <c r="AC254" s="191"/>
      <c r="AD254" s="384"/>
      <c r="AE254" s="191"/>
      <c r="AF254" s="384"/>
      <c r="AG254" s="191"/>
      <c r="AH254" s="384"/>
      <c r="AI254" s="191"/>
      <c r="AJ254" s="384"/>
      <c r="AK254" s="191"/>
      <c r="AL254" s="384"/>
      <c r="AM254" s="191"/>
      <c r="AN254" s="384"/>
      <c r="AO254" s="191"/>
      <c r="AP254" s="384"/>
      <c r="AQ254" s="191"/>
      <c r="AR254" s="384"/>
      <c r="AS254" s="191"/>
      <c r="AT254" s="384"/>
      <c r="AU254" s="191"/>
      <c r="AV254" s="384"/>
      <c r="AW254" s="191"/>
      <c r="AX254" s="384"/>
      <c r="AY254" s="191"/>
      <c r="AZ254" s="384"/>
      <c r="BA254" s="191"/>
      <c r="BB254" s="384"/>
      <c r="BC254" s="191"/>
      <c r="BD254" s="384"/>
      <c r="BE254" s="191"/>
      <c r="BF254" s="384"/>
      <c r="BG254" s="191"/>
      <c r="BH254" s="384"/>
      <c r="BI254" s="191"/>
      <c r="BJ254" s="384"/>
      <c r="BK254" s="191"/>
      <c r="BL254" s="384"/>
      <c r="BM254" s="191"/>
      <c r="BN254" s="384"/>
      <c r="BO254" s="191"/>
      <c r="BP254" s="384"/>
    </row>
    <row r="255" spans="1:71" s="5" customFormat="1" ht="15.6" customHeight="1" x14ac:dyDescent="0.2">
      <c r="A255" s="7"/>
      <c r="B255" s="92"/>
      <c r="C255" s="385">
        <v>7</v>
      </c>
      <c r="D255" s="385" t="s">
        <v>73</v>
      </c>
      <c r="E255" s="386">
        <v>733151223</v>
      </c>
      <c r="F255" s="387" t="s">
        <v>2300</v>
      </c>
      <c r="G255" s="368" t="s">
        <v>145</v>
      </c>
      <c r="H255" s="369">
        <v>12.74</v>
      </c>
      <c r="I255" s="370"/>
      <c r="J255" s="371">
        <f t="shared" si="205"/>
        <v>0</v>
      </c>
      <c r="K255" s="188"/>
      <c r="M255" s="191"/>
      <c r="N255" s="384"/>
      <c r="O255" s="191"/>
      <c r="P255" s="384"/>
      <c r="Q255" s="191"/>
      <c r="R255" s="384"/>
      <c r="S255" s="191"/>
      <c r="T255" s="384"/>
      <c r="U255" s="191"/>
      <c r="V255" s="384"/>
      <c r="W255" s="191"/>
      <c r="X255" s="384"/>
      <c r="Y255" s="191"/>
      <c r="Z255" s="384"/>
      <c r="AA255" s="191"/>
      <c r="AB255" s="384"/>
      <c r="AC255" s="191"/>
      <c r="AD255" s="384"/>
      <c r="AE255" s="191"/>
      <c r="AF255" s="384"/>
      <c r="AG255" s="191"/>
      <c r="AH255" s="384"/>
      <c r="AI255" s="191"/>
      <c r="AJ255" s="384"/>
      <c r="AK255" s="191"/>
      <c r="AL255" s="384"/>
      <c r="AM255" s="191"/>
      <c r="AN255" s="384"/>
      <c r="AO255" s="191"/>
      <c r="AP255" s="384"/>
      <c r="AQ255" s="191"/>
      <c r="AR255" s="384"/>
      <c r="AS255" s="191"/>
      <c r="AT255" s="384"/>
      <c r="AU255" s="191"/>
      <c r="AV255" s="384"/>
      <c r="AW255" s="191"/>
      <c r="AX255" s="384"/>
      <c r="AY255" s="191"/>
      <c r="AZ255" s="384"/>
      <c r="BA255" s="191"/>
      <c r="BB255" s="384"/>
      <c r="BC255" s="191"/>
      <c r="BD255" s="384"/>
      <c r="BE255" s="191"/>
      <c r="BF255" s="384"/>
      <c r="BG255" s="191"/>
      <c r="BH255" s="384"/>
      <c r="BI255" s="191"/>
      <c r="BJ255" s="384"/>
      <c r="BK255" s="191"/>
      <c r="BL255" s="384"/>
      <c r="BM255" s="191"/>
      <c r="BN255" s="384"/>
      <c r="BO255" s="191"/>
      <c r="BP255" s="384"/>
    </row>
    <row r="256" spans="1:71" s="5" customFormat="1" ht="16.899999999999999" customHeight="1" x14ac:dyDescent="0.2">
      <c r="A256" s="7"/>
      <c r="B256" s="92"/>
      <c r="C256" s="385">
        <v>8</v>
      </c>
      <c r="D256" s="385" t="s">
        <v>73</v>
      </c>
      <c r="E256" s="386">
        <v>733151221</v>
      </c>
      <c r="F256" s="387" t="s">
        <v>2301</v>
      </c>
      <c r="G256" s="368" t="s">
        <v>145</v>
      </c>
      <c r="H256" s="369">
        <v>16.47</v>
      </c>
      <c r="I256" s="370"/>
      <c r="J256" s="371">
        <f t="shared" si="205"/>
        <v>0</v>
      </c>
      <c r="K256" s="188"/>
      <c r="M256" s="191"/>
      <c r="N256" s="384"/>
      <c r="O256" s="191"/>
      <c r="P256" s="384"/>
      <c r="Q256" s="191"/>
      <c r="R256" s="384"/>
      <c r="S256" s="191"/>
      <c r="T256" s="384"/>
      <c r="U256" s="191"/>
      <c r="V256" s="384"/>
      <c r="W256" s="191"/>
      <c r="X256" s="384"/>
      <c r="Y256" s="191"/>
      <c r="Z256" s="384"/>
      <c r="AA256" s="191"/>
      <c r="AB256" s="384"/>
      <c r="AC256" s="191"/>
      <c r="AD256" s="384"/>
      <c r="AE256" s="191"/>
      <c r="AF256" s="384"/>
      <c r="AG256" s="191"/>
      <c r="AH256" s="384"/>
      <c r="AI256" s="191"/>
      <c r="AJ256" s="384"/>
      <c r="AK256" s="191"/>
      <c r="AL256" s="384"/>
      <c r="AM256" s="191"/>
      <c r="AN256" s="384"/>
      <c r="AO256" s="191"/>
      <c r="AP256" s="384"/>
      <c r="AQ256" s="191"/>
      <c r="AR256" s="384"/>
      <c r="AS256" s="191"/>
      <c r="AT256" s="384"/>
      <c r="AU256" s="191"/>
      <c r="AV256" s="384"/>
      <c r="AW256" s="191"/>
      <c r="AX256" s="384"/>
      <c r="AY256" s="191"/>
      <c r="AZ256" s="384"/>
      <c r="BA256" s="191"/>
      <c r="BB256" s="384"/>
      <c r="BC256" s="191"/>
      <c r="BD256" s="384"/>
      <c r="BE256" s="191"/>
      <c r="BF256" s="384"/>
      <c r="BG256" s="191"/>
      <c r="BH256" s="384"/>
      <c r="BI256" s="191"/>
      <c r="BJ256" s="384"/>
      <c r="BK256" s="191"/>
      <c r="BL256" s="384"/>
      <c r="BM256" s="191"/>
      <c r="BN256" s="384"/>
      <c r="BO256" s="191"/>
      <c r="BP256" s="384"/>
    </row>
    <row r="257" spans="1:72" s="269" customFormat="1" ht="16.5" customHeight="1" x14ac:dyDescent="0.2">
      <c r="A257" s="260"/>
      <c r="B257" s="16"/>
      <c r="C257" s="72">
        <v>9</v>
      </c>
      <c r="D257" s="72" t="s">
        <v>73</v>
      </c>
      <c r="E257" s="73" t="s">
        <v>485</v>
      </c>
      <c r="F257" s="74" t="s">
        <v>1994</v>
      </c>
      <c r="G257" s="75" t="s">
        <v>335</v>
      </c>
      <c r="H257" s="76">
        <v>1</v>
      </c>
      <c r="I257" s="77"/>
      <c r="J257" s="78">
        <f>ROUND(I257*H257,2)</f>
        <v>0</v>
      </c>
      <c r="K257" s="305"/>
      <c r="M257" s="161">
        <v>0</v>
      </c>
      <c r="N257" s="162">
        <f>M257*I257</f>
        <v>0</v>
      </c>
      <c r="O257" s="161">
        <v>0</v>
      </c>
      <c r="P257" s="162">
        <f>O257*I257</f>
        <v>0</v>
      </c>
      <c r="Q257" s="161">
        <v>0</v>
      </c>
      <c r="R257" s="162">
        <f>Q257*I257</f>
        <v>0</v>
      </c>
      <c r="S257" s="161">
        <f>M257+O257</f>
        <v>0</v>
      </c>
      <c r="T257" s="162">
        <f>S257*I257</f>
        <v>0</v>
      </c>
      <c r="U257" s="161">
        <v>0</v>
      </c>
      <c r="V257" s="162">
        <f>U257*I257</f>
        <v>0</v>
      </c>
      <c r="W257" s="161" t="e">
        <f>#REF!+#REF!</f>
        <v>#REF!</v>
      </c>
      <c r="X257" s="162" t="e">
        <f>W257*I257</f>
        <v>#REF!</v>
      </c>
      <c r="Y257" s="161">
        <v>0</v>
      </c>
      <c r="Z257" s="162">
        <f>Y257*I257</f>
        <v>0</v>
      </c>
      <c r="AA257" s="161" t="e">
        <f>U257+W257</f>
        <v>#REF!</v>
      </c>
      <c r="AB257" s="162" t="e">
        <f>AA257*I257</f>
        <v>#REF!</v>
      </c>
      <c r="AC257" s="161">
        <v>0</v>
      </c>
      <c r="AD257" s="162">
        <f>AC257*I257</f>
        <v>0</v>
      </c>
      <c r="AE257" s="161" t="e">
        <f>Y257+AA257</f>
        <v>#REF!</v>
      </c>
      <c r="AF257" s="162" t="e">
        <f>AE257*I257</f>
        <v>#REF!</v>
      </c>
      <c r="AG257" s="161">
        <v>0</v>
      </c>
      <c r="AH257" s="162">
        <f>AG257*I257</f>
        <v>0</v>
      </c>
      <c r="AI257" s="161" t="e">
        <f>AC257+AE257</f>
        <v>#REF!</v>
      </c>
      <c r="AJ257" s="162" t="e">
        <f>AI257*I257</f>
        <v>#REF!</v>
      </c>
      <c r="AK257" s="161">
        <v>0</v>
      </c>
      <c r="AL257" s="162">
        <f>AK257*I257</f>
        <v>0</v>
      </c>
      <c r="AM257" s="161" t="e">
        <f>AG257+AI257</f>
        <v>#REF!</v>
      </c>
      <c r="AN257" s="162" t="e">
        <f>AM257*I257</f>
        <v>#REF!</v>
      </c>
      <c r="AO257" s="161">
        <v>0</v>
      </c>
      <c r="AP257" s="162">
        <f>AO257*I257</f>
        <v>0</v>
      </c>
      <c r="AQ257" s="161" t="e">
        <f>AK257+AM257</f>
        <v>#REF!</v>
      </c>
      <c r="AR257" s="162" t="e">
        <f>AQ257*I257</f>
        <v>#REF!</v>
      </c>
      <c r="AS257" s="161">
        <v>0</v>
      </c>
      <c r="AT257" s="162">
        <f>AS257*I257</f>
        <v>0</v>
      </c>
      <c r="AU257" s="161" t="e">
        <f>AO257+AQ257</f>
        <v>#REF!</v>
      </c>
      <c r="AV257" s="162" t="e">
        <f>AU257*I257</f>
        <v>#REF!</v>
      </c>
      <c r="AW257" s="161">
        <v>0</v>
      </c>
      <c r="AX257" s="162">
        <f>AW257*I257</f>
        <v>0</v>
      </c>
      <c r="AY257" s="161" t="e">
        <f t="shared" ref="AY257" si="206">AS257+AU257</f>
        <v>#REF!</v>
      </c>
      <c r="AZ257" s="162" t="e">
        <f>AY257*I257</f>
        <v>#REF!</v>
      </c>
      <c r="BA257" s="161">
        <v>0</v>
      </c>
      <c r="BB257" s="162">
        <f>BA257*I257</f>
        <v>0</v>
      </c>
      <c r="BC257" s="161" t="e">
        <f t="shared" ref="BC257" si="207">AW257+AY257</f>
        <v>#REF!</v>
      </c>
      <c r="BD257" s="162" t="e">
        <f>BC257*I257</f>
        <v>#REF!</v>
      </c>
      <c r="BE257" s="161">
        <v>0</v>
      </c>
      <c r="BF257" s="162">
        <f>BE257*I257</f>
        <v>0</v>
      </c>
      <c r="BG257" s="161" t="e">
        <f t="shared" ref="BG257" si="208">BA257+BC257</f>
        <v>#REF!</v>
      </c>
      <c r="BH257" s="162" t="e">
        <f>BG257*I257</f>
        <v>#REF!</v>
      </c>
      <c r="BI257" s="161">
        <v>0</v>
      </c>
      <c r="BJ257" s="162">
        <f>BI257*I257</f>
        <v>0</v>
      </c>
      <c r="BK257" s="161" t="e">
        <f t="shared" ref="BK257" si="209">BE257+BG257</f>
        <v>#REF!</v>
      </c>
      <c r="BL257" s="162" t="e">
        <f>BK257*I257</f>
        <v>#REF!</v>
      </c>
      <c r="BM257" s="161">
        <v>0</v>
      </c>
      <c r="BN257" s="162">
        <f>BM257*I257</f>
        <v>0</v>
      </c>
      <c r="BO257" s="161" t="e">
        <f>BI257+BK257</f>
        <v>#REF!</v>
      </c>
      <c r="BP257" s="162" t="e">
        <f>BO257*I257</f>
        <v>#REF!</v>
      </c>
    </row>
    <row r="258" spans="1:72" s="6" customFormat="1" hidden="1" x14ac:dyDescent="0.2">
      <c r="B258" s="86"/>
      <c r="C258" s="87"/>
      <c r="D258" s="79" t="s">
        <v>77</v>
      </c>
      <c r="E258" s="88" t="s">
        <v>5</v>
      </c>
      <c r="F258" s="89" t="s">
        <v>486</v>
      </c>
      <c r="G258" s="87"/>
      <c r="H258" s="90">
        <v>400</v>
      </c>
      <c r="I258" s="91"/>
      <c r="J258" s="87"/>
      <c r="K258" s="187"/>
      <c r="M258" s="199"/>
      <c r="N258" s="208"/>
      <c r="O258" s="199"/>
      <c r="P258" s="208"/>
      <c r="Q258" s="199"/>
      <c r="R258" s="208"/>
      <c r="S258" s="199"/>
      <c r="T258" s="208"/>
      <c r="U258" s="199"/>
      <c r="V258" s="208"/>
      <c r="W258" s="199"/>
      <c r="X258" s="208"/>
      <c r="Y258" s="199"/>
      <c r="Z258" s="208"/>
      <c r="AA258" s="199"/>
      <c r="AB258" s="208"/>
      <c r="AC258" s="199"/>
      <c r="AD258" s="208"/>
      <c r="AE258" s="199"/>
      <c r="AF258" s="208"/>
      <c r="AG258" s="199"/>
      <c r="AH258" s="208"/>
      <c r="AI258" s="199"/>
      <c r="AJ258" s="208"/>
      <c r="AK258" s="199"/>
      <c r="AL258" s="208"/>
      <c r="AM258" s="199"/>
      <c r="AN258" s="208"/>
      <c r="AO258" s="199"/>
      <c r="AP258" s="208"/>
      <c r="AQ258" s="199"/>
      <c r="AR258" s="208"/>
      <c r="AS258" s="199"/>
      <c r="AT258" s="208"/>
      <c r="AU258" s="199"/>
      <c r="AV258" s="208"/>
      <c r="AW258" s="199"/>
      <c r="AX258" s="208"/>
      <c r="AY258" s="199"/>
      <c r="AZ258" s="208"/>
      <c r="BA258" s="199"/>
      <c r="BB258" s="208"/>
      <c r="BC258" s="199"/>
      <c r="BD258" s="208"/>
      <c r="BE258" s="199"/>
      <c r="BF258" s="208"/>
      <c r="BG258" s="199"/>
      <c r="BH258" s="208"/>
      <c r="BI258" s="199"/>
      <c r="BJ258" s="208"/>
      <c r="BK258" s="199"/>
      <c r="BL258" s="208"/>
      <c r="BM258" s="199"/>
      <c r="BN258" s="208"/>
      <c r="BO258" s="199"/>
      <c r="BP258" s="208"/>
    </row>
    <row r="259" spans="1:72" s="5" customFormat="1" hidden="1" x14ac:dyDescent="0.2">
      <c r="B259" s="81"/>
      <c r="C259" s="82"/>
      <c r="D259" s="79" t="s">
        <v>77</v>
      </c>
      <c r="E259" s="83" t="s">
        <v>5</v>
      </c>
      <c r="F259" s="84" t="s">
        <v>487</v>
      </c>
      <c r="G259" s="82"/>
      <c r="H259" s="83" t="s">
        <v>5</v>
      </c>
      <c r="I259" s="85"/>
      <c r="J259" s="82"/>
      <c r="K259" s="188"/>
      <c r="M259" s="201"/>
      <c r="N259" s="209"/>
      <c r="O259" s="201"/>
      <c r="P259" s="209"/>
      <c r="Q259" s="201"/>
      <c r="R259" s="209"/>
      <c r="S259" s="201"/>
      <c r="T259" s="209"/>
      <c r="U259" s="201"/>
      <c r="V259" s="209"/>
      <c r="W259" s="201"/>
      <c r="X259" s="209"/>
      <c r="Y259" s="201"/>
      <c r="Z259" s="209"/>
      <c r="AA259" s="201"/>
      <c r="AB259" s="209"/>
      <c r="AC259" s="201"/>
      <c r="AD259" s="209"/>
      <c r="AE259" s="201"/>
      <c r="AF259" s="209"/>
      <c r="AG259" s="201"/>
      <c r="AH259" s="209"/>
      <c r="AI259" s="201"/>
      <c r="AJ259" s="209"/>
      <c r="AK259" s="201"/>
      <c r="AL259" s="209"/>
      <c r="AM259" s="201"/>
      <c r="AN259" s="209"/>
      <c r="AO259" s="201"/>
      <c r="AP259" s="209"/>
      <c r="AQ259" s="201"/>
      <c r="AR259" s="209"/>
      <c r="AS259" s="201"/>
      <c r="AT259" s="209"/>
      <c r="AU259" s="201"/>
      <c r="AV259" s="209"/>
      <c r="AW259" s="201"/>
      <c r="AX259" s="209"/>
      <c r="AY259" s="201"/>
      <c r="AZ259" s="209"/>
      <c r="BA259" s="201"/>
      <c r="BB259" s="209"/>
      <c r="BC259" s="201"/>
      <c r="BD259" s="209"/>
      <c r="BE259" s="201"/>
      <c r="BF259" s="209"/>
      <c r="BG259" s="201"/>
      <c r="BH259" s="209"/>
      <c r="BI259" s="201"/>
      <c r="BJ259" s="209"/>
      <c r="BK259" s="201"/>
      <c r="BL259" s="209"/>
      <c r="BM259" s="201"/>
      <c r="BN259" s="209"/>
      <c r="BO259" s="201"/>
      <c r="BP259" s="209"/>
    </row>
    <row r="260" spans="1:72" s="6" customFormat="1" hidden="1" x14ac:dyDescent="0.2">
      <c r="B260" s="86"/>
      <c r="C260" s="87"/>
      <c r="D260" s="79" t="s">
        <v>77</v>
      </c>
      <c r="E260" s="88" t="s">
        <v>5</v>
      </c>
      <c r="F260" s="89" t="s">
        <v>41</v>
      </c>
      <c r="G260" s="87"/>
      <c r="H260" s="90">
        <v>2</v>
      </c>
      <c r="I260" s="91"/>
      <c r="J260" s="87"/>
      <c r="K260" s="187"/>
      <c r="M260" s="199"/>
      <c r="N260" s="208"/>
      <c r="O260" s="199"/>
      <c r="P260" s="208"/>
      <c r="Q260" s="199"/>
      <c r="R260" s="208"/>
      <c r="S260" s="199"/>
      <c r="T260" s="208"/>
      <c r="U260" s="199"/>
      <c r="V260" s="208"/>
      <c r="W260" s="199"/>
      <c r="X260" s="208"/>
      <c r="Y260" s="199"/>
      <c r="Z260" s="208"/>
      <c r="AA260" s="199"/>
      <c r="AB260" s="208"/>
      <c r="AC260" s="199"/>
      <c r="AD260" s="208"/>
      <c r="AE260" s="199"/>
      <c r="AF260" s="208"/>
      <c r="AG260" s="199"/>
      <c r="AH260" s="208"/>
      <c r="AI260" s="199"/>
      <c r="AJ260" s="208"/>
      <c r="AK260" s="199"/>
      <c r="AL260" s="208"/>
      <c r="AM260" s="199"/>
      <c r="AN260" s="208"/>
      <c r="AO260" s="199"/>
      <c r="AP260" s="208"/>
      <c r="AQ260" s="199"/>
      <c r="AR260" s="208"/>
      <c r="AS260" s="199"/>
      <c r="AT260" s="208"/>
      <c r="AU260" s="199"/>
      <c r="AV260" s="208"/>
      <c r="AW260" s="199"/>
      <c r="AX260" s="208"/>
      <c r="AY260" s="199"/>
      <c r="AZ260" s="208"/>
      <c r="BA260" s="199"/>
      <c r="BB260" s="208"/>
      <c r="BC260" s="199"/>
      <c r="BD260" s="208"/>
      <c r="BE260" s="199"/>
      <c r="BF260" s="208"/>
      <c r="BG260" s="199"/>
      <c r="BH260" s="208"/>
      <c r="BI260" s="199"/>
      <c r="BJ260" s="208"/>
      <c r="BK260" s="199"/>
      <c r="BL260" s="208"/>
      <c r="BM260" s="199"/>
      <c r="BN260" s="208"/>
      <c r="BO260" s="199"/>
      <c r="BP260" s="208"/>
    </row>
    <row r="261" spans="1:72" s="5" customFormat="1" hidden="1" x14ac:dyDescent="0.2">
      <c r="B261" s="81"/>
      <c r="C261" s="82"/>
      <c r="D261" s="79" t="s">
        <v>77</v>
      </c>
      <c r="E261" s="83" t="s">
        <v>5</v>
      </c>
      <c r="F261" s="84" t="s">
        <v>425</v>
      </c>
      <c r="G261" s="82"/>
      <c r="H261" s="83" t="s">
        <v>5</v>
      </c>
      <c r="I261" s="85"/>
      <c r="J261" s="82"/>
      <c r="K261" s="188"/>
      <c r="M261" s="201"/>
      <c r="N261" s="209"/>
      <c r="O261" s="201"/>
      <c r="P261" s="209"/>
      <c r="Q261" s="201"/>
      <c r="R261" s="209"/>
      <c r="S261" s="201"/>
      <c r="T261" s="209"/>
      <c r="U261" s="201"/>
      <c r="V261" s="209"/>
      <c r="W261" s="201"/>
      <c r="X261" s="209"/>
      <c r="Y261" s="201"/>
      <c r="Z261" s="209"/>
      <c r="AA261" s="201"/>
      <c r="AB261" s="209"/>
      <c r="AC261" s="201"/>
      <c r="AD261" s="209"/>
      <c r="AE261" s="201"/>
      <c r="AF261" s="209"/>
      <c r="AG261" s="201"/>
      <c r="AH261" s="209"/>
      <c r="AI261" s="201"/>
      <c r="AJ261" s="209"/>
      <c r="AK261" s="201"/>
      <c r="AL261" s="209"/>
      <c r="AM261" s="201"/>
      <c r="AN261" s="209"/>
      <c r="AO261" s="201"/>
      <c r="AP261" s="209"/>
      <c r="AQ261" s="201"/>
      <c r="AR261" s="209"/>
      <c r="AS261" s="201"/>
      <c r="AT261" s="209"/>
      <c r="AU261" s="201"/>
      <c r="AV261" s="209"/>
      <c r="AW261" s="201"/>
      <c r="AX261" s="209"/>
      <c r="AY261" s="201"/>
      <c r="AZ261" s="209"/>
      <c r="BA261" s="201"/>
      <c r="BB261" s="209"/>
      <c r="BC261" s="201"/>
      <c r="BD261" s="209"/>
      <c r="BE261" s="201"/>
      <c r="BF261" s="209"/>
      <c r="BG261" s="201"/>
      <c r="BH261" s="209"/>
      <c r="BI261" s="201"/>
      <c r="BJ261" s="209"/>
      <c r="BK261" s="201"/>
      <c r="BL261" s="209"/>
      <c r="BM261" s="201"/>
      <c r="BN261" s="209"/>
      <c r="BO261" s="201"/>
      <c r="BP261" s="209"/>
    </row>
    <row r="262" spans="1:72" s="6" customFormat="1" hidden="1" x14ac:dyDescent="0.2">
      <c r="B262" s="86"/>
      <c r="C262" s="87"/>
      <c r="D262" s="79" t="s">
        <v>77</v>
      </c>
      <c r="E262" s="88" t="s">
        <v>5</v>
      </c>
      <c r="F262" s="89" t="s">
        <v>488</v>
      </c>
      <c r="G262" s="87"/>
      <c r="H262" s="90">
        <v>62</v>
      </c>
      <c r="I262" s="91"/>
      <c r="J262" s="87"/>
      <c r="K262" s="187"/>
      <c r="M262" s="199"/>
      <c r="N262" s="208"/>
      <c r="O262" s="199"/>
      <c r="P262" s="208"/>
      <c r="Q262" s="199"/>
      <c r="R262" s="208"/>
      <c r="S262" s="199"/>
      <c r="T262" s="208"/>
      <c r="U262" s="199"/>
      <c r="V262" s="208"/>
      <c r="W262" s="199"/>
      <c r="X262" s="208"/>
      <c r="Y262" s="199"/>
      <c r="Z262" s="208"/>
      <c r="AA262" s="199"/>
      <c r="AB262" s="208"/>
      <c r="AC262" s="199"/>
      <c r="AD262" s="208"/>
      <c r="AE262" s="199"/>
      <c r="AF262" s="208"/>
      <c r="AG262" s="199"/>
      <c r="AH262" s="208"/>
      <c r="AI262" s="199"/>
      <c r="AJ262" s="208"/>
      <c r="AK262" s="199"/>
      <c r="AL262" s="208"/>
      <c r="AM262" s="199"/>
      <c r="AN262" s="208"/>
      <c r="AO262" s="199"/>
      <c r="AP262" s="208"/>
      <c r="AQ262" s="199"/>
      <c r="AR262" s="208"/>
      <c r="AS262" s="199"/>
      <c r="AT262" s="208"/>
      <c r="AU262" s="199"/>
      <c r="AV262" s="208"/>
      <c r="AW262" s="199"/>
      <c r="AX262" s="208"/>
      <c r="AY262" s="199"/>
      <c r="AZ262" s="208"/>
      <c r="BA262" s="199"/>
      <c r="BB262" s="208"/>
      <c r="BC262" s="199"/>
      <c r="BD262" s="208"/>
      <c r="BE262" s="199"/>
      <c r="BF262" s="208"/>
      <c r="BG262" s="199"/>
      <c r="BH262" s="208"/>
      <c r="BI262" s="199"/>
      <c r="BJ262" s="208"/>
      <c r="BK262" s="199"/>
      <c r="BL262" s="208"/>
      <c r="BM262" s="199"/>
      <c r="BN262" s="208"/>
      <c r="BO262" s="199"/>
      <c r="BP262" s="208"/>
    </row>
    <row r="263" spans="1:72" s="5" customFormat="1" hidden="1" x14ac:dyDescent="0.2">
      <c r="B263" s="81"/>
      <c r="C263" s="82"/>
      <c r="D263" s="79" t="s">
        <v>77</v>
      </c>
      <c r="E263" s="83" t="s">
        <v>5</v>
      </c>
      <c r="F263" s="84" t="s">
        <v>425</v>
      </c>
      <c r="G263" s="82"/>
      <c r="H263" s="83" t="s">
        <v>5</v>
      </c>
      <c r="I263" s="85"/>
      <c r="J263" s="82"/>
      <c r="K263" s="188"/>
      <c r="M263" s="201"/>
      <c r="N263" s="209"/>
      <c r="O263" s="201"/>
      <c r="P263" s="209"/>
      <c r="Q263" s="201"/>
      <c r="R263" s="209"/>
      <c r="S263" s="201"/>
      <c r="T263" s="209"/>
      <c r="U263" s="201"/>
      <c r="V263" s="209"/>
      <c r="W263" s="201"/>
      <c r="X263" s="209"/>
      <c r="Y263" s="201"/>
      <c r="Z263" s="209"/>
      <c r="AA263" s="201"/>
      <c r="AB263" s="209"/>
      <c r="AC263" s="201"/>
      <c r="AD263" s="209"/>
      <c r="AE263" s="201"/>
      <c r="AF263" s="209"/>
      <c r="AG263" s="201"/>
      <c r="AH263" s="209"/>
      <c r="AI263" s="201"/>
      <c r="AJ263" s="209"/>
      <c r="AK263" s="201"/>
      <c r="AL263" s="209"/>
      <c r="AM263" s="201"/>
      <c r="AN263" s="209"/>
      <c r="AO263" s="201"/>
      <c r="AP263" s="209"/>
      <c r="AQ263" s="201"/>
      <c r="AR263" s="209"/>
      <c r="AS263" s="201"/>
      <c r="AT263" s="209"/>
      <c r="AU263" s="201"/>
      <c r="AV263" s="209"/>
      <c r="AW263" s="201"/>
      <c r="AX263" s="209"/>
      <c r="AY263" s="201"/>
      <c r="AZ263" s="209"/>
      <c r="BA263" s="201"/>
      <c r="BB263" s="209"/>
      <c r="BC263" s="201"/>
      <c r="BD263" s="209"/>
      <c r="BE263" s="201"/>
      <c r="BF263" s="209"/>
      <c r="BG263" s="201"/>
      <c r="BH263" s="209"/>
      <c r="BI263" s="201"/>
      <c r="BJ263" s="209"/>
      <c r="BK263" s="201"/>
      <c r="BL263" s="209"/>
      <c r="BM263" s="201"/>
      <c r="BN263" s="209"/>
      <c r="BO263" s="201"/>
      <c r="BP263" s="209"/>
    </row>
    <row r="264" spans="1:72" s="6" customFormat="1" hidden="1" x14ac:dyDescent="0.2">
      <c r="B264" s="86"/>
      <c r="C264" s="87"/>
      <c r="D264" s="79" t="s">
        <v>77</v>
      </c>
      <c r="E264" s="88" t="s">
        <v>5</v>
      </c>
      <c r="F264" s="89" t="s">
        <v>488</v>
      </c>
      <c r="G264" s="87"/>
      <c r="H264" s="90">
        <v>62</v>
      </c>
      <c r="I264" s="91"/>
      <c r="J264" s="87"/>
      <c r="K264" s="188"/>
      <c r="M264" s="199"/>
      <c r="N264" s="208"/>
      <c r="O264" s="199"/>
      <c r="P264" s="208"/>
      <c r="Q264" s="199"/>
      <c r="R264" s="208"/>
      <c r="S264" s="199"/>
      <c r="T264" s="208"/>
      <c r="U264" s="199"/>
      <c r="V264" s="208"/>
      <c r="W264" s="199"/>
      <c r="X264" s="208"/>
      <c r="Y264" s="199"/>
      <c r="Z264" s="208"/>
      <c r="AA264" s="199"/>
      <c r="AB264" s="208"/>
      <c r="AC264" s="199"/>
      <c r="AD264" s="208"/>
      <c r="AE264" s="199"/>
      <c r="AF264" s="208"/>
      <c r="AG264" s="199"/>
      <c r="AH264" s="208"/>
      <c r="AI264" s="199"/>
      <c r="AJ264" s="208"/>
      <c r="AK264" s="199"/>
      <c r="AL264" s="208"/>
      <c r="AM264" s="199"/>
      <c r="AN264" s="208"/>
      <c r="AO264" s="199"/>
      <c r="AP264" s="208"/>
      <c r="AQ264" s="199"/>
      <c r="AR264" s="208"/>
      <c r="AS264" s="199"/>
      <c r="AT264" s="208"/>
      <c r="AU264" s="199"/>
      <c r="AV264" s="208"/>
      <c r="AW264" s="199"/>
      <c r="AX264" s="208"/>
      <c r="AY264" s="199"/>
      <c r="AZ264" s="208"/>
      <c r="BA264" s="199"/>
      <c r="BB264" s="208"/>
      <c r="BC264" s="199"/>
      <c r="BD264" s="208"/>
      <c r="BE264" s="199"/>
      <c r="BF264" s="208"/>
      <c r="BG264" s="199"/>
      <c r="BH264" s="208"/>
      <c r="BI264" s="199"/>
      <c r="BJ264" s="208"/>
      <c r="BK264" s="199"/>
      <c r="BL264" s="208"/>
      <c r="BM264" s="199"/>
      <c r="BN264" s="208"/>
      <c r="BO264" s="199"/>
      <c r="BP264" s="208"/>
      <c r="BQ264" s="5"/>
      <c r="BR264" s="5"/>
      <c r="BS264" s="5"/>
      <c r="BT264" s="5"/>
    </row>
    <row r="265" spans="1:72" s="5" customFormat="1" ht="12" hidden="1" x14ac:dyDescent="0.2">
      <c r="B265" s="81"/>
      <c r="C265" s="82"/>
      <c r="D265" s="79" t="s">
        <v>77</v>
      </c>
      <c r="E265" s="83" t="s">
        <v>5</v>
      </c>
      <c r="F265" s="84" t="s">
        <v>425</v>
      </c>
      <c r="G265" s="82"/>
      <c r="H265" s="83" t="s">
        <v>5</v>
      </c>
      <c r="I265" s="85"/>
      <c r="J265" s="82"/>
      <c r="K265" s="189"/>
      <c r="M265" s="201"/>
      <c r="N265" s="209"/>
      <c r="O265" s="201"/>
      <c r="P265" s="209"/>
      <c r="Q265" s="201"/>
      <c r="R265" s="209"/>
      <c r="S265" s="201"/>
      <c r="T265" s="209"/>
      <c r="U265" s="201"/>
      <c r="V265" s="209"/>
      <c r="W265" s="201"/>
      <c r="X265" s="209"/>
      <c r="Y265" s="201"/>
      <c r="Z265" s="209"/>
      <c r="AA265" s="201"/>
      <c r="AB265" s="209"/>
      <c r="AC265" s="201"/>
      <c r="AD265" s="209"/>
      <c r="AE265" s="201"/>
      <c r="AF265" s="209"/>
      <c r="AG265" s="201"/>
      <c r="AH265" s="209"/>
      <c r="AI265" s="201"/>
      <c r="AJ265" s="209"/>
      <c r="AK265" s="201"/>
      <c r="AL265" s="209"/>
      <c r="AM265" s="201"/>
      <c r="AN265" s="209"/>
      <c r="AO265" s="201"/>
      <c r="AP265" s="209"/>
      <c r="AQ265" s="201"/>
      <c r="AR265" s="209"/>
      <c r="AS265" s="201"/>
      <c r="AT265" s="209"/>
      <c r="AU265" s="201"/>
      <c r="AV265" s="209"/>
      <c r="AW265" s="201"/>
      <c r="AX265" s="209"/>
      <c r="AY265" s="201"/>
      <c r="AZ265" s="209"/>
      <c r="BA265" s="201"/>
      <c r="BB265" s="209"/>
      <c r="BC265" s="201"/>
      <c r="BD265" s="209"/>
      <c r="BE265" s="201"/>
      <c r="BF265" s="209"/>
      <c r="BG265" s="201"/>
      <c r="BH265" s="209"/>
      <c r="BI265" s="201"/>
      <c r="BJ265" s="209"/>
      <c r="BK265" s="201"/>
      <c r="BL265" s="209"/>
      <c r="BM265" s="201"/>
      <c r="BN265" s="209"/>
      <c r="BO265" s="201"/>
      <c r="BP265" s="209"/>
      <c r="BQ265" s="1"/>
      <c r="BR265" s="1"/>
      <c r="BS265" s="1"/>
      <c r="BT265" s="1"/>
    </row>
    <row r="266" spans="1:72" s="6" customFormat="1" hidden="1" x14ac:dyDescent="0.2">
      <c r="B266" s="86"/>
      <c r="C266" s="87"/>
      <c r="D266" s="79" t="s">
        <v>77</v>
      </c>
      <c r="E266" s="88" t="s">
        <v>5</v>
      </c>
      <c r="F266" s="89" t="s">
        <v>488</v>
      </c>
      <c r="G266" s="87"/>
      <c r="H266" s="90">
        <v>62</v>
      </c>
      <c r="I266" s="91"/>
      <c r="J266" s="87"/>
      <c r="K266" s="187"/>
      <c r="M266" s="199"/>
      <c r="N266" s="208"/>
      <c r="O266" s="199"/>
      <c r="P266" s="208"/>
      <c r="Q266" s="199"/>
      <c r="R266" s="208"/>
      <c r="S266" s="199"/>
      <c r="T266" s="208"/>
      <c r="U266" s="199"/>
      <c r="V266" s="208"/>
      <c r="W266" s="199"/>
      <c r="X266" s="208"/>
      <c r="Y266" s="199"/>
      <c r="Z266" s="208"/>
      <c r="AA266" s="199"/>
      <c r="AB266" s="208"/>
      <c r="AC266" s="199"/>
      <c r="AD266" s="208"/>
      <c r="AE266" s="199"/>
      <c r="AF266" s="208"/>
      <c r="AG266" s="199"/>
      <c r="AH266" s="208"/>
      <c r="AI266" s="199"/>
      <c r="AJ266" s="208"/>
      <c r="AK266" s="199"/>
      <c r="AL266" s="208"/>
      <c r="AM266" s="199"/>
      <c r="AN266" s="208"/>
      <c r="AO266" s="199"/>
      <c r="AP266" s="208"/>
      <c r="AQ266" s="199"/>
      <c r="AR266" s="208"/>
      <c r="AS266" s="199"/>
      <c r="AT266" s="208"/>
      <c r="AU266" s="199"/>
      <c r="AV266" s="208"/>
      <c r="AW266" s="199"/>
      <c r="AX266" s="208"/>
      <c r="AY266" s="199"/>
      <c r="AZ266" s="208"/>
      <c r="BA266" s="199"/>
      <c r="BB266" s="208"/>
      <c r="BC266" s="199"/>
      <c r="BD266" s="208"/>
      <c r="BE266" s="199"/>
      <c r="BF266" s="208"/>
      <c r="BG266" s="199"/>
      <c r="BH266" s="208"/>
      <c r="BI266" s="199"/>
      <c r="BJ266" s="208"/>
      <c r="BK266" s="199"/>
      <c r="BL266" s="208"/>
      <c r="BM266" s="199"/>
      <c r="BN266" s="208"/>
      <c r="BO266" s="199"/>
      <c r="BP266" s="208"/>
      <c r="BQ266" s="5"/>
      <c r="BR266" s="5"/>
      <c r="BS266" s="5"/>
    </row>
    <row r="267" spans="1:72" s="5" customFormat="1" hidden="1" x14ac:dyDescent="0.2">
      <c r="B267" s="81"/>
      <c r="C267" s="82"/>
      <c r="D267" s="79" t="s">
        <v>77</v>
      </c>
      <c r="E267" s="83" t="s">
        <v>5</v>
      </c>
      <c r="F267" s="84" t="s">
        <v>489</v>
      </c>
      <c r="G267" s="82"/>
      <c r="H267" s="83" t="s">
        <v>5</v>
      </c>
      <c r="I267" s="85"/>
      <c r="J267" s="82"/>
      <c r="K267" s="188"/>
      <c r="M267" s="201"/>
      <c r="N267" s="209"/>
      <c r="O267" s="201"/>
      <c r="P267" s="209"/>
      <c r="Q267" s="201"/>
      <c r="R267" s="209"/>
      <c r="S267" s="201"/>
      <c r="T267" s="209"/>
      <c r="U267" s="201"/>
      <c r="V267" s="209"/>
      <c r="W267" s="201"/>
      <c r="X267" s="209"/>
      <c r="Y267" s="201"/>
      <c r="Z267" s="209"/>
      <c r="AA267" s="201"/>
      <c r="AB267" s="209"/>
      <c r="AC267" s="201"/>
      <c r="AD267" s="209"/>
      <c r="AE267" s="201"/>
      <c r="AF267" s="209"/>
      <c r="AG267" s="201"/>
      <c r="AH267" s="209"/>
      <c r="AI267" s="201"/>
      <c r="AJ267" s="209"/>
      <c r="AK267" s="201"/>
      <c r="AL267" s="209"/>
      <c r="AM267" s="201"/>
      <c r="AN267" s="209"/>
      <c r="AO267" s="201"/>
      <c r="AP267" s="209"/>
      <c r="AQ267" s="201"/>
      <c r="AR267" s="209"/>
      <c r="AS267" s="201"/>
      <c r="AT267" s="209"/>
      <c r="AU267" s="201"/>
      <c r="AV267" s="209"/>
      <c r="AW267" s="201"/>
      <c r="AX267" s="209"/>
      <c r="AY267" s="201"/>
      <c r="AZ267" s="209"/>
      <c r="BA267" s="201"/>
      <c r="BB267" s="209"/>
      <c r="BC267" s="201"/>
      <c r="BD267" s="209"/>
      <c r="BE267" s="201"/>
      <c r="BF267" s="209"/>
      <c r="BG267" s="201"/>
      <c r="BH267" s="209"/>
      <c r="BI267" s="201"/>
      <c r="BJ267" s="209"/>
      <c r="BK267" s="201"/>
      <c r="BL267" s="209"/>
      <c r="BM267" s="201"/>
      <c r="BN267" s="209"/>
      <c r="BO267" s="201"/>
      <c r="BP267" s="209"/>
      <c r="BQ267" s="1"/>
      <c r="BR267" s="1"/>
      <c r="BS267" s="1"/>
    </row>
    <row r="268" spans="1:72" s="6" customFormat="1" hidden="1" x14ac:dyDescent="0.2">
      <c r="B268" s="86"/>
      <c r="C268" s="87"/>
      <c r="D268" s="79" t="s">
        <v>77</v>
      </c>
      <c r="E268" s="88" t="s">
        <v>5</v>
      </c>
      <c r="F268" s="89" t="s">
        <v>490</v>
      </c>
      <c r="G268" s="87"/>
      <c r="H268" s="90">
        <v>62</v>
      </c>
      <c r="I268" s="91"/>
      <c r="J268" s="87"/>
      <c r="K268" s="187"/>
      <c r="M268" s="199"/>
      <c r="N268" s="208"/>
      <c r="O268" s="199"/>
      <c r="P268" s="208"/>
      <c r="Q268" s="199"/>
      <c r="R268" s="208"/>
      <c r="S268" s="199"/>
      <c r="T268" s="208"/>
      <c r="U268" s="199"/>
      <c r="V268" s="208"/>
      <c r="W268" s="199"/>
      <c r="X268" s="208"/>
      <c r="Y268" s="199"/>
      <c r="Z268" s="208"/>
      <c r="AA268" s="199"/>
      <c r="AB268" s="208"/>
      <c r="AC268" s="199"/>
      <c r="AD268" s="208"/>
      <c r="AE268" s="199"/>
      <c r="AF268" s="208"/>
      <c r="AG268" s="199"/>
      <c r="AH268" s="208"/>
      <c r="AI268" s="199"/>
      <c r="AJ268" s="208"/>
      <c r="AK268" s="199"/>
      <c r="AL268" s="208"/>
      <c r="AM268" s="199"/>
      <c r="AN268" s="208"/>
      <c r="AO268" s="199"/>
      <c r="AP268" s="208"/>
      <c r="AQ268" s="199"/>
      <c r="AR268" s="208"/>
      <c r="AS268" s="199"/>
      <c r="AT268" s="208"/>
      <c r="AU268" s="199"/>
      <c r="AV268" s="208"/>
      <c r="AW268" s="199"/>
      <c r="AX268" s="208"/>
      <c r="AY268" s="199"/>
      <c r="AZ268" s="208"/>
      <c r="BA268" s="199"/>
      <c r="BB268" s="208"/>
      <c r="BC268" s="199"/>
      <c r="BD268" s="208"/>
      <c r="BE268" s="199"/>
      <c r="BF268" s="208"/>
      <c r="BG268" s="199"/>
      <c r="BH268" s="208"/>
      <c r="BI268" s="199"/>
      <c r="BJ268" s="208"/>
      <c r="BK268" s="199"/>
      <c r="BL268" s="208"/>
      <c r="BM268" s="199"/>
      <c r="BN268" s="208"/>
      <c r="BO268" s="199"/>
      <c r="BP268" s="208"/>
      <c r="BQ268" s="5"/>
      <c r="BR268" s="5"/>
      <c r="BS268" s="5"/>
    </row>
    <row r="269" spans="1:72" s="5" customFormat="1" hidden="1" x14ac:dyDescent="0.2">
      <c r="B269" s="81"/>
      <c r="C269" s="82"/>
      <c r="D269" s="79" t="s">
        <v>77</v>
      </c>
      <c r="E269" s="83" t="s">
        <v>5</v>
      </c>
      <c r="F269" s="84" t="s">
        <v>489</v>
      </c>
      <c r="G269" s="82"/>
      <c r="H269" s="83" t="s">
        <v>5</v>
      </c>
      <c r="I269" s="85"/>
      <c r="J269" s="82"/>
      <c r="K269" s="188"/>
      <c r="M269" s="201"/>
      <c r="N269" s="209"/>
      <c r="O269" s="201"/>
      <c r="P269" s="209"/>
      <c r="Q269" s="201"/>
      <c r="R269" s="209"/>
      <c r="S269" s="201"/>
      <c r="T269" s="209"/>
      <c r="U269" s="201"/>
      <c r="V269" s="209"/>
      <c r="W269" s="201"/>
      <c r="X269" s="209"/>
      <c r="Y269" s="201"/>
      <c r="Z269" s="209"/>
      <c r="AA269" s="201"/>
      <c r="AB269" s="209"/>
      <c r="AC269" s="201"/>
      <c r="AD269" s="209"/>
      <c r="AE269" s="201"/>
      <c r="AF269" s="209"/>
      <c r="AG269" s="201"/>
      <c r="AH269" s="209"/>
      <c r="AI269" s="201"/>
      <c r="AJ269" s="209"/>
      <c r="AK269" s="201"/>
      <c r="AL269" s="209"/>
      <c r="AM269" s="201"/>
      <c r="AN269" s="209"/>
      <c r="AO269" s="201"/>
      <c r="AP269" s="209"/>
      <c r="AQ269" s="201"/>
      <c r="AR269" s="209"/>
      <c r="AS269" s="201"/>
      <c r="AT269" s="209"/>
      <c r="AU269" s="201"/>
      <c r="AV269" s="209"/>
      <c r="AW269" s="201"/>
      <c r="AX269" s="209"/>
      <c r="AY269" s="201"/>
      <c r="AZ269" s="209"/>
      <c r="BA269" s="201"/>
      <c r="BB269" s="209"/>
      <c r="BC269" s="201"/>
      <c r="BD269" s="209"/>
      <c r="BE269" s="201"/>
      <c r="BF269" s="209"/>
      <c r="BG269" s="201"/>
      <c r="BH269" s="209"/>
      <c r="BI269" s="201"/>
      <c r="BJ269" s="209"/>
      <c r="BK269" s="201"/>
      <c r="BL269" s="209"/>
      <c r="BM269" s="201"/>
      <c r="BN269" s="209"/>
      <c r="BO269" s="201"/>
      <c r="BP269" s="209"/>
      <c r="BQ269" s="1"/>
      <c r="BR269" s="1"/>
      <c r="BS269" s="1"/>
    </row>
    <row r="270" spans="1:72" s="6" customFormat="1" hidden="1" x14ac:dyDescent="0.2">
      <c r="B270" s="86"/>
      <c r="C270" s="87"/>
      <c r="D270" s="79" t="s">
        <v>77</v>
      </c>
      <c r="E270" s="88" t="s">
        <v>5</v>
      </c>
      <c r="F270" s="89" t="s">
        <v>491</v>
      </c>
      <c r="G270" s="87"/>
      <c r="H270" s="90">
        <v>123</v>
      </c>
      <c r="I270" s="91"/>
      <c r="J270" s="87"/>
      <c r="K270" s="187"/>
      <c r="M270" s="199"/>
      <c r="N270" s="208"/>
      <c r="O270" s="199"/>
      <c r="P270" s="208"/>
      <c r="Q270" s="199"/>
      <c r="R270" s="208"/>
      <c r="S270" s="199"/>
      <c r="T270" s="208"/>
      <c r="U270" s="199"/>
      <c r="V270" s="208"/>
      <c r="W270" s="199"/>
      <c r="X270" s="208"/>
      <c r="Y270" s="199"/>
      <c r="Z270" s="208"/>
      <c r="AA270" s="199"/>
      <c r="AB270" s="208"/>
      <c r="AC270" s="199"/>
      <c r="AD270" s="208"/>
      <c r="AE270" s="199"/>
      <c r="AF270" s="208"/>
      <c r="AG270" s="199"/>
      <c r="AH270" s="208"/>
      <c r="AI270" s="199"/>
      <c r="AJ270" s="208"/>
      <c r="AK270" s="199"/>
      <c r="AL270" s="208"/>
      <c r="AM270" s="199"/>
      <c r="AN270" s="208"/>
      <c r="AO270" s="199"/>
      <c r="AP270" s="208"/>
      <c r="AQ270" s="199"/>
      <c r="AR270" s="208"/>
      <c r="AS270" s="199"/>
      <c r="AT270" s="208"/>
      <c r="AU270" s="199"/>
      <c r="AV270" s="208"/>
      <c r="AW270" s="199"/>
      <c r="AX270" s="208"/>
      <c r="AY270" s="199"/>
      <c r="AZ270" s="208"/>
      <c r="BA270" s="199"/>
      <c r="BB270" s="208"/>
      <c r="BC270" s="199"/>
      <c r="BD270" s="208"/>
      <c r="BE270" s="199"/>
      <c r="BF270" s="208"/>
      <c r="BG270" s="199"/>
      <c r="BH270" s="208"/>
      <c r="BI270" s="199"/>
      <c r="BJ270" s="208"/>
      <c r="BK270" s="199"/>
      <c r="BL270" s="208"/>
      <c r="BM270" s="199"/>
      <c r="BN270" s="208"/>
      <c r="BO270" s="199"/>
      <c r="BP270" s="208"/>
      <c r="BQ270" s="5"/>
      <c r="BR270" s="5"/>
      <c r="BS270" s="5"/>
    </row>
    <row r="271" spans="1:72" s="5" customFormat="1" hidden="1" x14ac:dyDescent="0.2">
      <c r="B271" s="81"/>
      <c r="C271" s="82"/>
      <c r="D271" s="79" t="s">
        <v>77</v>
      </c>
      <c r="E271" s="83" t="s">
        <v>5</v>
      </c>
      <c r="F271" s="84" t="s">
        <v>492</v>
      </c>
      <c r="G271" s="82"/>
      <c r="H271" s="83" t="s">
        <v>5</v>
      </c>
      <c r="I271" s="85"/>
      <c r="J271" s="82"/>
      <c r="K271" s="188"/>
      <c r="M271" s="201"/>
      <c r="N271" s="209"/>
      <c r="O271" s="201"/>
      <c r="P271" s="209"/>
      <c r="Q271" s="201"/>
      <c r="R271" s="209"/>
      <c r="S271" s="201"/>
      <c r="T271" s="209"/>
      <c r="U271" s="201"/>
      <c r="V271" s="209"/>
      <c r="W271" s="201"/>
      <c r="X271" s="209"/>
      <c r="Y271" s="201"/>
      <c r="Z271" s="209"/>
      <c r="AA271" s="201"/>
      <c r="AB271" s="209"/>
      <c r="AC271" s="201"/>
      <c r="AD271" s="209"/>
      <c r="AE271" s="201"/>
      <c r="AF271" s="209"/>
      <c r="AG271" s="201"/>
      <c r="AH271" s="209"/>
      <c r="AI271" s="201"/>
      <c r="AJ271" s="209"/>
      <c r="AK271" s="201"/>
      <c r="AL271" s="209"/>
      <c r="AM271" s="201"/>
      <c r="AN271" s="209"/>
      <c r="AO271" s="201"/>
      <c r="AP271" s="209"/>
      <c r="AQ271" s="201"/>
      <c r="AR271" s="209"/>
      <c r="AS271" s="201"/>
      <c r="AT271" s="209"/>
      <c r="AU271" s="201"/>
      <c r="AV271" s="209"/>
      <c r="AW271" s="201"/>
      <c r="AX271" s="209"/>
      <c r="AY271" s="201"/>
      <c r="AZ271" s="209"/>
      <c r="BA271" s="201"/>
      <c r="BB271" s="209"/>
      <c r="BC271" s="201"/>
      <c r="BD271" s="209"/>
      <c r="BE271" s="201"/>
      <c r="BF271" s="209"/>
      <c r="BG271" s="201"/>
      <c r="BH271" s="209"/>
      <c r="BI271" s="201"/>
      <c r="BJ271" s="209"/>
      <c r="BK271" s="201"/>
      <c r="BL271" s="209"/>
      <c r="BM271" s="201"/>
      <c r="BN271" s="209"/>
      <c r="BO271" s="201"/>
      <c r="BP271" s="209"/>
      <c r="BQ271" s="1"/>
      <c r="BR271" s="1"/>
      <c r="BS271" s="1"/>
    </row>
    <row r="272" spans="1:72" s="6" customFormat="1" hidden="1" x14ac:dyDescent="0.2">
      <c r="B272" s="86"/>
      <c r="C272" s="87"/>
      <c r="D272" s="79" t="s">
        <v>77</v>
      </c>
      <c r="E272" s="88" t="s">
        <v>5</v>
      </c>
      <c r="F272" s="89" t="s">
        <v>41</v>
      </c>
      <c r="G272" s="87"/>
      <c r="H272" s="90">
        <v>2</v>
      </c>
      <c r="I272" s="91"/>
      <c r="J272" s="87"/>
      <c r="K272" s="187"/>
      <c r="M272" s="199"/>
      <c r="N272" s="208"/>
      <c r="O272" s="199"/>
      <c r="P272" s="208"/>
      <c r="Q272" s="199"/>
      <c r="R272" s="208"/>
      <c r="S272" s="199"/>
      <c r="T272" s="208"/>
      <c r="U272" s="199"/>
      <c r="V272" s="208"/>
      <c r="W272" s="199"/>
      <c r="X272" s="208"/>
      <c r="Y272" s="199"/>
      <c r="Z272" s="208"/>
      <c r="AA272" s="199"/>
      <c r="AB272" s="208"/>
      <c r="AC272" s="199"/>
      <c r="AD272" s="208"/>
      <c r="AE272" s="199"/>
      <c r="AF272" s="208"/>
      <c r="AG272" s="199"/>
      <c r="AH272" s="208"/>
      <c r="AI272" s="199"/>
      <c r="AJ272" s="208"/>
      <c r="AK272" s="199"/>
      <c r="AL272" s="208"/>
      <c r="AM272" s="199"/>
      <c r="AN272" s="208"/>
      <c r="AO272" s="199"/>
      <c r="AP272" s="208"/>
      <c r="AQ272" s="199"/>
      <c r="AR272" s="208"/>
      <c r="AS272" s="199"/>
      <c r="AT272" s="208"/>
      <c r="AU272" s="199"/>
      <c r="AV272" s="208"/>
      <c r="AW272" s="199"/>
      <c r="AX272" s="208"/>
      <c r="AY272" s="199"/>
      <c r="AZ272" s="208"/>
      <c r="BA272" s="199"/>
      <c r="BB272" s="208"/>
      <c r="BC272" s="199"/>
      <c r="BD272" s="208"/>
      <c r="BE272" s="199"/>
      <c r="BF272" s="208"/>
      <c r="BG272" s="199"/>
      <c r="BH272" s="208"/>
      <c r="BI272" s="199"/>
      <c r="BJ272" s="208"/>
      <c r="BK272" s="199"/>
      <c r="BL272" s="208"/>
      <c r="BM272" s="199"/>
      <c r="BN272" s="208"/>
      <c r="BO272" s="199"/>
      <c r="BP272" s="208"/>
      <c r="BQ272" s="5"/>
      <c r="BR272" s="5"/>
      <c r="BS272" s="5"/>
    </row>
    <row r="273" spans="1:72" s="5" customFormat="1" hidden="1" x14ac:dyDescent="0.2">
      <c r="B273" s="81"/>
      <c r="C273" s="82"/>
      <c r="D273" s="79" t="s">
        <v>77</v>
      </c>
      <c r="E273" s="83" t="s">
        <v>5</v>
      </c>
      <c r="F273" s="84" t="s">
        <v>433</v>
      </c>
      <c r="G273" s="82"/>
      <c r="H273" s="83" t="s">
        <v>5</v>
      </c>
      <c r="I273" s="85"/>
      <c r="J273" s="82"/>
      <c r="K273" s="188"/>
      <c r="M273" s="201"/>
      <c r="N273" s="209"/>
      <c r="O273" s="201"/>
      <c r="P273" s="209"/>
      <c r="Q273" s="201"/>
      <c r="R273" s="209"/>
      <c r="S273" s="201"/>
      <c r="T273" s="209"/>
      <c r="U273" s="201"/>
      <c r="V273" s="209"/>
      <c r="W273" s="201"/>
      <c r="X273" s="209"/>
      <c r="Y273" s="201"/>
      <c r="Z273" s="209"/>
      <c r="AA273" s="201"/>
      <c r="AB273" s="209"/>
      <c r="AC273" s="201"/>
      <c r="AD273" s="209"/>
      <c r="AE273" s="201"/>
      <c r="AF273" s="209"/>
      <c r="AG273" s="201"/>
      <c r="AH273" s="209"/>
      <c r="AI273" s="201"/>
      <c r="AJ273" s="209"/>
      <c r="AK273" s="201"/>
      <c r="AL273" s="209"/>
      <c r="AM273" s="201"/>
      <c r="AN273" s="209"/>
      <c r="AO273" s="201"/>
      <c r="AP273" s="209"/>
      <c r="AQ273" s="201"/>
      <c r="AR273" s="209"/>
      <c r="AS273" s="201"/>
      <c r="AT273" s="209"/>
      <c r="AU273" s="201"/>
      <c r="AV273" s="209"/>
      <c r="AW273" s="201"/>
      <c r="AX273" s="209"/>
      <c r="AY273" s="201"/>
      <c r="AZ273" s="209"/>
      <c r="BA273" s="201"/>
      <c r="BB273" s="209"/>
      <c r="BC273" s="201"/>
      <c r="BD273" s="209"/>
      <c r="BE273" s="201"/>
      <c r="BF273" s="209"/>
      <c r="BG273" s="201"/>
      <c r="BH273" s="209"/>
      <c r="BI273" s="201"/>
      <c r="BJ273" s="209"/>
      <c r="BK273" s="201"/>
      <c r="BL273" s="209"/>
      <c r="BM273" s="201"/>
      <c r="BN273" s="209"/>
      <c r="BO273" s="201"/>
      <c r="BP273" s="209"/>
      <c r="BQ273" s="1"/>
      <c r="BR273" s="1"/>
      <c r="BS273" s="1"/>
    </row>
    <row r="274" spans="1:72" s="6" customFormat="1" hidden="1" x14ac:dyDescent="0.2">
      <c r="B274" s="86"/>
      <c r="C274" s="87"/>
      <c r="D274" s="79" t="s">
        <v>77</v>
      </c>
      <c r="E274" s="88" t="s">
        <v>5</v>
      </c>
      <c r="F274" s="89" t="s">
        <v>50</v>
      </c>
      <c r="G274" s="87"/>
      <c r="H274" s="90">
        <v>3</v>
      </c>
      <c r="I274" s="91"/>
      <c r="J274" s="87"/>
      <c r="K274" s="187"/>
      <c r="M274" s="199"/>
      <c r="N274" s="208"/>
      <c r="O274" s="199"/>
      <c r="P274" s="208"/>
      <c r="Q274" s="199"/>
      <c r="R274" s="208"/>
      <c r="S274" s="199"/>
      <c r="T274" s="208"/>
      <c r="U274" s="199"/>
      <c r="V274" s="208"/>
      <c r="W274" s="199"/>
      <c r="X274" s="208"/>
      <c r="Y274" s="199"/>
      <c r="Z274" s="208"/>
      <c r="AA274" s="199"/>
      <c r="AB274" s="208"/>
      <c r="AC274" s="199"/>
      <c r="AD274" s="208"/>
      <c r="AE274" s="199"/>
      <c r="AF274" s="208"/>
      <c r="AG274" s="199"/>
      <c r="AH274" s="208"/>
      <c r="AI274" s="199"/>
      <c r="AJ274" s="208"/>
      <c r="AK274" s="199"/>
      <c r="AL274" s="208"/>
      <c r="AM274" s="199"/>
      <c r="AN274" s="208"/>
      <c r="AO274" s="199"/>
      <c r="AP274" s="208"/>
      <c r="AQ274" s="199"/>
      <c r="AR274" s="208"/>
      <c r="AS274" s="199"/>
      <c r="AT274" s="208"/>
      <c r="AU274" s="199"/>
      <c r="AV274" s="208"/>
      <c r="AW274" s="199"/>
      <c r="AX274" s="208"/>
      <c r="AY274" s="199"/>
      <c r="AZ274" s="208"/>
      <c r="BA274" s="199"/>
      <c r="BB274" s="208"/>
      <c r="BC274" s="199"/>
      <c r="BD274" s="208"/>
      <c r="BE274" s="199"/>
      <c r="BF274" s="208"/>
      <c r="BG274" s="199"/>
      <c r="BH274" s="208"/>
      <c r="BI274" s="199"/>
      <c r="BJ274" s="208"/>
      <c r="BK274" s="199"/>
      <c r="BL274" s="208"/>
      <c r="BM274" s="199"/>
      <c r="BN274" s="208"/>
      <c r="BO274" s="199"/>
      <c r="BP274" s="208"/>
      <c r="BQ274" s="1"/>
      <c r="BR274" s="1"/>
      <c r="BS274" s="1"/>
    </row>
    <row r="275" spans="1:72" s="5" customFormat="1" hidden="1" x14ac:dyDescent="0.2">
      <c r="B275" s="81"/>
      <c r="C275" s="82"/>
      <c r="D275" s="79" t="s">
        <v>77</v>
      </c>
      <c r="E275" s="83" t="s">
        <v>5</v>
      </c>
      <c r="F275" s="84" t="s">
        <v>492</v>
      </c>
      <c r="G275" s="82"/>
      <c r="H275" s="83" t="s">
        <v>5</v>
      </c>
      <c r="I275" s="85"/>
      <c r="J275" s="82"/>
      <c r="K275" s="188"/>
      <c r="M275" s="201"/>
      <c r="N275" s="209"/>
      <c r="O275" s="201"/>
      <c r="P275" s="209"/>
      <c r="Q275" s="201"/>
      <c r="R275" s="209"/>
      <c r="S275" s="201"/>
      <c r="T275" s="209"/>
      <c r="U275" s="201"/>
      <c r="V275" s="209"/>
      <c r="W275" s="201"/>
      <c r="X275" s="209"/>
      <c r="Y275" s="201"/>
      <c r="Z275" s="209"/>
      <c r="AA275" s="201"/>
      <c r="AB275" s="209"/>
      <c r="AC275" s="201"/>
      <c r="AD275" s="209"/>
      <c r="AE275" s="201"/>
      <c r="AF275" s="209"/>
      <c r="AG275" s="201"/>
      <c r="AH275" s="209"/>
      <c r="AI275" s="201"/>
      <c r="AJ275" s="209"/>
      <c r="AK275" s="201"/>
      <c r="AL275" s="209"/>
      <c r="AM275" s="201"/>
      <c r="AN275" s="209"/>
      <c r="AO275" s="201"/>
      <c r="AP275" s="209"/>
      <c r="AQ275" s="201"/>
      <c r="AR275" s="209"/>
      <c r="AS275" s="201"/>
      <c r="AT275" s="209"/>
      <c r="AU275" s="201"/>
      <c r="AV275" s="209"/>
      <c r="AW275" s="201"/>
      <c r="AX275" s="209"/>
      <c r="AY275" s="201"/>
      <c r="AZ275" s="209"/>
      <c r="BA275" s="201"/>
      <c r="BB275" s="209"/>
      <c r="BC275" s="201"/>
      <c r="BD275" s="209"/>
      <c r="BE275" s="201"/>
      <c r="BF275" s="209"/>
      <c r="BG275" s="201"/>
      <c r="BH275" s="209"/>
      <c r="BI275" s="201"/>
      <c r="BJ275" s="209"/>
      <c r="BK275" s="201"/>
      <c r="BL275" s="209"/>
      <c r="BM275" s="201"/>
      <c r="BN275" s="209"/>
      <c r="BO275" s="201"/>
      <c r="BP275" s="209"/>
      <c r="BQ275" s="6"/>
      <c r="BR275" s="6"/>
      <c r="BS275" s="6"/>
    </row>
    <row r="276" spans="1:72" s="6" customFormat="1" hidden="1" x14ac:dyDescent="0.2">
      <c r="B276" s="86"/>
      <c r="C276" s="87"/>
      <c r="D276" s="79" t="s">
        <v>77</v>
      </c>
      <c r="E276" s="88" t="s">
        <v>5</v>
      </c>
      <c r="F276" s="89" t="s">
        <v>91</v>
      </c>
      <c r="G276" s="87"/>
      <c r="H276" s="90">
        <v>9</v>
      </c>
      <c r="I276" s="91"/>
      <c r="J276" s="87"/>
      <c r="K276" s="187"/>
      <c r="M276" s="199"/>
      <c r="N276" s="208"/>
      <c r="O276" s="199"/>
      <c r="P276" s="208"/>
      <c r="Q276" s="199"/>
      <c r="R276" s="208"/>
      <c r="S276" s="199"/>
      <c r="T276" s="208"/>
      <c r="U276" s="199"/>
      <c r="V276" s="208"/>
      <c r="W276" s="199"/>
      <c r="X276" s="208"/>
      <c r="Y276" s="199"/>
      <c r="Z276" s="208"/>
      <c r="AA276" s="199"/>
      <c r="AB276" s="208"/>
      <c r="AC276" s="199"/>
      <c r="AD276" s="208"/>
      <c r="AE276" s="199"/>
      <c r="AF276" s="208"/>
      <c r="AG276" s="199"/>
      <c r="AH276" s="208"/>
      <c r="AI276" s="199"/>
      <c r="AJ276" s="208"/>
      <c r="AK276" s="199"/>
      <c r="AL276" s="208"/>
      <c r="AM276" s="199"/>
      <c r="AN276" s="208"/>
      <c r="AO276" s="199"/>
      <c r="AP276" s="208"/>
      <c r="AQ276" s="199"/>
      <c r="AR276" s="208"/>
      <c r="AS276" s="199"/>
      <c r="AT276" s="208"/>
      <c r="AU276" s="199"/>
      <c r="AV276" s="208"/>
      <c r="AW276" s="199"/>
      <c r="AX276" s="208"/>
      <c r="AY276" s="199"/>
      <c r="AZ276" s="208"/>
      <c r="BA276" s="199"/>
      <c r="BB276" s="208"/>
      <c r="BC276" s="199"/>
      <c r="BD276" s="208"/>
      <c r="BE276" s="199"/>
      <c r="BF276" s="208"/>
      <c r="BG276" s="199"/>
      <c r="BH276" s="208"/>
      <c r="BI276" s="199"/>
      <c r="BJ276" s="208"/>
      <c r="BK276" s="199"/>
      <c r="BL276" s="208"/>
      <c r="BM276" s="199"/>
      <c r="BN276" s="208"/>
      <c r="BO276" s="199"/>
      <c r="BP276" s="208"/>
      <c r="BQ276" s="1"/>
      <c r="BR276" s="1"/>
      <c r="BS276" s="1"/>
    </row>
    <row r="277" spans="1:72" s="5" customFormat="1" hidden="1" x14ac:dyDescent="0.2">
      <c r="B277" s="81"/>
      <c r="C277" s="82"/>
      <c r="D277" s="79" t="s">
        <v>77</v>
      </c>
      <c r="E277" s="83" t="s">
        <v>5</v>
      </c>
      <c r="F277" s="84" t="s">
        <v>492</v>
      </c>
      <c r="G277" s="82"/>
      <c r="H277" s="83" t="s">
        <v>5</v>
      </c>
      <c r="I277" s="85"/>
      <c r="J277" s="82"/>
      <c r="K277" s="188"/>
      <c r="M277" s="201"/>
      <c r="N277" s="209"/>
      <c r="O277" s="201"/>
      <c r="P277" s="209"/>
      <c r="Q277" s="201"/>
      <c r="R277" s="209"/>
      <c r="S277" s="201"/>
      <c r="T277" s="209"/>
      <c r="U277" s="201"/>
      <c r="V277" s="209"/>
      <c r="W277" s="201"/>
      <c r="X277" s="209"/>
      <c r="Y277" s="201"/>
      <c r="Z277" s="209"/>
      <c r="AA277" s="201"/>
      <c r="AB277" s="209"/>
      <c r="AC277" s="201"/>
      <c r="AD277" s="209"/>
      <c r="AE277" s="201"/>
      <c r="AF277" s="209"/>
      <c r="AG277" s="201"/>
      <c r="AH277" s="209"/>
      <c r="AI277" s="201"/>
      <c r="AJ277" s="209"/>
      <c r="AK277" s="201"/>
      <c r="AL277" s="209"/>
      <c r="AM277" s="201"/>
      <c r="AN277" s="209"/>
      <c r="AO277" s="201"/>
      <c r="AP277" s="209"/>
      <c r="AQ277" s="201"/>
      <c r="AR277" s="209"/>
      <c r="AS277" s="201"/>
      <c r="AT277" s="209"/>
      <c r="AU277" s="201"/>
      <c r="AV277" s="209"/>
      <c r="AW277" s="201"/>
      <c r="AX277" s="209"/>
      <c r="AY277" s="201"/>
      <c r="AZ277" s="209"/>
      <c r="BA277" s="201"/>
      <c r="BB277" s="209"/>
      <c r="BC277" s="201"/>
      <c r="BD277" s="209"/>
      <c r="BE277" s="201"/>
      <c r="BF277" s="209"/>
      <c r="BG277" s="201"/>
      <c r="BH277" s="209"/>
      <c r="BI277" s="201"/>
      <c r="BJ277" s="209"/>
      <c r="BK277" s="201"/>
      <c r="BL277" s="209"/>
      <c r="BM277" s="201"/>
      <c r="BN277" s="209"/>
      <c r="BO277" s="201"/>
      <c r="BP277" s="209"/>
      <c r="BQ277" s="6"/>
      <c r="BR277" s="6"/>
      <c r="BS277" s="6"/>
    </row>
    <row r="278" spans="1:72" s="6" customFormat="1" hidden="1" x14ac:dyDescent="0.2">
      <c r="B278" s="86"/>
      <c r="C278" s="87"/>
      <c r="D278" s="79" t="s">
        <v>77</v>
      </c>
      <c r="E278" s="88" t="s">
        <v>5</v>
      </c>
      <c r="F278" s="89" t="s">
        <v>41</v>
      </c>
      <c r="G278" s="87"/>
      <c r="H278" s="90">
        <v>2</v>
      </c>
      <c r="I278" s="91"/>
      <c r="J278" s="87"/>
      <c r="K278" s="187"/>
      <c r="M278" s="199"/>
      <c r="N278" s="208"/>
      <c r="O278" s="199"/>
      <c r="P278" s="208"/>
      <c r="Q278" s="199"/>
      <c r="R278" s="208"/>
      <c r="S278" s="199"/>
      <c r="T278" s="208"/>
      <c r="U278" s="199"/>
      <c r="V278" s="208"/>
      <c r="W278" s="199"/>
      <c r="X278" s="208"/>
      <c r="Y278" s="199"/>
      <c r="Z278" s="208"/>
      <c r="AA278" s="199"/>
      <c r="AB278" s="208"/>
      <c r="AC278" s="199"/>
      <c r="AD278" s="208"/>
      <c r="AE278" s="199"/>
      <c r="AF278" s="208"/>
      <c r="AG278" s="199"/>
      <c r="AH278" s="208"/>
      <c r="AI278" s="199"/>
      <c r="AJ278" s="208"/>
      <c r="AK278" s="199"/>
      <c r="AL278" s="208"/>
      <c r="AM278" s="199"/>
      <c r="AN278" s="208"/>
      <c r="AO278" s="199"/>
      <c r="AP278" s="208"/>
      <c r="AQ278" s="199"/>
      <c r="AR278" s="208"/>
      <c r="AS278" s="199"/>
      <c r="AT278" s="208"/>
      <c r="AU278" s="199"/>
      <c r="AV278" s="208"/>
      <c r="AW278" s="199"/>
      <c r="AX278" s="208"/>
      <c r="AY278" s="199"/>
      <c r="AZ278" s="208"/>
      <c r="BA278" s="199"/>
      <c r="BB278" s="208"/>
      <c r="BC278" s="199"/>
      <c r="BD278" s="208"/>
      <c r="BE278" s="199"/>
      <c r="BF278" s="208"/>
      <c r="BG278" s="199"/>
      <c r="BH278" s="208"/>
      <c r="BI278" s="199"/>
      <c r="BJ278" s="208"/>
      <c r="BK278" s="199"/>
      <c r="BL278" s="208"/>
      <c r="BM278" s="199"/>
      <c r="BN278" s="208"/>
      <c r="BO278" s="199"/>
      <c r="BP278" s="208"/>
      <c r="BQ278" s="1"/>
      <c r="BR278" s="1"/>
      <c r="BS278" s="1"/>
    </row>
    <row r="279" spans="1:72" s="5" customFormat="1" hidden="1" x14ac:dyDescent="0.2">
      <c r="B279" s="81"/>
      <c r="C279" s="82"/>
      <c r="D279" s="79" t="s">
        <v>77</v>
      </c>
      <c r="E279" s="83" t="s">
        <v>5</v>
      </c>
      <c r="F279" s="84" t="s">
        <v>492</v>
      </c>
      <c r="G279" s="82"/>
      <c r="H279" s="83" t="s">
        <v>5</v>
      </c>
      <c r="I279" s="85"/>
      <c r="J279" s="82"/>
      <c r="K279" s="188"/>
      <c r="M279" s="201"/>
      <c r="N279" s="209"/>
      <c r="O279" s="201"/>
      <c r="P279" s="209"/>
      <c r="Q279" s="201"/>
      <c r="R279" s="209"/>
      <c r="S279" s="201"/>
      <c r="T279" s="209"/>
      <c r="U279" s="201"/>
      <c r="V279" s="209"/>
      <c r="W279" s="201"/>
      <c r="X279" s="209"/>
      <c r="Y279" s="201"/>
      <c r="Z279" s="209"/>
      <c r="AA279" s="201"/>
      <c r="AB279" s="209"/>
      <c r="AC279" s="201"/>
      <c r="AD279" s="209"/>
      <c r="AE279" s="201"/>
      <c r="AF279" s="209"/>
      <c r="AG279" s="201"/>
      <c r="AH279" s="209"/>
      <c r="AI279" s="201"/>
      <c r="AJ279" s="209"/>
      <c r="AK279" s="201"/>
      <c r="AL279" s="209"/>
      <c r="AM279" s="201"/>
      <c r="AN279" s="209"/>
      <c r="AO279" s="201"/>
      <c r="AP279" s="209"/>
      <c r="AQ279" s="201"/>
      <c r="AR279" s="209"/>
      <c r="AS279" s="201"/>
      <c r="AT279" s="209"/>
      <c r="AU279" s="201"/>
      <c r="AV279" s="209"/>
      <c r="AW279" s="201"/>
      <c r="AX279" s="209"/>
      <c r="AY279" s="201"/>
      <c r="AZ279" s="209"/>
      <c r="BA279" s="201"/>
      <c r="BB279" s="209"/>
      <c r="BC279" s="201"/>
      <c r="BD279" s="209"/>
      <c r="BE279" s="201"/>
      <c r="BF279" s="209"/>
      <c r="BG279" s="201"/>
      <c r="BH279" s="209"/>
      <c r="BI279" s="201"/>
      <c r="BJ279" s="209"/>
      <c r="BK279" s="201"/>
      <c r="BL279" s="209"/>
      <c r="BM279" s="201"/>
      <c r="BN279" s="209"/>
      <c r="BO279" s="201"/>
      <c r="BP279" s="209"/>
      <c r="BQ279" s="6"/>
      <c r="BR279" s="6"/>
      <c r="BS279" s="6"/>
    </row>
    <row r="280" spans="1:72" s="6" customFormat="1" hidden="1" x14ac:dyDescent="0.2">
      <c r="B280" s="86"/>
      <c r="C280" s="87"/>
      <c r="D280" s="79" t="s">
        <v>77</v>
      </c>
      <c r="E280" s="88" t="s">
        <v>5</v>
      </c>
      <c r="F280" s="89" t="s">
        <v>116</v>
      </c>
      <c r="G280" s="87"/>
      <c r="H280" s="90">
        <v>20</v>
      </c>
      <c r="I280" s="91"/>
      <c r="J280" s="87"/>
      <c r="K280" s="187"/>
      <c r="M280" s="199"/>
      <c r="N280" s="208"/>
      <c r="O280" s="199"/>
      <c r="P280" s="208"/>
      <c r="Q280" s="199"/>
      <c r="R280" s="208"/>
      <c r="S280" s="199"/>
      <c r="T280" s="208"/>
      <c r="U280" s="199"/>
      <c r="V280" s="208"/>
      <c r="W280" s="199"/>
      <c r="X280" s="208"/>
      <c r="Y280" s="199"/>
      <c r="Z280" s="208"/>
      <c r="AA280" s="199"/>
      <c r="AB280" s="208"/>
      <c r="AC280" s="199"/>
      <c r="AD280" s="208"/>
      <c r="AE280" s="199"/>
      <c r="AF280" s="208"/>
      <c r="AG280" s="199"/>
      <c r="AH280" s="208"/>
      <c r="AI280" s="199"/>
      <c r="AJ280" s="208"/>
      <c r="AK280" s="199"/>
      <c r="AL280" s="208"/>
      <c r="AM280" s="199"/>
      <c r="AN280" s="208"/>
      <c r="AO280" s="199"/>
      <c r="AP280" s="208"/>
      <c r="AQ280" s="199"/>
      <c r="AR280" s="208"/>
      <c r="AS280" s="199"/>
      <c r="AT280" s="208"/>
      <c r="AU280" s="199"/>
      <c r="AV280" s="208"/>
      <c r="AW280" s="199"/>
      <c r="AX280" s="208"/>
      <c r="AY280" s="199"/>
      <c r="AZ280" s="208"/>
      <c r="BA280" s="199"/>
      <c r="BB280" s="208"/>
      <c r="BC280" s="199"/>
      <c r="BD280" s="208"/>
      <c r="BE280" s="199"/>
      <c r="BF280" s="208"/>
      <c r="BG280" s="199"/>
      <c r="BH280" s="208"/>
      <c r="BI280" s="199"/>
      <c r="BJ280" s="208"/>
      <c r="BK280" s="199"/>
      <c r="BL280" s="208"/>
      <c r="BM280" s="199"/>
      <c r="BN280" s="208"/>
      <c r="BO280" s="199"/>
      <c r="BP280" s="208"/>
      <c r="BQ280" s="1"/>
      <c r="BR280" s="1"/>
      <c r="BS280" s="1"/>
    </row>
    <row r="281" spans="1:72" s="5" customFormat="1" hidden="1" x14ac:dyDescent="0.2">
      <c r="B281" s="81"/>
      <c r="C281" s="82"/>
      <c r="D281" s="79" t="s">
        <v>77</v>
      </c>
      <c r="E281" s="83" t="s">
        <v>5</v>
      </c>
      <c r="F281" s="84" t="s">
        <v>489</v>
      </c>
      <c r="G281" s="82"/>
      <c r="H281" s="83" t="s">
        <v>5</v>
      </c>
      <c r="I281" s="85"/>
      <c r="J281" s="82"/>
      <c r="K281" s="188"/>
      <c r="M281" s="201"/>
      <c r="N281" s="209"/>
      <c r="O281" s="201"/>
      <c r="P281" s="209"/>
      <c r="Q281" s="201"/>
      <c r="R281" s="209"/>
      <c r="S281" s="201"/>
      <c r="T281" s="209"/>
      <c r="U281" s="201"/>
      <c r="V281" s="209"/>
      <c r="W281" s="201"/>
      <c r="X281" s="209"/>
      <c r="Y281" s="201"/>
      <c r="Z281" s="209"/>
      <c r="AA281" s="201"/>
      <c r="AB281" s="209"/>
      <c r="AC281" s="201"/>
      <c r="AD281" s="209"/>
      <c r="AE281" s="201"/>
      <c r="AF281" s="209"/>
      <c r="AG281" s="201"/>
      <c r="AH281" s="209"/>
      <c r="AI281" s="201"/>
      <c r="AJ281" s="209"/>
      <c r="AK281" s="201"/>
      <c r="AL281" s="209"/>
      <c r="AM281" s="201"/>
      <c r="AN281" s="209"/>
      <c r="AO281" s="201"/>
      <c r="AP281" s="209"/>
      <c r="AQ281" s="201"/>
      <c r="AR281" s="209"/>
      <c r="AS281" s="201"/>
      <c r="AT281" s="209"/>
      <c r="AU281" s="201"/>
      <c r="AV281" s="209"/>
      <c r="AW281" s="201"/>
      <c r="AX281" s="209"/>
      <c r="AY281" s="201"/>
      <c r="AZ281" s="209"/>
      <c r="BA281" s="201"/>
      <c r="BB281" s="209"/>
      <c r="BC281" s="201"/>
      <c r="BD281" s="209"/>
      <c r="BE281" s="201"/>
      <c r="BF281" s="209"/>
      <c r="BG281" s="201"/>
      <c r="BH281" s="209"/>
      <c r="BI281" s="201"/>
      <c r="BJ281" s="209"/>
      <c r="BK281" s="201"/>
      <c r="BL281" s="209"/>
      <c r="BM281" s="201"/>
      <c r="BN281" s="209"/>
      <c r="BO281" s="201"/>
      <c r="BP281" s="209"/>
      <c r="BQ281" s="6"/>
      <c r="BR281" s="6"/>
      <c r="BS281" s="6"/>
    </row>
    <row r="282" spans="1:72" s="269" customFormat="1" ht="16.5" customHeight="1" x14ac:dyDescent="0.2">
      <c r="A282" s="260"/>
      <c r="B282" s="16"/>
      <c r="C282" s="72">
        <v>10</v>
      </c>
      <c r="D282" s="72" t="s">
        <v>73</v>
      </c>
      <c r="E282" s="73" t="s">
        <v>493</v>
      </c>
      <c r="F282" s="74" t="s">
        <v>494</v>
      </c>
      <c r="G282" s="75" t="s">
        <v>437</v>
      </c>
      <c r="H282" s="105">
        <v>1</v>
      </c>
      <c r="I282" s="77"/>
      <c r="J282" s="78">
        <f>ROUND(I282*H282,2)</f>
        <v>0</v>
      </c>
      <c r="K282" s="306"/>
      <c r="M282" s="161">
        <v>0</v>
      </c>
      <c r="N282" s="162">
        <f>M282*I282</f>
        <v>0</v>
      </c>
      <c r="O282" s="161">
        <v>0</v>
      </c>
      <c r="P282" s="162">
        <f>O282*I282</f>
        <v>0</v>
      </c>
      <c r="Q282" s="161">
        <v>0</v>
      </c>
      <c r="R282" s="162">
        <f>Q282*I282</f>
        <v>0</v>
      </c>
      <c r="S282" s="161">
        <f>M282+O282</f>
        <v>0</v>
      </c>
      <c r="T282" s="162">
        <f>S282*I282</f>
        <v>0</v>
      </c>
      <c r="U282" s="161">
        <v>0</v>
      </c>
      <c r="V282" s="162">
        <f>U282*I282</f>
        <v>0</v>
      </c>
      <c r="W282" s="161" t="e">
        <f>#REF!+#REF!</f>
        <v>#REF!</v>
      </c>
      <c r="X282" s="162" t="e">
        <f>W282*I282</f>
        <v>#REF!</v>
      </c>
      <c r="Y282" s="161">
        <v>0</v>
      </c>
      <c r="Z282" s="162">
        <f>Y282*I282</f>
        <v>0</v>
      </c>
      <c r="AA282" s="161" t="e">
        <f>U282+W282</f>
        <v>#REF!</v>
      </c>
      <c r="AB282" s="162" t="e">
        <f>AA282*I282</f>
        <v>#REF!</v>
      </c>
      <c r="AC282" s="161">
        <v>0</v>
      </c>
      <c r="AD282" s="162">
        <f>AC282*I282</f>
        <v>0</v>
      </c>
      <c r="AE282" s="161" t="e">
        <f>Y282+AA282</f>
        <v>#REF!</v>
      </c>
      <c r="AF282" s="162" t="e">
        <f>AE282*I282</f>
        <v>#REF!</v>
      </c>
      <c r="AG282" s="161">
        <v>0</v>
      </c>
      <c r="AH282" s="162">
        <f>AG282*I282</f>
        <v>0</v>
      </c>
      <c r="AI282" s="161" t="e">
        <f>AC282+AE282</f>
        <v>#REF!</v>
      </c>
      <c r="AJ282" s="162" t="e">
        <f>AI282*I282</f>
        <v>#REF!</v>
      </c>
      <c r="AK282" s="161">
        <v>0</v>
      </c>
      <c r="AL282" s="162">
        <f>AK282*I282</f>
        <v>0</v>
      </c>
      <c r="AM282" s="161" t="e">
        <f>AG282+AI282</f>
        <v>#REF!</v>
      </c>
      <c r="AN282" s="162" t="e">
        <f>AM282*I282</f>
        <v>#REF!</v>
      </c>
      <c r="AO282" s="161">
        <v>0</v>
      </c>
      <c r="AP282" s="162">
        <f>AO282*I282</f>
        <v>0</v>
      </c>
      <c r="AQ282" s="161" t="e">
        <f>AK282+AM282</f>
        <v>#REF!</v>
      </c>
      <c r="AR282" s="162" t="e">
        <f>AQ282*I282</f>
        <v>#REF!</v>
      </c>
      <c r="AS282" s="161">
        <v>0</v>
      </c>
      <c r="AT282" s="162">
        <f>AS282*I282</f>
        <v>0</v>
      </c>
      <c r="AU282" s="161" t="e">
        <f>AO282+AQ282</f>
        <v>#REF!</v>
      </c>
      <c r="AV282" s="162" t="e">
        <f>AU282*I282</f>
        <v>#REF!</v>
      </c>
      <c r="AW282" s="161">
        <v>0</v>
      </c>
      <c r="AX282" s="162">
        <f>AW282*I282</f>
        <v>0</v>
      </c>
      <c r="AY282" s="161" t="e">
        <f t="shared" ref="AY282" si="210">AS282+AU282</f>
        <v>#REF!</v>
      </c>
      <c r="AZ282" s="162" t="e">
        <f>AY282*I282</f>
        <v>#REF!</v>
      </c>
      <c r="BA282" s="161">
        <v>0</v>
      </c>
      <c r="BB282" s="162">
        <f>BA282*I282</f>
        <v>0</v>
      </c>
      <c r="BC282" s="161" t="e">
        <f t="shared" ref="BC282" si="211">AW282+AY282</f>
        <v>#REF!</v>
      </c>
      <c r="BD282" s="162" t="e">
        <f>BC282*I282</f>
        <v>#REF!</v>
      </c>
      <c r="BE282" s="161">
        <v>0</v>
      </c>
      <c r="BF282" s="162">
        <f>BE282*I282</f>
        <v>0</v>
      </c>
      <c r="BG282" s="161" t="e">
        <f t="shared" ref="BG282" si="212">BA282+BC282</f>
        <v>#REF!</v>
      </c>
      <c r="BH282" s="162" t="e">
        <f>BG282*I282</f>
        <v>#REF!</v>
      </c>
      <c r="BI282" s="161">
        <v>0</v>
      </c>
      <c r="BJ282" s="162">
        <f>BI282*I282</f>
        <v>0</v>
      </c>
      <c r="BK282" s="161" t="e">
        <f t="shared" ref="BK282" si="213">BE282+BG282</f>
        <v>#REF!</v>
      </c>
      <c r="BL282" s="162" t="e">
        <f>BK282*I282</f>
        <v>#REF!</v>
      </c>
      <c r="BM282" s="161">
        <v>0</v>
      </c>
      <c r="BN282" s="162">
        <f>BM282*I282</f>
        <v>0</v>
      </c>
      <c r="BO282" s="161" t="e">
        <f>BI282+BK282</f>
        <v>#REF!</v>
      </c>
      <c r="BP282" s="162" t="e">
        <f>BO282*I282</f>
        <v>#REF!</v>
      </c>
      <c r="BQ282" s="82"/>
      <c r="BR282" s="82"/>
      <c r="BS282" s="82"/>
    </row>
    <row r="283" spans="1:72" s="65" customFormat="1" ht="22.9" customHeight="1" x14ac:dyDescent="0.2">
      <c r="B283" s="64"/>
      <c r="D283" s="66" t="s">
        <v>36</v>
      </c>
      <c r="E283" s="70" t="s">
        <v>495</v>
      </c>
      <c r="F283" s="70" t="s">
        <v>496</v>
      </c>
      <c r="I283" s="68"/>
      <c r="J283" s="71">
        <f>SUM(J284:J316)</f>
        <v>0</v>
      </c>
      <c r="K283" s="187"/>
      <c r="M283" s="194"/>
      <c r="N283" s="207">
        <f>SUM(N284:N316)</f>
        <v>0</v>
      </c>
      <c r="O283" s="194"/>
      <c r="P283" s="207">
        <f>SUM(P284:P316)</f>
        <v>0</v>
      </c>
      <c r="Q283" s="194"/>
      <c r="R283" s="207">
        <f>SUM(R284:R316)</f>
        <v>0</v>
      </c>
      <c r="S283" s="194"/>
      <c r="T283" s="207">
        <f>SUM(T284:T316)</f>
        <v>0</v>
      </c>
      <c r="U283" s="194"/>
      <c r="V283" s="207">
        <f>SUM(V284:V316)</f>
        <v>0</v>
      </c>
      <c r="W283" s="194"/>
      <c r="X283" s="207" t="e">
        <f>SUM(X284:X316)</f>
        <v>#REF!</v>
      </c>
      <c r="Y283" s="194"/>
      <c r="Z283" s="207">
        <f>SUM(Z284:Z316)</f>
        <v>0</v>
      </c>
      <c r="AA283" s="194"/>
      <c r="AB283" s="207" t="e">
        <f>SUM(AB284:AB316)</f>
        <v>#REF!</v>
      </c>
      <c r="AC283" s="194"/>
      <c r="AD283" s="207">
        <f>SUM(AD284:AD316)</f>
        <v>0</v>
      </c>
      <c r="AE283" s="194"/>
      <c r="AF283" s="207" t="e">
        <f>SUM(AF284:AF316)</f>
        <v>#REF!</v>
      </c>
      <c r="AG283" s="194"/>
      <c r="AH283" s="207">
        <f>SUM(AH284:AH316)</f>
        <v>0</v>
      </c>
      <c r="AI283" s="194"/>
      <c r="AJ283" s="207" t="e">
        <f>SUM(AJ284:AJ316)</f>
        <v>#REF!</v>
      </c>
      <c r="AK283" s="194"/>
      <c r="AL283" s="207">
        <f>SUM(AL284:AL316)</f>
        <v>0</v>
      </c>
      <c r="AM283" s="194"/>
      <c r="AN283" s="207" t="e">
        <f>SUM(AN284:AN316)</f>
        <v>#REF!</v>
      </c>
      <c r="AO283" s="194"/>
      <c r="AP283" s="207">
        <f>SUM(AP284:AP316)</f>
        <v>0</v>
      </c>
      <c r="AQ283" s="194"/>
      <c r="AR283" s="207" t="e">
        <f>SUM(AR284:AR316)</f>
        <v>#REF!</v>
      </c>
      <c r="AS283" s="194"/>
      <c r="AT283" s="207">
        <f>SUM(AT284:AT316)</f>
        <v>0</v>
      </c>
      <c r="AU283" s="194"/>
      <c r="AV283" s="207" t="e">
        <f>SUM(AV284:AV316)</f>
        <v>#REF!</v>
      </c>
      <c r="AW283" s="194"/>
      <c r="AX283" s="207">
        <f>SUM(AX284:AX316)</f>
        <v>0</v>
      </c>
      <c r="AY283" s="194"/>
      <c r="AZ283" s="207" t="e">
        <f>SUM(AZ284:AZ316)</f>
        <v>#REF!</v>
      </c>
      <c r="BA283" s="194"/>
      <c r="BB283" s="207">
        <f>SUM(BB284:BB316)</f>
        <v>0</v>
      </c>
      <c r="BC283" s="194"/>
      <c r="BD283" s="207" t="e">
        <f>SUM(BD284:BD316)</f>
        <v>#REF!</v>
      </c>
      <c r="BE283" s="194"/>
      <c r="BF283" s="207">
        <f>SUM(BF284:BF316)</f>
        <v>0</v>
      </c>
      <c r="BG283" s="194"/>
      <c r="BH283" s="207" t="e">
        <f>SUM(BH284:BH316)</f>
        <v>#REF!</v>
      </c>
      <c r="BI283" s="194"/>
      <c r="BJ283" s="207">
        <f>SUM(BJ284:BJ316)</f>
        <v>0</v>
      </c>
      <c r="BK283" s="194"/>
      <c r="BL283" s="207" t="e">
        <f>SUM(BL284:BL316)</f>
        <v>#REF!</v>
      </c>
      <c r="BM283" s="194"/>
      <c r="BN283" s="207">
        <f>SUM(BN284:BN316)</f>
        <v>0</v>
      </c>
      <c r="BO283" s="194"/>
      <c r="BP283" s="207" t="e">
        <f>SUM(BP284:BP316)</f>
        <v>#REF!</v>
      </c>
      <c r="BQ283" s="269"/>
      <c r="BR283" s="269"/>
      <c r="BS283" s="269"/>
      <c r="BT283" s="87"/>
    </row>
    <row r="284" spans="1:72" s="6" customFormat="1" ht="12" hidden="1" x14ac:dyDescent="0.2">
      <c r="B284" s="86"/>
      <c r="C284" s="87"/>
      <c r="D284" s="79" t="s">
        <v>77</v>
      </c>
      <c r="E284" s="88" t="s">
        <v>5</v>
      </c>
      <c r="F284" s="89" t="s">
        <v>497</v>
      </c>
      <c r="G284" s="87"/>
      <c r="H284" s="90">
        <v>10</v>
      </c>
      <c r="I284" s="91"/>
      <c r="J284" s="87"/>
      <c r="K284" s="189"/>
      <c r="M284" s="199"/>
      <c r="N284" s="208"/>
      <c r="O284" s="199"/>
      <c r="P284" s="208"/>
      <c r="Q284" s="199"/>
      <c r="R284" s="208"/>
      <c r="S284" s="199"/>
      <c r="T284" s="208"/>
      <c r="U284" s="199"/>
      <c r="V284" s="208"/>
      <c r="W284" s="199"/>
      <c r="X284" s="208"/>
      <c r="Y284" s="199"/>
      <c r="Z284" s="208"/>
      <c r="AA284" s="199"/>
      <c r="AB284" s="208"/>
      <c r="AC284" s="199"/>
      <c r="AD284" s="208"/>
      <c r="AE284" s="199"/>
      <c r="AF284" s="208"/>
      <c r="AG284" s="199"/>
      <c r="AH284" s="208"/>
      <c r="AI284" s="199"/>
      <c r="AJ284" s="208"/>
      <c r="AK284" s="199"/>
      <c r="AL284" s="208"/>
      <c r="AM284" s="199"/>
      <c r="AN284" s="208"/>
      <c r="AO284" s="199"/>
      <c r="AP284" s="208"/>
      <c r="AQ284" s="199"/>
      <c r="AR284" s="208"/>
      <c r="AS284" s="199"/>
      <c r="AT284" s="208"/>
      <c r="AU284" s="199"/>
      <c r="AV284" s="208"/>
      <c r="AW284" s="199"/>
      <c r="AX284" s="208"/>
      <c r="AY284" s="199"/>
      <c r="AZ284" s="208"/>
      <c r="BA284" s="199"/>
      <c r="BB284" s="208"/>
      <c r="BC284" s="199"/>
      <c r="BD284" s="208"/>
      <c r="BE284" s="199"/>
      <c r="BF284" s="208"/>
      <c r="BG284" s="199"/>
      <c r="BH284" s="208"/>
      <c r="BI284" s="199"/>
      <c r="BJ284" s="208"/>
      <c r="BK284" s="199"/>
      <c r="BL284" s="208"/>
      <c r="BM284" s="199"/>
      <c r="BN284" s="208"/>
      <c r="BO284" s="199"/>
      <c r="BP284" s="208"/>
      <c r="BT284" s="1"/>
    </row>
    <row r="285" spans="1:72" s="5" customFormat="1" hidden="1" x14ac:dyDescent="0.2">
      <c r="B285" s="81"/>
      <c r="C285" s="82"/>
      <c r="D285" s="79" t="s">
        <v>77</v>
      </c>
      <c r="E285" s="83" t="s">
        <v>5</v>
      </c>
      <c r="F285" s="84" t="s">
        <v>433</v>
      </c>
      <c r="G285" s="82"/>
      <c r="H285" s="83" t="s">
        <v>5</v>
      </c>
      <c r="I285" s="85"/>
      <c r="J285" s="82"/>
      <c r="K285" s="186"/>
      <c r="M285" s="201"/>
      <c r="N285" s="209"/>
      <c r="O285" s="201"/>
      <c r="P285" s="209"/>
      <c r="Q285" s="201"/>
      <c r="R285" s="209"/>
      <c r="S285" s="201"/>
      <c r="T285" s="209"/>
      <c r="U285" s="201"/>
      <c r="V285" s="209"/>
      <c r="W285" s="201"/>
      <c r="X285" s="209"/>
      <c r="Y285" s="201"/>
      <c r="Z285" s="209"/>
      <c r="AA285" s="201"/>
      <c r="AB285" s="209"/>
      <c r="AC285" s="201"/>
      <c r="AD285" s="209"/>
      <c r="AE285" s="201"/>
      <c r="AF285" s="209"/>
      <c r="AG285" s="201"/>
      <c r="AH285" s="209"/>
      <c r="AI285" s="201"/>
      <c r="AJ285" s="209"/>
      <c r="AK285" s="201"/>
      <c r="AL285" s="209"/>
      <c r="AM285" s="201"/>
      <c r="AN285" s="209"/>
      <c r="AO285" s="201"/>
      <c r="AP285" s="209"/>
      <c r="AQ285" s="201"/>
      <c r="AR285" s="209"/>
      <c r="AS285" s="201"/>
      <c r="AT285" s="209"/>
      <c r="AU285" s="201"/>
      <c r="AV285" s="209"/>
      <c r="AW285" s="201"/>
      <c r="AX285" s="209"/>
      <c r="AY285" s="201"/>
      <c r="AZ285" s="209"/>
      <c r="BA285" s="201"/>
      <c r="BB285" s="209"/>
      <c r="BC285" s="201"/>
      <c r="BD285" s="209"/>
      <c r="BE285" s="201"/>
      <c r="BF285" s="209"/>
      <c r="BG285" s="201"/>
      <c r="BH285" s="209"/>
      <c r="BI285" s="201"/>
      <c r="BJ285" s="209"/>
      <c r="BK285" s="201"/>
      <c r="BL285" s="209"/>
      <c r="BM285" s="201"/>
      <c r="BN285" s="209"/>
      <c r="BO285" s="201"/>
      <c r="BP285" s="209"/>
      <c r="BT285" s="4"/>
    </row>
    <row r="286" spans="1:72" s="6" customFormat="1" hidden="1" x14ac:dyDescent="0.2">
      <c r="B286" s="86"/>
      <c r="C286" s="87"/>
      <c r="D286" s="79" t="s">
        <v>77</v>
      </c>
      <c r="E286" s="88" t="s">
        <v>5</v>
      </c>
      <c r="F286" s="89" t="s">
        <v>39</v>
      </c>
      <c r="G286" s="87"/>
      <c r="H286" s="90">
        <v>1</v>
      </c>
      <c r="I286" s="91"/>
      <c r="J286" s="87"/>
      <c r="K286" s="187"/>
      <c r="M286" s="199"/>
      <c r="N286" s="208"/>
      <c r="O286" s="199"/>
      <c r="P286" s="208"/>
      <c r="Q286" s="199"/>
      <c r="R286" s="208"/>
      <c r="S286" s="199"/>
      <c r="T286" s="208"/>
      <c r="U286" s="199"/>
      <c r="V286" s="208"/>
      <c r="W286" s="199"/>
      <c r="X286" s="208"/>
      <c r="Y286" s="199"/>
      <c r="Z286" s="208"/>
      <c r="AA286" s="199"/>
      <c r="AB286" s="208"/>
      <c r="AC286" s="199"/>
      <c r="AD286" s="208"/>
      <c r="AE286" s="199"/>
      <c r="AF286" s="208"/>
      <c r="AG286" s="199"/>
      <c r="AH286" s="208"/>
      <c r="AI286" s="199"/>
      <c r="AJ286" s="208"/>
      <c r="AK286" s="199"/>
      <c r="AL286" s="208"/>
      <c r="AM286" s="199"/>
      <c r="AN286" s="208"/>
      <c r="AO286" s="199"/>
      <c r="AP286" s="208"/>
      <c r="AQ286" s="199"/>
      <c r="AR286" s="208"/>
      <c r="AS286" s="199"/>
      <c r="AT286" s="208"/>
      <c r="AU286" s="199"/>
      <c r="AV286" s="208"/>
      <c r="AW286" s="199"/>
      <c r="AX286" s="208"/>
      <c r="AY286" s="199"/>
      <c r="AZ286" s="208"/>
      <c r="BA286" s="199"/>
      <c r="BB286" s="208"/>
      <c r="BC286" s="199"/>
      <c r="BD286" s="208"/>
      <c r="BE286" s="199"/>
      <c r="BF286" s="208"/>
      <c r="BG286" s="199"/>
      <c r="BH286" s="208"/>
      <c r="BI286" s="199"/>
      <c r="BJ286" s="208"/>
      <c r="BK286" s="199"/>
      <c r="BL286" s="208"/>
      <c r="BM286" s="199"/>
      <c r="BN286" s="208"/>
      <c r="BO286" s="199"/>
      <c r="BP286" s="208"/>
    </row>
    <row r="287" spans="1:72" s="5" customFormat="1" hidden="1" x14ac:dyDescent="0.2">
      <c r="B287" s="81"/>
      <c r="C287" s="82"/>
      <c r="D287" s="79" t="s">
        <v>77</v>
      </c>
      <c r="E287" s="83" t="s">
        <v>5</v>
      </c>
      <c r="F287" s="84" t="s">
        <v>433</v>
      </c>
      <c r="G287" s="82"/>
      <c r="H287" s="83" t="s">
        <v>5</v>
      </c>
      <c r="I287" s="85"/>
      <c r="J287" s="82"/>
      <c r="K287" s="188"/>
      <c r="M287" s="201"/>
      <c r="N287" s="209"/>
      <c r="O287" s="201"/>
      <c r="P287" s="209"/>
      <c r="Q287" s="201"/>
      <c r="R287" s="209"/>
      <c r="S287" s="201"/>
      <c r="T287" s="209"/>
      <c r="U287" s="201"/>
      <c r="V287" s="209"/>
      <c r="W287" s="201"/>
      <c r="X287" s="209"/>
      <c r="Y287" s="201"/>
      <c r="Z287" s="209"/>
      <c r="AA287" s="201"/>
      <c r="AB287" s="209"/>
      <c r="AC287" s="201"/>
      <c r="AD287" s="209"/>
      <c r="AE287" s="201"/>
      <c r="AF287" s="209"/>
      <c r="AG287" s="201"/>
      <c r="AH287" s="209"/>
      <c r="AI287" s="201"/>
      <c r="AJ287" s="209"/>
      <c r="AK287" s="201"/>
      <c r="AL287" s="209"/>
      <c r="AM287" s="201"/>
      <c r="AN287" s="209"/>
      <c r="AO287" s="201"/>
      <c r="AP287" s="209"/>
      <c r="AQ287" s="201"/>
      <c r="AR287" s="209"/>
      <c r="AS287" s="201"/>
      <c r="AT287" s="209"/>
      <c r="AU287" s="201"/>
      <c r="AV287" s="209"/>
      <c r="AW287" s="201"/>
      <c r="AX287" s="209"/>
      <c r="AY287" s="201"/>
      <c r="AZ287" s="209"/>
      <c r="BA287" s="201"/>
      <c r="BB287" s="209"/>
      <c r="BC287" s="201"/>
      <c r="BD287" s="209"/>
      <c r="BE287" s="201"/>
      <c r="BF287" s="209"/>
      <c r="BG287" s="201"/>
      <c r="BH287" s="209"/>
      <c r="BI287" s="201"/>
      <c r="BJ287" s="209"/>
      <c r="BK287" s="201"/>
      <c r="BL287" s="209"/>
      <c r="BM287" s="201"/>
      <c r="BN287" s="209"/>
      <c r="BO287" s="201"/>
      <c r="BP287" s="209"/>
    </row>
    <row r="288" spans="1:72" s="6" customFormat="1" hidden="1" x14ac:dyDescent="0.2">
      <c r="B288" s="86"/>
      <c r="C288" s="87"/>
      <c r="D288" s="79" t="s">
        <v>77</v>
      </c>
      <c r="E288" s="88" t="s">
        <v>5</v>
      </c>
      <c r="F288" s="89" t="s">
        <v>498</v>
      </c>
      <c r="G288" s="87"/>
      <c r="H288" s="90">
        <v>10</v>
      </c>
      <c r="I288" s="91"/>
      <c r="J288" s="87"/>
      <c r="K288" s="187"/>
      <c r="M288" s="199"/>
      <c r="N288" s="208"/>
      <c r="O288" s="199"/>
      <c r="P288" s="208"/>
      <c r="Q288" s="199"/>
      <c r="R288" s="208"/>
      <c r="S288" s="199"/>
      <c r="T288" s="208"/>
      <c r="U288" s="199"/>
      <c r="V288" s="208"/>
      <c r="W288" s="199"/>
      <c r="X288" s="208"/>
      <c r="Y288" s="199"/>
      <c r="Z288" s="208"/>
      <c r="AA288" s="199"/>
      <c r="AB288" s="208"/>
      <c r="AC288" s="199"/>
      <c r="AD288" s="208"/>
      <c r="AE288" s="199"/>
      <c r="AF288" s="208"/>
      <c r="AG288" s="199"/>
      <c r="AH288" s="208"/>
      <c r="AI288" s="199"/>
      <c r="AJ288" s="208"/>
      <c r="AK288" s="199"/>
      <c r="AL288" s="208"/>
      <c r="AM288" s="199"/>
      <c r="AN288" s="208"/>
      <c r="AO288" s="199"/>
      <c r="AP288" s="208"/>
      <c r="AQ288" s="199"/>
      <c r="AR288" s="208"/>
      <c r="AS288" s="199"/>
      <c r="AT288" s="208"/>
      <c r="AU288" s="199"/>
      <c r="AV288" s="208"/>
      <c r="AW288" s="199"/>
      <c r="AX288" s="208"/>
      <c r="AY288" s="199"/>
      <c r="AZ288" s="208"/>
      <c r="BA288" s="199"/>
      <c r="BB288" s="208"/>
      <c r="BC288" s="199"/>
      <c r="BD288" s="208"/>
      <c r="BE288" s="199"/>
      <c r="BF288" s="208"/>
      <c r="BG288" s="199"/>
      <c r="BH288" s="208"/>
      <c r="BI288" s="199"/>
      <c r="BJ288" s="208"/>
      <c r="BK288" s="199"/>
      <c r="BL288" s="208"/>
      <c r="BM288" s="199"/>
      <c r="BN288" s="208"/>
      <c r="BO288" s="199"/>
      <c r="BP288" s="208"/>
      <c r="BQ288" s="1"/>
      <c r="BR288" s="1"/>
      <c r="BS288" s="1"/>
    </row>
    <row r="289" spans="1:72" s="5" customFormat="1" hidden="1" x14ac:dyDescent="0.2">
      <c r="B289" s="81"/>
      <c r="C289" s="82"/>
      <c r="D289" s="79" t="s">
        <v>77</v>
      </c>
      <c r="E289" s="83" t="s">
        <v>5</v>
      </c>
      <c r="F289" s="84" t="s">
        <v>433</v>
      </c>
      <c r="G289" s="82"/>
      <c r="H289" s="83" t="s">
        <v>5</v>
      </c>
      <c r="I289" s="85"/>
      <c r="J289" s="82"/>
      <c r="K289" s="188"/>
      <c r="M289" s="201"/>
      <c r="N289" s="209"/>
      <c r="O289" s="201"/>
      <c r="P289" s="209"/>
      <c r="Q289" s="201"/>
      <c r="R289" s="209"/>
      <c r="S289" s="201"/>
      <c r="T289" s="209"/>
      <c r="U289" s="201"/>
      <c r="V289" s="209"/>
      <c r="W289" s="201"/>
      <c r="X289" s="209"/>
      <c r="Y289" s="201"/>
      <c r="Z289" s="209"/>
      <c r="AA289" s="201"/>
      <c r="AB289" s="209"/>
      <c r="AC289" s="201"/>
      <c r="AD289" s="209"/>
      <c r="AE289" s="201"/>
      <c r="AF289" s="209"/>
      <c r="AG289" s="201"/>
      <c r="AH289" s="209"/>
      <c r="AI289" s="201"/>
      <c r="AJ289" s="209"/>
      <c r="AK289" s="201"/>
      <c r="AL289" s="209"/>
      <c r="AM289" s="201"/>
      <c r="AN289" s="209"/>
      <c r="AO289" s="201"/>
      <c r="AP289" s="209"/>
      <c r="AQ289" s="201"/>
      <c r="AR289" s="209"/>
      <c r="AS289" s="201"/>
      <c r="AT289" s="209"/>
      <c r="AU289" s="201"/>
      <c r="AV289" s="209"/>
      <c r="AW289" s="201"/>
      <c r="AX289" s="209"/>
      <c r="AY289" s="201"/>
      <c r="AZ289" s="209"/>
      <c r="BA289" s="201"/>
      <c r="BB289" s="209"/>
      <c r="BC289" s="201"/>
      <c r="BD289" s="209"/>
      <c r="BE289" s="201"/>
      <c r="BF289" s="209"/>
      <c r="BG289" s="201"/>
      <c r="BH289" s="209"/>
      <c r="BI289" s="201"/>
      <c r="BJ289" s="209"/>
      <c r="BK289" s="201"/>
      <c r="BL289" s="209"/>
      <c r="BM289" s="201"/>
      <c r="BN289" s="209"/>
      <c r="BO289" s="201"/>
      <c r="BP289" s="209"/>
      <c r="BQ289" s="6"/>
      <c r="BR289" s="6"/>
      <c r="BS289" s="6"/>
    </row>
    <row r="290" spans="1:72" s="6" customFormat="1" hidden="1" x14ac:dyDescent="0.2">
      <c r="B290" s="86"/>
      <c r="C290" s="87"/>
      <c r="D290" s="79" t="s">
        <v>77</v>
      </c>
      <c r="E290" s="88" t="s">
        <v>5</v>
      </c>
      <c r="F290" s="89" t="s">
        <v>39</v>
      </c>
      <c r="G290" s="87"/>
      <c r="H290" s="90">
        <v>1</v>
      </c>
      <c r="I290" s="91"/>
      <c r="J290" s="87"/>
      <c r="K290" s="187"/>
      <c r="M290" s="199"/>
      <c r="N290" s="208"/>
      <c r="O290" s="199"/>
      <c r="P290" s="208"/>
      <c r="Q290" s="199"/>
      <c r="R290" s="208"/>
      <c r="S290" s="199"/>
      <c r="T290" s="208"/>
      <c r="U290" s="199"/>
      <c r="V290" s="208"/>
      <c r="W290" s="199"/>
      <c r="X290" s="208"/>
      <c r="Y290" s="199"/>
      <c r="Z290" s="208"/>
      <c r="AA290" s="199"/>
      <c r="AB290" s="208"/>
      <c r="AC290" s="199"/>
      <c r="AD290" s="208"/>
      <c r="AE290" s="199"/>
      <c r="AF290" s="208"/>
      <c r="AG290" s="199"/>
      <c r="AH290" s="208"/>
      <c r="AI290" s="199"/>
      <c r="AJ290" s="208"/>
      <c r="AK290" s="199"/>
      <c r="AL290" s="208"/>
      <c r="AM290" s="199"/>
      <c r="AN290" s="208"/>
      <c r="AO290" s="199"/>
      <c r="AP290" s="208"/>
      <c r="AQ290" s="199"/>
      <c r="AR290" s="208"/>
      <c r="AS290" s="199"/>
      <c r="AT290" s="208"/>
      <c r="AU290" s="199"/>
      <c r="AV290" s="208"/>
      <c r="AW290" s="199"/>
      <c r="AX290" s="208"/>
      <c r="AY290" s="199"/>
      <c r="AZ290" s="208"/>
      <c r="BA290" s="199"/>
      <c r="BB290" s="208"/>
      <c r="BC290" s="199"/>
      <c r="BD290" s="208"/>
      <c r="BE290" s="199"/>
      <c r="BF290" s="208"/>
      <c r="BG290" s="199"/>
      <c r="BH290" s="208"/>
      <c r="BI290" s="199"/>
      <c r="BJ290" s="208"/>
      <c r="BK290" s="199"/>
      <c r="BL290" s="208"/>
      <c r="BM290" s="199"/>
      <c r="BN290" s="208"/>
      <c r="BO290" s="199"/>
      <c r="BP290" s="208"/>
      <c r="BQ290" s="1"/>
      <c r="BR290" s="1"/>
      <c r="BS290" s="1"/>
    </row>
    <row r="291" spans="1:72" s="5" customFormat="1" hidden="1" x14ac:dyDescent="0.2">
      <c r="B291" s="81"/>
      <c r="C291" s="82"/>
      <c r="D291" s="79" t="s">
        <v>77</v>
      </c>
      <c r="E291" s="83" t="s">
        <v>5</v>
      </c>
      <c r="F291" s="84" t="s">
        <v>499</v>
      </c>
      <c r="G291" s="82"/>
      <c r="H291" s="83" t="s">
        <v>5</v>
      </c>
      <c r="I291" s="85"/>
      <c r="J291" s="82"/>
      <c r="K291" s="188"/>
      <c r="M291" s="201"/>
      <c r="N291" s="209"/>
      <c r="O291" s="201"/>
      <c r="P291" s="209"/>
      <c r="Q291" s="201"/>
      <c r="R291" s="209"/>
      <c r="S291" s="201"/>
      <c r="T291" s="209"/>
      <c r="U291" s="201"/>
      <c r="V291" s="209"/>
      <c r="W291" s="201"/>
      <c r="X291" s="209"/>
      <c r="Y291" s="201"/>
      <c r="Z291" s="209"/>
      <c r="AA291" s="201"/>
      <c r="AB291" s="209"/>
      <c r="AC291" s="201"/>
      <c r="AD291" s="209"/>
      <c r="AE291" s="201"/>
      <c r="AF291" s="209"/>
      <c r="AG291" s="201"/>
      <c r="AH291" s="209"/>
      <c r="AI291" s="201"/>
      <c r="AJ291" s="209"/>
      <c r="AK291" s="201"/>
      <c r="AL291" s="209"/>
      <c r="AM291" s="201"/>
      <c r="AN291" s="209"/>
      <c r="AO291" s="201"/>
      <c r="AP291" s="209"/>
      <c r="AQ291" s="201"/>
      <c r="AR291" s="209"/>
      <c r="AS291" s="201"/>
      <c r="AT291" s="209"/>
      <c r="AU291" s="201"/>
      <c r="AV291" s="209"/>
      <c r="AW291" s="201"/>
      <c r="AX291" s="209"/>
      <c r="AY291" s="201"/>
      <c r="AZ291" s="209"/>
      <c r="BA291" s="201"/>
      <c r="BB291" s="209"/>
      <c r="BC291" s="201"/>
      <c r="BD291" s="209"/>
      <c r="BE291" s="201"/>
      <c r="BF291" s="209"/>
      <c r="BG291" s="201"/>
      <c r="BH291" s="209"/>
      <c r="BI291" s="201"/>
      <c r="BJ291" s="209"/>
      <c r="BK291" s="201"/>
      <c r="BL291" s="209"/>
      <c r="BM291" s="201"/>
      <c r="BN291" s="209"/>
      <c r="BO291" s="201"/>
      <c r="BP291" s="209"/>
      <c r="BQ291" s="1"/>
      <c r="BR291" s="1"/>
      <c r="BS291" s="1"/>
    </row>
    <row r="292" spans="1:72" s="6" customFormat="1" hidden="1" x14ac:dyDescent="0.2">
      <c r="B292" s="86"/>
      <c r="C292" s="87"/>
      <c r="D292" s="79" t="s">
        <v>77</v>
      </c>
      <c r="E292" s="88" t="s">
        <v>5</v>
      </c>
      <c r="F292" s="89" t="s">
        <v>500</v>
      </c>
      <c r="G292" s="87"/>
      <c r="H292" s="90">
        <v>5</v>
      </c>
      <c r="I292" s="91"/>
      <c r="J292" s="87"/>
      <c r="K292" s="188"/>
      <c r="M292" s="199"/>
      <c r="N292" s="208"/>
      <c r="O292" s="199"/>
      <c r="P292" s="208"/>
      <c r="Q292" s="199"/>
      <c r="R292" s="208"/>
      <c r="S292" s="199"/>
      <c r="T292" s="208"/>
      <c r="U292" s="199"/>
      <c r="V292" s="208"/>
      <c r="W292" s="199"/>
      <c r="X292" s="208"/>
      <c r="Y292" s="199"/>
      <c r="Z292" s="208"/>
      <c r="AA292" s="199"/>
      <c r="AB292" s="208"/>
      <c r="AC292" s="199"/>
      <c r="AD292" s="208"/>
      <c r="AE292" s="199"/>
      <c r="AF292" s="208"/>
      <c r="AG292" s="199"/>
      <c r="AH292" s="208"/>
      <c r="AI292" s="199"/>
      <c r="AJ292" s="208"/>
      <c r="AK292" s="199"/>
      <c r="AL292" s="208"/>
      <c r="AM292" s="199"/>
      <c r="AN292" s="208"/>
      <c r="AO292" s="199"/>
      <c r="AP292" s="208"/>
      <c r="AQ292" s="199"/>
      <c r="AR292" s="208"/>
      <c r="AS292" s="199"/>
      <c r="AT292" s="208"/>
      <c r="AU292" s="199"/>
      <c r="AV292" s="208"/>
      <c r="AW292" s="199"/>
      <c r="AX292" s="208"/>
      <c r="AY292" s="199"/>
      <c r="AZ292" s="208"/>
      <c r="BA292" s="199"/>
      <c r="BB292" s="208"/>
      <c r="BC292" s="199"/>
      <c r="BD292" s="208"/>
      <c r="BE292" s="199"/>
      <c r="BF292" s="208"/>
      <c r="BG292" s="199"/>
      <c r="BH292" s="208"/>
      <c r="BI292" s="199"/>
      <c r="BJ292" s="208"/>
      <c r="BK292" s="199"/>
      <c r="BL292" s="208"/>
      <c r="BM292" s="199"/>
      <c r="BN292" s="208"/>
      <c r="BO292" s="199"/>
      <c r="BP292" s="208"/>
      <c r="BQ292" s="1"/>
      <c r="BR292" s="1"/>
      <c r="BS292" s="1"/>
      <c r="BT292" s="5"/>
    </row>
    <row r="293" spans="1:72" s="5" customFormat="1" ht="12" hidden="1" x14ac:dyDescent="0.2">
      <c r="B293" s="81"/>
      <c r="C293" s="82"/>
      <c r="D293" s="79" t="s">
        <v>77</v>
      </c>
      <c r="E293" s="83" t="s">
        <v>5</v>
      </c>
      <c r="F293" s="84" t="s">
        <v>425</v>
      </c>
      <c r="G293" s="82"/>
      <c r="H293" s="83" t="s">
        <v>5</v>
      </c>
      <c r="I293" s="85"/>
      <c r="J293" s="82"/>
      <c r="K293" s="189"/>
      <c r="M293" s="201"/>
      <c r="N293" s="209"/>
      <c r="O293" s="201"/>
      <c r="P293" s="209"/>
      <c r="Q293" s="201"/>
      <c r="R293" s="209"/>
      <c r="S293" s="201"/>
      <c r="T293" s="209"/>
      <c r="U293" s="201"/>
      <c r="V293" s="209"/>
      <c r="W293" s="201"/>
      <c r="X293" s="209"/>
      <c r="Y293" s="201"/>
      <c r="Z293" s="209"/>
      <c r="AA293" s="201"/>
      <c r="AB293" s="209"/>
      <c r="AC293" s="201"/>
      <c r="AD293" s="209"/>
      <c r="AE293" s="201"/>
      <c r="AF293" s="209"/>
      <c r="AG293" s="201"/>
      <c r="AH293" s="209"/>
      <c r="AI293" s="201"/>
      <c r="AJ293" s="209"/>
      <c r="AK293" s="201"/>
      <c r="AL293" s="209"/>
      <c r="AM293" s="201"/>
      <c r="AN293" s="209"/>
      <c r="AO293" s="201"/>
      <c r="AP293" s="209"/>
      <c r="AQ293" s="201"/>
      <c r="AR293" s="209"/>
      <c r="AS293" s="201"/>
      <c r="AT293" s="209"/>
      <c r="AU293" s="201"/>
      <c r="AV293" s="209"/>
      <c r="AW293" s="201"/>
      <c r="AX293" s="209"/>
      <c r="AY293" s="201"/>
      <c r="AZ293" s="209"/>
      <c r="BA293" s="201"/>
      <c r="BB293" s="209"/>
      <c r="BC293" s="201"/>
      <c r="BD293" s="209"/>
      <c r="BE293" s="201"/>
      <c r="BF293" s="209"/>
      <c r="BG293" s="201"/>
      <c r="BH293" s="209"/>
      <c r="BI293" s="201"/>
      <c r="BJ293" s="209"/>
      <c r="BK293" s="201"/>
      <c r="BL293" s="209"/>
      <c r="BM293" s="201"/>
      <c r="BN293" s="209"/>
      <c r="BO293" s="201"/>
      <c r="BP293" s="209"/>
      <c r="BQ293" s="1"/>
      <c r="BR293" s="1"/>
      <c r="BS293" s="1"/>
      <c r="BT293" s="1"/>
    </row>
    <row r="294" spans="1:72" s="6" customFormat="1" hidden="1" x14ac:dyDescent="0.2">
      <c r="B294" s="86"/>
      <c r="C294" s="87"/>
      <c r="D294" s="79" t="s">
        <v>77</v>
      </c>
      <c r="E294" s="88" t="s">
        <v>5</v>
      </c>
      <c r="F294" s="89" t="s">
        <v>501</v>
      </c>
      <c r="G294" s="87"/>
      <c r="H294" s="90">
        <v>6</v>
      </c>
      <c r="I294" s="91"/>
      <c r="J294" s="87"/>
      <c r="K294" s="187"/>
      <c r="M294" s="199"/>
      <c r="N294" s="208"/>
      <c r="O294" s="199"/>
      <c r="P294" s="208"/>
      <c r="Q294" s="199"/>
      <c r="R294" s="208"/>
      <c r="S294" s="199"/>
      <c r="T294" s="208"/>
      <c r="U294" s="199"/>
      <c r="V294" s="208"/>
      <c r="W294" s="199"/>
      <c r="X294" s="208"/>
      <c r="Y294" s="199"/>
      <c r="Z294" s="208"/>
      <c r="AA294" s="199"/>
      <c r="AB294" s="208"/>
      <c r="AC294" s="199"/>
      <c r="AD294" s="208"/>
      <c r="AE294" s="199"/>
      <c r="AF294" s="208"/>
      <c r="AG294" s="199"/>
      <c r="AH294" s="208"/>
      <c r="AI294" s="199"/>
      <c r="AJ294" s="208"/>
      <c r="AK294" s="199"/>
      <c r="AL294" s="208"/>
      <c r="AM294" s="199"/>
      <c r="AN294" s="208"/>
      <c r="AO294" s="199"/>
      <c r="AP294" s="208"/>
      <c r="AQ294" s="199"/>
      <c r="AR294" s="208"/>
      <c r="AS294" s="199"/>
      <c r="AT294" s="208"/>
      <c r="AU294" s="199"/>
      <c r="AV294" s="208"/>
      <c r="AW294" s="199"/>
      <c r="AX294" s="208"/>
      <c r="AY294" s="199"/>
      <c r="AZ294" s="208"/>
      <c r="BA294" s="199"/>
      <c r="BB294" s="208"/>
      <c r="BC294" s="199"/>
      <c r="BD294" s="208"/>
      <c r="BE294" s="199"/>
      <c r="BF294" s="208"/>
      <c r="BG294" s="199"/>
      <c r="BH294" s="208"/>
      <c r="BI294" s="199"/>
      <c r="BJ294" s="208"/>
      <c r="BK294" s="199"/>
      <c r="BL294" s="208"/>
      <c r="BM294" s="199"/>
      <c r="BN294" s="208"/>
      <c r="BO294" s="199"/>
      <c r="BP294" s="208"/>
      <c r="BQ294" s="5"/>
      <c r="BR294" s="5"/>
      <c r="BS294" s="5"/>
    </row>
    <row r="295" spans="1:72" s="5" customFormat="1" hidden="1" x14ac:dyDescent="0.2">
      <c r="B295" s="81"/>
      <c r="C295" s="82"/>
      <c r="D295" s="79" t="s">
        <v>77</v>
      </c>
      <c r="E295" s="83" t="s">
        <v>5</v>
      </c>
      <c r="F295" s="84" t="s">
        <v>502</v>
      </c>
      <c r="G295" s="82"/>
      <c r="H295" s="83" t="s">
        <v>5</v>
      </c>
      <c r="I295" s="85"/>
      <c r="J295" s="82"/>
      <c r="K295" s="188"/>
      <c r="M295" s="201"/>
      <c r="N295" s="209"/>
      <c r="O295" s="201"/>
      <c r="P295" s="209"/>
      <c r="Q295" s="201"/>
      <c r="R295" s="209"/>
      <c r="S295" s="201"/>
      <c r="T295" s="209"/>
      <c r="U295" s="201"/>
      <c r="V295" s="209"/>
      <c r="W295" s="201"/>
      <c r="X295" s="209"/>
      <c r="Y295" s="201"/>
      <c r="Z295" s="209"/>
      <c r="AA295" s="201"/>
      <c r="AB295" s="209"/>
      <c r="AC295" s="201"/>
      <c r="AD295" s="209"/>
      <c r="AE295" s="201"/>
      <c r="AF295" s="209"/>
      <c r="AG295" s="201"/>
      <c r="AH295" s="209"/>
      <c r="AI295" s="201"/>
      <c r="AJ295" s="209"/>
      <c r="AK295" s="201"/>
      <c r="AL295" s="209"/>
      <c r="AM295" s="201"/>
      <c r="AN295" s="209"/>
      <c r="AO295" s="201"/>
      <c r="AP295" s="209"/>
      <c r="AQ295" s="201"/>
      <c r="AR295" s="209"/>
      <c r="AS295" s="201"/>
      <c r="AT295" s="209"/>
      <c r="AU295" s="201"/>
      <c r="AV295" s="209"/>
      <c r="AW295" s="201"/>
      <c r="AX295" s="209"/>
      <c r="AY295" s="201"/>
      <c r="AZ295" s="209"/>
      <c r="BA295" s="201"/>
      <c r="BB295" s="209"/>
      <c r="BC295" s="201"/>
      <c r="BD295" s="209"/>
      <c r="BE295" s="201"/>
      <c r="BF295" s="209"/>
      <c r="BG295" s="201"/>
      <c r="BH295" s="209"/>
      <c r="BI295" s="201"/>
      <c r="BJ295" s="209"/>
      <c r="BK295" s="201"/>
      <c r="BL295" s="209"/>
      <c r="BM295" s="201"/>
      <c r="BN295" s="209"/>
      <c r="BO295" s="201"/>
      <c r="BP295" s="209"/>
      <c r="BQ295" s="1"/>
      <c r="BR295" s="1"/>
      <c r="BS295" s="1"/>
    </row>
    <row r="296" spans="1:72" s="6" customFormat="1" hidden="1" x14ac:dyDescent="0.2">
      <c r="B296" s="86"/>
      <c r="C296" s="87"/>
      <c r="D296" s="79" t="s">
        <v>77</v>
      </c>
      <c r="E296" s="88" t="s">
        <v>5</v>
      </c>
      <c r="F296" s="89" t="s">
        <v>503</v>
      </c>
      <c r="G296" s="87"/>
      <c r="H296" s="90">
        <v>10</v>
      </c>
      <c r="I296" s="91"/>
      <c r="J296" s="87"/>
      <c r="K296" s="188"/>
      <c r="M296" s="199"/>
      <c r="N296" s="208"/>
      <c r="O296" s="199"/>
      <c r="P296" s="208"/>
      <c r="Q296" s="199"/>
      <c r="R296" s="208"/>
      <c r="S296" s="199"/>
      <c r="T296" s="208"/>
      <c r="U296" s="199"/>
      <c r="V296" s="208"/>
      <c r="W296" s="199"/>
      <c r="X296" s="208"/>
      <c r="Y296" s="199"/>
      <c r="Z296" s="208"/>
      <c r="AA296" s="199"/>
      <c r="AB296" s="208"/>
      <c r="AC296" s="199"/>
      <c r="AD296" s="208"/>
      <c r="AE296" s="199"/>
      <c r="AF296" s="208"/>
      <c r="AG296" s="199"/>
      <c r="AH296" s="208"/>
      <c r="AI296" s="199"/>
      <c r="AJ296" s="208"/>
      <c r="AK296" s="199"/>
      <c r="AL296" s="208"/>
      <c r="AM296" s="199"/>
      <c r="AN296" s="208"/>
      <c r="AO296" s="199"/>
      <c r="AP296" s="208"/>
      <c r="AQ296" s="199"/>
      <c r="AR296" s="208"/>
      <c r="AS296" s="199"/>
      <c r="AT296" s="208"/>
      <c r="AU296" s="199"/>
      <c r="AV296" s="208"/>
      <c r="AW296" s="199"/>
      <c r="AX296" s="208"/>
      <c r="AY296" s="199"/>
      <c r="AZ296" s="208"/>
      <c r="BA296" s="199"/>
      <c r="BB296" s="208"/>
      <c r="BC296" s="199"/>
      <c r="BD296" s="208"/>
      <c r="BE296" s="199"/>
      <c r="BF296" s="208"/>
      <c r="BG296" s="199"/>
      <c r="BH296" s="208"/>
      <c r="BI296" s="199"/>
      <c r="BJ296" s="208"/>
      <c r="BK296" s="199"/>
      <c r="BL296" s="208"/>
      <c r="BM296" s="199"/>
      <c r="BN296" s="208"/>
      <c r="BO296" s="199"/>
      <c r="BP296" s="208"/>
      <c r="BQ296" s="1"/>
      <c r="BR296" s="1"/>
      <c r="BS296" s="1"/>
      <c r="BT296" s="5"/>
    </row>
    <row r="297" spans="1:72" s="5" customFormat="1" ht="12" hidden="1" x14ac:dyDescent="0.2">
      <c r="B297" s="81"/>
      <c r="C297" s="82"/>
      <c r="D297" s="79" t="s">
        <v>77</v>
      </c>
      <c r="E297" s="83" t="s">
        <v>5</v>
      </c>
      <c r="F297" s="84" t="s">
        <v>425</v>
      </c>
      <c r="G297" s="82"/>
      <c r="H297" s="83" t="s">
        <v>5</v>
      </c>
      <c r="I297" s="85"/>
      <c r="J297" s="82"/>
      <c r="K297" s="189"/>
      <c r="M297" s="201"/>
      <c r="N297" s="209"/>
      <c r="O297" s="201"/>
      <c r="P297" s="209"/>
      <c r="Q297" s="201"/>
      <c r="R297" s="209"/>
      <c r="S297" s="201"/>
      <c r="T297" s="209"/>
      <c r="U297" s="201"/>
      <c r="V297" s="209"/>
      <c r="W297" s="201"/>
      <c r="X297" s="209"/>
      <c r="Y297" s="201"/>
      <c r="Z297" s="209"/>
      <c r="AA297" s="201"/>
      <c r="AB297" s="209"/>
      <c r="AC297" s="201"/>
      <c r="AD297" s="209"/>
      <c r="AE297" s="201"/>
      <c r="AF297" s="209"/>
      <c r="AG297" s="201"/>
      <c r="AH297" s="209"/>
      <c r="AI297" s="201"/>
      <c r="AJ297" s="209"/>
      <c r="AK297" s="201"/>
      <c r="AL297" s="209"/>
      <c r="AM297" s="201"/>
      <c r="AN297" s="209"/>
      <c r="AO297" s="201"/>
      <c r="AP297" s="209"/>
      <c r="AQ297" s="201"/>
      <c r="AR297" s="209"/>
      <c r="AS297" s="201"/>
      <c r="AT297" s="209"/>
      <c r="AU297" s="201"/>
      <c r="AV297" s="209"/>
      <c r="AW297" s="201"/>
      <c r="AX297" s="209"/>
      <c r="AY297" s="201"/>
      <c r="AZ297" s="209"/>
      <c r="BA297" s="201"/>
      <c r="BB297" s="209"/>
      <c r="BC297" s="201"/>
      <c r="BD297" s="209"/>
      <c r="BE297" s="201"/>
      <c r="BF297" s="209"/>
      <c r="BG297" s="201"/>
      <c r="BH297" s="209"/>
      <c r="BI297" s="201"/>
      <c r="BJ297" s="209"/>
      <c r="BK297" s="201"/>
      <c r="BL297" s="209"/>
      <c r="BM297" s="201"/>
      <c r="BN297" s="209"/>
      <c r="BO297" s="201"/>
      <c r="BP297" s="209"/>
      <c r="BQ297" s="6"/>
      <c r="BR297" s="6"/>
      <c r="BS297" s="6"/>
      <c r="BT297" s="1"/>
    </row>
    <row r="298" spans="1:72" s="269" customFormat="1" ht="16.5" customHeight="1" x14ac:dyDescent="0.2">
      <c r="A298" s="260"/>
      <c r="B298" s="16"/>
      <c r="C298" s="72">
        <v>8</v>
      </c>
      <c r="D298" s="72" t="s">
        <v>73</v>
      </c>
      <c r="E298" s="73" t="s">
        <v>504</v>
      </c>
      <c r="F298" s="74" t="s">
        <v>1123</v>
      </c>
      <c r="G298" s="75" t="s">
        <v>130</v>
      </c>
      <c r="H298" s="76">
        <v>2</v>
      </c>
      <c r="I298" s="77"/>
      <c r="J298" s="78">
        <f t="shared" ref="J298:J301" si="214">ROUND(I298*H298,2)</f>
        <v>0</v>
      </c>
      <c r="K298" s="305"/>
      <c r="M298" s="161">
        <v>0</v>
      </c>
      <c r="N298" s="162">
        <f>M298*I298</f>
        <v>0</v>
      </c>
      <c r="O298" s="161">
        <v>0</v>
      </c>
      <c r="P298" s="162">
        <f>O298*I298</f>
        <v>0</v>
      </c>
      <c r="Q298" s="161">
        <v>0</v>
      </c>
      <c r="R298" s="162">
        <f>Q298*I298</f>
        <v>0</v>
      </c>
      <c r="S298" s="161">
        <f t="shared" ref="S298:S301" si="215">M298+O298</f>
        <v>0</v>
      </c>
      <c r="T298" s="162">
        <f>S298*I298</f>
        <v>0</v>
      </c>
      <c r="U298" s="161">
        <v>0</v>
      </c>
      <c r="V298" s="162">
        <f>U298*I298</f>
        <v>0</v>
      </c>
      <c r="W298" s="161" t="e">
        <f>#REF!+#REF!</f>
        <v>#REF!</v>
      </c>
      <c r="X298" s="162" t="e">
        <f>W298*I298</f>
        <v>#REF!</v>
      </c>
      <c r="Y298" s="161">
        <v>0</v>
      </c>
      <c r="Z298" s="162">
        <f>Y298*I298</f>
        <v>0</v>
      </c>
      <c r="AA298" s="161" t="e">
        <f t="shared" ref="AA298:AA301" si="216">U298+W298</f>
        <v>#REF!</v>
      </c>
      <c r="AB298" s="162" t="e">
        <f>AA298*I298</f>
        <v>#REF!</v>
      </c>
      <c r="AC298" s="161">
        <v>0</v>
      </c>
      <c r="AD298" s="162">
        <f>AC298*I298</f>
        <v>0</v>
      </c>
      <c r="AE298" s="161" t="e">
        <f t="shared" ref="AE298:AE301" si="217">Y298+AA298</f>
        <v>#REF!</v>
      </c>
      <c r="AF298" s="162" t="e">
        <f>AE298*I298</f>
        <v>#REF!</v>
      </c>
      <c r="AG298" s="161">
        <v>0</v>
      </c>
      <c r="AH298" s="162">
        <f>AG298*I298</f>
        <v>0</v>
      </c>
      <c r="AI298" s="161" t="e">
        <f t="shared" ref="AI298:AI301" si="218">AC298+AE298</f>
        <v>#REF!</v>
      </c>
      <c r="AJ298" s="162" t="e">
        <f>AI298*I298</f>
        <v>#REF!</v>
      </c>
      <c r="AK298" s="161">
        <v>0</v>
      </c>
      <c r="AL298" s="162">
        <f>AK298*I298</f>
        <v>0</v>
      </c>
      <c r="AM298" s="161" t="e">
        <f t="shared" ref="AM298:AM301" si="219">AG298+AI298</f>
        <v>#REF!</v>
      </c>
      <c r="AN298" s="162" t="e">
        <f>AM298*I298</f>
        <v>#REF!</v>
      </c>
      <c r="AO298" s="161">
        <v>0</v>
      </c>
      <c r="AP298" s="162">
        <f>AO298*I298</f>
        <v>0</v>
      </c>
      <c r="AQ298" s="161" t="e">
        <f t="shared" ref="AQ298:AQ301" si="220">AK298+AM298</f>
        <v>#REF!</v>
      </c>
      <c r="AR298" s="162" t="e">
        <f>AQ298*I298</f>
        <v>#REF!</v>
      </c>
      <c r="AS298" s="161">
        <v>0</v>
      </c>
      <c r="AT298" s="162">
        <f>AS298*I298</f>
        <v>0</v>
      </c>
      <c r="AU298" s="161" t="e">
        <f t="shared" ref="AU298:AU301" si="221">AO298+AQ298</f>
        <v>#REF!</v>
      </c>
      <c r="AV298" s="162" t="e">
        <f>AU298*I298</f>
        <v>#REF!</v>
      </c>
      <c r="AW298" s="161">
        <v>0</v>
      </c>
      <c r="AX298" s="162">
        <f>AW298*I298</f>
        <v>0</v>
      </c>
      <c r="AY298" s="161" t="e">
        <f t="shared" ref="AY298:AY301" si="222">AS298+AU298</f>
        <v>#REF!</v>
      </c>
      <c r="AZ298" s="162" t="e">
        <f>AY298*I298</f>
        <v>#REF!</v>
      </c>
      <c r="BA298" s="161">
        <v>0</v>
      </c>
      <c r="BB298" s="162">
        <f>BA298*I298</f>
        <v>0</v>
      </c>
      <c r="BC298" s="161" t="e">
        <f t="shared" ref="BC298:BC301" si="223">AW298+AY298</f>
        <v>#REF!</v>
      </c>
      <c r="BD298" s="162" t="e">
        <f>BC298*I298</f>
        <v>#REF!</v>
      </c>
      <c r="BE298" s="161">
        <v>0</v>
      </c>
      <c r="BF298" s="162">
        <f>BE298*I298</f>
        <v>0</v>
      </c>
      <c r="BG298" s="161" t="e">
        <f t="shared" ref="BG298:BG301" si="224">BA298+BC298</f>
        <v>#REF!</v>
      </c>
      <c r="BH298" s="162" t="e">
        <f>BG298*I298</f>
        <v>#REF!</v>
      </c>
      <c r="BI298" s="161">
        <v>0</v>
      </c>
      <c r="BJ298" s="162">
        <f>BI298*I298</f>
        <v>0</v>
      </c>
      <c r="BK298" s="161" t="e">
        <f t="shared" ref="BK298:BK301" si="225">BE298+BG298</f>
        <v>#REF!</v>
      </c>
      <c r="BL298" s="162" t="e">
        <f>BK298*I298</f>
        <v>#REF!</v>
      </c>
      <c r="BM298" s="161">
        <v>0</v>
      </c>
      <c r="BN298" s="162">
        <f>BM298*I298</f>
        <v>0</v>
      </c>
      <c r="BO298" s="161" t="e">
        <f t="shared" ref="BO298:BO301" si="226">BI298+BK298</f>
        <v>#REF!</v>
      </c>
      <c r="BP298" s="162" t="e">
        <f>BO298*I298</f>
        <v>#REF!</v>
      </c>
      <c r="BQ298" s="87"/>
      <c r="BR298" s="87"/>
      <c r="BS298" s="87"/>
      <c r="BT298" s="82"/>
    </row>
    <row r="299" spans="1:72" s="269" customFormat="1" ht="16.5" customHeight="1" x14ac:dyDescent="0.2">
      <c r="A299" s="260"/>
      <c r="B299" s="16"/>
      <c r="C299" s="72">
        <v>9</v>
      </c>
      <c r="D299" s="72" t="s">
        <v>73</v>
      </c>
      <c r="E299" s="73" t="s">
        <v>505</v>
      </c>
      <c r="F299" s="74" t="s">
        <v>1122</v>
      </c>
      <c r="G299" s="75" t="s">
        <v>130</v>
      </c>
      <c r="H299" s="76">
        <v>2</v>
      </c>
      <c r="I299" s="77"/>
      <c r="J299" s="78">
        <f t="shared" si="214"/>
        <v>0</v>
      </c>
      <c r="K299" s="305"/>
      <c r="M299" s="161">
        <v>0</v>
      </c>
      <c r="N299" s="162">
        <f>M299*I299</f>
        <v>0</v>
      </c>
      <c r="O299" s="161">
        <v>0</v>
      </c>
      <c r="P299" s="162">
        <f>O299*I299</f>
        <v>0</v>
      </c>
      <c r="Q299" s="161">
        <v>0</v>
      </c>
      <c r="R299" s="162">
        <f>Q299*I299</f>
        <v>0</v>
      </c>
      <c r="S299" s="161">
        <f t="shared" si="215"/>
        <v>0</v>
      </c>
      <c r="T299" s="162">
        <f>S299*I299</f>
        <v>0</v>
      </c>
      <c r="U299" s="161">
        <v>0</v>
      </c>
      <c r="V299" s="162">
        <f>U299*I299</f>
        <v>0</v>
      </c>
      <c r="W299" s="161" t="e">
        <f>#REF!+#REF!</f>
        <v>#REF!</v>
      </c>
      <c r="X299" s="162" t="e">
        <f>W299*I299</f>
        <v>#REF!</v>
      </c>
      <c r="Y299" s="161">
        <v>0</v>
      </c>
      <c r="Z299" s="162">
        <f>Y299*I299</f>
        <v>0</v>
      </c>
      <c r="AA299" s="161" t="e">
        <f t="shared" si="216"/>
        <v>#REF!</v>
      </c>
      <c r="AB299" s="162" t="e">
        <f>AA299*I299</f>
        <v>#REF!</v>
      </c>
      <c r="AC299" s="161">
        <v>0</v>
      </c>
      <c r="AD299" s="162">
        <f>AC299*I299</f>
        <v>0</v>
      </c>
      <c r="AE299" s="161" t="e">
        <f t="shared" si="217"/>
        <v>#REF!</v>
      </c>
      <c r="AF299" s="162" t="e">
        <f>AE299*I299</f>
        <v>#REF!</v>
      </c>
      <c r="AG299" s="161">
        <v>0</v>
      </c>
      <c r="AH299" s="162">
        <f>AG299*I299</f>
        <v>0</v>
      </c>
      <c r="AI299" s="161" t="e">
        <f t="shared" si="218"/>
        <v>#REF!</v>
      </c>
      <c r="AJ299" s="162" t="e">
        <f>AI299*I299</f>
        <v>#REF!</v>
      </c>
      <c r="AK299" s="161">
        <v>0</v>
      </c>
      <c r="AL299" s="162">
        <f>AK299*I299</f>
        <v>0</v>
      </c>
      <c r="AM299" s="161" t="e">
        <f t="shared" si="219"/>
        <v>#REF!</v>
      </c>
      <c r="AN299" s="162" t="e">
        <f>AM299*I299</f>
        <v>#REF!</v>
      </c>
      <c r="AO299" s="161">
        <v>0</v>
      </c>
      <c r="AP299" s="162">
        <f>AO299*I299</f>
        <v>0</v>
      </c>
      <c r="AQ299" s="161" t="e">
        <f t="shared" si="220"/>
        <v>#REF!</v>
      </c>
      <c r="AR299" s="162" t="e">
        <f>AQ299*I299</f>
        <v>#REF!</v>
      </c>
      <c r="AS299" s="161">
        <v>0</v>
      </c>
      <c r="AT299" s="162">
        <f>AS299*I299</f>
        <v>0</v>
      </c>
      <c r="AU299" s="161" t="e">
        <f t="shared" si="221"/>
        <v>#REF!</v>
      </c>
      <c r="AV299" s="162" t="e">
        <f>AU299*I299</f>
        <v>#REF!</v>
      </c>
      <c r="AW299" s="161">
        <v>0</v>
      </c>
      <c r="AX299" s="162">
        <f>AW299*I299</f>
        <v>0</v>
      </c>
      <c r="AY299" s="161" t="e">
        <f t="shared" si="222"/>
        <v>#REF!</v>
      </c>
      <c r="AZ299" s="162" t="e">
        <f>AY299*I299</f>
        <v>#REF!</v>
      </c>
      <c r="BA299" s="161">
        <v>0</v>
      </c>
      <c r="BB299" s="162">
        <f>BA299*I299</f>
        <v>0</v>
      </c>
      <c r="BC299" s="161" t="e">
        <f t="shared" si="223"/>
        <v>#REF!</v>
      </c>
      <c r="BD299" s="162" t="e">
        <f>BC299*I299</f>
        <v>#REF!</v>
      </c>
      <c r="BE299" s="161">
        <v>0</v>
      </c>
      <c r="BF299" s="162">
        <f>BE299*I299</f>
        <v>0</v>
      </c>
      <c r="BG299" s="161" t="e">
        <f t="shared" si="224"/>
        <v>#REF!</v>
      </c>
      <c r="BH299" s="162" t="e">
        <f>BG299*I299</f>
        <v>#REF!</v>
      </c>
      <c r="BI299" s="161">
        <v>0</v>
      </c>
      <c r="BJ299" s="162">
        <f>BI299*I299</f>
        <v>0</v>
      </c>
      <c r="BK299" s="161" t="e">
        <f t="shared" si="225"/>
        <v>#REF!</v>
      </c>
      <c r="BL299" s="162" t="e">
        <f>BK299*I299</f>
        <v>#REF!</v>
      </c>
      <c r="BM299" s="161">
        <v>0</v>
      </c>
      <c r="BN299" s="162">
        <f>BM299*I299</f>
        <v>0</v>
      </c>
      <c r="BO299" s="161" t="e">
        <f t="shared" si="226"/>
        <v>#REF!</v>
      </c>
      <c r="BP299" s="162" t="e">
        <f>BO299*I299</f>
        <v>#REF!</v>
      </c>
      <c r="BQ299" s="82"/>
      <c r="BR299" s="82"/>
      <c r="BS299" s="82"/>
    </row>
    <row r="300" spans="1:72" s="269" customFormat="1" ht="16.5" customHeight="1" x14ac:dyDescent="0.2">
      <c r="A300" s="260"/>
      <c r="B300" s="16"/>
      <c r="C300" s="72">
        <v>10</v>
      </c>
      <c r="D300" s="72" t="s">
        <v>73</v>
      </c>
      <c r="E300" s="73" t="s">
        <v>506</v>
      </c>
      <c r="F300" s="74" t="s">
        <v>1124</v>
      </c>
      <c r="G300" s="75" t="s">
        <v>130</v>
      </c>
      <c r="H300" s="76">
        <v>6</v>
      </c>
      <c r="I300" s="77"/>
      <c r="J300" s="78">
        <f t="shared" si="214"/>
        <v>0</v>
      </c>
      <c r="K300" s="305"/>
      <c r="M300" s="161">
        <v>0</v>
      </c>
      <c r="N300" s="162">
        <f>M300*I300</f>
        <v>0</v>
      </c>
      <c r="O300" s="161">
        <v>0</v>
      </c>
      <c r="P300" s="162">
        <f>O300*I300</f>
        <v>0</v>
      </c>
      <c r="Q300" s="161">
        <v>0</v>
      </c>
      <c r="R300" s="162">
        <f>Q300*I300</f>
        <v>0</v>
      </c>
      <c r="S300" s="161">
        <f t="shared" si="215"/>
        <v>0</v>
      </c>
      <c r="T300" s="162">
        <f>S300*I300</f>
        <v>0</v>
      </c>
      <c r="U300" s="161">
        <v>0</v>
      </c>
      <c r="V300" s="162">
        <f>U300*I300</f>
        <v>0</v>
      </c>
      <c r="W300" s="161" t="e">
        <f>#REF!+#REF!</f>
        <v>#REF!</v>
      </c>
      <c r="X300" s="162" t="e">
        <f>W300*I300</f>
        <v>#REF!</v>
      </c>
      <c r="Y300" s="161">
        <v>0</v>
      </c>
      <c r="Z300" s="162">
        <f>Y300*I300</f>
        <v>0</v>
      </c>
      <c r="AA300" s="161" t="e">
        <f t="shared" si="216"/>
        <v>#REF!</v>
      </c>
      <c r="AB300" s="162" t="e">
        <f>AA300*I300</f>
        <v>#REF!</v>
      </c>
      <c r="AC300" s="161">
        <v>0</v>
      </c>
      <c r="AD300" s="162">
        <f>AC300*I300</f>
        <v>0</v>
      </c>
      <c r="AE300" s="161" t="e">
        <f t="shared" si="217"/>
        <v>#REF!</v>
      </c>
      <c r="AF300" s="162" t="e">
        <f>AE300*I300</f>
        <v>#REF!</v>
      </c>
      <c r="AG300" s="161">
        <v>0</v>
      </c>
      <c r="AH300" s="162">
        <f>AG300*I300</f>
        <v>0</v>
      </c>
      <c r="AI300" s="161" t="e">
        <f t="shared" si="218"/>
        <v>#REF!</v>
      </c>
      <c r="AJ300" s="162" t="e">
        <f>AI300*I300</f>
        <v>#REF!</v>
      </c>
      <c r="AK300" s="161">
        <v>0</v>
      </c>
      <c r="AL300" s="162">
        <f>AK300*I300</f>
        <v>0</v>
      </c>
      <c r="AM300" s="161" t="e">
        <f t="shared" si="219"/>
        <v>#REF!</v>
      </c>
      <c r="AN300" s="162" t="e">
        <f>AM300*I300</f>
        <v>#REF!</v>
      </c>
      <c r="AO300" s="161">
        <v>0</v>
      </c>
      <c r="AP300" s="162">
        <f>AO300*I300</f>
        <v>0</v>
      </c>
      <c r="AQ300" s="161" t="e">
        <f t="shared" si="220"/>
        <v>#REF!</v>
      </c>
      <c r="AR300" s="162" t="e">
        <f>AQ300*I300</f>
        <v>#REF!</v>
      </c>
      <c r="AS300" s="161">
        <v>0</v>
      </c>
      <c r="AT300" s="162">
        <f>AS300*I300</f>
        <v>0</v>
      </c>
      <c r="AU300" s="161" t="e">
        <f t="shared" si="221"/>
        <v>#REF!</v>
      </c>
      <c r="AV300" s="162" t="e">
        <f>AU300*I300</f>
        <v>#REF!</v>
      </c>
      <c r="AW300" s="161">
        <v>0</v>
      </c>
      <c r="AX300" s="162">
        <f>AW300*I300</f>
        <v>0</v>
      </c>
      <c r="AY300" s="161" t="e">
        <f t="shared" si="222"/>
        <v>#REF!</v>
      </c>
      <c r="AZ300" s="162" t="e">
        <f>AY300*I300</f>
        <v>#REF!</v>
      </c>
      <c r="BA300" s="161">
        <v>0</v>
      </c>
      <c r="BB300" s="162">
        <f>BA300*I300</f>
        <v>0</v>
      </c>
      <c r="BC300" s="161" t="e">
        <f t="shared" si="223"/>
        <v>#REF!</v>
      </c>
      <c r="BD300" s="162" t="e">
        <f>BC300*I300</f>
        <v>#REF!</v>
      </c>
      <c r="BE300" s="161">
        <v>0</v>
      </c>
      <c r="BF300" s="162">
        <f>BE300*I300</f>
        <v>0</v>
      </c>
      <c r="BG300" s="161" t="e">
        <f t="shared" si="224"/>
        <v>#REF!</v>
      </c>
      <c r="BH300" s="162" t="e">
        <f>BG300*I300</f>
        <v>#REF!</v>
      </c>
      <c r="BI300" s="161">
        <v>0</v>
      </c>
      <c r="BJ300" s="162">
        <f>BI300*I300</f>
        <v>0</v>
      </c>
      <c r="BK300" s="161" t="e">
        <f t="shared" si="225"/>
        <v>#REF!</v>
      </c>
      <c r="BL300" s="162" t="e">
        <f>BK300*I300</f>
        <v>#REF!</v>
      </c>
      <c r="BM300" s="161">
        <v>0</v>
      </c>
      <c r="BN300" s="162">
        <f>BM300*I300</f>
        <v>0</v>
      </c>
      <c r="BO300" s="161" t="e">
        <f t="shared" si="226"/>
        <v>#REF!</v>
      </c>
      <c r="BP300" s="162" t="e">
        <f>BO300*I300</f>
        <v>#REF!</v>
      </c>
    </row>
    <row r="301" spans="1:72" s="269" customFormat="1" ht="16.5" customHeight="1" x14ac:dyDescent="0.2">
      <c r="A301" s="260"/>
      <c r="B301" s="16"/>
      <c r="C301" s="72">
        <v>11</v>
      </c>
      <c r="D301" s="72" t="s">
        <v>73</v>
      </c>
      <c r="E301" s="73" t="s">
        <v>507</v>
      </c>
      <c r="F301" s="74" t="s">
        <v>508</v>
      </c>
      <c r="G301" s="75" t="s">
        <v>509</v>
      </c>
      <c r="H301" s="76">
        <v>1</v>
      </c>
      <c r="I301" s="77"/>
      <c r="J301" s="78">
        <f t="shared" si="214"/>
        <v>0</v>
      </c>
      <c r="K301" s="305"/>
      <c r="M301" s="161">
        <v>0</v>
      </c>
      <c r="N301" s="162">
        <f>M301*I301</f>
        <v>0</v>
      </c>
      <c r="O301" s="161">
        <v>0</v>
      </c>
      <c r="P301" s="162">
        <f>O301*I301</f>
        <v>0</v>
      </c>
      <c r="Q301" s="161">
        <v>0</v>
      </c>
      <c r="R301" s="162">
        <f>Q301*I301</f>
        <v>0</v>
      </c>
      <c r="S301" s="161">
        <f t="shared" si="215"/>
        <v>0</v>
      </c>
      <c r="T301" s="162">
        <f>S301*I301</f>
        <v>0</v>
      </c>
      <c r="U301" s="161">
        <v>0</v>
      </c>
      <c r="V301" s="162">
        <f>U301*I301</f>
        <v>0</v>
      </c>
      <c r="W301" s="161" t="e">
        <f>#REF!+#REF!</f>
        <v>#REF!</v>
      </c>
      <c r="X301" s="162" t="e">
        <f>W301*I301</f>
        <v>#REF!</v>
      </c>
      <c r="Y301" s="161">
        <v>0</v>
      </c>
      <c r="Z301" s="162">
        <f>Y301*I301</f>
        <v>0</v>
      </c>
      <c r="AA301" s="161" t="e">
        <f t="shared" si="216"/>
        <v>#REF!</v>
      </c>
      <c r="AB301" s="162" t="e">
        <f>AA301*I301</f>
        <v>#REF!</v>
      </c>
      <c r="AC301" s="161">
        <v>0</v>
      </c>
      <c r="AD301" s="162">
        <f>AC301*I301</f>
        <v>0</v>
      </c>
      <c r="AE301" s="161" t="e">
        <f t="shared" si="217"/>
        <v>#REF!</v>
      </c>
      <c r="AF301" s="162" t="e">
        <f>AE301*I301</f>
        <v>#REF!</v>
      </c>
      <c r="AG301" s="161">
        <v>0</v>
      </c>
      <c r="AH301" s="162">
        <f>AG301*I301</f>
        <v>0</v>
      </c>
      <c r="AI301" s="161" t="e">
        <f t="shared" si="218"/>
        <v>#REF!</v>
      </c>
      <c r="AJ301" s="162" t="e">
        <f>AI301*I301</f>
        <v>#REF!</v>
      </c>
      <c r="AK301" s="161">
        <v>0</v>
      </c>
      <c r="AL301" s="162">
        <f>AK301*I301</f>
        <v>0</v>
      </c>
      <c r="AM301" s="161" t="e">
        <f t="shared" si="219"/>
        <v>#REF!</v>
      </c>
      <c r="AN301" s="162" t="e">
        <f>AM301*I301</f>
        <v>#REF!</v>
      </c>
      <c r="AO301" s="161">
        <v>0</v>
      </c>
      <c r="AP301" s="162">
        <f>AO301*I301</f>
        <v>0</v>
      </c>
      <c r="AQ301" s="161" t="e">
        <f t="shared" si="220"/>
        <v>#REF!</v>
      </c>
      <c r="AR301" s="162" t="e">
        <f>AQ301*I301</f>
        <v>#REF!</v>
      </c>
      <c r="AS301" s="161">
        <v>0</v>
      </c>
      <c r="AT301" s="162">
        <f>AS301*I301</f>
        <v>0</v>
      </c>
      <c r="AU301" s="161" t="e">
        <f t="shared" si="221"/>
        <v>#REF!</v>
      </c>
      <c r="AV301" s="162" t="e">
        <f>AU301*I301</f>
        <v>#REF!</v>
      </c>
      <c r="AW301" s="161">
        <v>0</v>
      </c>
      <c r="AX301" s="162">
        <f>AW301*I301</f>
        <v>0</v>
      </c>
      <c r="AY301" s="161" t="e">
        <f t="shared" si="222"/>
        <v>#REF!</v>
      </c>
      <c r="AZ301" s="162" t="e">
        <f>AY301*I301</f>
        <v>#REF!</v>
      </c>
      <c r="BA301" s="161">
        <v>0</v>
      </c>
      <c r="BB301" s="162">
        <f>BA301*I301</f>
        <v>0</v>
      </c>
      <c r="BC301" s="161" t="e">
        <f t="shared" si="223"/>
        <v>#REF!</v>
      </c>
      <c r="BD301" s="162" t="e">
        <f>BC301*I301</f>
        <v>#REF!</v>
      </c>
      <c r="BE301" s="161">
        <v>0</v>
      </c>
      <c r="BF301" s="162">
        <f>BE301*I301</f>
        <v>0</v>
      </c>
      <c r="BG301" s="161" t="e">
        <f t="shared" si="224"/>
        <v>#REF!</v>
      </c>
      <c r="BH301" s="162" t="e">
        <f>BG301*I301</f>
        <v>#REF!</v>
      </c>
      <c r="BI301" s="161">
        <v>0</v>
      </c>
      <c r="BJ301" s="162">
        <f>BI301*I301</f>
        <v>0</v>
      </c>
      <c r="BK301" s="161" t="e">
        <f t="shared" si="225"/>
        <v>#REF!</v>
      </c>
      <c r="BL301" s="162" t="e">
        <f>BK301*I301</f>
        <v>#REF!</v>
      </c>
      <c r="BM301" s="161">
        <v>0</v>
      </c>
      <c r="BN301" s="162">
        <f>BM301*I301</f>
        <v>0</v>
      </c>
      <c r="BO301" s="161" t="e">
        <f t="shared" si="226"/>
        <v>#REF!</v>
      </c>
      <c r="BP301" s="162" t="e">
        <f>BO301*I301</f>
        <v>#REF!</v>
      </c>
      <c r="BQ301" s="87"/>
      <c r="BR301" s="87"/>
      <c r="BS301" s="87"/>
    </row>
    <row r="302" spans="1:72" s="6" customFormat="1" ht="12" hidden="1" x14ac:dyDescent="0.2">
      <c r="B302" s="86"/>
      <c r="C302" s="87"/>
      <c r="D302" s="79" t="s">
        <v>77</v>
      </c>
      <c r="E302" s="88" t="s">
        <v>5</v>
      </c>
      <c r="F302" s="89" t="s">
        <v>39</v>
      </c>
      <c r="G302" s="87"/>
      <c r="H302" s="90">
        <v>1</v>
      </c>
      <c r="I302" s="91"/>
      <c r="J302" s="87"/>
      <c r="K302" s="189"/>
      <c r="M302" s="199"/>
      <c r="N302" s="208"/>
      <c r="O302" s="199"/>
      <c r="P302" s="208"/>
      <c r="Q302" s="199"/>
      <c r="R302" s="208"/>
      <c r="S302" s="199"/>
      <c r="T302" s="208"/>
      <c r="U302" s="199"/>
      <c r="V302" s="208"/>
      <c r="W302" s="199"/>
      <c r="X302" s="208"/>
      <c r="Y302" s="199"/>
      <c r="Z302" s="208"/>
      <c r="AA302" s="199"/>
      <c r="AB302" s="208"/>
      <c r="AC302" s="199"/>
      <c r="AD302" s="208"/>
      <c r="AE302" s="199"/>
      <c r="AF302" s="208"/>
      <c r="AG302" s="199"/>
      <c r="AH302" s="208"/>
      <c r="AI302" s="199"/>
      <c r="AJ302" s="208"/>
      <c r="AK302" s="199"/>
      <c r="AL302" s="208"/>
      <c r="AM302" s="199"/>
      <c r="AN302" s="208"/>
      <c r="AO302" s="199"/>
      <c r="AP302" s="208"/>
      <c r="AQ302" s="199"/>
      <c r="AR302" s="208"/>
      <c r="AS302" s="199"/>
      <c r="AT302" s="208"/>
      <c r="AU302" s="199"/>
      <c r="AV302" s="208"/>
      <c r="AW302" s="199"/>
      <c r="AX302" s="208"/>
      <c r="AY302" s="199"/>
      <c r="AZ302" s="208"/>
      <c r="BA302" s="199"/>
      <c r="BB302" s="208"/>
      <c r="BC302" s="199"/>
      <c r="BD302" s="208"/>
      <c r="BE302" s="199"/>
      <c r="BF302" s="208"/>
      <c r="BG302" s="199"/>
      <c r="BH302" s="208"/>
      <c r="BI302" s="199"/>
      <c r="BJ302" s="208"/>
      <c r="BK302" s="199"/>
      <c r="BL302" s="208"/>
      <c r="BM302" s="199"/>
      <c r="BN302" s="208"/>
      <c r="BO302" s="199"/>
      <c r="BP302" s="208"/>
      <c r="BQ302" s="5"/>
      <c r="BR302" s="5"/>
      <c r="BS302" s="5"/>
      <c r="BT302" s="1"/>
    </row>
    <row r="303" spans="1:72" s="5" customFormat="1" ht="12" hidden="1" x14ac:dyDescent="0.2">
      <c r="B303" s="81"/>
      <c r="C303" s="82"/>
      <c r="D303" s="79" t="s">
        <v>77</v>
      </c>
      <c r="E303" s="83" t="s">
        <v>5</v>
      </c>
      <c r="F303" s="84" t="s">
        <v>510</v>
      </c>
      <c r="G303" s="82"/>
      <c r="H303" s="83" t="s">
        <v>5</v>
      </c>
      <c r="I303" s="85"/>
      <c r="J303" s="82"/>
      <c r="K303" s="189"/>
      <c r="M303" s="201"/>
      <c r="N303" s="209"/>
      <c r="O303" s="201"/>
      <c r="P303" s="209"/>
      <c r="Q303" s="201"/>
      <c r="R303" s="209"/>
      <c r="S303" s="201"/>
      <c r="T303" s="209"/>
      <c r="U303" s="201"/>
      <c r="V303" s="209"/>
      <c r="W303" s="201"/>
      <c r="X303" s="209"/>
      <c r="Y303" s="201"/>
      <c r="Z303" s="209"/>
      <c r="AA303" s="201"/>
      <c r="AB303" s="209"/>
      <c r="AC303" s="201"/>
      <c r="AD303" s="209"/>
      <c r="AE303" s="201"/>
      <c r="AF303" s="209"/>
      <c r="AG303" s="201"/>
      <c r="AH303" s="209"/>
      <c r="AI303" s="201"/>
      <c r="AJ303" s="209"/>
      <c r="AK303" s="201"/>
      <c r="AL303" s="209"/>
      <c r="AM303" s="201"/>
      <c r="AN303" s="209"/>
      <c r="AO303" s="201"/>
      <c r="AP303" s="209"/>
      <c r="AQ303" s="201"/>
      <c r="AR303" s="209"/>
      <c r="AS303" s="201"/>
      <c r="AT303" s="209"/>
      <c r="AU303" s="201"/>
      <c r="AV303" s="209"/>
      <c r="AW303" s="201"/>
      <c r="AX303" s="209"/>
      <c r="AY303" s="201"/>
      <c r="AZ303" s="209"/>
      <c r="BA303" s="201"/>
      <c r="BB303" s="209"/>
      <c r="BC303" s="201"/>
      <c r="BD303" s="209"/>
      <c r="BE303" s="201"/>
      <c r="BF303" s="209"/>
      <c r="BG303" s="201"/>
      <c r="BH303" s="209"/>
      <c r="BI303" s="201"/>
      <c r="BJ303" s="209"/>
      <c r="BK303" s="201"/>
      <c r="BL303" s="209"/>
      <c r="BM303" s="201"/>
      <c r="BN303" s="209"/>
      <c r="BO303" s="201"/>
      <c r="BP303" s="209"/>
      <c r="BQ303" s="1"/>
      <c r="BR303" s="1"/>
      <c r="BS303" s="1"/>
      <c r="BT303" s="1"/>
    </row>
    <row r="304" spans="1:72" s="269" customFormat="1" ht="16.5" customHeight="1" x14ac:dyDescent="0.2">
      <c r="A304" s="260"/>
      <c r="B304" s="16"/>
      <c r="C304" s="72">
        <v>12</v>
      </c>
      <c r="D304" s="72" t="s">
        <v>73</v>
      </c>
      <c r="E304" s="73" t="s">
        <v>511</v>
      </c>
      <c r="F304" s="74" t="s">
        <v>1125</v>
      </c>
      <c r="G304" s="75" t="s">
        <v>130</v>
      </c>
      <c r="H304" s="76">
        <v>12</v>
      </c>
      <c r="I304" s="77"/>
      <c r="J304" s="78">
        <f>ROUND(I304*H304,2)</f>
        <v>0</v>
      </c>
      <c r="K304" s="305"/>
      <c r="M304" s="161">
        <v>0</v>
      </c>
      <c r="N304" s="162">
        <f>M304*I304</f>
        <v>0</v>
      </c>
      <c r="O304" s="161">
        <v>0</v>
      </c>
      <c r="P304" s="162">
        <f>O304*I304</f>
        <v>0</v>
      </c>
      <c r="Q304" s="161">
        <v>0</v>
      </c>
      <c r="R304" s="162">
        <f>Q304*I304</f>
        <v>0</v>
      </c>
      <c r="S304" s="161">
        <f>M304+O304</f>
        <v>0</v>
      </c>
      <c r="T304" s="162">
        <f>S304*I304</f>
        <v>0</v>
      </c>
      <c r="U304" s="161">
        <v>0</v>
      </c>
      <c r="V304" s="162">
        <f>U304*I304</f>
        <v>0</v>
      </c>
      <c r="W304" s="161" t="e">
        <f>#REF!+#REF!</f>
        <v>#REF!</v>
      </c>
      <c r="X304" s="162" t="e">
        <f>W304*I304</f>
        <v>#REF!</v>
      </c>
      <c r="Y304" s="161">
        <v>0</v>
      </c>
      <c r="Z304" s="162">
        <f>Y304*I304</f>
        <v>0</v>
      </c>
      <c r="AA304" s="161" t="e">
        <f>U304+W304</f>
        <v>#REF!</v>
      </c>
      <c r="AB304" s="162" t="e">
        <f>AA304*I304</f>
        <v>#REF!</v>
      </c>
      <c r="AC304" s="161">
        <v>0</v>
      </c>
      <c r="AD304" s="162">
        <f>AC304*I304</f>
        <v>0</v>
      </c>
      <c r="AE304" s="161" t="e">
        <f>Y304+AA304</f>
        <v>#REF!</v>
      </c>
      <c r="AF304" s="162" t="e">
        <f>AE304*I304</f>
        <v>#REF!</v>
      </c>
      <c r="AG304" s="161">
        <v>0</v>
      </c>
      <c r="AH304" s="162">
        <f>AG304*I304</f>
        <v>0</v>
      </c>
      <c r="AI304" s="161" t="e">
        <f>AC304+AE304</f>
        <v>#REF!</v>
      </c>
      <c r="AJ304" s="162" t="e">
        <f>AI304*I304</f>
        <v>#REF!</v>
      </c>
      <c r="AK304" s="161">
        <v>0</v>
      </c>
      <c r="AL304" s="162">
        <f>AK304*I304</f>
        <v>0</v>
      </c>
      <c r="AM304" s="161" t="e">
        <f>AG304+AI304</f>
        <v>#REF!</v>
      </c>
      <c r="AN304" s="162" t="e">
        <f>AM304*I304</f>
        <v>#REF!</v>
      </c>
      <c r="AO304" s="161">
        <v>0</v>
      </c>
      <c r="AP304" s="162">
        <f>AO304*I304</f>
        <v>0</v>
      </c>
      <c r="AQ304" s="161" t="e">
        <f>AK304+AM304</f>
        <v>#REF!</v>
      </c>
      <c r="AR304" s="162" t="e">
        <f>AQ304*I304</f>
        <v>#REF!</v>
      </c>
      <c r="AS304" s="161">
        <v>0</v>
      </c>
      <c r="AT304" s="162">
        <f>AS304*I304</f>
        <v>0</v>
      </c>
      <c r="AU304" s="161" t="e">
        <f>AO304+AQ304</f>
        <v>#REF!</v>
      </c>
      <c r="AV304" s="162" t="e">
        <f>AU304*I304</f>
        <v>#REF!</v>
      </c>
      <c r="AW304" s="161">
        <v>0</v>
      </c>
      <c r="AX304" s="162">
        <f>AW304*I304</f>
        <v>0</v>
      </c>
      <c r="AY304" s="161" t="e">
        <f t="shared" ref="AY304" si="227">AS304+AU304</f>
        <v>#REF!</v>
      </c>
      <c r="AZ304" s="162" t="e">
        <f>AY304*I304</f>
        <v>#REF!</v>
      </c>
      <c r="BA304" s="161">
        <v>0</v>
      </c>
      <c r="BB304" s="162">
        <f>BA304*I304</f>
        <v>0</v>
      </c>
      <c r="BC304" s="161" t="e">
        <f t="shared" ref="BC304" si="228">AW304+AY304</f>
        <v>#REF!</v>
      </c>
      <c r="BD304" s="162" t="e">
        <f>BC304*I304</f>
        <v>#REF!</v>
      </c>
      <c r="BE304" s="161">
        <v>0</v>
      </c>
      <c r="BF304" s="162">
        <f>BE304*I304</f>
        <v>0</v>
      </c>
      <c r="BG304" s="161" t="e">
        <f t="shared" ref="BG304" si="229">BA304+BC304</f>
        <v>#REF!</v>
      </c>
      <c r="BH304" s="162" t="e">
        <f>BG304*I304</f>
        <v>#REF!</v>
      </c>
      <c r="BI304" s="161">
        <v>0</v>
      </c>
      <c r="BJ304" s="162">
        <f>BI304*I304</f>
        <v>0</v>
      </c>
      <c r="BK304" s="161" t="e">
        <f t="shared" ref="BK304" si="230">BE304+BG304</f>
        <v>#REF!</v>
      </c>
      <c r="BL304" s="162" t="e">
        <f>BK304*I304</f>
        <v>#REF!</v>
      </c>
      <c r="BM304" s="161">
        <v>0</v>
      </c>
      <c r="BN304" s="162">
        <f>BM304*I304</f>
        <v>0</v>
      </c>
      <c r="BO304" s="161" t="e">
        <f>BI304+BK304</f>
        <v>#REF!</v>
      </c>
      <c r="BP304" s="162" t="e">
        <f>BO304*I304</f>
        <v>#REF!</v>
      </c>
      <c r="BQ304" s="82"/>
      <c r="BR304" s="82"/>
      <c r="BS304" s="82"/>
    </row>
    <row r="305" spans="1:72" s="6" customFormat="1" hidden="1" x14ac:dyDescent="0.2">
      <c r="B305" s="86"/>
      <c r="C305" s="87"/>
      <c r="D305" s="79" t="s">
        <v>77</v>
      </c>
      <c r="E305" s="88" t="s">
        <v>5</v>
      </c>
      <c r="F305" s="89" t="s">
        <v>39</v>
      </c>
      <c r="G305" s="87"/>
      <c r="H305" s="90">
        <v>1</v>
      </c>
      <c r="I305" s="91"/>
      <c r="J305" s="87"/>
      <c r="K305" s="187"/>
      <c r="M305" s="199"/>
      <c r="N305" s="208"/>
      <c r="O305" s="199"/>
      <c r="P305" s="208"/>
      <c r="Q305" s="199"/>
      <c r="R305" s="208"/>
      <c r="S305" s="199"/>
      <c r="T305" s="208"/>
      <c r="U305" s="199"/>
      <c r="V305" s="208"/>
      <c r="W305" s="199"/>
      <c r="X305" s="208"/>
      <c r="Y305" s="199"/>
      <c r="Z305" s="208"/>
      <c r="AA305" s="199"/>
      <c r="AB305" s="208"/>
      <c r="AC305" s="199"/>
      <c r="AD305" s="208"/>
      <c r="AE305" s="199"/>
      <c r="AF305" s="208"/>
      <c r="AG305" s="199"/>
      <c r="AH305" s="208"/>
      <c r="AI305" s="199"/>
      <c r="AJ305" s="208"/>
      <c r="AK305" s="199"/>
      <c r="AL305" s="208"/>
      <c r="AM305" s="199"/>
      <c r="AN305" s="208"/>
      <c r="AO305" s="199"/>
      <c r="AP305" s="208"/>
      <c r="AQ305" s="199"/>
      <c r="AR305" s="208"/>
      <c r="AS305" s="199"/>
      <c r="AT305" s="208"/>
      <c r="AU305" s="199"/>
      <c r="AV305" s="208"/>
      <c r="AW305" s="199"/>
      <c r="AX305" s="208"/>
      <c r="AY305" s="199"/>
      <c r="AZ305" s="208"/>
      <c r="BA305" s="199"/>
      <c r="BB305" s="208"/>
      <c r="BC305" s="199"/>
      <c r="BD305" s="208"/>
      <c r="BE305" s="199"/>
      <c r="BF305" s="208"/>
      <c r="BG305" s="199"/>
      <c r="BH305" s="208"/>
      <c r="BI305" s="199"/>
      <c r="BJ305" s="208"/>
      <c r="BK305" s="199"/>
      <c r="BL305" s="208"/>
      <c r="BM305" s="199"/>
      <c r="BN305" s="208"/>
      <c r="BO305" s="199"/>
      <c r="BP305" s="208"/>
    </row>
    <row r="306" spans="1:72" s="5" customFormat="1" hidden="1" x14ac:dyDescent="0.2">
      <c r="B306" s="81"/>
      <c r="C306" s="82"/>
      <c r="D306" s="79" t="s">
        <v>77</v>
      </c>
      <c r="E306" s="83" t="s">
        <v>5</v>
      </c>
      <c r="F306" s="84" t="s">
        <v>510</v>
      </c>
      <c r="G306" s="82"/>
      <c r="H306" s="83" t="s">
        <v>5</v>
      </c>
      <c r="I306" s="85"/>
      <c r="J306" s="82"/>
      <c r="K306" s="188"/>
      <c r="M306" s="201"/>
      <c r="N306" s="209"/>
      <c r="O306" s="201"/>
      <c r="P306" s="209"/>
      <c r="Q306" s="201"/>
      <c r="R306" s="209"/>
      <c r="S306" s="201"/>
      <c r="T306" s="209"/>
      <c r="U306" s="201"/>
      <c r="V306" s="209"/>
      <c r="W306" s="201"/>
      <c r="X306" s="209"/>
      <c r="Y306" s="201"/>
      <c r="Z306" s="209"/>
      <c r="AA306" s="201"/>
      <c r="AB306" s="209"/>
      <c r="AC306" s="201"/>
      <c r="AD306" s="209"/>
      <c r="AE306" s="201"/>
      <c r="AF306" s="209"/>
      <c r="AG306" s="201"/>
      <c r="AH306" s="209"/>
      <c r="AI306" s="201"/>
      <c r="AJ306" s="209"/>
      <c r="AK306" s="201"/>
      <c r="AL306" s="209"/>
      <c r="AM306" s="201"/>
      <c r="AN306" s="209"/>
      <c r="AO306" s="201"/>
      <c r="AP306" s="209"/>
      <c r="AQ306" s="201"/>
      <c r="AR306" s="209"/>
      <c r="AS306" s="201"/>
      <c r="AT306" s="209"/>
      <c r="AU306" s="201"/>
      <c r="AV306" s="209"/>
      <c r="AW306" s="201"/>
      <c r="AX306" s="209"/>
      <c r="AY306" s="201"/>
      <c r="AZ306" s="209"/>
      <c r="BA306" s="201"/>
      <c r="BB306" s="209"/>
      <c r="BC306" s="201"/>
      <c r="BD306" s="209"/>
      <c r="BE306" s="201"/>
      <c r="BF306" s="209"/>
      <c r="BG306" s="201"/>
      <c r="BH306" s="209"/>
      <c r="BI306" s="201"/>
      <c r="BJ306" s="209"/>
      <c r="BK306" s="201"/>
      <c r="BL306" s="209"/>
      <c r="BM306" s="201"/>
      <c r="BN306" s="209"/>
      <c r="BO306" s="201"/>
      <c r="BP306" s="209"/>
      <c r="BQ306" s="1"/>
      <c r="BR306" s="1"/>
      <c r="BS306" s="1"/>
    </row>
    <row r="307" spans="1:72" s="269" customFormat="1" ht="16.5" customHeight="1" x14ac:dyDescent="0.2">
      <c r="A307" s="260"/>
      <c r="B307" s="16"/>
      <c r="C307" s="72">
        <v>13</v>
      </c>
      <c r="D307" s="72" t="s">
        <v>73</v>
      </c>
      <c r="E307" s="73" t="s">
        <v>512</v>
      </c>
      <c r="F307" s="74" t="s">
        <v>513</v>
      </c>
      <c r="G307" s="75" t="s">
        <v>130</v>
      </c>
      <c r="H307" s="76">
        <v>12</v>
      </c>
      <c r="I307" s="77"/>
      <c r="J307" s="78">
        <f>ROUND(I307*H307,2)</f>
        <v>0</v>
      </c>
      <c r="K307" s="305"/>
      <c r="M307" s="161">
        <v>0</v>
      </c>
      <c r="N307" s="162">
        <f>M307*I307</f>
        <v>0</v>
      </c>
      <c r="O307" s="161">
        <v>0</v>
      </c>
      <c r="P307" s="162">
        <f>O307*I307</f>
        <v>0</v>
      </c>
      <c r="Q307" s="161">
        <v>0</v>
      </c>
      <c r="R307" s="162">
        <f>Q307*I307</f>
        <v>0</v>
      </c>
      <c r="S307" s="161">
        <f>M307+O307</f>
        <v>0</v>
      </c>
      <c r="T307" s="162">
        <f>S307*I307</f>
        <v>0</v>
      </c>
      <c r="U307" s="161">
        <v>0</v>
      </c>
      <c r="V307" s="162">
        <f>U307*I307</f>
        <v>0</v>
      </c>
      <c r="W307" s="161" t="e">
        <f>#REF!+#REF!</f>
        <v>#REF!</v>
      </c>
      <c r="X307" s="162" t="e">
        <f>W307*I307</f>
        <v>#REF!</v>
      </c>
      <c r="Y307" s="161">
        <v>0</v>
      </c>
      <c r="Z307" s="162">
        <f>Y307*I307</f>
        <v>0</v>
      </c>
      <c r="AA307" s="161" t="e">
        <f>U307+W307</f>
        <v>#REF!</v>
      </c>
      <c r="AB307" s="162" t="e">
        <f>AA307*I307</f>
        <v>#REF!</v>
      </c>
      <c r="AC307" s="161">
        <v>0</v>
      </c>
      <c r="AD307" s="162">
        <f>AC307*I307</f>
        <v>0</v>
      </c>
      <c r="AE307" s="161" t="e">
        <f>Y307+AA307</f>
        <v>#REF!</v>
      </c>
      <c r="AF307" s="162" t="e">
        <f>AE307*I307</f>
        <v>#REF!</v>
      </c>
      <c r="AG307" s="161">
        <v>0</v>
      </c>
      <c r="AH307" s="162">
        <f>AG307*I307</f>
        <v>0</v>
      </c>
      <c r="AI307" s="161" t="e">
        <f>AC307+AE307</f>
        <v>#REF!</v>
      </c>
      <c r="AJ307" s="162" t="e">
        <f>AI307*I307</f>
        <v>#REF!</v>
      </c>
      <c r="AK307" s="161">
        <v>0</v>
      </c>
      <c r="AL307" s="162">
        <f>AK307*I307</f>
        <v>0</v>
      </c>
      <c r="AM307" s="161" t="e">
        <f>AG307+AI307</f>
        <v>#REF!</v>
      </c>
      <c r="AN307" s="162" t="e">
        <f>AM307*I307</f>
        <v>#REF!</v>
      </c>
      <c r="AO307" s="161">
        <v>0</v>
      </c>
      <c r="AP307" s="162">
        <f>AO307*I307</f>
        <v>0</v>
      </c>
      <c r="AQ307" s="161" t="e">
        <f>AK307+AM307</f>
        <v>#REF!</v>
      </c>
      <c r="AR307" s="162" t="e">
        <f>AQ307*I307</f>
        <v>#REF!</v>
      </c>
      <c r="AS307" s="161">
        <v>0</v>
      </c>
      <c r="AT307" s="162">
        <f>AS307*I307</f>
        <v>0</v>
      </c>
      <c r="AU307" s="161" t="e">
        <f>AO307+AQ307</f>
        <v>#REF!</v>
      </c>
      <c r="AV307" s="162" t="e">
        <f>AU307*I307</f>
        <v>#REF!</v>
      </c>
      <c r="AW307" s="161">
        <v>0</v>
      </c>
      <c r="AX307" s="162">
        <f>AW307*I307</f>
        <v>0</v>
      </c>
      <c r="AY307" s="161" t="e">
        <f t="shared" ref="AY307" si="231">AS307+AU307</f>
        <v>#REF!</v>
      </c>
      <c r="AZ307" s="162" t="e">
        <f>AY307*I307</f>
        <v>#REF!</v>
      </c>
      <c r="BA307" s="161">
        <v>0</v>
      </c>
      <c r="BB307" s="162">
        <f>BA307*I307</f>
        <v>0</v>
      </c>
      <c r="BC307" s="161" t="e">
        <f t="shared" ref="BC307" si="232">AW307+AY307</f>
        <v>#REF!</v>
      </c>
      <c r="BD307" s="162" t="e">
        <f>BC307*I307</f>
        <v>#REF!</v>
      </c>
      <c r="BE307" s="161">
        <v>0</v>
      </c>
      <c r="BF307" s="162">
        <f>BE307*I307</f>
        <v>0</v>
      </c>
      <c r="BG307" s="161" t="e">
        <f t="shared" ref="BG307" si="233">BA307+BC307</f>
        <v>#REF!</v>
      </c>
      <c r="BH307" s="162" t="e">
        <f>BG307*I307</f>
        <v>#REF!</v>
      </c>
      <c r="BI307" s="161">
        <v>0</v>
      </c>
      <c r="BJ307" s="162">
        <f>BI307*I307</f>
        <v>0</v>
      </c>
      <c r="BK307" s="161" t="e">
        <f t="shared" ref="BK307" si="234">BE307+BG307</f>
        <v>#REF!</v>
      </c>
      <c r="BL307" s="162" t="e">
        <f>BK307*I307</f>
        <v>#REF!</v>
      </c>
      <c r="BM307" s="161">
        <v>0</v>
      </c>
      <c r="BN307" s="162">
        <f>BM307*I307</f>
        <v>0</v>
      </c>
      <c r="BO307" s="161" t="e">
        <f>BI307+BK307</f>
        <v>#REF!</v>
      </c>
      <c r="BP307" s="162" t="e">
        <f>BO307*I307</f>
        <v>#REF!</v>
      </c>
      <c r="BQ307" s="65"/>
      <c r="BR307" s="65"/>
      <c r="BS307" s="65"/>
    </row>
    <row r="308" spans="1:72" s="6" customFormat="1" hidden="1" x14ac:dyDescent="0.2">
      <c r="B308" s="86"/>
      <c r="C308" s="87"/>
      <c r="D308" s="79" t="s">
        <v>77</v>
      </c>
      <c r="E308" s="88" t="s">
        <v>5</v>
      </c>
      <c r="F308" s="89" t="s">
        <v>39</v>
      </c>
      <c r="G308" s="87"/>
      <c r="H308" s="90">
        <v>1</v>
      </c>
      <c r="I308" s="91"/>
      <c r="J308" s="87"/>
      <c r="K308" s="187"/>
      <c r="M308" s="199"/>
      <c r="N308" s="208"/>
      <c r="O308" s="199"/>
      <c r="P308" s="208"/>
      <c r="Q308" s="199"/>
      <c r="R308" s="208"/>
      <c r="S308" s="199"/>
      <c r="T308" s="208"/>
      <c r="U308" s="199"/>
      <c r="V308" s="208"/>
      <c r="W308" s="199"/>
      <c r="X308" s="208"/>
      <c r="Y308" s="199"/>
      <c r="Z308" s="208"/>
      <c r="AA308" s="199"/>
      <c r="AB308" s="208"/>
      <c r="AC308" s="199"/>
      <c r="AD308" s="208"/>
      <c r="AE308" s="199"/>
      <c r="AF308" s="208"/>
      <c r="AG308" s="199"/>
      <c r="AH308" s="208"/>
      <c r="AI308" s="199"/>
      <c r="AJ308" s="208"/>
      <c r="AK308" s="199"/>
      <c r="AL308" s="208"/>
      <c r="AM308" s="199"/>
      <c r="AN308" s="208"/>
      <c r="AO308" s="199"/>
      <c r="AP308" s="208"/>
      <c r="AQ308" s="199"/>
      <c r="AR308" s="208"/>
      <c r="AS308" s="199"/>
      <c r="AT308" s="208"/>
      <c r="AU308" s="199"/>
      <c r="AV308" s="208"/>
      <c r="AW308" s="199"/>
      <c r="AX308" s="208"/>
      <c r="AY308" s="199"/>
      <c r="AZ308" s="208"/>
      <c r="BA308" s="199"/>
      <c r="BB308" s="208"/>
      <c r="BC308" s="199"/>
      <c r="BD308" s="208"/>
      <c r="BE308" s="199"/>
      <c r="BF308" s="208"/>
      <c r="BG308" s="199"/>
      <c r="BH308" s="208"/>
      <c r="BI308" s="199"/>
      <c r="BJ308" s="208"/>
      <c r="BK308" s="199"/>
      <c r="BL308" s="208"/>
      <c r="BM308" s="199"/>
      <c r="BN308" s="208"/>
      <c r="BO308" s="199"/>
      <c r="BP308" s="208"/>
      <c r="BQ308" s="1"/>
      <c r="BR308" s="1"/>
      <c r="BS308" s="1"/>
    </row>
    <row r="309" spans="1:72" s="5" customFormat="1" hidden="1" x14ac:dyDescent="0.2">
      <c r="B309" s="81"/>
      <c r="C309" s="82"/>
      <c r="D309" s="79" t="s">
        <v>77</v>
      </c>
      <c r="E309" s="83" t="s">
        <v>5</v>
      </c>
      <c r="F309" s="84" t="s">
        <v>499</v>
      </c>
      <c r="G309" s="82"/>
      <c r="H309" s="83" t="s">
        <v>5</v>
      </c>
      <c r="I309" s="85"/>
      <c r="J309" s="82"/>
      <c r="K309" s="188"/>
      <c r="M309" s="201"/>
      <c r="N309" s="209"/>
      <c r="O309" s="201"/>
      <c r="P309" s="209"/>
      <c r="Q309" s="201"/>
      <c r="R309" s="209"/>
      <c r="S309" s="201"/>
      <c r="T309" s="209"/>
      <c r="U309" s="201"/>
      <c r="V309" s="209"/>
      <c r="W309" s="201"/>
      <c r="X309" s="209"/>
      <c r="Y309" s="201"/>
      <c r="Z309" s="209"/>
      <c r="AA309" s="201"/>
      <c r="AB309" s="209"/>
      <c r="AC309" s="201"/>
      <c r="AD309" s="209"/>
      <c r="AE309" s="201"/>
      <c r="AF309" s="209"/>
      <c r="AG309" s="201"/>
      <c r="AH309" s="209"/>
      <c r="AI309" s="201"/>
      <c r="AJ309" s="209"/>
      <c r="AK309" s="201"/>
      <c r="AL309" s="209"/>
      <c r="AM309" s="201"/>
      <c r="AN309" s="209"/>
      <c r="AO309" s="201"/>
      <c r="AP309" s="209"/>
      <c r="AQ309" s="201"/>
      <c r="AR309" s="209"/>
      <c r="AS309" s="201"/>
      <c r="AT309" s="209"/>
      <c r="AU309" s="201"/>
      <c r="AV309" s="209"/>
      <c r="AW309" s="201"/>
      <c r="AX309" s="209"/>
      <c r="AY309" s="201"/>
      <c r="AZ309" s="209"/>
      <c r="BA309" s="201"/>
      <c r="BB309" s="209"/>
      <c r="BC309" s="201"/>
      <c r="BD309" s="209"/>
      <c r="BE309" s="201"/>
      <c r="BF309" s="209"/>
      <c r="BG309" s="201"/>
      <c r="BH309" s="209"/>
      <c r="BI309" s="201"/>
      <c r="BJ309" s="209"/>
      <c r="BK309" s="201"/>
      <c r="BL309" s="209"/>
      <c r="BM309" s="201"/>
      <c r="BN309" s="209"/>
      <c r="BO309" s="201"/>
      <c r="BP309" s="209"/>
      <c r="BQ309" s="6"/>
      <c r="BR309" s="6"/>
      <c r="BS309" s="6"/>
    </row>
    <row r="310" spans="1:72" s="6" customFormat="1" hidden="1" x14ac:dyDescent="0.2">
      <c r="B310" s="86"/>
      <c r="C310" s="87"/>
      <c r="D310" s="79" t="s">
        <v>77</v>
      </c>
      <c r="E310" s="88" t="s">
        <v>5</v>
      </c>
      <c r="F310" s="89" t="s">
        <v>497</v>
      </c>
      <c r="G310" s="87"/>
      <c r="H310" s="90">
        <v>10</v>
      </c>
      <c r="I310" s="91"/>
      <c r="J310" s="87"/>
      <c r="K310" s="187"/>
      <c r="M310" s="199"/>
      <c r="N310" s="208"/>
      <c r="O310" s="199"/>
      <c r="P310" s="208"/>
      <c r="Q310" s="199"/>
      <c r="R310" s="208"/>
      <c r="S310" s="199"/>
      <c r="T310" s="208"/>
      <c r="U310" s="199"/>
      <c r="V310" s="208"/>
      <c r="W310" s="199"/>
      <c r="X310" s="208"/>
      <c r="Y310" s="199"/>
      <c r="Z310" s="208"/>
      <c r="AA310" s="199"/>
      <c r="AB310" s="208"/>
      <c r="AC310" s="199"/>
      <c r="AD310" s="208"/>
      <c r="AE310" s="199"/>
      <c r="AF310" s="208"/>
      <c r="AG310" s="199"/>
      <c r="AH310" s="208"/>
      <c r="AI310" s="199"/>
      <c r="AJ310" s="208"/>
      <c r="AK310" s="199"/>
      <c r="AL310" s="208"/>
      <c r="AM310" s="199"/>
      <c r="AN310" s="208"/>
      <c r="AO310" s="199"/>
      <c r="AP310" s="208"/>
      <c r="AQ310" s="199"/>
      <c r="AR310" s="208"/>
      <c r="AS310" s="199"/>
      <c r="AT310" s="208"/>
      <c r="AU310" s="199"/>
      <c r="AV310" s="208"/>
      <c r="AW310" s="199"/>
      <c r="AX310" s="208"/>
      <c r="AY310" s="199"/>
      <c r="AZ310" s="208"/>
      <c r="BA310" s="199"/>
      <c r="BB310" s="208"/>
      <c r="BC310" s="199"/>
      <c r="BD310" s="208"/>
      <c r="BE310" s="199"/>
      <c r="BF310" s="208"/>
      <c r="BG310" s="199"/>
      <c r="BH310" s="208"/>
      <c r="BI310" s="199"/>
      <c r="BJ310" s="208"/>
      <c r="BK310" s="199"/>
      <c r="BL310" s="208"/>
      <c r="BM310" s="199"/>
      <c r="BN310" s="208"/>
      <c r="BO310" s="199"/>
      <c r="BP310" s="208"/>
      <c r="BQ310" s="1"/>
      <c r="BR310" s="1"/>
      <c r="BS310" s="1"/>
    </row>
    <row r="311" spans="1:72" s="5" customFormat="1" hidden="1" x14ac:dyDescent="0.2">
      <c r="B311" s="81"/>
      <c r="C311" s="82"/>
      <c r="D311" s="79" t="s">
        <v>77</v>
      </c>
      <c r="E311" s="83" t="s">
        <v>5</v>
      </c>
      <c r="F311" s="84" t="s">
        <v>425</v>
      </c>
      <c r="G311" s="82"/>
      <c r="H311" s="83" t="s">
        <v>5</v>
      </c>
      <c r="I311" s="85"/>
      <c r="J311" s="82"/>
      <c r="K311" s="188"/>
      <c r="M311" s="201"/>
      <c r="N311" s="209"/>
      <c r="O311" s="201"/>
      <c r="P311" s="209"/>
      <c r="Q311" s="201"/>
      <c r="R311" s="209"/>
      <c r="S311" s="201"/>
      <c r="T311" s="209"/>
      <c r="U311" s="201"/>
      <c r="V311" s="209"/>
      <c r="W311" s="201"/>
      <c r="X311" s="209"/>
      <c r="Y311" s="201"/>
      <c r="Z311" s="209"/>
      <c r="AA311" s="201"/>
      <c r="AB311" s="209"/>
      <c r="AC311" s="201"/>
      <c r="AD311" s="209"/>
      <c r="AE311" s="201"/>
      <c r="AF311" s="209"/>
      <c r="AG311" s="201"/>
      <c r="AH311" s="209"/>
      <c r="AI311" s="201"/>
      <c r="AJ311" s="209"/>
      <c r="AK311" s="201"/>
      <c r="AL311" s="209"/>
      <c r="AM311" s="201"/>
      <c r="AN311" s="209"/>
      <c r="AO311" s="201"/>
      <c r="AP311" s="209"/>
      <c r="AQ311" s="201"/>
      <c r="AR311" s="209"/>
      <c r="AS311" s="201"/>
      <c r="AT311" s="209"/>
      <c r="AU311" s="201"/>
      <c r="AV311" s="209"/>
      <c r="AW311" s="201"/>
      <c r="AX311" s="209"/>
      <c r="AY311" s="201"/>
      <c r="AZ311" s="209"/>
      <c r="BA311" s="201"/>
      <c r="BB311" s="209"/>
      <c r="BC311" s="201"/>
      <c r="BD311" s="209"/>
      <c r="BE311" s="201"/>
      <c r="BF311" s="209"/>
      <c r="BG311" s="201"/>
      <c r="BH311" s="209"/>
      <c r="BI311" s="201"/>
      <c r="BJ311" s="209"/>
      <c r="BK311" s="201"/>
      <c r="BL311" s="209"/>
      <c r="BM311" s="201"/>
      <c r="BN311" s="209"/>
      <c r="BO311" s="201"/>
      <c r="BP311" s="209"/>
      <c r="BQ311" s="6"/>
      <c r="BR311" s="6"/>
      <c r="BS311" s="6"/>
    </row>
    <row r="312" spans="1:72" s="6" customFormat="1" hidden="1" x14ac:dyDescent="0.2">
      <c r="B312" s="86"/>
      <c r="C312" s="87"/>
      <c r="D312" s="79" t="s">
        <v>77</v>
      </c>
      <c r="E312" s="88" t="s">
        <v>5</v>
      </c>
      <c r="F312" s="89" t="s">
        <v>439</v>
      </c>
      <c r="G312" s="87"/>
      <c r="H312" s="90">
        <v>2</v>
      </c>
      <c r="I312" s="91"/>
      <c r="J312" s="87"/>
      <c r="K312" s="187"/>
      <c r="M312" s="199"/>
      <c r="N312" s="208"/>
      <c r="O312" s="199"/>
      <c r="P312" s="208"/>
      <c r="Q312" s="199"/>
      <c r="R312" s="208"/>
      <c r="S312" s="199"/>
      <c r="T312" s="208"/>
      <c r="U312" s="199"/>
      <c r="V312" s="208"/>
      <c r="W312" s="199"/>
      <c r="X312" s="208"/>
      <c r="Y312" s="199"/>
      <c r="Z312" s="208"/>
      <c r="AA312" s="199"/>
      <c r="AB312" s="208"/>
      <c r="AC312" s="199"/>
      <c r="AD312" s="208"/>
      <c r="AE312" s="199"/>
      <c r="AF312" s="208"/>
      <c r="AG312" s="199"/>
      <c r="AH312" s="208"/>
      <c r="AI312" s="199"/>
      <c r="AJ312" s="208"/>
      <c r="AK312" s="199"/>
      <c r="AL312" s="208"/>
      <c r="AM312" s="199"/>
      <c r="AN312" s="208"/>
      <c r="AO312" s="199"/>
      <c r="AP312" s="208"/>
      <c r="AQ312" s="199"/>
      <c r="AR312" s="208"/>
      <c r="AS312" s="199"/>
      <c r="AT312" s="208"/>
      <c r="AU312" s="199"/>
      <c r="AV312" s="208"/>
      <c r="AW312" s="199"/>
      <c r="AX312" s="208"/>
      <c r="AY312" s="199"/>
      <c r="AZ312" s="208"/>
      <c r="BA312" s="199"/>
      <c r="BB312" s="208"/>
      <c r="BC312" s="199"/>
      <c r="BD312" s="208"/>
      <c r="BE312" s="199"/>
      <c r="BF312" s="208"/>
      <c r="BG312" s="199"/>
      <c r="BH312" s="208"/>
      <c r="BI312" s="199"/>
      <c r="BJ312" s="208"/>
      <c r="BK312" s="199"/>
      <c r="BL312" s="208"/>
      <c r="BM312" s="199"/>
      <c r="BN312" s="208"/>
      <c r="BO312" s="199"/>
      <c r="BP312" s="208"/>
      <c r="BQ312" s="1"/>
      <c r="BR312" s="1"/>
      <c r="BS312" s="1"/>
    </row>
    <row r="313" spans="1:72" s="5" customFormat="1" hidden="1" x14ac:dyDescent="0.2">
      <c r="B313" s="81"/>
      <c r="C313" s="82"/>
      <c r="D313" s="79" t="s">
        <v>77</v>
      </c>
      <c r="E313" s="83" t="s">
        <v>5</v>
      </c>
      <c r="F313" s="84" t="s">
        <v>461</v>
      </c>
      <c r="G313" s="82"/>
      <c r="H313" s="83" t="s">
        <v>5</v>
      </c>
      <c r="I313" s="85"/>
      <c r="J313" s="82"/>
      <c r="K313" s="188"/>
      <c r="M313" s="201"/>
      <c r="N313" s="209"/>
      <c r="O313" s="201"/>
      <c r="P313" s="209"/>
      <c r="Q313" s="201"/>
      <c r="R313" s="209"/>
      <c r="S313" s="201"/>
      <c r="T313" s="209"/>
      <c r="U313" s="201"/>
      <c r="V313" s="209"/>
      <c r="W313" s="201"/>
      <c r="X313" s="209"/>
      <c r="Y313" s="201"/>
      <c r="Z313" s="209"/>
      <c r="AA313" s="201"/>
      <c r="AB313" s="209"/>
      <c r="AC313" s="201"/>
      <c r="AD313" s="209"/>
      <c r="AE313" s="201"/>
      <c r="AF313" s="209"/>
      <c r="AG313" s="201"/>
      <c r="AH313" s="209"/>
      <c r="AI313" s="201"/>
      <c r="AJ313" s="209"/>
      <c r="AK313" s="201"/>
      <c r="AL313" s="209"/>
      <c r="AM313" s="201"/>
      <c r="AN313" s="209"/>
      <c r="AO313" s="201"/>
      <c r="AP313" s="209"/>
      <c r="AQ313" s="201"/>
      <c r="AR313" s="209"/>
      <c r="AS313" s="201"/>
      <c r="AT313" s="209"/>
      <c r="AU313" s="201"/>
      <c r="AV313" s="209"/>
      <c r="AW313" s="201"/>
      <c r="AX313" s="209"/>
      <c r="AY313" s="201"/>
      <c r="AZ313" s="209"/>
      <c r="BA313" s="201"/>
      <c r="BB313" s="209"/>
      <c r="BC313" s="201"/>
      <c r="BD313" s="209"/>
      <c r="BE313" s="201"/>
      <c r="BF313" s="209"/>
      <c r="BG313" s="201"/>
      <c r="BH313" s="209"/>
      <c r="BI313" s="201"/>
      <c r="BJ313" s="209"/>
      <c r="BK313" s="201"/>
      <c r="BL313" s="209"/>
      <c r="BM313" s="201"/>
      <c r="BN313" s="209"/>
      <c r="BO313" s="201"/>
      <c r="BP313" s="209"/>
      <c r="BQ313" s="1"/>
      <c r="BR313" s="1"/>
      <c r="BS313" s="1"/>
    </row>
    <row r="314" spans="1:72" s="5" customFormat="1" hidden="1" x14ac:dyDescent="0.2">
      <c r="B314" s="81"/>
      <c r="C314" s="82"/>
      <c r="D314" s="79" t="s">
        <v>77</v>
      </c>
      <c r="E314" s="83" t="s">
        <v>5</v>
      </c>
      <c r="F314" s="84" t="s">
        <v>433</v>
      </c>
      <c r="G314" s="82"/>
      <c r="H314" s="83" t="s">
        <v>5</v>
      </c>
      <c r="I314" s="85"/>
      <c r="J314" s="82"/>
      <c r="K314" s="187"/>
      <c r="M314" s="201"/>
      <c r="N314" s="209"/>
      <c r="O314" s="201"/>
      <c r="P314" s="209"/>
      <c r="Q314" s="201"/>
      <c r="R314" s="209"/>
      <c r="S314" s="201"/>
      <c r="T314" s="209"/>
      <c r="U314" s="201"/>
      <c r="V314" s="209"/>
      <c r="W314" s="201"/>
      <c r="X314" s="209"/>
      <c r="Y314" s="201"/>
      <c r="Z314" s="209"/>
      <c r="AA314" s="201"/>
      <c r="AB314" s="209"/>
      <c r="AC314" s="201"/>
      <c r="AD314" s="209"/>
      <c r="AE314" s="201"/>
      <c r="AF314" s="209"/>
      <c r="AG314" s="201"/>
      <c r="AH314" s="209"/>
      <c r="AI314" s="201"/>
      <c r="AJ314" s="209"/>
      <c r="AK314" s="201"/>
      <c r="AL314" s="209"/>
      <c r="AM314" s="201"/>
      <c r="AN314" s="209"/>
      <c r="AO314" s="201"/>
      <c r="AP314" s="209"/>
      <c r="AQ314" s="201"/>
      <c r="AR314" s="209"/>
      <c r="AS314" s="201"/>
      <c r="AT314" s="209"/>
      <c r="AU314" s="201"/>
      <c r="AV314" s="209"/>
      <c r="AW314" s="201"/>
      <c r="AX314" s="209"/>
      <c r="AY314" s="201"/>
      <c r="AZ314" s="209"/>
      <c r="BA314" s="201"/>
      <c r="BB314" s="209"/>
      <c r="BC314" s="201"/>
      <c r="BD314" s="209"/>
      <c r="BE314" s="201"/>
      <c r="BF314" s="209"/>
      <c r="BG314" s="201"/>
      <c r="BH314" s="209"/>
      <c r="BI314" s="201"/>
      <c r="BJ314" s="209"/>
      <c r="BK314" s="201"/>
      <c r="BL314" s="209"/>
      <c r="BM314" s="201"/>
      <c r="BN314" s="209"/>
      <c r="BO314" s="201"/>
      <c r="BP314" s="209"/>
      <c r="BQ314" s="1"/>
      <c r="BR314" s="1"/>
      <c r="BS314" s="1"/>
      <c r="BT314" s="6"/>
    </row>
    <row r="315" spans="1:72" s="6" customFormat="1" hidden="1" x14ac:dyDescent="0.2">
      <c r="B315" s="86"/>
      <c r="C315" s="87"/>
      <c r="D315" s="79" t="s">
        <v>77</v>
      </c>
      <c r="E315" s="88" t="s">
        <v>5</v>
      </c>
      <c r="F315" s="89" t="s">
        <v>39</v>
      </c>
      <c r="G315" s="87"/>
      <c r="H315" s="90">
        <v>1</v>
      </c>
      <c r="I315" s="91"/>
      <c r="J315" s="87"/>
      <c r="K315" s="188"/>
      <c r="M315" s="199"/>
      <c r="N315" s="208"/>
      <c r="O315" s="199"/>
      <c r="P315" s="208"/>
      <c r="Q315" s="199"/>
      <c r="R315" s="208"/>
      <c r="S315" s="199"/>
      <c r="T315" s="208"/>
      <c r="U315" s="199"/>
      <c r="V315" s="208"/>
      <c r="W315" s="199"/>
      <c r="X315" s="208"/>
      <c r="Y315" s="199"/>
      <c r="Z315" s="208"/>
      <c r="AA315" s="199"/>
      <c r="AB315" s="208"/>
      <c r="AC315" s="199"/>
      <c r="AD315" s="208"/>
      <c r="AE315" s="199"/>
      <c r="AF315" s="208"/>
      <c r="AG315" s="199"/>
      <c r="AH315" s="208"/>
      <c r="AI315" s="199"/>
      <c r="AJ315" s="208"/>
      <c r="AK315" s="199"/>
      <c r="AL315" s="208"/>
      <c r="AM315" s="199"/>
      <c r="AN315" s="208"/>
      <c r="AO315" s="199"/>
      <c r="AP315" s="208"/>
      <c r="AQ315" s="199"/>
      <c r="AR315" s="208"/>
      <c r="AS315" s="199"/>
      <c r="AT315" s="208"/>
      <c r="AU315" s="199"/>
      <c r="AV315" s="208"/>
      <c r="AW315" s="199"/>
      <c r="AX315" s="208"/>
      <c r="AY315" s="199"/>
      <c r="AZ315" s="208"/>
      <c r="BA315" s="199"/>
      <c r="BB315" s="208"/>
      <c r="BC315" s="199"/>
      <c r="BD315" s="208"/>
      <c r="BE315" s="199"/>
      <c r="BF315" s="208"/>
      <c r="BG315" s="199"/>
      <c r="BH315" s="208"/>
      <c r="BI315" s="199"/>
      <c r="BJ315" s="208"/>
      <c r="BK315" s="199"/>
      <c r="BL315" s="208"/>
      <c r="BM315" s="199"/>
      <c r="BN315" s="208"/>
      <c r="BO315" s="199"/>
      <c r="BP315" s="208"/>
      <c r="BQ315" s="1"/>
      <c r="BR315" s="1"/>
      <c r="BS315" s="1"/>
      <c r="BT315" s="5"/>
    </row>
    <row r="316" spans="1:72" s="269" customFormat="1" ht="16.5" customHeight="1" x14ac:dyDescent="0.2">
      <c r="A316" s="260"/>
      <c r="B316" s="16"/>
      <c r="C316" s="72">
        <v>14</v>
      </c>
      <c r="D316" s="72" t="s">
        <v>73</v>
      </c>
      <c r="E316" s="73" t="s">
        <v>514</v>
      </c>
      <c r="F316" s="74" t="s">
        <v>515</v>
      </c>
      <c r="G316" s="75" t="s">
        <v>437</v>
      </c>
      <c r="H316" s="105">
        <v>1</v>
      </c>
      <c r="I316" s="77"/>
      <c r="J316" s="78">
        <f>ROUND(I316*H316,2)</f>
        <v>0</v>
      </c>
      <c r="K316" s="306"/>
      <c r="M316" s="161">
        <v>0</v>
      </c>
      <c r="N316" s="162">
        <f>M316*I316</f>
        <v>0</v>
      </c>
      <c r="O316" s="161">
        <v>0</v>
      </c>
      <c r="P316" s="162">
        <f>O316*I316</f>
        <v>0</v>
      </c>
      <c r="Q316" s="161">
        <v>0</v>
      </c>
      <c r="R316" s="162">
        <f>Q316*I316</f>
        <v>0</v>
      </c>
      <c r="S316" s="161">
        <f>M316+O316</f>
        <v>0</v>
      </c>
      <c r="T316" s="162">
        <f>S316*I316</f>
        <v>0</v>
      </c>
      <c r="U316" s="161">
        <v>0</v>
      </c>
      <c r="V316" s="162">
        <f>U316*I316</f>
        <v>0</v>
      </c>
      <c r="W316" s="161" t="e">
        <f>#REF!+#REF!</f>
        <v>#REF!</v>
      </c>
      <c r="X316" s="162" t="e">
        <f>W316*I316</f>
        <v>#REF!</v>
      </c>
      <c r="Y316" s="161">
        <v>0</v>
      </c>
      <c r="Z316" s="162">
        <f>Y316*I316</f>
        <v>0</v>
      </c>
      <c r="AA316" s="161" t="e">
        <f>U316+W316</f>
        <v>#REF!</v>
      </c>
      <c r="AB316" s="162" t="e">
        <f>AA316*I316</f>
        <v>#REF!</v>
      </c>
      <c r="AC316" s="161">
        <v>0</v>
      </c>
      <c r="AD316" s="162">
        <f>AC316*I316</f>
        <v>0</v>
      </c>
      <c r="AE316" s="161" t="e">
        <f>Y316+AA316</f>
        <v>#REF!</v>
      </c>
      <c r="AF316" s="162" t="e">
        <f>AE316*I316</f>
        <v>#REF!</v>
      </c>
      <c r="AG316" s="161">
        <v>0</v>
      </c>
      <c r="AH316" s="162">
        <f>AG316*I316</f>
        <v>0</v>
      </c>
      <c r="AI316" s="161" t="e">
        <f>AC316+AE316</f>
        <v>#REF!</v>
      </c>
      <c r="AJ316" s="162" t="e">
        <f>AI316*I316</f>
        <v>#REF!</v>
      </c>
      <c r="AK316" s="161">
        <v>0</v>
      </c>
      <c r="AL316" s="162">
        <f>AK316*I316</f>
        <v>0</v>
      </c>
      <c r="AM316" s="161" t="e">
        <f>AG316+AI316</f>
        <v>#REF!</v>
      </c>
      <c r="AN316" s="162" t="e">
        <f>AM316*I316</f>
        <v>#REF!</v>
      </c>
      <c r="AO316" s="161">
        <v>0</v>
      </c>
      <c r="AP316" s="162">
        <f>AO316*I316</f>
        <v>0</v>
      </c>
      <c r="AQ316" s="161" t="e">
        <f>AK316+AM316</f>
        <v>#REF!</v>
      </c>
      <c r="AR316" s="162" t="e">
        <f>AQ316*I316</f>
        <v>#REF!</v>
      </c>
      <c r="AS316" s="161">
        <v>0</v>
      </c>
      <c r="AT316" s="162">
        <f>AS316*I316</f>
        <v>0</v>
      </c>
      <c r="AU316" s="161" t="e">
        <f>AO316+AQ316</f>
        <v>#REF!</v>
      </c>
      <c r="AV316" s="162" t="e">
        <f>AU316*I316</f>
        <v>#REF!</v>
      </c>
      <c r="AW316" s="161">
        <v>0</v>
      </c>
      <c r="AX316" s="162">
        <f>AW316*I316</f>
        <v>0</v>
      </c>
      <c r="AY316" s="161" t="e">
        <f t="shared" ref="AY316" si="235">AS316+AU316</f>
        <v>#REF!</v>
      </c>
      <c r="AZ316" s="162" t="e">
        <f>AY316*I316</f>
        <v>#REF!</v>
      </c>
      <c r="BA316" s="161">
        <v>0</v>
      </c>
      <c r="BB316" s="162">
        <f>BA316*I316</f>
        <v>0</v>
      </c>
      <c r="BC316" s="161" t="e">
        <f t="shared" ref="BC316" si="236">AW316+AY316</f>
        <v>#REF!</v>
      </c>
      <c r="BD316" s="162" t="e">
        <f>BC316*I316</f>
        <v>#REF!</v>
      </c>
      <c r="BE316" s="161">
        <v>0</v>
      </c>
      <c r="BF316" s="162">
        <f>BE316*I316</f>
        <v>0</v>
      </c>
      <c r="BG316" s="161" t="e">
        <f t="shared" ref="BG316" si="237">BA316+BC316</f>
        <v>#REF!</v>
      </c>
      <c r="BH316" s="162" t="e">
        <f>BG316*I316</f>
        <v>#REF!</v>
      </c>
      <c r="BI316" s="161">
        <v>0</v>
      </c>
      <c r="BJ316" s="162">
        <f>BI316*I316</f>
        <v>0</v>
      </c>
      <c r="BK316" s="161" t="e">
        <f t="shared" ref="BK316" si="238">BE316+BG316</f>
        <v>#REF!</v>
      </c>
      <c r="BL316" s="162" t="e">
        <f>BK316*I316</f>
        <v>#REF!</v>
      </c>
      <c r="BM316" s="161">
        <v>0</v>
      </c>
      <c r="BN316" s="162">
        <f>BM316*I316</f>
        <v>0</v>
      </c>
      <c r="BO316" s="161" t="e">
        <f>BI316+BK316</f>
        <v>#REF!</v>
      </c>
      <c r="BP316" s="162" t="e">
        <f>BO316*I316</f>
        <v>#REF!</v>
      </c>
    </row>
    <row r="317" spans="1:72" s="65" customFormat="1" ht="22.9" customHeight="1" x14ac:dyDescent="0.2">
      <c r="B317" s="64"/>
      <c r="D317" s="66" t="s">
        <v>36</v>
      </c>
      <c r="E317" s="70" t="s">
        <v>516</v>
      </c>
      <c r="F317" s="70" t="s">
        <v>517</v>
      </c>
      <c r="I317" s="68"/>
      <c r="J317" s="71">
        <f>SUM(J318:J345)</f>
        <v>0</v>
      </c>
      <c r="K317" s="188"/>
      <c r="M317" s="194"/>
      <c r="N317" s="207">
        <f>SUM(N318:N345)</f>
        <v>0</v>
      </c>
      <c r="O317" s="194"/>
      <c r="P317" s="207">
        <f>SUM(P318:P345)</f>
        <v>0</v>
      </c>
      <c r="Q317" s="194"/>
      <c r="R317" s="207">
        <f>SUM(R318:R345)</f>
        <v>0</v>
      </c>
      <c r="S317" s="194"/>
      <c r="T317" s="207">
        <f>SUM(T318:T345)</f>
        <v>0</v>
      </c>
      <c r="U317" s="194"/>
      <c r="V317" s="207">
        <f>SUM(V318:V345)</f>
        <v>0</v>
      </c>
      <c r="W317" s="194"/>
      <c r="X317" s="207" t="e">
        <f>SUM(X318:X345)</f>
        <v>#REF!</v>
      </c>
      <c r="Y317" s="194"/>
      <c r="Z317" s="207">
        <f>SUM(Z318:Z345)</f>
        <v>0</v>
      </c>
      <c r="AA317" s="194"/>
      <c r="AB317" s="207" t="e">
        <f>SUM(AB318:AB345)</f>
        <v>#REF!</v>
      </c>
      <c r="AC317" s="194"/>
      <c r="AD317" s="207">
        <f>SUM(AD318:AD345)</f>
        <v>0</v>
      </c>
      <c r="AE317" s="194"/>
      <c r="AF317" s="207" t="e">
        <f>SUM(AF318:AF345)</f>
        <v>#REF!</v>
      </c>
      <c r="AG317" s="194"/>
      <c r="AH317" s="207">
        <f>SUM(AH318:AH345)</f>
        <v>0</v>
      </c>
      <c r="AI317" s="194"/>
      <c r="AJ317" s="207" t="e">
        <f>SUM(AJ318:AJ345)</f>
        <v>#REF!</v>
      </c>
      <c r="AK317" s="194"/>
      <c r="AL317" s="207">
        <f>SUM(AL318:AL345)</f>
        <v>0</v>
      </c>
      <c r="AM317" s="194"/>
      <c r="AN317" s="207" t="e">
        <f>SUM(AN318:AN345)</f>
        <v>#REF!</v>
      </c>
      <c r="AO317" s="194"/>
      <c r="AP317" s="207">
        <f>SUM(AP318:AP345)</f>
        <v>0</v>
      </c>
      <c r="AQ317" s="194"/>
      <c r="AR317" s="207" t="e">
        <f>SUM(AR318:AR345)</f>
        <v>#REF!</v>
      </c>
      <c r="AS317" s="194"/>
      <c r="AT317" s="207">
        <f>SUM(AT318:AT345)</f>
        <v>0</v>
      </c>
      <c r="AU317" s="194"/>
      <c r="AV317" s="207" t="e">
        <f>SUM(AV318:AV345)</f>
        <v>#REF!</v>
      </c>
      <c r="AW317" s="194"/>
      <c r="AX317" s="207">
        <f>SUM(AX318:AX345)</f>
        <v>0</v>
      </c>
      <c r="AY317" s="194"/>
      <c r="AZ317" s="207" t="e">
        <f>SUM(AZ318:AZ345)</f>
        <v>#REF!</v>
      </c>
      <c r="BA317" s="194"/>
      <c r="BB317" s="207">
        <f>SUM(BB318:BB345)</f>
        <v>0</v>
      </c>
      <c r="BC317" s="194"/>
      <c r="BD317" s="207" t="e">
        <f>SUM(BD318:BD345)</f>
        <v>#REF!</v>
      </c>
      <c r="BE317" s="194"/>
      <c r="BF317" s="207">
        <f>SUM(BF318:BF345)</f>
        <v>0</v>
      </c>
      <c r="BG317" s="194"/>
      <c r="BH317" s="207" t="e">
        <f>SUM(BH318:BH345)</f>
        <v>#REF!</v>
      </c>
      <c r="BI317" s="194"/>
      <c r="BJ317" s="207">
        <f>SUM(BJ318:BJ345)</f>
        <v>0</v>
      </c>
      <c r="BK317" s="194"/>
      <c r="BL317" s="207" t="e">
        <f>SUM(BL318:BL345)</f>
        <v>#REF!</v>
      </c>
      <c r="BM317" s="194"/>
      <c r="BN317" s="207">
        <f>SUM(BN318:BN345)</f>
        <v>0</v>
      </c>
      <c r="BO317" s="194"/>
      <c r="BP317" s="207" t="e">
        <f>SUM(BP318:BP345)</f>
        <v>#REF!</v>
      </c>
      <c r="BQ317" s="269"/>
      <c r="BR317" s="269"/>
      <c r="BS317" s="269"/>
      <c r="BT317" s="82"/>
    </row>
    <row r="318" spans="1:72" s="269" customFormat="1" ht="16.5" customHeight="1" x14ac:dyDescent="0.2">
      <c r="A318" s="260"/>
      <c r="B318" s="16"/>
      <c r="C318" s="72">
        <v>15</v>
      </c>
      <c r="D318" s="72" t="s">
        <v>73</v>
      </c>
      <c r="E318" s="73" t="s">
        <v>518</v>
      </c>
      <c r="F318" s="74" t="s">
        <v>519</v>
      </c>
      <c r="G318" s="75" t="s">
        <v>130</v>
      </c>
      <c r="H318" s="76">
        <v>21</v>
      </c>
      <c r="I318" s="77"/>
      <c r="J318" s="78">
        <f>ROUND(I318*H318,2)</f>
        <v>0</v>
      </c>
      <c r="K318" s="305"/>
      <c r="M318" s="161">
        <v>0</v>
      </c>
      <c r="N318" s="162">
        <f>M318*I318</f>
        <v>0</v>
      </c>
      <c r="O318" s="161">
        <v>0</v>
      </c>
      <c r="P318" s="162">
        <f>O318*I318</f>
        <v>0</v>
      </c>
      <c r="Q318" s="161">
        <v>0</v>
      </c>
      <c r="R318" s="162">
        <f>Q318*I318</f>
        <v>0</v>
      </c>
      <c r="S318" s="161">
        <f>M318+O318</f>
        <v>0</v>
      </c>
      <c r="T318" s="162">
        <f>S318*I318</f>
        <v>0</v>
      </c>
      <c r="U318" s="161">
        <v>0</v>
      </c>
      <c r="V318" s="162">
        <f>U318*I318</f>
        <v>0</v>
      </c>
      <c r="W318" s="161" t="e">
        <f>#REF!+#REF!</f>
        <v>#REF!</v>
      </c>
      <c r="X318" s="162" t="e">
        <f>W318*I318</f>
        <v>#REF!</v>
      </c>
      <c r="Y318" s="161">
        <v>0</v>
      </c>
      <c r="Z318" s="162">
        <f>Y318*I318</f>
        <v>0</v>
      </c>
      <c r="AA318" s="161" t="e">
        <f>U318+W318</f>
        <v>#REF!</v>
      </c>
      <c r="AB318" s="162" t="e">
        <f>AA318*I318</f>
        <v>#REF!</v>
      </c>
      <c r="AC318" s="161">
        <v>0</v>
      </c>
      <c r="AD318" s="162">
        <f>AC318*I318</f>
        <v>0</v>
      </c>
      <c r="AE318" s="161" t="e">
        <f>Y318+AA318</f>
        <v>#REF!</v>
      </c>
      <c r="AF318" s="162" t="e">
        <f>AE318*I318</f>
        <v>#REF!</v>
      </c>
      <c r="AG318" s="161">
        <v>0</v>
      </c>
      <c r="AH318" s="162">
        <f>AG318*I318</f>
        <v>0</v>
      </c>
      <c r="AI318" s="161" t="e">
        <f>AC318+AE318</f>
        <v>#REF!</v>
      </c>
      <c r="AJ318" s="162" t="e">
        <f>AI318*I318</f>
        <v>#REF!</v>
      </c>
      <c r="AK318" s="161">
        <v>0</v>
      </c>
      <c r="AL318" s="162">
        <f>AK318*I318</f>
        <v>0</v>
      </c>
      <c r="AM318" s="161" t="e">
        <f>AG318+AI318</f>
        <v>#REF!</v>
      </c>
      <c r="AN318" s="162" t="e">
        <f>AM318*I318</f>
        <v>#REF!</v>
      </c>
      <c r="AO318" s="161">
        <v>0</v>
      </c>
      <c r="AP318" s="162">
        <f>AO318*I318</f>
        <v>0</v>
      </c>
      <c r="AQ318" s="161" t="e">
        <f>AK318+AM318</f>
        <v>#REF!</v>
      </c>
      <c r="AR318" s="162" t="e">
        <f>AQ318*I318</f>
        <v>#REF!</v>
      </c>
      <c r="AS318" s="161">
        <v>0</v>
      </c>
      <c r="AT318" s="162">
        <f>AS318*I318</f>
        <v>0</v>
      </c>
      <c r="AU318" s="161" t="e">
        <f>AO318+AQ318</f>
        <v>#REF!</v>
      </c>
      <c r="AV318" s="162" t="e">
        <f>AU318*I318</f>
        <v>#REF!</v>
      </c>
      <c r="AW318" s="161">
        <v>0</v>
      </c>
      <c r="AX318" s="162">
        <f>AW318*I318</f>
        <v>0</v>
      </c>
      <c r="AY318" s="161" t="e">
        <f t="shared" ref="AY318" si="239">AS318+AU318</f>
        <v>#REF!</v>
      </c>
      <c r="AZ318" s="162" t="e">
        <f>AY318*I318</f>
        <v>#REF!</v>
      </c>
      <c r="BA318" s="161">
        <v>0</v>
      </c>
      <c r="BB318" s="162">
        <f>BA318*I318</f>
        <v>0</v>
      </c>
      <c r="BC318" s="161" t="e">
        <f t="shared" ref="BC318" si="240">AW318+AY318</f>
        <v>#REF!</v>
      </c>
      <c r="BD318" s="162" t="e">
        <f>BC318*I318</f>
        <v>#REF!</v>
      </c>
      <c r="BE318" s="161">
        <v>0</v>
      </c>
      <c r="BF318" s="162">
        <f>BE318*I318</f>
        <v>0</v>
      </c>
      <c r="BG318" s="161" t="e">
        <f t="shared" ref="BG318" si="241">BA318+BC318</f>
        <v>#REF!</v>
      </c>
      <c r="BH318" s="162" t="e">
        <f>BG318*I318</f>
        <v>#REF!</v>
      </c>
      <c r="BI318" s="161">
        <v>0</v>
      </c>
      <c r="BJ318" s="162">
        <f>BI318*I318</f>
        <v>0</v>
      </c>
      <c r="BK318" s="161" t="e">
        <f t="shared" ref="BK318" si="242">BE318+BG318</f>
        <v>#REF!</v>
      </c>
      <c r="BL318" s="162" t="e">
        <f>BK318*I318</f>
        <v>#REF!</v>
      </c>
      <c r="BM318" s="161">
        <v>0</v>
      </c>
      <c r="BN318" s="162">
        <f>BM318*I318</f>
        <v>0</v>
      </c>
      <c r="BO318" s="161" t="e">
        <f>BI318+BK318</f>
        <v>#REF!</v>
      </c>
      <c r="BP318" s="162" t="e">
        <f>BO318*I318</f>
        <v>#REF!</v>
      </c>
      <c r="BT318" s="87"/>
    </row>
    <row r="319" spans="1:72" s="6" customFormat="1" ht="12" hidden="1" x14ac:dyDescent="0.2">
      <c r="B319" s="86"/>
      <c r="C319" s="87"/>
      <c r="D319" s="79" t="s">
        <v>77</v>
      </c>
      <c r="E319" s="88" t="s">
        <v>5</v>
      </c>
      <c r="F319" s="89" t="s">
        <v>520</v>
      </c>
      <c r="G319" s="87"/>
      <c r="H319" s="90">
        <v>62</v>
      </c>
      <c r="I319" s="91"/>
      <c r="J319" s="87"/>
      <c r="K319" s="189"/>
      <c r="M319" s="199"/>
      <c r="N319" s="208"/>
      <c r="O319" s="199"/>
      <c r="P319" s="208"/>
      <c r="Q319" s="199"/>
      <c r="R319" s="208"/>
      <c r="S319" s="199"/>
      <c r="T319" s="208"/>
      <c r="U319" s="199"/>
      <c r="V319" s="208"/>
      <c r="W319" s="199"/>
      <c r="X319" s="208"/>
      <c r="Y319" s="199"/>
      <c r="Z319" s="208"/>
      <c r="AA319" s="199"/>
      <c r="AB319" s="208"/>
      <c r="AC319" s="199"/>
      <c r="AD319" s="208"/>
      <c r="AE319" s="199"/>
      <c r="AF319" s="208"/>
      <c r="AG319" s="199"/>
      <c r="AH319" s="208"/>
      <c r="AI319" s="199"/>
      <c r="AJ319" s="208"/>
      <c r="AK319" s="199"/>
      <c r="AL319" s="208"/>
      <c r="AM319" s="199"/>
      <c r="AN319" s="208"/>
      <c r="AO319" s="199"/>
      <c r="AP319" s="208"/>
      <c r="AQ319" s="199"/>
      <c r="AR319" s="208"/>
      <c r="AS319" s="199"/>
      <c r="AT319" s="208"/>
      <c r="AU319" s="199"/>
      <c r="AV319" s="208"/>
      <c r="AW319" s="199"/>
      <c r="AX319" s="208"/>
      <c r="AY319" s="199"/>
      <c r="AZ319" s="208"/>
      <c r="BA319" s="199"/>
      <c r="BB319" s="208"/>
      <c r="BC319" s="199"/>
      <c r="BD319" s="208"/>
      <c r="BE319" s="199"/>
      <c r="BF319" s="208"/>
      <c r="BG319" s="199"/>
      <c r="BH319" s="208"/>
      <c r="BI319" s="199"/>
      <c r="BJ319" s="208"/>
      <c r="BK319" s="199"/>
      <c r="BL319" s="208"/>
      <c r="BM319" s="199"/>
      <c r="BN319" s="208"/>
      <c r="BO319" s="199"/>
      <c r="BP319" s="208"/>
      <c r="BQ319" s="1"/>
      <c r="BR319" s="1"/>
      <c r="BS319" s="1"/>
      <c r="BT319" s="1"/>
    </row>
    <row r="320" spans="1:72" s="5" customFormat="1" hidden="1" x14ac:dyDescent="0.2">
      <c r="B320" s="81"/>
      <c r="C320" s="82"/>
      <c r="D320" s="79" t="s">
        <v>77</v>
      </c>
      <c r="E320" s="83" t="s">
        <v>5</v>
      </c>
      <c r="F320" s="84" t="s">
        <v>489</v>
      </c>
      <c r="G320" s="82"/>
      <c r="H320" s="83" t="s">
        <v>5</v>
      </c>
      <c r="I320" s="85"/>
      <c r="J320" s="82"/>
      <c r="K320" s="186"/>
      <c r="M320" s="201"/>
      <c r="N320" s="209"/>
      <c r="O320" s="201"/>
      <c r="P320" s="209"/>
      <c r="Q320" s="201"/>
      <c r="R320" s="209"/>
      <c r="S320" s="201"/>
      <c r="T320" s="209"/>
      <c r="U320" s="201"/>
      <c r="V320" s="209"/>
      <c r="W320" s="201"/>
      <c r="X320" s="209"/>
      <c r="Y320" s="201"/>
      <c r="Z320" s="209"/>
      <c r="AA320" s="201"/>
      <c r="AB320" s="209"/>
      <c r="AC320" s="201"/>
      <c r="AD320" s="209"/>
      <c r="AE320" s="201"/>
      <c r="AF320" s="209"/>
      <c r="AG320" s="201"/>
      <c r="AH320" s="209"/>
      <c r="AI320" s="201"/>
      <c r="AJ320" s="209"/>
      <c r="AK320" s="201"/>
      <c r="AL320" s="209"/>
      <c r="AM320" s="201"/>
      <c r="AN320" s="209"/>
      <c r="AO320" s="201"/>
      <c r="AP320" s="209"/>
      <c r="AQ320" s="201"/>
      <c r="AR320" s="209"/>
      <c r="AS320" s="201"/>
      <c r="AT320" s="209"/>
      <c r="AU320" s="201"/>
      <c r="AV320" s="209"/>
      <c r="AW320" s="201"/>
      <c r="AX320" s="209"/>
      <c r="AY320" s="201"/>
      <c r="AZ320" s="209"/>
      <c r="BA320" s="201"/>
      <c r="BB320" s="209"/>
      <c r="BC320" s="201"/>
      <c r="BD320" s="209"/>
      <c r="BE320" s="201"/>
      <c r="BF320" s="209"/>
      <c r="BG320" s="201"/>
      <c r="BH320" s="209"/>
      <c r="BI320" s="201"/>
      <c r="BJ320" s="209"/>
      <c r="BK320" s="201"/>
      <c r="BL320" s="209"/>
      <c r="BM320" s="201"/>
      <c r="BN320" s="209"/>
      <c r="BO320" s="201"/>
      <c r="BP320" s="209"/>
      <c r="BQ320" s="1"/>
      <c r="BR320" s="1"/>
      <c r="BS320" s="1"/>
      <c r="BT320" s="4"/>
    </row>
    <row r="321" spans="1:72" s="6" customFormat="1" hidden="1" x14ac:dyDescent="0.2">
      <c r="B321" s="86"/>
      <c r="C321" s="87"/>
      <c r="D321" s="79" t="s">
        <v>77</v>
      </c>
      <c r="E321" s="88" t="s">
        <v>5</v>
      </c>
      <c r="F321" s="89" t="s">
        <v>521</v>
      </c>
      <c r="G321" s="87"/>
      <c r="H321" s="90">
        <v>31</v>
      </c>
      <c r="I321" s="91"/>
      <c r="J321" s="87"/>
      <c r="K321" s="187"/>
      <c r="M321" s="199"/>
      <c r="N321" s="208"/>
      <c r="O321" s="199"/>
      <c r="P321" s="208"/>
      <c r="Q321" s="199"/>
      <c r="R321" s="208"/>
      <c r="S321" s="199"/>
      <c r="T321" s="208"/>
      <c r="U321" s="199"/>
      <c r="V321" s="208"/>
      <c r="W321" s="199"/>
      <c r="X321" s="208"/>
      <c r="Y321" s="199"/>
      <c r="Z321" s="208"/>
      <c r="AA321" s="199"/>
      <c r="AB321" s="208"/>
      <c r="AC321" s="199"/>
      <c r="AD321" s="208"/>
      <c r="AE321" s="199"/>
      <c r="AF321" s="208"/>
      <c r="AG321" s="199"/>
      <c r="AH321" s="208"/>
      <c r="AI321" s="199"/>
      <c r="AJ321" s="208"/>
      <c r="AK321" s="199"/>
      <c r="AL321" s="208"/>
      <c r="AM321" s="199"/>
      <c r="AN321" s="208"/>
      <c r="AO321" s="199"/>
      <c r="AP321" s="208"/>
      <c r="AQ321" s="199"/>
      <c r="AR321" s="208"/>
      <c r="AS321" s="199"/>
      <c r="AT321" s="208"/>
      <c r="AU321" s="199"/>
      <c r="AV321" s="208"/>
      <c r="AW321" s="199"/>
      <c r="AX321" s="208"/>
      <c r="AY321" s="199"/>
      <c r="AZ321" s="208"/>
      <c r="BA321" s="199"/>
      <c r="BB321" s="208"/>
      <c r="BC321" s="199"/>
      <c r="BD321" s="208"/>
      <c r="BE321" s="199"/>
      <c r="BF321" s="208"/>
      <c r="BG321" s="199"/>
      <c r="BH321" s="208"/>
      <c r="BI321" s="199"/>
      <c r="BJ321" s="208"/>
      <c r="BK321" s="199"/>
      <c r="BL321" s="208"/>
      <c r="BM321" s="199"/>
      <c r="BN321" s="208"/>
      <c r="BO321" s="199"/>
      <c r="BP321" s="208"/>
      <c r="BQ321" s="1"/>
      <c r="BR321" s="1"/>
      <c r="BS321" s="1"/>
    </row>
    <row r="322" spans="1:72" s="5" customFormat="1" hidden="1" x14ac:dyDescent="0.2">
      <c r="B322" s="81"/>
      <c r="C322" s="82"/>
      <c r="D322" s="79" t="s">
        <v>77</v>
      </c>
      <c r="E322" s="83" t="s">
        <v>5</v>
      </c>
      <c r="F322" s="84" t="s">
        <v>489</v>
      </c>
      <c r="G322" s="82"/>
      <c r="H322" s="83" t="s">
        <v>5</v>
      </c>
      <c r="I322" s="85"/>
      <c r="J322" s="82"/>
      <c r="K322" s="188"/>
      <c r="M322" s="201"/>
      <c r="N322" s="209"/>
      <c r="O322" s="201"/>
      <c r="P322" s="209"/>
      <c r="Q322" s="201"/>
      <c r="R322" s="209"/>
      <c r="S322" s="201"/>
      <c r="T322" s="209"/>
      <c r="U322" s="201"/>
      <c r="V322" s="209"/>
      <c r="W322" s="201"/>
      <c r="X322" s="209"/>
      <c r="Y322" s="201"/>
      <c r="Z322" s="209"/>
      <c r="AA322" s="201"/>
      <c r="AB322" s="209"/>
      <c r="AC322" s="201"/>
      <c r="AD322" s="209"/>
      <c r="AE322" s="201"/>
      <c r="AF322" s="209"/>
      <c r="AG322" s="201"/>
      <c r="AH322" s="209"/>
      <c r="AI322" s="201"/>
      <c r="AJ322" s="209"/>
      <c r="AK322" s="201"/>
      <c r="AL322" s="209"/>
      <c r="AM322" s="201"/>
      <c r="AN322" s="209"/>
      <c r="AO322" s="201"/>
      <c r="AP322" s="209"/>
      <c r="AQ322" s="201"/>
      <c r="AR322" s="209"/>
      <c r="AS322" s="201"/>
      <c r="AT322" s="209"/>
      <c r="AU322" s="201"/>
      <c r="AV322" s="209"/>
      <c r="AW322" s="201"/>
      <c r="AX322" s="209"/>
      <c r="AY322" s="201"/>
      <c r="AZ322" s="209"/>
      <c r="BA322" s="201"/>
      <c r="BB322" s="209"/>
      <c r="BC322" s="201"/>
      <c r="BD322" s="209"/>
      <c r="BE322" s="201"/>
      <c r="BF322" s="209"/>
      <c r="BG322" s="201"/>
      <c r="BH322" s="209"/>
      <c r="BI322" s="201"/>
      <c r="BJ322" s="209"/>
      <c r="BK322" s="201"/>
      <c r="BL322" s="209"/>
      <c r="BM322" s="201"/>
      <c r="BN322" s="209"/>
      <c r="BO322" s="201"/>
      <c r="BP322" s="209"/>
      <c r="BQ322" s="6"/>
      <c r="BR322" s="6"/>
      <c r="BS322" s="6"/>
    </row>
    <row r="323" spans="1:72" s="269" customFormat="1" ht="16.5" customHeight="1" x14ac:dyDescent="0.2">
      <c r="A323" s="260"/>
      <c r="B323" s="16"/>
      <c r="C323" s="72">
        <v>16</v>
      </c>
      <c r="D323" s="72" t="s">
        <v>73</v>
      </c>
      <c r="E323" s="73" t="s">
        <v>522</v>
      </c>
      <c r="F323" s="74" t="s">
        <v>1126</v>
      </c>
      <c r="G323" s="75" t="s">
        <v>130</v>
      </c>
      <c r="H323" s="76">
        <v>1</v>
      </c>
      <c r="I323" s="77"/>
      <c r="J323" s="78">
        <f t="shared" ref="J323:J330" si="243">ROUND(I323*H323,2)</f>
        <v>0</v>
      </c>
      <c r="K323" s="305"/>
      <c r="M323" s="161">
        <v>0</v>
      </c>
      <c r="N323" s="162">
        <f t="shared" ref="N323:N330" si="244">M323*I323</f>
        <v>0</v>
      </c>
      <c r="O323" s="161">
        <v>0</v>
      </c>
      <c r="P323" s="162">
        <f t="shared" ref="P323:P330" si="245">O323*I323</f>
        <v>0</v>
      </c>
      <c r="Q323" s="161">
        <v>0</v>
      </c>
      <c r="R323" s="162">
        <f t="shared" ref="R323:R330" si="246">Q323*I323</f>
        <v>0</v>
      </c>
      <c r="S323" s="161">
        <f t="shared" ref="S323:S330" si="247">M323+O323</f>
        <v>0</v>
      </c>
      <c r="T323" s="162">
        <f t="shared" ref="T323:T330" si="248">S323*I323</f>
        <v>0</v>
      </c>
      <c r="U323" s="161">
        <v>0</v>
      </c>
      <c r="V323" s="162">
        <f t="shared" ref="V323:V330" si="249">U323*I323</f>
        <v>0</v>
      </c>
      <c r="W323" s="161" t="e">
        <f>#REF!+#REF!</f>
        <v>#REF!</v>
      </c>
      <c r="X323" s="162" t="e">
        <f t="shared" ref="X323:X330" si="250">W323*I323</f>
        <v>#REF!</v>
      </c>
      <c r="Y323" s="161">
        <v>0</v>
      </c>
      <c r="Z323" s="162">
        <f t="shared" ref="Z323:Z330" si="251">Y323*I323</f>
        <v>0</v>
      </c>
      <c r="AA323" s="161" t="e">
        <f t="shared" ref="AA323:AA330" si="252">U323+W323</f>
        <v>#REF!</v>
      </c>
      <c r="AB323" s="162" t="e">
        <f t="shared" ref="AB323:AB330" si="253">AA323*I323</f>
        <v>#REF!</v>
      </c>
      <c r="AC323" s="161">
        <v>0</v>
      </c>
      <c r="AD323" s="162">
        <f t="shared" ref="AD323:AD330" si="254">AC323*I323</f>
        <v>0</v>
      </c>
      <c r="AE323" s="161" t="e">
        <f t="shared" ref="AE323:AE330" si="255">Y323+AA323</f>
        <v>#REF!</v>
      </c>
      <c r="AF323" s="162" t="e">
        <f t="shared" ref="AF323:AF330" si="256">AE323*I323</f>
        <v>#REF!</v>
      </c>
      <c r="AG323" s="161">
        <v>0</v>
      </c>
      <c r="AH323" s="162">
        <f t="shared" ref="AH323:AH330" si="257">AG323*I323</f>
        <v>0</v>
      </c>
      <c r="AI323" s="161" t="e">
        <f t="shared" ref="AI323:AI330" si="258">AC323+AE323</f>
        <v>#REF!</v>
      </c>
      <c r="AJ323" s="162" t="e">
        <f t="shared" ref="AJ323:AJ330" si="259">AI323*I323</f>
        <v>#REF!</v>
      </c>
      <c r="AK323" s="161">
        <v>0</v>
      </c>
      <c r="AL323" s="162">
        <f t="shared" ref="AL323:AL330" si="260">AK323*I323</f>
        <v>0</v>
      </c>
      <c r="AM323" s="161" t="e">
        <f t="shared" ref="AM323:AM330" si="261">AG323+AI323</f>
        <v>#REF!</v>
      </c>
      <c r="AN323" s="162" t="e">
        <f t="shared" ref="AN323:AN330" si="262">AM323*I323</f>
        <v>#REF!</v>
      </c>
      <c r="AO323" s="161">
        <v>0</v>
      </c>
      <c r="AP323" s="162">
        <f t="shared" ref="AP323:AP330" si="263">AO323*I323</f>
        <v>0</v>
      </c>
      <c r="AQ323" s="161" t="e">
        <f t="shared" ref="AQ323:AQ330" si="264">AK323+AM323</f>
        <v>#REF!</v>
      </c>
      <c r="AR323" s="162" t="e">
        <f t="shared" ref="AR323:AR330" si="265">AQ323*I323</f>
        <v>#REF!</v>
      </c>
      <c r="AS323" s="161">
        <v>0</v>
      </c>
      <c r="AT323" s="162">
        <f t="shared" ref="AT323:AT330" si="266">AS323*I323</f>
        <v>0</v>
      </c>
      <c r="AU323" s="161" t="e">
        <f t="shared" ref="AU323:AU330" si="267">AO323+AQ323</f>
        <v>#REF!</v>
      </c>
      <c r="AV323" s="162" t="e">
        <f t="shared" ref="AV323:AV330" si="268">AU323*I323</f>
        <v>#REF!</v>
      </c>
      <c r="AW323" s="161">
        <v>0</v>
      </c>
      <c r="AX323" s="162">
        <f t="shared" ref="AX323:AX330" si="269">AW323*I323</f>
        <v>0</v>
      </c>
      <c r="AY323" s="161" t="e">
        <f t="shared" ref="AY323:AY330" si="270">AS323+AU323</f>
        <v>#REF!</v>
      </c>
      <c r="AZ323" s="162" t="e">
        <f t="shared" ref="AZ323:AZ330" si="271">AY323*I323</f>
        <v>#REF!</v>
      </c>
      <c r="BA323" s="161">
        <v>0</v>
      </c>
      <c r="BB323" s="162">
        <f t="shared" ref="BB323:BB330" si="272">BA323*I323</f>
        <v>0</v>
      </c>
      <c r="BC323" s="161" t="e">
        <f t="shared" ref="BC323:BC330" si="273">AW323+AY323</f>
        <v>#REF!</v>
      </c>
      <c r="BD323" s="162" t="e">
        <f t="shared" ref="BD323:BD330" si="274">BC323*I323</f>
        <v>#REF!</v>
      </c>
      <c r="BE323" s="161">
        <v>0</v>
      </c>
      <c r="BF323" s="162">
        <f t="shared" ref="BF323:BF330" si="275">BE323*I323</f>
        <v>0</v>
      </c>
      <c r="BG323" s="161" t="e">
        <f t="shared" ref="BG323:BG330" si="276">BA323+BC323</f>
        <v>#REF!</v>
      </c>
      <c r="BH323" s="162" t="e">
        <f t="shared" ref="BH323:BH330" si="277">BG323*I323</f>
        <v>#REF!</v>
      </c>
      <c r="BI323" s="161">
        <v>0</v>
      </c>
      <c r="BJ323" s="162">
        <f t="shared" ref="BJ323:BJ330" si="278">BI323*I323</f>
        <v>0</v>
      </c>
      <c r="BK323" s="161" t="e">
        <f t="shared" ref="BK323:BK330" si="279">BE323+BG323</f>
        <v>#REF!</v>
      </c>
      <c r="BL323" s="162" t="e">
        <f t="shared" ref="BL323:BL330" si="280">BK323*I323</f>
        <v>#REF!</v>
      </c>
      <c r="BM323" s="161">
        <v>0</v>
      </c>
      <c r="BN323" s="162">
        <f t="shared" ref="BN323:BN330" si="281">BM323*I323</f>
        <v>0</v>
      </c>
      <c r="BO323" s="161" t="e">
        <f t="shared" ref="BO323:BO330" si="282">BI323+BK323</f>
        <v>#REF!</v>
      </c>
      <c r="BP323" s="162" t="e">
        <f t="shared" ref="BP323:BP330" si="283">BO323*I323</f>
        <v>#REF!</v>
      </c>
      <c r="BQ323" s="82"/>
      <c r="BR323" s="82"/>
      <c r="BS323" s="82"/>
    </row>
    <row r="324" spans="1:72" s="269" customFormat="1" ht="16.5" customHeight="1" x14ac:dyDescent="0.2">
      <c r="A324" s="260"/>
      <c r="B324" s="16"/>
      <c r="C324" s="72">
        <v>17</v>
      </c>
      <c r="D324" s="72" t="s">
        <v>73</v>
      </c>
      <c r="E324" s="73" t="s">
        <v>523</v>
      </c>
      <c r="F324" s="74" t="s">
        <v>1136</v>
      </c>
      <c r="G324" s="75" t="s">
        <v>130</v>
      </c>
      <c r="H324" s="76">
        <v>1</v>
      </c>
      <c r="I324" s="77"/>
      <c r="J324" s="78">
        <f t="shared" si="243"/>
        <v>0</v>
      </c>
      <c r="K324" s="305"/>
      <c r="M324" s="161">
        <v>0</v>
      </c>
      <c r="N324" s="162">
        <f t="shared" si="244"/>
        <v>0</v>
      </c>
      <c r="O324" s="161">
        <v>0</v>
      </c>
      <c r="P324" s="162">
        <f t="shared" si="245"/>
        <v>0</v>
      </c>
      <c r="Q324" s="161">
        <v>0</v>
      </c>
      <c r="R324" s="162">
        <f t="shared" si="246"/>
        <v>0</v>
      </c>
      <c r="S324" s="161">
        <f t="shared" si="247"/>
        <v>0</v>
      </c>
      <c r="T324" s="162">
        <f t="shared" si="248"/>
        <v>0</v>
      </c>
      <c r="U324" s="161">
        <v>0</v>
      </c>
      <c r="V324" s="162">
        <f t="shared" si="249"/>
        <v>0</v>
      </c>
      <c r="W324" s="161" t="e">
        <f>#REF!+#REF!</f>
        <v>#REF!</v>
      </c>
      <c r="X324" s="162" t="e">
        <f t="shared" si="250"/>
        <v>#REF!</v>
      </c>
      <c r="Y324" s="161">
        <v>0</v>
      </c>
      <c r="Z324" s="162">
        <f t="shared" si="251"/>
        <v>0</v>
      </c>
      <c r="AA324" s="161" t="e">
        <f t="shared" si="252"/>
        <v>#REF!</v>
      </c>
      <c r="AB324" s="162" t="e">
        <f t="shared" si="253"/>
        <v>#REF!</v>
      </c>
      <c r="AC324" s="161">
        <v>0</v>
      </c>
      <c r="AD324" s="162">
        <f t="shared" si="254"/>
        <v>0</v>
      </c>
      <c r="AE324" s="161" t="e">
        <f t="shared" si="255"/>
        <v>#REF!</v>
      </c>
      <c r="AF324" s="162" t="e">
        <f t="shared" si="256"/>
        <v>#REF!</v>
      </c>
      <c r="AG324" s="161">
        <v>0</v>
      </c>
      <c r="AH324" s="162">
        <f t="shared" si="257"/>
        <v>0</v>
      </c>
      <c r="AI324" s="161" t="e">
        <f t="shared" si="258"/>
        <v>#REF!</v>
      </c>
      <c r="AJ324" s="162" t="e">
        <f t="shared" si="259"/>
        <v>#REF!</v>
      </c>
      <c r="AK324" s="161">
        <v>0</v>
      </c>
      <c r="AL324" s="162">
        <f t="shared" si="260"/>
        <v>0</v>
      </c>
      <c r="AM324" s="161" t="e">
        <f t="shared" si="261"/>
        <v>#REF!</v>
      </c>
      <c r="AN324" s="162" t="e">
        <f t="shared" si="262"/>
        <v>#REF!</v>
      </c>
      <c r="AO324" s="161">
        <v>0</v>
      </c>
      <c r="AP324" s="162">
        <f t="shared" si="263"/>
        <v>0</v>
      </c>
      <c r="AQ324" s="161" t="e">
        <f t="shared" si="264"/>
        <v>#REF!</v>
      </c>
      <c r="AR324" s="162" t="e">
        <f t="shared" si="265"/>
        <v>#REF!</v>
      </c>
      <c r="AS324" s="161">
        <v>0</v>
      </c>
      <c r="AT324" s="162">
        <f t="shared" si="266"/>
        <v>0</v>
      </c>
      <c r="AU324" s="161" t="e">
        <f t="shared" si="267"/>
        <v>#REF!</v>
      </c>
      <c r="AV324" s="162" t="e">
        <f t="shared" si="268"/>
        <v>#REF!</v>
      </c>
      <c r="AW324" s="161">
        <v>0</v>
      </c>
      <c r="AX324" s="162">
        <f t="shared" si="269"/>
        <v>0</v>
      </c>
      <c r="AY324" s="161" t="e">
        <f t="shared" si="270"/>
        <v>#REF!</v>
      </c>
      <c r="AZ324" s="162" t="e">
        <f t="shared" si="271"/>
        <v>#REF!</v>
      </c>
      <c r="BA324" s="161">
        <v>0</v>
      </c>
      <c r="BB324" s="162">
        <f t="shared" si="272"/>
        <v>0</v>
      </c>
      <c r="BC324" s="161" t="e">
        <f t="shared" si="273"/>
        <v>#REF!</v>
      </c>
      <c r="BD324" s="162" t="e">
        <f t="shared" si="274"/>
        <v>#REF!</v>
      </c>
      <c r="BE324" s="161">
        <v>0</v>
      </c>
      <c r="BF324" s="162">
        <f t="shared" si="275"/>
        <v>0</v>
      </c>
      <c r="BG324" s="161" t="e">
        <f t="shared" si="276"/>
        <v>#REF!</v>
      </c>
      <c r="BH324" s="162" t="e">
        <f t="shared" si="277"/>
        <v>#REF!</v>
      </c>
      <c r="BI324" s="161">
        <v>0</v>
      </c>
      <c r="BJ324" s="162">
        <f t="shared" si="278"/>
        <v>0</v>
      </c>
      <c r="BK324" s="161" t="e">
        <f t="shared" si="279"/>
        <v>#REF!</v>
      </c>
      <c r="BL324" s="162" t="e">
        <f t="shared" si="280"/>
        <v>#REF!</v>
      </c>
      <c r="BM324" s="161">
        <v>0</v>
      </c>
      <c r="BN324" s="162">
        <f t="shared" si="281"/>
        <v>0</v>
      </c>
      <c r="BO324" s="161" t="e">
        <f t="shared" si="282"/>
        <v>#REF!</v>
      </c>
      <c r="BP324" s="162" t="e">
        <f t="shared" si="283"/>
        <v>#REF!</v>
      </c>
      <c r="BT324" s="87"/>
    </row>
    <row r="325" spans="1:72" s="269" customFormat="1" ht="16.5" customHeight="1" x14ac:dyDescent="0.2">
      <c r="A325" s="260"/>
      <c r="B325" s="16"/>
      <c r="C325" s="72">
        <v>18</v>
      </c>
      <c r="D325" s="72" t="s">
        <v>73</v>
      </c>
      <c r="E325" s="73" t="s">
        <v>524</v>
      </c>
      <c r="F325" s="74" t="s">
        <v>1137</v>
      </c>
      <c r="G325" s="75" t="s">
        <v>130</v>
      </c>
      <c r="H325" s="76">
        <v>13</v>
      </c>
      <c r="I325" s="77"/>
      <c r="J325" s="78">
        <f t="shared" si="243"/>
        <v>0</v>
      </c>
      <c r="K325" s="305"/>
      <c r="M325" s="161">
        <v>0</v>
      </c>
      <c r="N325" s="162">
        <f t="shared" si="244"/>
        <v>0</v>
      </c>
      <c r="O325" s="161">
        <v>0</v>
      </c>
      <c r="P325" s="162">
        <f t="shared" si="245"/>
        <v>0</v>
      </c>
      <c r="Q325" s="161">
        <v>0</v>
      </c>
      <c r="R325" s="162">
        <f t="shared" si="246"/>
        <v>0</v>
      </c>
      <c r="S325" s="161">
        <f t="shared" si="247"/>
        <v>0</v>
      </c>
      <c r="T325" s="162">
        <f t="shared" si="248"/>
        <v>0</v>
      </c>
      <c r="U325" s="161">
        <v>0</v>
      </c>
      <c r="V325" s="162">
        <f t="shared" si="249"/>
        <v>0</v>
      </c>
      <c r="W325" s="161" t="e">
        <f>#REF!+#REF!</f>
        <v>#REF!</v>
      </c>
      <c r="X325" s="162" t="e">
        <f t="shared" si="250"/>
        <v>#REF!</v>
      </c>
      <c r="Y325" s="161">
        <v>0</v>
      </c>
      <c r="Z325" s="162">
        <f t="shared" si="251"/>
        <v>0</v>
      </c>
      <c r="AA325" s="161" t="e">
        <f t="shared" si="252"/>
        <v>#REF!</v>
      </c>
      <c r="AB325" s="162" t="e">
        <f t="shared" si="253"/>
        <v>#REF!</v>
      </c>
      <c r="AC325" s="161">
        <v>0</v>
      </c>
      <c r="AD325" s="162">
        <f t="shared" si="254"/>
        <v>0</v>
      </c>
      <c r="AE325" s="161" t="e">
        <f t="shared" si="255"/>
        <v>#REF!</v>
      </c>
      <c r="AF325" s="162" t="e">
        <f t="shared" si="256"/>
        <v>#REF!</v>
      </c>
      <c r="AG325" s="161">
        <v>0</v>
      </c>
      <c r="AH325" s="162">
        <f t="shared" si="257"/>
        <v>0</v>
      </c>
      <c r="AI325" s="161" t="e">
        <f t="shared" si="258"/>
        <v>#REF!</v>
      </c>
      <c r="AJ325" s="162" t="e">
        <f t="shared" si="259"/>
        <v>#REF!</v>
      </c>
      <c r="AK325" s="161">
        <v>0</v>
      </c>
      <c r="AL325" s="162">
        <f t="shared" si="260"/>
        <v>0</v>
      </c>
      <c r="AM325" s="161" t="e">
        <f t="shared" si="261"/>
        <v>#REF!</v>
      </c>
      <c r="AN325" s="162" t="e">
        <f t="shared" si="262"/>
        <v>#REF!</v>
      </c>
      <c r="AO325" s="161">
        <v>0</v>
      </c>
      <c r="AP325" s="162">
        <f t="shared" si="263"/>
        <v>0</v>
      </c>
      <c r="AQ325" s="161" t="e">
        <f t="shared" si="264"/>
        <v>#REF!</v>
      </c>
      <c r="AR325" s="162" t="e">
        <f t="shared" si="265"/>
        <v>#REF!</v>
      </c>
      <c r="AS325" s="161">
        <v>0</v>
      </c>
      <c r="AT325" s="162">
        <f t="shared" si="266"/>
        <v>0</v>
      </c>
      <c r="AU325" s="161" t="e">
        <f t="shared" si="267"/>
        <v>#REF!</v>
      </c>
      <c r="AV325" s="162" t="e">
        <f t="shared" si="268"/>
        <v>#REF!</v>
      </c>
      <c r="AW325" s="161">
        <v>0</v>
      </c>
      <c r="AX325" s="162">
        <f t="shared" si="269"/>
        <v>0</v>
      </c>
      <c r="AY325" s="161" t="e">
        <f t="shared" si="270"/>
        <v>#REF!</v>
      </c>
      <c r="AZ325" s="162" t="e">
        <f t="shared" si="271"/>
        <v>#REF!</v>
      </c>
      <c r="BA325" s="161">
        <v>0</v>
      </c>
      <c r="BB325" s="162">
        <f t="shared" si="272"/>
        <v>0</v>
      </c>
      <c r="BC325" s="161" t="e">
        <f t="shared" si="273"/>
        <v>#REF!</v>
      </c>
      <c r="BD325" s="162" t="e">
        <f t="shared" si="274"/>
        <v>#REF!</v>
      </c>
      <c r="BE325" s="161">
        <v>0</v>
      </c>
      <c r="BF325" s="162">
        <f t="shared" si="275"/>
        <v>0</v>
      </c>
      <c r="BG325" s="161" t="e">
        <f t="shared" si="276"/>
        <v>#REF!</v>
      </c>
      <c r="BH325" s="162" t="e">
        <f t="shared" si="277"/>
        <v>#REF!</v>
      </c>
      <c r="BI325" s="161">
        <v>0</v>
      </c>
      <c r="BJ325" s="162">
        <f t="shared" si="278"/>
        <v>0</v>
      </c>
      <c r="BK325" s="161" t="e">
        <f t="shared" si="279"/>
        <v>#REF!</v>
      </c>
      <c r="BL325" s="162" t="e">
        <f t="shared" si="280"/>
        <v>#REF!</v>
      </c>
      <c r="BM325" s="161">
        <v>0</v>
      </c>
      <c r="BN325" s="162">
        <f t="shared" si="281"/>
        <v>0</v>
      </c>
      <c r="BO325" s="161" t="e">
        <f t="shared" si="282"/>
        <v>#REF!</v>
      </c>
      <c r="BP325" s="162" t="e">
        <f t="shared" si="283"/>
        <v>#REF!</v>
      </c>
      <c r="BT325" s="82"/>
    </row>
    <row r="326" spans="1:72" s="269" customFormat="1" ht="16.5" customHeight="1" x14ac:dyDescent="0.2">
      <c r="A326" s="260"/>
      <c r="B326" s="16"/>
      <c r="C326" s="385">
        <v>19</v>
      </c>
      <c r="D326" s="385" t="s">
        <v>73</v>
      </c>
      <c r="E326" s="386" t="s">
        <v>525</v>
      </c>
      <c r="F326" s="387" t="s">
        <v>1138</v>
      </c>
      <c r="G326" s="368" t="s">
        <v>130</v>
      </c>
      <c r="H326" s="369">
        <v>3</v>
      </c>
      <c r="I326" s="370"/>
      <c r="J326" s="371">
        <f t="shared" si="243"/>
        <v>0</v>
      </c>
      <c r="K326" s="305"/>
      <c r="M326" s="161">
        <v>0</v>
      </c>
      <c r="N326" s="162">
        <f t="shared" si="244"/>
        <v>0</v>
      </c>
      <c r="O326" s="161">
        <v>0</v>
      </c>
      <c r="P326" s="162">
        <f t="shared" si="245"/>
        <v>0</v>
      </c>
      <c r="Q326" s="161">
        <v>0</v>
      </c>
      <c r="R326" s="162">
        <f t="shared" si="246"/>
        <v>0</v>
      </c>
      <c r="S326" s="161">
        <f t="shared" si="247"/>
        <v>0</v>
      </c>
      <c r="T326" s="162">
        <f t="shared" si="248"/>
        <v>0</v>
      </c>
      <c r="U326" s="161">
        <v>0</v>
      </c>
      <c r="V326" s="162">
        <f t="shared" si="249"/>
        <v>0</v>
      </c>
      <c r="W326" s="161" t="e">
        <f>#REF!+#REF!</f>
        <v>#REF!</v>
      </c>
      <c r="X326" s="162" t="e">
        <f t="shared" si="250"/>
        <v>#REF!</v>
      </c>
      <c r="Y326" s="161">
        <v>0</v>
      </c>
      <c r="Z326" s="162">
        <f t="shared" si="251"/>
        <v>0</v>
      </c>
      <c r="AA326" s="161" t="e">
        <f t="shared" si="252"/>
        <v>#REF!</v>
      </c>
      <c r="AB326" s="162" t="e">
        <f t="shared" si="253"/>
        <v>#REF!</v>
      </c>
      <c r="AC326" s="161">
        <v>0</v>
      </c>
      <c r="AD326" s="162">
        <f t="shared" si="254"/>
        <v>0</v>
      </c>
      <c r="AE326" s="161" t="e">
        <f t="shared" si="255"/>
        <v>#REF!</v>
      </c>
      <c r="AF326" s="162" t="e">
        <f t="shared" si="256"/>
        <v>#REF!</v>
      </c>
      <c r="AG326" s="161">
        <v>0</v>
      </c>
      <c r="AH326" s="162">
        <f t="shared" si="257"/>
        <v>0</v>
      </c>
      <c r="AI326" s="161" t="e">
        <f t="shared" si="258"/>
        <v>#REF!</v>
      </c>
      <c r="AJ326" s="162" t="e">
        <f t="shared" si="259"/>
        <v>#REF!</v>
      </c>
      <c r="AK326" s="161">
        <v>0</v>
      </c>
      <c r="AL326" s="162">
        <f t="shared" si="260"/>
        <v>0</v>
      </c>
      <c r="AM326" s="161" t="e">
        <f t="shared" si="261"/>
        <v>#REF!</v>
      </c>
      <c r="AN326" s="162" t="e">
        <f t="shared" si="262"/>
        <v>#REF!</v>
      </c>
      <c r="AO326" s="161">
        <v>0</v>
      </c>
      <c r="AP326" s="162">
        <f t="shared" si="263"/>
        <v>0</v>
      </c>
      <c r="AQ326" s="161" t="e">
        <f t="shared" si="264"/>
        <v>#REF!</v>
      </c>
      <c r="AR326" s="162" t="e">
        <f t="shared" si="265"/>
        <v>#REF!</v>
      </c>
      <c r="AS326" s="161">
        <v>0</v>
      </c>
      <c r="AT326" s="162">
        <f t="shared" si="266"/>
        <v>0</v>
      </c>
      <c r="AU326" s="161" t="e">
        <f t="shared" si="267"/>
        <v>#REF!</v>
      </c>
      <c r="AV326" s="162" t="e">
        <f t="shared" si="268"/>
        <v>#REF!</v>
      </c>
      <c r="AW326" s="161">
        <v>0</v>
      </c>
      <c r="AX326" s="162">
        <f t="shared" si="269"/>
        <v>0</v>
      </c>
      <c r="AY326" s="161" t="e">
        <f t="shared" si="270"/>
        <v>#REF!</v>
      </c>
      <c r="AZ326" s="162" t="e">
        <f t="shared" si="271"/>
        <v>#REF!</v>
      </c>
      <c r="BA326" s="161">
        <v>0</v>
      </c>
      <c r="BB326" s="162">
        <f t="shared" si="272"/>
        <v>0</v>
      </c>
      <c r="BC326" s="161" t="e">
        <f t="shared" si="273"/>
        <v>#REF!</v>
      </c>
      <c r="BD326" s="162" t="e">
        <f t="shared" si="274"/>
        <v>#REF!</v>
      </c>
      <c r="BE326" s="161">
        <v>0</v>
      </c>
      <c r="BF326" s="162">
        <f t="shared" si="275"/>
        <v>0</v>
      </c>
      <c r="BG326" s="161" t="e">
        <f t="shared" si="276"/>
        <v>#REF!</v>
      </c>
      <c r="BH326" s="162" t="e">
        <f t="shared" si="277"/>
        <v>#REF!</v>
      </c>
      <c r="BI326" s="161">
        <v>0</v>
      </c>
      <c r="BJ326" s="162">
        <f t="shared" si="278"/>
        <v>0</v>
      </c>
      <c r="BK326" s="161" t="e">
        <f t="shared" si="279"/>
        <v>#REF!</v>
      </c>
      <c r="BL326" s="162" t="e">
        <f t="shared" si="280"/>
        <v>#REF!</v>
      </c>
      <c r="BM326" s="161">
        <v>0</v>
      </c>
      <c r="BN326" s="162">
        <f t="shared" si="281"/>
        <v>0</v>
      </c>
      <c r="BO326" s="161" t="e">
        <f t="shared" si="282"/>
        <v>#REF!</v>
      </c>
      <c r="BP326" s="162" t="e">
        <f t="shared" si="283"/>
        <v>#REF!</v>
      </c>
      <c r="BQ326" s="87"/>
      <c r="BR326" s="87"/>
      <c r="BS326" s="87"/>
    </row>
    <row r="327" spans="1:72" s="269" customFormat="1" ht="16.5" customHeight="1" x14ac:dyDescent="0.2">
      <c r="A327" s="260"/>
      <c r="B327" s="16"/>
      <c r="C327" s="72">
        <v>20</v>
      </c>
      <c r="D327" s="72" t="s">
        <v>73</v>
      </c>
      <c r="E327" s="73" t="s">
        <v>526</v>
      </c>
      <c r="F327" s="74" t="s">
        <v>1139</v>
      </c>
      <c r="G327" s="75" t="s">
        <v>130</v>
      </c>
      <c r="H327" s="76">
        <v>1</v>
      </c>
      <c r="I327" s="77"/>
      <c r="J327" s="78">
        <f t="shared" si="243"/>
        <v>0</v>
      </c>
      <c r="K327" s="305"/>
      <c r="M327" s="161">
        <v>0</v>
      </c>
      <c r="N327" s="162">
        <f t="shared" si="244"/>
        <v>0</v>
      </c>
      <c r="O327" s="161">
        <v>0</v>
      </c>
      <c r="P327" s="162">
        <f t="shared" si="245"/>
        <v>0</v>
      </c>
      <c r="Q327" s="161">
        <v>0</v>
      </c>
      <c r="R327" s="162">
        <f t="shared" si="246"/>
        <v>0</v>
      </c>
      <c r="S327" s="161">
        <f t="shared" si="247"/>
        <v>0</v>
      </c>
      <c r="T327" s="162">
        <f t="shared" si="248"/>
        <v>0</v>
      </c>
      <c r="U327" s="161">
        <v>0</v>
      </c>
      <c r="V327" s="162">
        <f t="shared" si="249"/>
        <v>0</v>
      </c>
      <c r="W327" s="161" t="e">
        <f>#REF!+#REF!</f>
        <v>#REF!</v>
      </c>
      <c r="X327" s="162" t="e">
        <f t="shared" si="250"/>
        <v>#REF!</v>
      </c>
      <c r="Y327" s="161">
        <v>0</v>
      </c>
      <c r="Z327" s="162">
        <f t="shared" si="251"/>
        <v>0</v>
      </c>
      <c r="AA327" s="161" t="e">
        <f t="shared" si="252"/>
        <v>#REF!</v>
      </c>
      <c r="AB327" s="162" t="e">
        <f t="shared" si="253"/>
        <v>#REF!</v>
      </c>
      <c r="AC327" s="161">
        <v>0</v>
      </c>
      <c r="AD327" s="162">
        <f t="shared" si="254"/>
        <v>0</v>
      </c>
      <c r="AE327" s="161" t="e">
        <f t="shared" si="255"/>
        <v>#REF!</v>
      </c>
      <c r="AF327" s="162" t="e">
        <f t="shared" si="256"/>
        <v>#REF!</v>
      </c>
      <c r="AG327" s="161">
        <v>0</v>
      </c>
      <c r="AH327" s="162">
        <f t="shared" si="257"/>
        <v>0</v>
      </c>
      <c r="AI327" s="161" t="e">
        <f t="shared" si="258"/>
        <v>#REF!</v>
      </c>
      <c r="AJ327" s="162" t="e">
        <f t="shared" si="259"/>
        <v>#REF!</v>
      </c>
      <c r="AK327" s="161">
        <v>0</v>
      </c>
      <c r="AL327" s="162">
        <f t="shared" si="260"/>
        <v>0</v>
      </c>
      <c r="AM327" s="161" t="e">
        <f t="shared" si="261"/>
        <v>#REF!</v>
      </c>
      <c r="AN327" s="162" t="e">
        <f t="shared" si="262"/>
        <v>#REF!</v>
      </c>
      <c r="AO327" s="161">
        <v>0</v>
      </c>
      <c r="AP327" s="162">
        <f t="shared" si="263"/>
        <v>0</v>
      </c>
      <c r="AQ327" s="161" t="e">
        <f t="shared" si="264"/>
        <v>#REF!</v>
      </c>
      <c r="AR327" s="162" t="e">
        <f t="shared" si="265"/>
        <v>#REF!</v>
      </c>
      <c r="AS327" s="161">
        <v>0</v>
      </c>
      <c r="AT327" s="162">
        <f t="shared" si="266"/>
        <v>0</v>
      </c>
      <c r="AU327" s="161" t="e">
        <f t="shared" si="267"/>
        <v>#REF!</v>
      </c>
      <c r="AV327" s="162" t="e">
        <f t="shared" si="268"/>
        <v>#REF!</v>
      </c>
      <c r="AW327" s="161">
        <v>0</v>
      </c>
      <c r="AX327" s="162">
        <f t="shared" si="269"/>
        <v>0</v>
      </c>
      <c r="AY327" s="161" t="e">
        <f t="shared" si="270"/>
        <v>#REF!</v>
      </c>
      <c r="AZ327" s="162" t="e">
        <f t="shared" si="271"/>
        <v>#REF!</v>
      </c>
      <c r="BA327" s="161">
        <v>0</v>
      </c>
      <c r="BB327" s="162">
        <f t="shared" si="272"/>
        <v>0</v>
      </c>
      <c r="BC327" s="161" t="e">
        <f t="shared" si="273"/>
        <v>#REF!</v>
      </c>
      <c r="BD327" s="162" t="e">
        <f t="shared" si="274"/>
        <v>#REF!</v>
      </c>
      <c r="BE327" s="161">
        <v>0</v>
      </c>
      <c r="BF327" s="162">
        <f t="shared" si="275"/>
        <v>0</v>
      </c>
      <c r="BG327" s="161" t="e">
        <f t="shared" si="276"/>
        <v>#REF!</v>
      </c>
      <c r="BH327" s="162" t="e">
        <f t="shared" si="277"/>
        <v>#REF!</v>
      </c>
      <c r="BI327" s="161">
        <v>0</v>
      </c>
      <c r="BJ327" s="162">
        <f t="shared" si="278"/>
        <v>0</v>
      </c>
      <c r="BK327" s="161" t="e">
        <f t="shared" si="279"/>
        <v>#REF!</v>
      </c>
      <c r="BL327" s="162" t="e">
        <f t="shared" si="280"/>
        <v>#REF!</v>
      </c>
      <c r="BM327" s="161">
        <v>0</v>
      </c>
      <c r="BN327" s="162">
        <f t="shared" si="281"/>
        <v>0</v>
      </c>
      <c r="BO327" s="161" t="e">
        <f t="shared" si="282"/>
        <v>#REF!</v>
      </c>
      <c r="BP327" s="162" t="e">
        <f t="shared" si="283"/>
        <v>#REF!</v>
      </c>
      <c r="BQ327" s="82"/>
      <c r="BR327" s="82"/>
      <c r="BS327" s="82"/>
    </row>
    <row r="328" spans="1:72" s="269" customFormat="1" ht="16.5" customHeight="1" x14ac:dyDescent="0.2">
      <c r="A328" s="260"/>
      <c r="B328" s="16"/>
      <c r="C328" s="72">
        <v>21</v>
      </c>
      <c r="D328" s="72" t="s">
        <v>73</v>
      </c>
      <c r="E328" s="73" t="s">
        <v>527</v>
      </c>
      <c r="F328" s="74" t="s">
        <v>1140</v>
      </c>
      <c r="G328" s="75" t="s">
        <v>130</v>
      </c>
      <c r="H328" s="76">
        <v>1</v>
      </c>
      <c r="I328" s="77"/>
      <c r="J328" s="78">
        <f t="shared" si="243"/>
        <v>0</v>
      </c>
      <c r="K328" s="305"/>
      <c r="M328" s="161">
        <v>0</v>
      </c>
      <c r="N328" s="162">
        <f t="shared" si="244"/>
        <v>0</v>
      </c>
      <c r="O328" s="161">
        <v>0</v>
      </c>
      <c r="P328" s="162">
        <f t="shared" si="245"/>
        <v>0</v>
      </c>
      <c r="Q328" s="161">
        <v>0</v>
      </c>
      <c r="R328" s="162">
        <f t="shared" si="246"/>
        <v>0</v>
      </c>
      <c r="S328" s="161">
        <f t="shared" si="247"/>
        <v>0</v>
      </c>
      <c r="T328" s="162">
        <f t="shared" si="248"/>
        <v>0</v>
      </c>
      <c r="U328" s="161">
        <v>0</v>
      </c>
      <c r="V328" s="162">
        <f t="shared" si="249"/>
        <v>0</v>
      </c>
      <c r="W328" s="161" t="e">
        <f>#REF!+#REF!</f>
        <v>#REF!</v>
      </c>
      <c r="X328" s="162" t="e">
        <f t="shared" si="250"/>
        <v>#REF!</v>
      </c>
      <c r="Y328" s="161">
        <v>0</v>
      </c>
      <c r="Z328" s="162">
        <f t="shared" si="251"/>
        <v>0</v>
      </c>
      <c r="AA328" s="161" t="e">
        <f t="shared" si="252"/>
        <v>#REF!</v>
      </c>
      <c r="AB328" s="162" t="e">
        <f t="shared" si="253"/>
        <v>#REF!</v>
      </c>
      <c r="AC328" s="161">
        <v>0</v>
      </c>
      <c r="AD328" s="162">
        <f t="shared" si="254"/>
        <v>0</v>
      </c>
      <c r="AE328" s="161" t="e">
        <f t="shared" si="255"/>
        <v>#REF!</v>
      </c>
      <c r="AF328" s="162" t="e">
        <f t="shared" si="256"/>
        <v>#REF!</v>
      </c>
      <c r="AG328" s="161">
        <v>0</v>
      </c>
      <c r="AH328" s="162">
        <f t="shared" si="257"/>
        <v>0</v>
      </c>
      <c r="AI328" s="161" t="e">
        <f t="shared" si="258"/>
        <v>#REF!</v>
      </c>
      <c r="AJ328" s="162" t="e">
        <f t="shared" si="259"/>
        <v>#REF!</v>
      </c>
      <c r="AK328" s="161">
        <v>0</v>
      </c>
      <c r="AL328" s="162">
        <f t="shared" si="260"/>
        <v>0</v>
      </c>
      <c r="AM328" s="161" t="e">
        <f t="shared" si="261"/>
        <v>#REF!</v>
      </c>
      <c r="AN328" s="162" t="e">
        <f t="shared" si="262"/>
        <v>#REF!</v>
      </c>
      <c r="AO328" s="161">
        <v>0</v>
      </c>
      <c r="AP328" s="162">
        <f t="shared" si="263"/>
        <v>0</v>
      </c>
      <c r="AQ328" s="161" t="e">
        <f t="shared" si="264"/>
        <v>#REF!</v>
      </c>
      <c r="AR328" s="162" t="e">
        <f t="shared" si="265"/>
        <v>#REF!</v>
      </c>
      <c r="AS328" s="161">
        <v>0</v>
      </c>
      <c r="AT328" s="162">
        <f t="shared" si="266"/>
        <v>0</v>
      </c>
      <c r="AU328" s="161" t="e">
        <f t="shared" si="267"/>
        <v>#REF!</v>
      </c>
      <c r="AV328" s="162" t="e">
        <f t="shared" si="268"/>
        <v>#REF!</v>
      </c>
      <c r="AW328" s="161">
        <v>0</v>
      </c>
      <c r="AX328" s="162">
        <f t="shared" si="269"/>
        <v>0</v>
      </c>
      <c r="AY328" s="161" t="e">
        <f t="shared" si="270"/>
        <v>#REF!</v>
      </c>
      <c r="AZ328" s="162" t="e">
        <f t="shared" si="271"/>
        <v>#REF!</v>
      </c>
      <c r="BA328" s="161">
        <v>0</v>
      </c>
      <c r="BB328" s="162">
        <f t="shared" si="272"/>
        <v>0</v>
      </c>
      <c r="BC328" s="161" t="e">
        <f t="shared" si="273"/>
        <v>#REF!</v>
      </c>
      <c r="BD328" s="162" t="e">
        <f t="shared" si="274"/>
        <v>#REF!</v>
      </c>
      <c r="BE328" s="161">
        <v>0</v>
      </c>
      <c r="BF328" s="162">
        <f t="shared" si="275"/>
        <v>0</v>
      </c>
      <c r="BG328" s="161" t="e">
        <f t="shared" si="276"/>
        <v>#REF!</v>
      </c>
      <c r="BH328" s="162" t="e">
        <f t="shared" si="277"/>
        <v>#REF!</v>
      </c>
      <c r="BI328" s="161">
        <v>0</v>
      </c>
      <c r="BJ328" s="162">
        <f t="shared" si="278"/>
        <v>0</v>
      </c>
      <c r="BK328" s="161" t="e">
        <f t="shared" si="279"/>
        <v>#REF!</v>
      </c>
      <c r="BL328" s="162" t="e">
        <f t="shared" si="280"/>
        <v>#REF!</v>
      </c>
      <c r="BM328" s="161">
        <v>0</v>
      </c>
      <c r="BN328" s="162">
        <f t="shared" si="281"/>
        <v>0</v>
      </c>
      <c r="BO328" s="161" t="e">
        <f t="shared" si="282"/>
        <v>#REF!</v>
      </c>
      <c r="BP328" s="162" t="e">
        <f t="shared" si="283"/>
        <v>#REF!</v>
      </c>
    </row>
    <row r="329" spans="1:72" s="269" customFormat="1" ht="16.5" customHeight="1" x14ac:dyDescent="0.2">
      <c r="A329" s="260"/>
      <c r="B329" s="16"/>
      <c r="C329" s="72">
        <v>22</v>
      </c>
      <c r="D329" s="72" t="s">
        <v>73</v>
      </c>
      <c r="E329" s="73" t="s">
        <v>527</v>
      </c>
      <c r="F329" s="74" t="s">
        <v>1141</v>
      </c>
      <c r="G329" s="75" t="s">
        <v>130</v>
      </c>
      <c r="H329" s="76">
        <v>1</v>
      </c>
      <c r="I329" s="77"/>
      <c r="J329" s="78">
        <f t="shared" ref="J329" si="284">ROUND(I329*H329,2)</f>
        <v>0</v>
      </c>
      <c r="K329" s="305"/>
      <c r="M329" s="161"/>
      <c r="N329" s="162"/>
      <c r="O329" s="161"/>
      <c r="P329" s="162"/>
      <c r="Q329" s="161"/>
      <c r="R329" s="162"/>
      <c r="S329" s="161"/>
      <c r="T329" s="162"/>
      <c r="U329" s="161"/>
      <c r="V329" s="162"/>
      <c r="W329" s="161"/>
      <c r="X329" s="162"/>
      <c r="Y329" s="161"/>
      <c r="Z329" s="162"/>
      <c r="AA329" s="161"/>
      <c r="AB329" s="162"/>
      <c r="AC329" s="161"/>
      <c r="AD329" s="162"/>
      <c r="AE329" s="161"/>
      <c r="AF329" s="162"/>
      <c r="AG329" s="161"/>
      <c r="AH329" s="162"/>
      <c r="AI329" s="161"/>
      <c r="AJ329" s="162"/>
      <c r="AK329" s="161"/>
      <c r="AL329" s="162"/>
      <c r="AM329" s="161"/>
      <c r="AN329" s="162"/>
      <c r="AO329" s="161"/>
      <c r="AP329" s="162"/>
      <c r="AQ329" s="161"/>
      <c r="AR329" s="162"/>
      <c r="AS329" s="161"/>
      <c r="AT329" s="162"/>
      <c r="AU329" s="161"/>
      <c r="AV329" s="162"/>
      <c r="AW329" s="161"/>
      <c r="AX329" s="162"/>
      <c r="AY329" s="161"/>
      <c r="AZ329" s="162"/>
      <c r="BA329" s="161"/>
      <c r="BB329" s="162"/>
      <c r="BC329" s="161"/>
      <c r="BD329" s="162"/>
      <c r="BE329" s="161"/>
      <c r="BF329" s="162"/>
      <c r="BG329" s="161"/>
      <c r="BH329" s="162"/>
      <c r="BI329" s="161"/>
      <c r="BJ329" s="162"/>
      <c r="BK329" s="161"/>
      <c r="BL329" s="162"/>
      <c r="BM329" s="161"/>
      <c r="BN329" s="162"/>
      <c r="BO329" s="161"/>
      <c r="BP329" s="162"/>
    </row>
    <row r="330" spans="1:72" s="269" customFormat="1" ht="16.5" customHeight="1" x14ac:dyDescent="0.2">
      <c r="A330" s="260"/>
      <c r="B330" s="16"/>
      <c r="C330" s="72">
        <v>23</v>
      </c>
      <c r="D330" s="72" t="s">
        <v>73</v>
      </c>
      <c r="E330" s="73" t="s">
        <v>528</v>
      </c>
      <c r="F330" s="74" t="s">
        <v>529</v>
      </c>
      <c r="G330" s="75" t="s">
        <v>509</v>
      </c>
      <c r="H330" s="76">
        <v>21</v>
      </c>
      <c r="I330" s="77"/>
      <c r="J330" s="78">
        <f t="shared" si="243"/>
        <v>0</v>
      </c>
      <c r="K330" s="305"/>
      <c r="M330" s="161">
        <v>0</v>
      </c>
      <c r="N330" s="162">
        <f t="shared" si="244"/>
        <v>0</v>
      </c>
      <c r="O330" s="161">
        <v>0</v>
      </c>
      <c r="P330" s="162">
        <f t="shared" si="245"/>
        <v>0</v>
      </c>
      <c r="Q330" s="161">
        <v>0</v>
      </c>
      <c r="R330" s="162">
        <f t="shared" si="246"/>
        <v>0</v>
      </c>
      <c r="S330" s="161">
        <f t="shared" si="247"/>
        <v>0</v>
      </c>
      <c r="T330" s="162">
        <f t="shared" si="248"/>
        <v>0</v>
      </c>
      <c r="U330" s="161">
        <v>0</v>
      </c>
      <c r="V330" s="162">
        <f t="shared" si="249"/>
        <v>0</v>
      </c>
      <c r="W330" s="161" t="e">
        <f>#REF!+#REF!</f>
        <v>#REF!</v>
      </c>
      <c r="X330" s="162" t="e">
        <f t="shared" si="250"/>
        <v>#REF!</v>
      </c>
      <c r="Y330" s="161">
        <v>0</v>
      </c>
      <c r="Z330" s="162">
        <f t="shared" si="251"/>
        <v>0</v>
      </c>
      <c r="AA330" s="161" t="e">
        <f t="shared" si="252"/>
        <v>#REF!</v>
      </c>
      <c r="AB330" s="162" t="e">
        <f t="shared" si="253"/>
        <v>#REF!</v>
      </c>
      <c r="AC330" s="161">
        <v>0</v>
      </c>
      <c r="AD330" s="162">
        <f t="shared" si="254"/>
        <v>0</v>
      </c>
      <c r="AE330" s="161" t="e">
        <f t="shared" si="255"/>
        <v>#REF!</v>
      </c>
      <c r="AF330" s="162" t="e">
        <f t="shared" si="256"/>
        <v>#REF!</v>
      </c>
      <c r="AG330" s="161">
        <v>0</v>
      </c>
      <c r="AH330" s="162">
        <f t="shared" si="257"/>
        <v>0</v>
      </c>
      <c r="AI330" s="161" t="e">
        <f t="shared" si="258"/>
        <v>#REF!</v>
      </c>
      <c r="AJ330" s="162" t="e">
        <f t="shared" si="259"/>
        <v>#REF!</v>
      </c>
      <c r="AK330" s="161">
        <v>0</v>
      </c>
      <c r="AL330" s="162">
        <f t="shared" si="260"/>
        <v>0</v>
      </c>
      <c r="AM330" s="161" t="e">
        <f t="shared" si="261"/>
        <v>#REF!</v>
      </c>
      <c r="AN330" s="162" t="e">
        <f t="shared" si="262"/>
        <v>#REF!</v>
      </c>
      <c r="AO330" s="161">
        <v>0</v>
      </c>
      <c r="AP330" s="162">
        <f t="shared" si="263"/>
        <v>0</v>
      </c>
      <c r="AQ330" s="161" t="e">
        <f t="shared" si="264"/>
        <v>#REF!</v>
      </c>
      <c r="AR330" s="162" t="e">
        <f t="shared" si="265"/>
        <v>#REF!</v>
      </c>
      <c r="AS330" s="161">
        <v>0</v>
      </c>
      <c r="AT330" s="162">
        <f t="shared" si="266"/>
        <v>0</v>
      </c>
      <c r="AU330" s="161" t="e">
        <f t="shared" si="267"/>
        <v>#REF!</v>
      </c>
      <c r="AV330" s="162" t="e">
        <f t="shared" si="268"/>
        <v>#REF!</v>
      </c>
      <c r="AW330" s="161">
        <v>0</v>
      </c>
      <c r="AX330" s="162">
        <f t="shared" si="269"/>
        <v>0</v>
      </c>
      <c r="AY330" s="161" t="e">
        <f t="shared" si="270"/>
        <v>#REF!</v>
      </c>
      <c r="AZ330" s="162" t="e">
        <f t="shared" si="271"/>
        <v>#REF!</v>
      </c>
      <c r="BA330" s="161">
        <v>0</v>
      </c>
      <c r="BB330" s="162">
        <f t="shared" si="272"/>
        <v>0</v>
      </c>
      <c r="BC330" s="161" t="e">
        <f t="shared" si="273"/>
        <v>#REF!</v>
      </c>
      <c r="BD330" s="162" t="e">
        <f t="shared" si="274"/>
        <v>#REF!</v>
      </c>
      <c r="BE330" s="161">
        <v>0</v>
      </c>
      <c r="BF330" s="162">
        <f t="shared" si="275"/>
        <v>0</v>
      </c>
      <c r="BG330" s="161" t="e">
        <f t="shared" si="276"/>
        <v>#REF!</v>
      </c>
      <c r="BH330" s="162" t="e">
        <f t="shared" si="277"/>
        <v>#REF!</v>
      </c>
      <c r="BI330" s="161">
        <v>0</v>
      </c>
      <c r="BJ330" s="162">
        <f t="shared" si="278"/>
        <v>0</v>
      </c>
      <c r="BK330" s="161" t="e">
        <f t="shared" si="279"/>
        <v>#REF!</v>
      </c>
      <c r="BL330" s="162" t="e">
        <f t="shared" si="280"/>
        <v>#REF!</v>
      </c>
      <c r="BM330" s="161">
        <v>0</v>
      </c>
      <c r="BN330" s="162">
        <f t="shared" si="281"/>
        <v>0</v>
      </c>
      <c r="BO330" s="161" t="e">
        <f t="shared" si="282"/>
        <v>#REF!</v>
      </c>
      <c r="BP330" s="162" t="e">
        <f t="shared" si="283"/>
        <v>#REF!</v>
      </c>
    </row>
    <row r="331" spans="1:72" s="6" customFormat="1" ht="12" hidden="1" x14ac:dyDescent="0.2">
      <c r="B331" s="86"/>
      <c r="C331" s="87"/>
      <c r="D331" s="79" t="s">
        <v>77</v>
      </c>
      <c r="E331" s="88" t="s">
        <v>5</v>
      </c>
      <c r="F331" s="89" t="s">
        <v>530</v>
      </c>
      <c r="G331" s="87"/>
      <c r="H331" s="90">
        <v>30</v>
      </c>
      <c r="I331" s="91"/>
      <c r="J331" s="87"/>
      <c r="K331" s="189"/>
      <c r="M331" s="199"/>
      <c r="N331" s="208"/>
      <c r="O331" s="199"/>
      <c r="P331" s="208"/>
      <c r="Q331" s="199"/>
      <c r="R331" s="208"/>
      <c r="S331" s="199"/>
      <c r="T331" s="208"/>
      <c r="U331" s="199"/>
      <c r="V331" s="208"/>
      <c r="W331" s="199"/>
      <c r="X331" s="208"/>
      <c r="Y331" s="199"/>
      <c r="Z331" s="208"/>
      <c r="AA331" s="199"/>
      <c r="AB331" s="208"/>
      <c r="AC331" s="199"/>
      <c r="AD331" s="208"/>
      <c r="AE331" s="199"/>
      <c r="AF331" s="208"/>
      <c r="AG331" s="199"/>
      <c r="AH331" s="208"/>
      <c r="AI331" s="199"/>
      <c r="AJ331" s="208"/>
      <c r="AK331" s="199"/>
      <c r="AL331" s="208"/>
      <c r="AM331" s="199"/>
      <c r="AN331" s="208"/>
      <c r="AO331" s="199"/>
      <c r="AP331" s="208"/>
      <c r="AQ331" s="199"/>
      <c r="AR331" s="208"/>
      <c r="AS331" s="199"/>
      <c r="AT331" s="208"/>
      <c r="AU331" s="199"/>
      <c r="AV331" s="208"/>
      <c r="AW331" s="199"/>
      <c r="AX331" s="208"/>
      <c r="AY331" s="199"/>
      <c r="AZ331" s="208"/>
      <c r="BA331" s="199"/>
      <c r="BB331" s="208"/>
      <c r="BC331" s="199"/>
      <c r="BD331" s="208"/>
      <c r="BE331" s="199"/>
      <c r="BF331" s="208"/>
      <c r="BG331" s="199"/>
      <c r="BH331" s="208"/>
      <c r="BI331" s="199"/>
      <c r="BJ331" s="208"/>
      <c r="BK331" s="199"/>
      <c r="BL331" s="208"/>
      <c r="BM331" s="199"/>
      <c r="BN331" s="208"/>
      <c r="BO331" s="199"/>
      <c r="BP331" s="208"/>
      <c r="BT331" s="1"/>
    </row>
    <row r="332" spans="1:72" s="5" customFormat="1" ht="12" hidden="1" x14ac:dyDescent="0.2">
      <c r="B332" s="81"/>
      <c r="C332" s="82"/>
      <c r="D332" s="79" t="s">
        <v>77</v>
      </c>
      <c r="E332" s="83" t="s">
        <v>5</v>
      </c>
      <c r="F332" s="84" t="s">
        <v>489</v>
      </c>
      <c r="G332" s="82"/>
      <c r="H332" s="83" t="s">
        <v>5</v>
      </c>
      <c r="I332" s="85"/>
      <c r="J332" s="82"/>
      <c r="K332" s="189"/>
      <c r="M332" s="201"/>
      <c r="N332" s="209"/>
      <c r="O332" s="201"/>
      <c r="P332" s="209"/>
      <c r="Q332" s="201"/>
      <c r="R332" s="209"/>
      <c r="S332" s="201"/>
      <c r="T332" s="209"/>
      <c r="U332" s="201"/>
      <c r="V332" s="209"/>
      <c r="W332" s="201"/>
      <c r="X332" s="209"/>
      <c r="Y332" s="201"/>
      <c r="Z332" s="209"/>
      <c r="AA332" s="201"/>
      <c r="AB332" s="209"/>
      <c r="AC332" s="201"/>
      <c r="AD332" s="209"/>
      <c r="AE332" s="201"/>
      <c r="AF332" s="209"/>
      <c r="AG332" s="201"/>
      <c r="AH332" s="209"/>
      <c r="AI332" s="201"/>
      <c r="AJ332" s="209"/>
      <c r="AK332" s="201"/>
      <c r="AL332" s="209"/>
      <c r="AM332" s="201"/>
      <c r="AN332" s="209"/>
      <c r="AO332" s="201"/>
      <c r="AP332" s="209"/>
      <c r="AQ332" s="201"/>
      <c r="AR332" s="209"/>
      <c r="AS332" s="201"/>
      <c r="AT332" s="209"/>
      <c r="AU332" s="201"/>
      <c r="AV332" s="209"/>
      <c r="AW332" s="201"/>
      <c r="AX332" s="209"/>
      <c r="AY332" s="201"/>
      <c r="AZ332" s="209"/>
      <c r="BA332" s="201"/>
      <c r="BB332" s="209"/>
      <c r="BC332" s="201"/>
      <c r="BD332" s="209"/>
      <c r="BE332" s="201"/>
      <c r="BF332" s="209"/>
      <c r="BG332" s="201"/>
      <c r="BH332" s="209"/>
      <c r="BI332" s="201"/>
      <c r="BJ332" s="209"/>
      <c r="BK332" s="201"/>
      <c r="BL332" s="209"/>
      <c r="BM332" s="201"/>
      <c r="BN332" s="209"/>
      <c r="BO332" s="201"/>
      <c r="BP332" s="209"/>
      <c r="BT332" s="1"/>
    </row>
    <row r="333" spans="1:72" s="269" customFormat="1" ht="16.5" customHeight="1" x14ac:dyDescent="0.2">
      <c r="A333" s="260"/>
      <c r="B333" s="16"/>
      <c r="C333" s="72">
        <v>24</v>
      </c>
      <c r="D333" s="72" t="s">
        <v>73</v>
      </c>
      <c r="E333" s="73" t="s">
        <v>531</v>
      </c>
      <c r="F333" s="74" t="s">
        <v>532</v>
      </c>
      <c r="G333" s="75" t="s">
        <v>130</v>
      </c>
      <c r="H333" s="76">
        <v>1</v>
      </c>
      <c r="I333" s="77"/>
      <c r="J333" s="78">
        <f>ROUND(I333*H333,2)</f>
        <v>0</v>
      </c>
      <c r="K333" s="305"/>
      <c r="M333" s="161">
        <v>0</v>
      </c>
      <c r="N333" s="162">
        <f>M333*I333</f>
        <v>0</v>
      </c>
      <c r="O333" s="161">
        <v>0</v>
      </c>
      <c r="P333" s="162">
        <f>O333*I333</f>
        <v>0</v>
      </c>
      <c r="Q333" s="161">
        <v>0</v>
      </c>
      <c r="R333" s="162">
        <f>Q333*I333</f>
        <v>0</v>
      </c>
      <c r="S333" s="161">
        <f t="shared" ref="S333:S334" si="285">M333+O333</f>
        <v>0</v>
      </c>
      <c r="T333" s="162">
        <f>S333*I333</f>
        <v>0</v>
      </c>
      <c r="U333" s="161">
        <v>0</v>
      </c>
      <c r="V333" s="162">
        <f>U333*I333</f>
        <v>0</v>
      </c>
      <c r="W333" s="161" t="e">
        <f>#REF!+#REF!</f>
        <v>#REF!</v>
      </c>
      <c r="X333" s="162" t="e">
        <f>W333*I333</f>
        <v>#REF!</v>
      </c>
      <c r="Y333" s="161">
        <v>0</v>
      </c>
      <c r="Z333" s="162">
        <f>Y333*I333</f>
        <v>0</v>
      </c>
      <c r="AA333" s="161" t="e">
        <f t="shared" ref="AA333:AA334" si="286">U333+W333</f>
        <v>#REF!</v>
      </c>
      <c r="AB333" s="162" t="e">
        <f>AA333*I333</f>
        <v>#REF!</v>
      </c>
      <c r="AC333" s="161">
        <v>0</v>
      </c>
      <c r="AD333" s="162">
        <f>AC333*I333</f>
        <v>0</v>
      </c>
      <c r="AE333" s="161" t="e">
        <f t="shared" ref="AE333:AE334" si="287">Y333+AA333</f>
        <v>#REF!</v>
      </c>
      <c r="AF333" s="162" t="e">
        <f>AE333*I333</f>
        <v>#REF!</v>
      </c>
      <c r="AG333" s="161">
        <v>0</v>
      </c>
      <c r="AH333" s="162">
        <f>AG333*I333</f>
        <v>0</v>
      </c>
      <c r="AI333" s="161" t="e">
        <f t="shared" ref="AI333:AI334" si="288">AC333+AE333</f>
        <v>#REF!</v>
      </c>
      <c r="AJ333" s="162" t="e">
        <f>AI333*I333</f>
        <v>#REF!</v>
      </c>
      <c r="AK333" s="161">
        <v>0</v>
      </c>
      <c r="AL333" s="162">
        <f>AK333*I333</f>
        <v>0</v>
      </c>
      <c r="AM333" s="161" t="e">
        <f t="shared" ref="AM333:AM334" si="289">AG333+AI333</f>
        <v>#REF!</v>
      </c>
      <c r="AN333" s="162" t="e">
        <f>AM333*I333</f>
        <v>#REF!</v>
      </c>
      <c r="AO333" s="161">
        <v>0</v>
      </c>
      <c r="AP333" s="162">
        <f>AO333*I333</f>
        <v>0</v>
      </c>
      <c r="AQ333" s="161" t="e">
        <f t="shared" ref="AQ333:AQ334" si="290">AK333+AM333</f>
        <v>#REF!</v>
      </c>
      <c r="AR333" s="162" t="e">
        <f>AQ333*I333</f>
        <v>#REF!</v>
      </c>
      <c r="AS333" s="161">
        <v>0</v>
      </c>
      <c r="AT333" s="162">
        <f>AS333*I333</f>
        <v>0</v>
      </c>
      <c r="AU333" s="161" t="e">
        <f t="shared" ref="AU333:AU334" si="291">AO333+AQ333</f>
        <v>#REF!</v>
      </c>
      <c r="AV333" s="162" t="e">
        <f>AU333*I333</f>
        <v>#REF!</v>
      </c>
      <c r="AW333" s="161">
        <v>0</v>
      </c>
      <c r="AX333" s="162">
        <f>AW333*I333</f>
        <v>0</v>
      </c>
      <c r="AY333" s="161" t="e">
        <f t="shared" ref="AY333:AY334" si="292">AS333+AU333</f>
        <v>#REF!</v>
      </c>
      <c r="AZ333" s="162" t="e">
        <f>AY333*I333</f>
        <v>#REF!</v>
      </c>
      <c r="BA333" s="161">
        <v>0</v>
      </c>
      <c r="BB333" s="162">
        <f>BA333*I333</f>
        <v>0</v>
      </c>
      <c r="BC333" s="161" t="e">
        <f t="shared" ref="BC333:BC334" si="293">AW333+AY333</f>
        <v>#REF!</v>
      </c>
      <c r="BD333" s="162" t="e">
        <f>BC333*I333</f>
        <v>#REF!</v>
      </c>
      <c r="BE333" s="161">
        <v>0</v>
      </c>
      <c r="BF333" s="162">
        <f>BE333*I333</f>
        <v>0</v>
      </c>
      <c r="BG333" s="161" t="e">
        <f t="shared" ref="BG333:BG334" si="294">BA333+BC333</f>
        <v>#REF!</v>
      </c>
      <c r="BH333" s="162" t="e">
        <f>BG333*I333</f>
        <v>#REF!</v>
      </c>
      <c r="BI333" s="161">
        <v>0</v>
      </c>
      <c r="BJ333" s="162">
        <f>BI333*I333</f>
        <v>0</v>
      </c>
      <c r="BK333" s="161" t="e">
        <f t="shared" ref="BK333:BK334" si="295">BE333+BG333</f>
        <v>#REF!</v>
      </c>
      <c r="BL333" s="162" t="e">
        <f>BK333*I333</f>
        <v>#REF!</v>
      </c>
      <c r="BM333" s="161">
        <v>0</v>
      </c>
      <c r="BN333" s="162">
        <f>BM333*I333</f>
        <v>0</v>
      </c>
      <c r="BO333" s="161" t="e">
        <f t="shared" ref="BO333:BO334" si="296">BI333+BK333</f>
        <v>#REF!</v>
      </c>
      <c r="BP333" s="162" t="e">
        <f>BO333*I333</f>
        <v>#REF!</v>
      </c>
    </row>
    <row r="334" spans="1:72" s="269" customFormat="1" ht="16.5" customHeight="1" x14ac:dyDescent="0.2">
      <c r="A334" s="260"/>
      <c r="B334" s="16"/>
      <c r="C334" s="72">
        <v>25</v>
      </c>
      <c r="D334" s="72" t="s">
        <v>73</v>
      </c>
      <c r="E334" s="73" t="s">
        <v>533</v>
      </c>
      <c r="F334" s="74" t="s">
        <v>534</v>
      </c>
      <c r="G334" s="75" t="s">
        <v>130</v>
      </c>
      <c r="H334" s="76">
        <v>22</v>
      </c>
      <c r="I334" s="77"/>
      <c r="J334" s="78">
        <f>ROUND(I334*H334,2)</f>
        <v>0</v>
      </c>
      <c r="K334" s="305"/>
      <c r="M334" s="161">
        <v>0</v>
      </c>
      <c r="N334" s="162">
        <f>M334*I334</f>
        <v>0</v>
      </c>
      <c r="O334" s="161">
        <v>0</v>
      </c>
      <c r="P334" s="162">
        <f>O334*I334</f>
        <v>0</v>
      </c>
      <c r="Q334" s="161">
        <v>0</v>
      </c>
      <c r="R334" s="162">
        <f>Q334*I334</f>
        <v>0</v>
      </c>
      <c r="S334" s="161">
        <f t="shared" si="285"/>
        <v>0</v>
      </c>
      <c r="T334" s="162">
        <f>S334*I334</f>
        <v>0</v>
      </c>
      <c r="U334" s="161">
        <v>0</v>
      </c>
      <c r="V334" s="162">
        <f>U334*I334</f>
        <v>0</v>
      </c>
      <c r="W334" s="161" t="e">
        <f>#REF!+#REF!</f>
        <v>#REF!</v>
      </c>
      <c r="X334" s="162" t="e">
        <f>W334*I334</f>
        <v>#REF!</v>
      </c>
      <c r="Y334" s="161">
        <v>0</v>
      </c>
      <c r="Z334" s="162">
        <f>Y334*I334</f>
        <v>0</v>
      </c>
      <c r="AA334" s="161" t="e">
        <f t="shared" si="286"/>
        <v>#REF!</v>
      </c>
      <c r="AB334" s="162" t="e">
        <f>AA334*I334</f>
        <v>#REF!</v>
      </c>
      <c r="AC334" s="161">
        <v>0</v>
      </c>
      <c r="AD334" s="162">
        <f>AC334*I334</f>
        <v>0</v>
      </c>
      <c r="AE334" s="161" t="e">
        <f t="shared" si="287"/>
        <v>#REF!</v>
      </c>
      <c r="AF334" s="162" t="e">
        <f>AE334*I334</f>
        <v>#REF!</v>
      </c>
      <c r="AG334" s="161">
        <v>0</v>
      </c>
      <c r="AH334" s="162">
        <f>AG334*I334</f>
        <v>0</v>
      </c>
      <c r="AI334" s="161" t="e">
        <f t="shared" si="288"/>
        <v>#REF!</v>
      </c>
      <c r="AJ334" s="162" t="e">
        <f>AI334*I334</f>
        <v>#REF!</v>
      </c>
      <c r="AK334" s="161">
        <v>0</v>
      </c>
      <c r="AL334" s="162">
        <f>AK334*I334</f>
        <v>0</v>
      </c>
      <c r="AM334" s="161" t="e">
        <f t="shared" si="289"/>
        <v>#REF!</v>
      </c>
      <c r="AN334" s="162" t="e">
        <f>AM334*I334</f>
        <v>#REF!</v>
      </c>
      <c r="AO334" s="161">
        <v>0</v>
      </c>
      <c r="AP334" s="162">
        <f>AO334*I334</f>
        <v>0</v>
      </c>
      <c r="AQ334" s="161" t="e">
        <f t="shared" si="290"/>
        <v>#REF!</v>
      </c>
      <c r="AR334" s="162" t="e">
        <f>AQ334*I334</f>
        <v>#REF!</v>
      </c>
      <c r="AS334" s="161">
        <v>0</v>
      </c>
      <c r="AT334" s="162">
        <f>AS334*I334</f>
        <v>0</v>
      </c>
      <c r="AU334" s="161" t="e">
        <f t="shared" si="291"/>
        <v>#REF!</v>
      </c>
      <c r="AV334" s="162" t="e">
        <f>AU334*I334</f>
        <v>#REF!</v>
      </c>
      <c r="AW334" s="161">
        <v>0</v>
      </c>
      <c r="AX334" s="162">
        <f>AW334*I334</f>
        <v>0</v>
      </c>
      <c r="AY334" s="161" t="e">
        <f t="shared" si="292"/>
        <v>#REF!</v>
      </c>
      <c r="AZ334" s="162" t="e">
        <f>AY334*I334</f>
        <v>#REF!</v>
      </c>
      <c r="BA334" s="161">
        <v>0</v>
      </c>
      <c r="BB334" s="162">
        <f>BA334*I334</f>
        <v>0</v>
      </c>
      <c r="BC334" s="161" t="e">
        <f t="shared" si="293"/>
        <v>#REF!</v>
      </c>
      <c r="BD334" s="162" t="e">
        <f>BC334*I334</f>
        <v>#REF!</v>
      </c>
      <c r="BE334" s="161">
        <v>0</v>
      </c>
      <c r="BF334" s="162">
        <f>BE334*I334</f>
        <v>0</v>
      </c>
      <c r="BG334" s="161" t="e">
        <f t="shared" si="294"/>
        <v>#REF!</v>
      </c>
      <c r="BH334" s="162" t="e">
        <f>BG334*I334</f>
        <v>#REF!</v>
      </c>
      <c r="BI334" s="161">
        <v>0</v>
      </c>
      <c r="BJ334" s="162">
        <f>BI334*I334</f>
        <v>0</v>
      </c>
      <c r="BK334" s="161" t="e">
        <f t="shared" si="295"/>
        <v>#REF!</v>
      </c>
      <c r="BL334" s="162" t="e">
        <f>BK334*I334</f>
        <v>#REF!</v>
      </c>
      <c r="BM334" s="161">
        <v>0</v>
      </c>
      <c r="BN334" s="162">
        <f>BM334*I334</f>
        <v>0</v>
      </c>
      <c r="BO334" s="161" t="e">
        <f t="shared" si="296"/>
        <v>#REF!</v>
      </c>
      <c r="BP334" s="162" t="e">
        <f>BO334*I334</f>
        <v>#REF!</v>
      </c>
      <c r="BT334" s="87"/>
    </row>
    <row r="335" spans="1:72" s="6" customFormat="1" hidden="1" x14ac:dyDescent="0.2">
      <c r="B335" s="86"/>
      <c r="C335" s="87"/>
      <c r="D335" s="79" t="s">
        <v>77</v>
      </c>
      <c r="E335" s="88" t="s">
        <v>5</v>
      </c>
      <c r="F335" s="89" t="s">
        <v>535</v>
      </c>
      <c r="G335" s="87"/>
      <c r="H335" s="90">
        <v>31</v>
      </c>
      <c r="I335" s="91"/>
      <c r="J335" s="87"/>
      <c r="K335" s="188"/>
      <c r="M335" s="199"/>
      <c r="N335" s="208"/>
      <c r="O335" s="199"/>
      <c r="P335" s="208"/>
      <c r="Q335" s="199"/>
      <c r="R335" s="208"/>
      <c r="S335" s="199"/>
      <c r="T335" s="208"/>
      <c r="U335" s="199"/>
      <c r="V335" s="208"/>
      <c r="W335" s="199"/>
      <c r="X335" s="208"/>
      <c r="Y335" s="199"/>
      <c r="Z335" s="208"/>
      <c r="AA335" s="199"/>
      <c r="AB335" s="208"/>
      <c r="AC335" s="199"/>
      <c r="AD335" s="208"/>
      <c r="AE335" s="199"/>
      <c r="AF335" s="208"/>
      <c r="AG335" s="199"/>
      <c r="AH335" s="208"/>
      <c r="AI335" s="199"/>
      <c r="AJ335" s="208"/>
      <c r="AK335" s="199"/>
      <c r="AL335" s="208"/>
      <c r="AM335" s="199"/>
      <c r="AN335" s="208"/>
      <c r="AO335" s="199"/>
      <c r="AP335" s="208"/>
      <c r="AQ335" s="199"/>
      <c r="AR335" s="208"/>
      <c r="AS335" s="199"/>
      <c r="AT335" s="208"/>
      <c r="AU335" s="199"/>
      <c r="AV335" s="208"/>
      <c r="AW335" s="199"/>
      <c r="AX335" s="208"/>
      <c r="AY335" s="199"/>
      <c r="AZ335" s="208"/>
      <c r="BA335" s="199"/>
      <c r="BB335" s="208"/>
      <c r="BC335" s="199"/>
      <c r="BD335" s="208"/>
      <c r="BE335" s="199"/>
      <c r="BF335" s="208"/>
      <c r="BG335" s="199"/>
      <c r="BH335" s="208"/>
      <c r="BI335" s="199"/>
      <c r="BJ335" s="208"/>
      <c r="BK335" s="199"/>
      <c r="BL335" s="208"/>
      <c r="BM335" s="199"/>
      <c r="BN335" s="208"/>
      <c r="BO335" s="199"/>
      <c r="BP335" s="208"/>
      <c r="BQ335" s="1"/>
      <c r="BR335" s="1"/>
      <c r="BS335" s="1"/>
      <c r="BT335" s="5"/>
    </row>
    <row r="336" spans="1:72" s="5" customFormat="1" ht="12" hidden="1" x14ac:dyDescent="0.2">
      <c r="B336" s="81"/>
      <c r="C336" s="82"/>
      <c r="D336" s="79" t="s">
        <v>77</v>
      </c>
      <c r="E336" s="83" t="s">
        <v>5</v>
      </c>
      <c r="F336" s="84" t="s">
        <v>489</v>
      </c>
      <c r="G336" s="82"/>
      <c r="H336" s="83" t="s">
        <v>5</v>
      </c>
      <c r="I336" s="85"/>
      <c r="J336" s="82"/>
      <c r="K336" s="189"/>
      <c r="M336" s="201"/>
      <c r="N336" s="209"/>
      <c r="O336" s="201"/>
      <c r="P336" s="209"/>
      <c r="Q336" s="201"/>
      <c r="R336" s="209"/>
      <c r="S336" s="201"/>
      <c r="T336" s="209"/>
      <c r="U336" s="201"/>
      <c r="V336" s="209"/>
      <c r="W336" s="201"/>
      <c r="X336" s="209"/>
      <c r="Y336" s="201"/>
      <c r="Z336" s="209"/>
      <c r="AA336" s="201"/>
      <c r="AB336" s="209"/>
      <c r="AC336" s="201"/>
      <c r="AD336" s="209"/>
      <c r="AE336" s="201"/>
      <c r="AF336" s="209"/>
      <c r="AG336" s="201"/>
      <c r="AH336" s="209"/>
      <c r="AI336" s="201"/>
      <c r="AJ336" s="209"/>
      <c r="AK336" s="201"/>
      <c r="AL336" s="209"/>
      <c r="AM336" s="201"/>
      <c r="AN336" s="209"/>
      <c r="AO336" s="201"/>
      <c r="AP336" s="209"/>
      <c r="AQ336" s="201"/>
      <c r="AR336" s="209"/>
      <c r="AS336" s="201"/>
      <c r="AT336" s="209"/>
      <c r="AU336" s="201"/>
      <c r="AV336" s="209"/>
      <c r="AW336" s="201"/>
      <c r="AX336" s="209"/>
      <c r="AY336" s="201"/>
      <c r="AZ336" s="209"/>
      <c r="BA336" s="201"/>
      <c r="BB336" s="209"/>
      <c r="BC336" s="201"/>
      <c r="BD336" s="209"/>
      <c r="BE336" s="201"/>
      <c r="BF336" s="209"/>
      <c r="BG336" s="201"/>
      <c r="BH336" s="209"/>
      <c r="BI336" s="201"/>
      <c r="BJ336" s="209"/>
      <c r="BK336" s="201"/>
      <c r="BL336" s="209"/>
      <c r="BM336" s="201"/>
      <c r="BN336" s="209"/>
      <c r="BO336" s="201"/>
      <c r="BP336" s="209"/>
      <c r="BQ336" s="4"/>
      <c r="BR336" s="4"/>
      <c r="BS336" s="4"/>
      <c r="BT336" s="1"/>
    </row>
    <row r="337" spans="1:72" s="269" customFormat="1" ht="21.75" customHeight="1" x14ac:dyDescent="0.2">
      <c r="A337" s="260"/>
      <c r="B337" s="16"/>
      <c r="C337" s="72">
        <v>26</v>
      </c>
      <c r="D337" s="72" t="s">
        <v>73</v>
      </c>
      <c r="E337" s="73" t="s">
        <v>536</v>
      </c>
      <c r="F337" s="74" t="s">
        <v>537</v>
      </c>
      <c r="G337" s="75" t="s">
        <v>110</v>
      </c>
      <c r="H337" s="76">
        <v>60</v>
      </c>
      <c r="I337" s="77"/>
      <c r="J337" s="78">
        <f>ROUND(I337*H337,2)</f>
        <v>0</v>
      </c>
      <c r="K337" s="305"/>
      <c r="M337" s="161">
        <v>0</v>
      </c>
      <c r="N337" s="162">
        <f>M337*I337</f>
        <v>0</v>
      </c>
      <c r="O337" s="161">
        <v>0</v>
      </c>
      <c r="P337" s="162">
        <f>O337*I337</f>
        <v>0</v>
      </c>
      <c r="Q337" s="161">
        <v>0</v>
      </c>
      <c r="R337" s="162">
        <f>Q337*I337</f>
        <v>0</v>
      </c>
      <c r="S337" s="161">
        <f t="shared" ref="S337" si="297">M337+O337</f>
        <v>0</v>
      </c>
      <c r="T337" s="162">
        <f>S337*I337</f>
        <v>0</v>
      </c>
      <c r="U337" s="161">
        <v>0</v>
      </c>
      <c r="V337" s="162">
        <f>U337*I337</f>
        <v>0</v>
      </c>
      <c r="W337" s="161" t="e">
        <f>#REF!+#REF!</f>
        <v>#REF!</v>
      </c>
      <c r="X337" s="162" t="e">
        <f>W337*I337</f>
        <v>#REF!</v>
      </c>
      <c r="Y337" s="161">
        <v>0</v>
      </c>
      <c r="Z337" s="162">
        <f>Y337*I337</f>
        <v>0</v>
      </c>
      <c r="AA337" s="161" t="e">
        <f t="shared" ref="AA337" si="298">U337+W337</f>
        <v>#REF!</v>
      </c>
      <c r="AB337" s="162" t="e">
        <f>AA337*I337</f>
        <v>#REF!</v>
      </c>
      <c r="AC337" s="161">
        <v>0</v>
      </c>
      <c r="AD337" s="162">
        <f>AC337*I337</f>
        <v>0</v>
      </c>
      <c r="AE337" s="161" t="e">
        <f t="shared" ref="AE337" si="299">Y337+AA337</f>
        <v>#REF!</v>
      </c>
      <c r="AF337" s="162" t="e">
        <f>AE337*I337</f>
        <v>#REF!</v>
      </c>
      <c r="AG337" s="161">
        <v>0</v>
      </c>
      <c r="AH337" s="162">
        <f>AG337*I337</f>
        <v>0</v>
      </c>
      <c r="AI337" s="161" t="e">
        <f t="shared" ref="AI337" si="300">AC337+AE337</f>
        <v>#REF!</v>
      </c>
      <c r="AJ337" s="162" t="e">
        <f>AI337*I337</f>
        <v>#REF!</v>
      </c>
      <c r="AK337" s="161">
        <v>0</v>
      </c>
      <c r="AL337" s="162">
        <f>AK337*I337</f>
        <v>0</v>
      </c>
      <c r="AM337" s="161" t="e">
        <f t="shared" ref="AM337" si="301">AG337+AI337</f>
        <v>#REF!</v>
      </c>
      <c r="AN337" s="162" t="e">
        <f>AM337*I337</f>
        <v>#REF!</v>
      </c>
      <c r="AO337" s="161">
        <v>0</v>
      </c>
      <c r="AP337" s="162">
        <f>AO337*I337</f>
        <v>0</v>
      </c>
      <c r="AQ337" s="161" t="e">
        <f t="shared" ref="AQ337" si="302">AK337+AM337</f>
        <v>#REF!</v>
      </c>
      <c r="AR337" s="162" t="e">
        <f>AQ337*I337</f>
        <v>#REF!</v>
      </c>
      <c r="AS337" s="161">
        <v>0</v>
      </c>
      <c r="AT337" s="162">
        <f>AS337*I337</f>
        <v>0</v>
      </c>
      <c r="AU337" s="161" t="e">
        <f t="shared" ref="AU337" si="303">AO337+AQ337</f>
        <v>#REF!</v>
      </c>
      <c r="AV337" s="162" t="e">
        <f>AU337*I337</f>
        <v>#REF!</v>
      </c>
      <c r="AW337" s="161">
        <v>0</v>
      </c>
      <c r="AX337" s="162">
        <f>AW337*I337</f>
        <v>0</v>
      </c>
      <c r="AY337" s="161" t="e">
        <f t="shared" ref="AY337" si="304">AS337+AU337</f>
        <v>#REF!</v>
      </c>
      <c r="AZ337" s="162" t="e">
        <f>AY337*I337</f>
        <v>#REF!</v>
      </c>
      <c r="BA337" s="161">
        <v>0</v>
      </c>
      <c r="BB337" s="162">
        <f>BA337*I337</f>
        <v>0</v>
      </c>
      <c r="BC337" s="161" t="e">
        <f t="shared" ref="BC337" si="305">AW337+AY337</f>
        <v>#REF!</v>
      </c>
      <c r="BD337" s="162" t="e">
        <f>BC337*I337</f>
        <v>#REF!</v>
      </c>
      <c r="BE337" s="161">
        <v>0</v>
      </c>
      <c r="BF337" s="162">
        <f>BE337*I337</f>
        <v>0</v>
      </c>
      <c r="BG337" s="161" t="e">
        <f t="shared" ref="BG337" si="306">BA337+BC337</f>
        <v>#REF!</v>
      </c>
      <c r="BH337" s="162" t="e">
        <f>BG337*I337</f>
        <v>#REF!</v>
      </c>
      <c r="BI337" s="161">
        <v>0</v>
      </c>
      <c r="BJ337" s="162">
        <f>BI337*I337</f>
        <v>0</v>
      </c>
      <c r="BK337" s="161" t="e">
        <f t="shared" ref="BK337" si="307">BE337+BG337</f>
        <v>#REF!</v>
      </c>
      <c r="BL337" s="162" t="e">
        <f>BK337*I337</f>
        <v>#REF!</v>
      </c>
      <c r="BM337" s="161">
        <v>0</v>
      </c>
      <c r="BN337" s="162">
        <f>BM337*I337</f>
        <v>0</v>
      </c>
      <c r="BO337" s="161" t="e">
        <f t="shared" ref="BO337" si="308">BI337+BK337</f>
        <v>#REF!</v>
      </c>
      <c r="BP337" s="162" t="e">
        <f>BO337*I337</f>
        <v>#REF!</v>
      </c>
    </row>
    <row r="338" spans="1:72" s="6" customFormat="1" ht="12" hidden="1" x14ac:dyDescent="0.2">
      <c r="B338" s="86"/>
      <c r="C338" s="87"/>
      <c r="D338" s="79" t="s">
        <v>77</v>
      </c>
      <c r="E338" s="88" t="s">
        <v>5</v>
      </c>
      <c r="F338" s="89" t="s">
        <v>530</v>
      </c>
      <c r="G338" s="87"/>
      <c r="H338" s="90">
        <v>30</v>
      </c>
      <c r="I338" s="91"/>
      <c r="J338" s="87"/>
      <c r="K338" s="189"/>
      <c r="M338" s="199"/>
      <c r="N338" s="208"/>
      <c r="O338" s="199"/>
      <c r="P338" s="208"/>
      <c r="Q338" s="199"/>
      <c r="R338" s="208"/>
      <c r="S338" s="199"/>
      <c r="T338" s="208"/>
      <c r="U338" s="199"/>
      <c r="V338" s="208"/>
      <c r="W338" s="199"/>
      <c r="X338" s="208"/>
      <c r="Y338" s="199"/>
      <c r="Z338" s="208"/>
      <c r="AA338" s="199"/>
      <c r="AB338" s="208"/>
      <c r="AC338" s="199"/>
      <c r="AD338" s="208"/>
      <c r="AE338" s="199"/>
      <c r="AF338" s="208"/>
      <c r="AG338" s="199"/>
      <c r="AH338" s="208"/>
      <c r="AI338" s="199"/>
      <c r="AJ338" s="208"/>
      <c r="AK338" s="199"/>
      <c r="AL338" s="208"/>
      <c r="AM338" s="199"/>
      <c r="AN338" s="208"/>
      <c r="AO338" s="199"/>
      <c r="AP338" s="208"/>
      <c r="AQ338" s="199"/>
      <c r="AR338" s="208"/>
      <c r="AS338" s="199"/>
      <c r="AT338" s="208"/>
      <c r="AU338" s="199"/>
      <c r="AV338" s="208"/>
      <c r="AW338" s="199"/>
      <c r="AX338" s="208"/>
      <c r="AY338" s="199"/>
      <c r="AZ338" s="208"/>
      <c r="BA338" s="199"/>
      <c r="BB338" s="208"/>
      <c r="BC338" s="199"/>
      <c r="BD338" s="208"/>
      <c r="BE338" s="199"/>
      <c r="BF338" s="208"/>
      <c r="BG338" s="199"/>
      <c r="BH338" s="208"/>
      <c r="BI338" s="199"/>
      <c r="BJ338" s="208"/>
      <c r="BK338" s="199"/>
      <c r="BL338" s="208"/>
      <c r="BM338" s="199"/>
      <c r="BN338" s="208"/>
      <c r="BO338" s="199"/>
      <c r="BP338" s="208"/>
      <c r="BQ338" s="1"/>
      <c r="BR338" s="1"/>
      <c r="BS338" s="1"/>
      <c r="BT338" s="1"/>
    </row>
    <row r="339" spans="1:72" s="5" customFormat="1" ht="12" hidden="1" x14ac:dyDescent="0.2">
      <c r="B339" s="81"/>
      <c r="C339" s="82"/>
      <c r="D339" s="79" t="s">
        <v>77</v>
      </c>
      <c r="E339" s="83" t="s">
        <v>5</v>
      </c>
      <c r="F339" s="84" t="s">
        <v>489</v>
      </c>
      <c r="G339" s="82"/>
      <c r="H339" s="83" t="s">
        <v>5</v>
      </c>
      <c r="I339" s="85"/>
      <c r="J339" s="82"/>
      <c r="K339" s="189"/>
      <c r="M339" s="201"/>
      <c r="N339" s="209"/>
      <c r="O339" s="201"/>
      <c r="P339" s="209"/>
      <c r="Q339" s="201"/>
      <c r="R339" s="209"/>
      <c r="S339" s="201"/>
      <c r="T339" s="209"/>
      <c r="U339" s="201"/>
      <c r="V339" s="209"/>
      <c r="W339" s="201"/>
      <c r="X339" s="209"/>
      <c r="Y339" s="201"/>
      <c r="Z339" s="209"/>
      <c r="AA339" s="201"/>
      <c r="AB339" s="209"/>
      <c r="AC339" s="201"/>
      <c r="AD339" s="209"/>
      <c r="AE339" s="201"/>
      <c r="AF339" s="209"/>
      <c r="AG339" s="201"/>
      <c r="AH339" s="209"/>
      <c r="AI339" s="201"/>
      <c r="AJ339" s="209"/>
      <c r="AK339" s="201"/>
      <c r="AL339" s="209"/>
      <c r="AM339" s="201"/>
      <c r="AN339" s="209"/>
      <c r="AO339" s="201"/>
      <c r="AP339" s="209"/>
      <c r="AQ339" s="201"/>
      <c r="AR339" s="209"/>
      <c r="AS339" s="201"/>
      <c r="AT339" s="209"/>
      <c r="AU339" s="201"/>
      <c r="AV339" s="209"/>
      <c r="AW339" s="201"/>
      <c r="AX339" s="209"/>
      <c r="AY339" s="201"/>
      <c r="AZ339" s="209"/>
      <c r="BA339" s="201"/>
      <c r="BB339" s="209"/>
      <c r="BC339" s="201"/>
      <c r="BD339" s="209"/>
      <c r="BE339" s="201"/>
      <c r="BF339" s="209"/>
      <c r="BG339" s="201"/>
      <c r="BH339" s="209"/>
      <c r="BI339" s="201"/>
      <c r="BJ339" s="209"/>
      <c r="BK339" s="201"/>
      <c r="BL339" s="209"/>
      <c r="BM339" s="201"/>
      <c r="BN339" s="209"/>
      <c r="BO339" s="201"/>
      <c r="BP339" s="209"/>
      <c r="BQ339" s="1"/>
      <c r="BR339" s="1"/>
      <c r="BS339" s="1"/>
      <c r="BT339" s="1"/>
    </row>
    <row r="340" spans="1:72" s="269" customFormat="1" ht="16.5" customHeight="1" x14ac:dyDescent="0.2">
      <c r="A340" s="260"/>
      <c r="B340" s="16"/>
      <c r="C340" s="72">
        <v>27</v>
      </c>
      <c r="D340" s="72" t="s">
        <v>73</v>
      </c>
      <c r="E340" s="73" t="s">
        <v>538</v>
      </c>
      <c r="F340" s="74" t="s">
        <v>1127</v>
      </c>
      <c r="G340" s="75" t="s">
        <v>130</v>
      </c>
      <c r="H340" s="76">
        <v>21</v>
      </c>
      <c r="I340" s="77"/>
      <c r="J340" s="78">
        <f>ROUND(I340*H340,2)</f>
        <v>0</v>
      </c>
      <c r="K340" s="305"/>
      <c r="M340" s="161">
        <v>0</v>
      </c>
      <c r="N340" s="162">
        <f>M340*I340</f>
        <v>0</v>
      </c>
      <c r="O340" s="161">
        <v>0</v>
      </c>
      <c r="P340" s="162">
        <f>O340*I340</f>
        <v>0</v>
      </c>
      <c r="Q340" s="161">
        <v>0</v>
      </c>
      <c r="R340" s="162">
        <f>Q340*I340</f>
        <v>0</v>
      </c>
      <c r="S340" s="161">
        <f>M340+O340</f>
        <v>0</v>
      </c>
      <c r="T340" s="162">
        <f>S340*I340</f>
        <v>0</v>
      </c>
      <c r="U340" s="161">
        <v>0</v>
      </c>
      <c r="V340" s="162">
        <f>U340*I340</f>
        <v>0</v>
      </c>
      <c r="W340" s="161" t="e">
        <f>#REF!+#REF!</f>
        <v>#REF!</v>
      </c>
      <c r="X340" s="162" t="e">
        <f>W340*I340</f>
        <v>#REF!</v>
      </c>
      <c r="Y340" s="161">
        <v>0</v>
      </c>
      <c r="Z340" s="162">
        <f>Y340*I340</f>
        <v>0</v>
      </c>
      <c r="AA340" s="161" t="e">
        <f>U340+W340</f>
        <v>#REF!</v>
      </c>
      <c r="AB340" s="162" t="e">
        <f>AA340*I340</f>
        <v>#REF!</v>
      </c>
      <c r="AC340" s="161">
        <v>0</v>
      </c>
      <c r="AD340" s="162">
        <f>AC340*I340</f>
        <v>0</v>
      </c>
      <c r="AE340" s="161" t="e">
        <f>Y340+AA340</f>
        <v>#REF!</v>
      </c>
      <c r="AF340" s="162" t="e">
        <f>AE340*I340</f>
        <v>#REF!</v>
      </c>
      <c r="AG340" s="161">
        <v>0</v>
      </c>
      <c r="AH340" s="162">
        <f>AG340*I340</f>
        <v>0</v>
      </c>
      <c r="AI340" s="161" t="e">
        <f>AC340+AE340</f>
        <v>#REF!</v>
      </c>
      <c r="AJ340" s="162" t="e">
        <f>AI340*I340</f>
        <v>#REF!</v>
      </c>
      <c r="AK340" s="161">
        <v>0</v>
      </c>
      <c r="AL340" s="162">
        <f>AK340*I340</f>
        <v>0</v>
      </c>
      <c r="AM340" s="161" t="e">
        <f>AG340+AI340</f>
        <v>#REF!</v>
      </c>
      <c r="AN340" s="162" t="e">
        <f>AM340*I340</f>
        <v>#REF!</v>
      </c>
      <c r="AO340" s="161">
        <v>0</v>
      </c>
      <c r="AP340" s="162">
        <f>AO340*I340</f>
        <v>0</v>
      </c>
      <c r="AQ340" s="161" t="e">
        <f>AK340+AM340</f>
        <v>#REF!</v>
      </c>
      <c r="AR340" s="162" t="e">
        <f>AQ340*I340</f>
        <v>#REF!</v>
      </c>
      <c r="AS340" s="161">
        <v>0</v>
      </c>
      <c r="AT340" s="162">
        <f>AS340*I340</f>
        <v>0</v>
      </c>
      <c r="AU340" s="161" t="e">
        <f>AO340+AQ340</f>
        <v>#REF!</v>
      </c>
      <c r="AV340" s="162" t="e">
        <f>AU340*I340</f>
        <v>#REF!</v>
      </c>
      <c r="AW340" s="161">
        <v>0</v>
      </c>
      <c r="AX340" s="162">
        <f>AW340*I340</f>
        <v>0</v>
      </c>
      <c r="AY340" s="161" t="e">
        <f t="shared" ref="AY340" si="309">AS340+AU340</f>
        <v>#REF!</v>
      </c>
      <c r="AZ340" s="162" t="e">
        <f>AY340*I340</f>
        <v>#REF!</v>
      </c>
      <c r="BA340" s="161">
        <v>0</v>
      </c>
      <c r="BB340" s="162">
        <f>BA340*I340</f>
        <v>0</v>
      </c>
      <c r="BC340" s="161" t="e">
        <f t="shared" ref="BC340" si="310">AW340+AY340</f>
        <v>#REF!</v>
      </c>
      <c r="BD340" s="162" t="e">
        <f>BC340*I340</f>
        <v>#REF!</v>
      </c>
      <c r="BE340" s="161">
        <v>0</v>
      </c>
      <c r="BF340" s="162">
        <f>BE340*I340</f>
        <v>0</v>
      </c>
      <c r="BG340" s="161" t="e">
        <f t="shared" ref="BG340" si="311">BA340+BC340</f>
        <v>#REF!</v>
      </c>
      <c r="BH340" s="162" t="e">
        <f>BG340*I340</f>
        <v>#REF!</v>
      </c>
      <c r="BI340" s="161">
        <v>0</v>
      </c>
      <c r="BJ340" s="162">
        <f>BI340*I340</f>
        <v>0</v>
      </c>
      <c r="BK340" s="161" t="e">
        <f t="shared" ref="BK340" si="312">BE340+BG340</f>
        <v>#REF!</v>
      </c>
      <c r="BL340" s="162" t="e">
        <f>BK340*I340</f>
        <v>#REF!</v>
      </c>
      <c r="BM340" s="161">
        <v>0</v>
      </c>
      <c r="BN340" s="162">
        <f>BM340*I340</f>
        <v>0</v>
      </c>
      <c r="BO340" s="161" t="e">
        <f>BI340+BK340</f>
        <v>#REF!</v>
      </c>
      <c r="BP340" s="162" t="e">
        <f>BO340*I340</f>
        <v>#REF!</v>
      </c>
      <c r="BQ340" s="82"/>
      <c r="BR340" s="82"/>
      <c r="BS340" s="82"/>
    </row>
    <row r="341" spans="1:72" s="6" customFormat="1" hidden="1" x14ac:dyDescent="0.2">
      <c r="B341" s="86"/>
      <c r="C341" s="87"/>
      <c r="D341" s="79" t="s">
        <v>77</v>
      </c>
      <c r="E341" s="88" t="s">
        <v>5</v>
      </c>
      <c r="F341" s="89" t="s">
        <v>530</v>
      </c>
      <c r="G341" s="87"/>
      <c r="H341" s="90">
        <v>30</v>
      </c>
      <c r="I341" s="91"/>
      <c r="J341" s="87"/>
      <c r="K341" s="187"/>
      <c r="M341" s="199"/>
      <c r="N341" s="208"/>
      <c r="O341" s="199"/>
      <c r="P341" s="208"/>
      <c r="Q341" s="199"/>
      <c r="R341" s="208"/>
      <c r="S341" s="199"/>
      <c r="T341" s="208"/>
      <c r="U341" s="199"/>
      <c r="V341" s="208"/>
      <c r="W341" s="199"/>
      <c r="X341" s="208"/>
      <c r="Y341" s="199"/>
      <c r="Z341" s="208"/>
      <c r="AA341" s="199"/>
      <c r="AB341" s="208"/>
      <c r="AC341" s="199"/>
      <c r="AD341" s="208"/>
      <c r="AE341" s="199"/>
      <c r="AF341" s="208"/>
      <c r="AG341" s="199"/>
      <c r="AH341" s="208"/>
      <c r="AI341" s="199"/>
      <c r="AJ341" s="208"/>
      <c r="AK341" s="199"/>
      <c r="AL341" s="208"/>
      <c r="AM341" s="199"/>
      <c r="AN341" s="208"/>
      <c r="AO341" s="199"/>
      <c r="AP341" s="208"/>
      <c r="AQ341" s="199"/>
      <c r="AR341" s="208"/>
      <c r="AS341" s="199"/>
      <c r="AT341" s="208"/>
      <c r="AU341" s="199"/>
      <c r="AV341" s="208"/>
      <c r="AW341" s="199"/>
      <c r="AX341" s="208"/>
      <c r="AY341" s="199"/>
      <c r="AZ341" s="208"/>
      <c r="BA341" s="199"/>
      <c r="BB341" s="208"/>
      <c r="BC341" s="199"/>
      <c r="BD341" s="208"/>
      <c r="BE341" s="199"/>
      <c r="BF341" s="208"/>
      <c r="BG341" s="199"/>
      <c r="BH341" s="208"/>
      <c r="BI341" s="199"/>
      <c r="BJ341" s="208"/>
      <c r="BK341" s="199"/>
      <c r="BL341" s="208"/>
      <c r="BM341" s="199"/>
      <c r="BN341" s="208"/>
      <c r="BO341" s="199"/>
      <c r="BP341" s="208"/>
    </row>
    <row r="342" spans="1:72" s="5" customFormat="1" hidden="1" x14ac:dyDescent="0.2">
      <c r="B342" s="81"/>
      <c r="C342" s="82"/>
      <c r="D342" s="79" t="s">
        <v>77</v>
      </c>
      <c r="E342" s="83" t="s">
        <v>5</v>
      </c>
      <c r="F342" s="84" t="s">
        <v>489</v>
      </c>
      <c r="G342" s="82"/>
      <c r="H342" s="83" t="s">
        <v>5</v>
      </c>
      <c r="I342" s="85"/>
      <c r="J342" s="82"/>
      <c r="K342" s="188"/>
      <c r="M342" s="201"/>
      <c r="N342" s="209"/>
      <c r="O342" s="201"/>
      <c r="P342" s="209"/>
      <c r="Q342" s="201"/>
      <c r="R342" s="209"/>
      <c r="S342" s="201"/>
      <c r="T342" s="209"/>
      <c r="U342" s="201"/>
      <c r="V342" s="209"/>
      <c r="W342" s="201"/>
      <c r="X342" s="209"/>
      <c r="Y342" s="201"/>
      <c r="Z342" s="209"/>
      <c r="AA342" s="201"/>
      <c r="AB342" s="209"/>
      <c r="AC342" s="201"/>
      <c r="AD342" s="209"/>
      <c r="AE342" s="201"/>
      <c r="AF342" s="209"/>
      <c r="AG342" s="201"/>
      <c r="AH342" s="209"/>
      <c r="AI342" s="201"/>
      <c r="AJ342" s="209"/>
      <c r="AK342" s="201"/>
      <c r="AL342" s="209"/>
      <c r="AM342" s="201"/>
      <c r="AN342" s="209"/>
      <c r="AO342" s="201"/>
      <c r="AP342" s="209"/>
      <c r="AQ342" s="201"/>
      <c r="AR342" s="209"/>
      <c r="AS342" s="201"/>
      <c r="AT342" s="209"/>
      <c r="AU342" s="201"/>
      <c r="AV342" s="209"/>
      <c r="AW342" s="201"/>
      <c r="AX342" s="209"/>
      <c r="AY342" s="201"/>
      <c r="AZ342" s="209"/>
      <c r="BA342" s="201"/>
      <c r="BB342" s="209"/>
      <c r="BC342" s="201"/>
      <c r="BD342" s="209"/>
      <c r="BE342" s="201"/>
      <c r="BF342" s="209"/>
      <c r="BG342" s="201"/>
      <c r="BH342" s="209"/>
      <c r="BI342" s="201"/>
      <c r="BJ342" s="209"/>
      <c r="BK342" s="201"/>
      <c r="BL342" s="209"/>
      <c r="BM342" s="201"/>
      <c r="BN342" s="209"/>
      <c r="BO342" s="201"/>
      <c r="BP342" s="209"/>
    </row>
    <row r="343" spans="1:72" s="269" customFormat="1" ht="21.75" customHeight="1" x14ac:dyDescent="0.2">
      <c r="A343" s="260"/>
      <c r="B343" s="16"/>
      <c r="C343" s="72">
        <v>28</v>
      </c>
      <c r="D343" s="72" t="s">
        <v>73</v>
      </c>
      <c r="E343" s="73" t="s">
        <v>539</v>
      </c>
      <c r="F343" s="74" t="s">
        <v>540</v>
      </c>
      <c r="G343" s="75" t="s">
        <v>130</v>
      </c>
      <c r="H343" s="76">
        <v>1</v>
      </c>
      <c r="I343" s="77"/>
      <c r="J343" s="78">
        <f>ROUND(I343*H343,2)</f>
        <v>0</v>
      </c>
      <c r="K343" s="305"/>
      <c r="M343" s="161">
        <v>0</v>
      </c>
      <c r="N343" s="162">
        <f>M343*I343</f>
        <v>0</v>
      </c>
      <c r="O343" s="161">
        <v>0</v>
      </c>
      <c r="P343" s="162">
        <f>O343*I343</f>
        <v>0</v>
      </c>
      <c r="Q343" s="161">
        <v>0</v>
      </c>
      <c r="R343" s="162">
        <f>Q343*I343</f>
        <v>0</v>
      </c>
      <c r="S343" s="161">
        <f t="shared" ref="S343:S345" si="313">M343+O343</f>
        <v>0</v>
      </c>
      <c r="T343" s="162">
        <f>S343*I343</f>
        <v>0</v>
      </c>
      <c r="U343" s="161">
        <v>0</v>
      </c>
      <c r="V343" s="162">
        <f>U343*I343</f>
        <v>0</v>
      </c>
      <c r="W343" s="161" t="e">
        <f>#REF!+#REF!</f>
        <v>#REF!</v>
      </c>
      <c r="X343" s="162" t="e">
        <f>W343*I343</f>
        <v>#REF!</v>
      </c>
      <c r="Y343" s="161">
        <v>0</v>
      </c>
      <c r="Z343" s="162">
        <f>Y343*I343</f>
        <v>0</v>
      </c>
      <c r="AA343" s="161" t="e">
        <f t="shared" ref="AA343:AA345" si="314">U343+W343</f>
        <v>#REF!</v>
      </c>
      <c r="AB343" s="162" t="e">
        <f>AA343*I343</f>
        <v>#REF!</v>
      </c>
      <c r="AC343" s="161">
        <v>0</v>
      </c>
      <c r="AD343" s="162">
        <f>AC343*I343</f>
        <v>0</v>
      </c>
      <c r="AE343" s="161" t="e">
        <f t="shared" ref="AE343:AE345" si="315">Y343+AA343</f>
        <v>#REF!</v>
      </c>
      <c r="AF343" s="162" t="e">
        <f>AE343*I343</f>
        <v>#REF!</v>
      </c>
      <c r="AG343" s="161">
        <v>0</v>
      </c>
      <c r="AH343" s="162">
        <f>AG343*I343</f>
        <v>0</v>
      </c>
      <c r="AI343" s="161" t="e">
        <f t="shared" ref="AI343:AI345" si="316">AC343+AE343</f>
        <v>#REF!</v>
      </c>
      <c r="AJ343" s="162" t="e">
        <f>AI343*I343</f>
        <v>#REF!</v>
      </c>
      <c r="AK343" s="161">
        <v>0</v>
      </c>
      <c r="AL343" s="162">
        <f>AK343*I343</f>
        <v>0</v>
      </c>
      <c r="AM343" s="161" t="e">
        <f t="shared" ref="AM343:AM345" si="317">AG343+AI343</f>
        <v>#REF!</v>
      </c>
      <c r="AN343" s="162" t="e">
        <f>AM343*I343</f>
        <v>#REF!</v>
      </c>
      <c r="AO343" s="161">
        <v>0</v>
      </c>
      <c r="AP343" s="162">
        <f>AO343*I343</f>
        <v>0</v>
      </c>
      <c r="AQ343" s="161" t="e">
        <f t="shared" ref="AQ343:AQ345" si="318">AK343+AM343</f>
        <v>#REF!</v>
      </c>
      <c r="AR343" s="162" t="e">
        <f>AQ343*I343</f>
        <v>#REF!</v>
      </c>
      <c r="AS343" s="161">
        <v>0</v>
      </c>
      <c r="AT343" s="162">
        <f>AS343*I343</f>
        <v>0</v>
      </c>
      <c r="AU343" s="161" t="e">
        <f t="shared" ref="AU343:AU345" si="319">AO343+AQ343</f>
        <v>#REF!</v>
      </c>
      <c r="AV343" s="162" t="e">
        <f>AU343*I343</f>
        <v>#REF!</v>
      </c>
      <c r="AW343" s="161">
        <v>0</v>
      </c>
      <c r="AX343" s="162">
        <f>AW343*I343</f>
        <v>0</v>
      </c>
      <c r="AY343" s="161" t="e">
        <f t="shared" ref="AY343:AY345" si="320">AS343+AU343</f>
        <v>#REF!</v>
      </c>
      <c r="AZ343" s="162" t="e">
        <f>AY343*I343</f>
        <v>#REF!</v>
      </c>
      <c r="BA343" s="161">
        <v>0</v>
      </c>
      <c r="BB343" s="162">
        <f>BA343*I343</f>
        <v>0</v>
      </c>
      <c r="BC343" s="161" t="e">
        <f t="shared" ref="BC343:BC345" si="321">AW343+AY343</f>
        <v>#REF!</v>
      </c>
      <c r="BD343" s="162" t="e">
        <f>BC343*I343</f>
        <v>#REF!</v>
      </c>
      <c r="BE343" s="161">
        <v>0</v>
      </c>
      <c r="BF343" s="162">
        <f>BE343*I343</f>
        <v>0</v>
      </c>
      <c r="BG343" s="161" t="e">
        <f t="shared" ref="BG343:BG345" si="322">BA343+BC343</f>
        <v>#REF!</v>
      </c>
      <c r="BH343" s="162" t="e">
        <f>BG343*I343</f>
        <v>#REF!</v>
      </c>
      <c r="BI343" s="161">
        <v>0</v>
      </c>
      <c r="BJ343" s="162">
        <f>BI343*I343</f>
        <v>0</v>
      </c>
      <c r="BK343" s="161" t="e">
        <f t="shared" ref="BK343:BK345" si="323">BE343+BG343</f>
        <v>#REF!</v>
      </c>
      <c r="BL343" s="162" t="e">
        <f>BK343*I343</f>
        <v>#REF!</v>
      </c>
      <c r="BM343" s="161">
        <v>0</v>
      </c>
      <c r="BN343" s="162">
        <f>BM343*I343</f>
        <v>0</v>
      </c>
      <c r="BO343" s="161" t="e">
        <f t="shared" ref="BO343:BO345" si="324">BI343+BK343</f>
        <v>#REF!</v>
      </c>
      <c r="BP343" s="162" t="e">
        <f>BO343*I343</f>
        <v>#REF!</v>
      </c>
    </row>
    <row r="344" spans="1:72" s="269" customFormat="1" ht="16.5" customHeight="1" x14ac:dyDescent="0.2">
      <c r="A344" s="260"/>
      <c r="B344" s="16"/>
      <c r="C344" s="72">
        <v>29</v>
      </c>
      <c r="D344" s="72" t="s">
        <v>73</v>
      </c>
      <c r="E344" s="73" t="s">
        <v>541</v>
      </c>
      <c r="F344" s="74" t="s">
        <v>1128</v>
      </c>
      <c r="G344" s="75" t="s">
        <v>130</v>
      </c>
      <c r="H344" s="76">
        <v>1</v>
      </c>
      <c r="I344" s="77"/>
      <c r="J344" s="78">
        <f>ROUND(I344*H344,2)</f>
        <v>0</v>
      </c>
      <c r="K344" s="305"/>
      <c r="M344" s="161">
        <v>0</v>
      </c>
      <c r="N344" s="162">
        <f>M344*I344</f>
        <v>0</v>
      </c>
      <c r="O344" s="161">
        <v>0</v>
      </c>
      <c r="P344" s="162">
        <f>O344*I344</f>
        <v>0</v>
      </c>
      <c r="Q344" s="161">
        <v>0</v>
      </c>
      <c r="R344" s="162">
        <f>Q344*I344</f>
        <v>0</v>
      </c>
      <c r="S344" s="161">
        <f t="shared" si="313"/>
        <v>0</v>
      </c>
      <c r="T344" s="162">
        <f>S344*I344</f>
        <v>0</v>
      </c>
      <c r="U344" s="161">
        <v>0</v>
      </c>
      <c r="V344" s="162">
        <f>U344*I344</f>
        <v>0</v>
      </c>
      <c r="W344" s="161" t="e">
        <f>#REF!+#REF!</f>
        <v>#REF!</v>
      </c>
      <c r="X344" s="162" t="e">
        <f>W344*I344</f>
        <v>#REF!</v>
      </c>
      <c r="Y344" s="161">
        <v>0</v>
      </c>
      <c r="Z344" s="162">
        <f>Y344*I344</f>
        <v>0</v>
      </c>
      <c r="AA344" s="161" t="e">
        <f t="shared" si="314"/>
        <v>#REF!</v>
      </c>
      <c r="AB344" s="162" t="e">
        <f>AA344*I344</f>
        <v>#REF!</v>
      </c>
      <c r="AC344" s="161">
        <v>0</v>
      </c>
      <c r="AD344" s="162">
        <f>AC344*I344</f>
        <v>0</v>
      </c>
      <c r="AE344" s="161" t="e">
        <f t="shared" si="315"/>
        <v>#REF!</v>
      </c>
      <c r="AF344" s="162" t="e">
        <f>AE344*I344</f>
        <v>#REF!</v>
      </c>
      <c r="AG344" s="161">
        <v>0</v>
      </c>
      <c r="AH344" s="162">
        <f>AG344*I344</f>
        <v>0</v>
      </c>
      <c r="AI344" s="161" t="e">
        <f t="shared" si="316"/>
        <v>#REF!</v>
      </c>
      <c r="AJ344" s="162" t="e">
        <f>AI344*I344</f>
        <v>#REF!</v>
      </c>
      <c r="AK344" s="161">
        <v>0</v>
      </c>
      <c r="AL344" s="162">
        <f>AK344*I344</f>
        <v>0</v>
      </c>
      <c r="AM344" s="161" t="e">
        <f t="shared" si="317"/>
        <v>#REF!</v>
      </c>
      <c r="AN344" s="162" t="e">
        <f>AM344*I344</f>
        <v>#REF!</v>
      </c>
      <c r="AO344" s="161">
        <v>0</v>
      </c>
      <c r="AP344" s="162">
        <f>AO344*I344</f>
        <v>0</v>
      </c>
      <c r="AQ344" s="161" t="e">
        <f t="shared" si="318"/>
        <v>#REF!</v>
      </c>
      <c r="AR344" s="162" t="e">
        <f>AQ344*I344</f>
        <v>#REF!</v>
      </c>
      <c r="AS344" s="161">
        <v>0</v>
      </c>
      <c r="AT344" s="162">
        <f>AS344*I344</f>
        <v>0</v>
      </c>
      <c r="AU344" s="161" t="e">
        <f t="shared" si="319"/>
        <v>#REF!</v>
      </c>
      <c r="AV344" s="162" t="e">
        <f>AU344*I344</f>
        <v>#REF!</v>
      </c>
      <c r="AW344" s="161">
        <v>0</v>
      </c>
      <c r="AX344" s="162">
        <f>AW344*I344</f>
        <v>0</v>
      </c>
      <c r="AY344" s="161" t="e">
        <f t="shared" si="320"/>
        <v>#REF!</v>
      </c>
      <c r="AZ344" s="162" t="e">
        <f>AY344*I344</f>
        <v>#REF!</v>
      </c>
      <c r="BA344" s="161">
        <v>0</v>
      </c>
      <c r="BB344" s="162">
        <f>BA344*I344</f>
        <v>0</v>
      </c>
      <c r="BC344" s="161" t="e">
        <f t="shared" si="321"/>
        <v>#REF!</v>
      </c>
      <c r="BD344" s="162" t="e">
        <f>BC344*I344</f>
        <v>#REF!</v>
      </c>
      <c r="BE344" s="161">
        <v>0</v>
      </c>
      <c r="BF344" s="162">
        <f>BE344*I344</f>
        <v>0</v>
      </c>
      <c r="BG344" s="161" t="e">
        <f t="shared" si="322"/>
        <v>#REF!</v>
      </c>
      <c r="BH344" s="162" t="e">
        <f>BG344*I344</f>
        <v>#REF!</v>
      </c>
      <c r="BI344" s="161">
        <v>0</v>
      </c>
      <c r="BJ344" s="162">
        <f>BI344*I344</f>
        <v>0</v>
      </c>
      <c r="BK344" s="161" t="e">
        <f t="shared" si="323"/>
        <v>#REF!</v>
      </c>
      <c r="BL344" s="162" t="e">
        <f>BK344*I344</f>
        <v>#REF!</v>
      </c>
      <c r="BM344" s="161">
        <v>0</v>
      </c>
      <c r="BN344" s="162">
        <f>BM344*I344</f>
        <v>0</v>
      </c>
      <c r="BO344" s="161" t="e">
        <f t="shared" si="324"/>
        <v>#REF!</v>
      </c>
      <c r="BP344" s="162" t="e">
        <f>BO344*I344</f>
        <v>#REF!</v>
      </c>
      <c r="BT344" s="87"/>
    </row>
    <row r="345" spans="1:72" s="269" customFormat="1" ht="16.5" customHeight="1" x14ac:dyDescent="0.2">
      <c r="A345" s="260"/>
      <c r="B345" s="16"/>
      <c r="C345" s="72">
        <v>30</v>
      </c>
      <c r="D345" s="72" t="s">
        <v>73</v>
      </c>
      <c r="E345" s="73" t="s">
        <v>542</v>
      </c>
      <c r="F345" s="74" t="s">
        <v>543</v>
      </c>
      <c r="G345" s="75" t="s">
        <v>437</v>
      </c>
      <c r="H345" s="105">
        <v>1</v>
      </c>
      <c r="I345" s="77"/>
      <c r="J345" s="78">
        <f>ROUND(I345*H345,2)</f>
        <v>0</v>
      </c>
      <c r="K345" s="306"/>
      <c r="M345" s="161">
        <v>0</v>
      </c>
      <c r="N345" s="162">
        <f>M345*I345</f>
        <v>0</v>
      </c>
      <c r="O345" s="161">
        <v>0</v>
      </c>
      <c r="P345" s="162">
        <f>O345*I345</f>
        <v>0</v>
      </c>
      <c r="Q345" s="161">
        <v>0</v>
      </c>
      <c r="R345" s="162">
        <f>Q345*I345</f>
        <v>0</v>
      </c>
      <c r="S345" s="161">
        <f t="shared" si="313"/>
        <v>0</v>
      </c>
      <c r="T345" s="162">
        <f>S345*I345</f>
        <v>0</v>
      </c>
      <c r="U345" s="161">
        <v>0</v>
      </c>
      <c r="V345" s="162">
        <f>U345*I345</f>
        <v>0</v>
      </c>
      <c r="W345" s="161" t="e">
        <f>#REF!+#REF!</f>
        <v>#REF!</v>
      </c>
      <c r="X345" s="162" t="e">
        <f>W345*I345</f>
        <v>#REF!</v>
      </c>
      <c r="Y345" s="161">
        <v>0</v>
      </c>
      <c r="Z345" s="162">
        <f>Y345*I345</f>
        <v>0</v>
      </c>
      <c r="AA345" s="161" t="e">
        <f t="shared" si="314"/>
        <v>#REF!</v>
      </c>
      <c r="AB345" s="162" t="e">
        <f>AA345*I345</f>
        <v>#REF!</v>
      </c>
      <c r="AC345" s="161">
        <v>0</v>
      </c>
      <c r="AD345" s="162">
        <f>AC345*I345</f>
        <v>0</v>
      </c>
      <c r="AE345" s="161" t="e">
        <f t="shared" si="315"/>
        <v>#REF!</v>
      </c>
      <c r="AF345" s="162" t="e">
        <f>AE345*I345</f>
        <v>#REF!</v>
      </c>
      <c r="AG345" s="161">
        <v>0</v>
      </c>
      <c r="AH345" s="162">
        <f>AG345*I345</f>
        <v>0</v>
      </c>
      <c r="AI345" s="161" t="e">
        <f t="shared" si="316"/>
        <v>#REF!</v>
      </c>
      <c r="AJ345" s="162" t="e">
        <f>AI345*I345</f>
        <v>#REF!</v>
      </c>
      <c r="AK345" s="161">
        <v>0</v>
      </c>
      <c r="AL345" s="162">
        <f>AK345*I345</f>
        <v>0</v>
      </c>
      <c r="AM345" s="161" t="e">
        <f t="shared" si="317"/>
        <v>#REF!</v>
      </c>
      <c r="AN345" s="162" t="e">
        <f>AM345*I345</f>
        <v>#REF!</v>
      </c>
      <c r="AO345" s="161">
        <v>0</v>
      </c>
      <c r="AP345" s="162">
        <f>AO345*I345</f>
        <v>0</v>
      </c>
      <c r="AQ345" s="161" t="e">
        <f t="shared" si="318"/>
        <v>#REF!</v>
      </c>
      <c r="AR345" s="162" t="e">
        <f>AQ345*I345</f>
        <v>#REF!</v>
      </c>
      <c r="AS345" s="161">
        <v>0</v>
      </c>
      <c r="AT345" s="162">
        <f>AS345*I345</f>
        <v>0</v>
      </c>
      <c r="AU345" s="161" t="e">
        <f t="shared" si="319"/>
        <v>#REF!</v>
      </c>
      <c r="AV345" s="162" t="e">
        <f>AU345*I345</f>
        <v>#REF!</v>
      </c>
      <c r="AW345" s="161">
        <v>0</v>
      </c>
      <c r="AX345" s="162">
        <f>AW345*I345</f>
        <v>0</v>
      </c>
      <c r="AY345" s="161" t="e">
        <f t="shared" si="320"/>
        <v>#REF!</v>
      </c>
      <c r="AZ345" s="162" t="e">
        <f>AY345*I345</f>
        <v>#REF!</v>
      </c>
      <c r="BA345" s="161">
        <v>0</v>
      </c>
      <c r="BB345" s="162">
        <f>BA345*I345</f>
        <v>0</v>
      </c>
      <c r="BC345" s="161" t="e">
        <f t="shared" si="321"/>
        <v>#REF!</v>
      </c>
      <c r="BD345" s="162" t="e">
        <f>BC345*I345</f>
        <v>#REF!</v>
      </c>
      <c r="BE345" s="161">
        <v>0</v>
      </c>
      <c r="BF345" s="162">
        <f>BE345*I345</f>
        <v>0</v>
      </c>
      <c r="BG345" s="161" t="e">
        <f t="shared" si="322"/>
        <v>#REF!</v>
      </c>
      <c r="BH345" s="162" t="e">
        <f>BG345*I345</f>
        <v>#REF!</v>
      </c>
      <c r="BI345" s="161">
        <v>0</v>
      </c>
      <c r="BJ345" s="162">
        <f>BI345*I345</f>
        <v>0</v>
      </c>
      <c r="BK345" s="161" t="e">
        <f t="shared" si="323"/>
        <v>#REF!</v>
      </c>
      <c r="BL345" s="162" t="e">
        <f>BK345*I345</f>
        <v>#REF!</v>
      </c>
      <c r="BM345" s="161">
        <v>0</v>
      </c>
      <c r="BN345" s="162">
        <f>BM345*I345</f>
        <v>0</v>
      </c>
      <c r="BO345" s="161" t="e">
        <f t="shared" si="324"/>
        <v>#REF!</v>
      </c>
      <c r="BP345" s="162" t="e">
        <f>BO345*I345</f>
        <v>#REF!</v>
      </c>
      <c r="BQ345" s="65"/>
      <c r="BR345" s="65"/>
      <c r="BS345" s="65"/>
      <c r="BT345" s="82"/>
    </row>
    <row r="346" spans="1:72" s="65" customFormat="1" ht="22.9" customHeight="1" x14ac:dyDescent="0.2">
      <c r="B346" s="64"/>
      <c r="D346" s="66" t="s">
        <v>36</v>
      </c>
      <c r="E346" s="70" t="s">
        <v>316</v>
      </c>
      <c r="F346" s="70" t="s">
        <v>317</v>
      </c>
      <c r="I346" s="68"/>
      <c r="J346" s="71">
        <f>SUM(J347:J357)</f>
        <v>0</v>
      </c>
      <c r="K346" s="189"/>
      <c r="M346" s="194"/>
      <c r="N346" s="207">
        <f>SUM(N347:N357)</f>
        <v>0</v>
      </c>
      <c r="O346" s="194"/>
      <c r="P346" s="207">
        <f t="shared" ref="P346" si="325">SUM(P347:P357)</f>
        <v>0</v>
      </c>
      <c r="Q346" s="194"/>
      <c r="R346" s="207">
        <f t="shared" ref="R346" si="326">SUM(R347:R357)</f>
        <v>0</v>
      </c>
      <c r="S346" s="194"/>
      <c r="T346" s="207">
        <f t="shared" ref="T346" si="327">SUM(T347:T357)</f>
        <v>0</v>
      </c>
      <c r="U346" s="194"/>
      <c r="V346" s="207">
        <f t="shared" ref="V346" si="328">SUM(V347:V357)</f>
        <v>0</v>
      </c>
      <c r="W346" s="194"/>
      <c r="X346" s="207" t="e">
        <f t="shared" ref="X346" si="329">SUM(X347:X357)</f>
        <v>#REF!</v>
      </c>
      <c r="Y346" s="194"/>
      <c r="Z346" s="207">
        <f t="shared" ref="Z346" si="330">SUM(Z347:Z357)</f>
        <v>0</v>
      </c>
      <c r="AA346" s="194"/>
      <c r="AB346" s="207" t="e">
        <f t="shared" ref="AB346" si="331">SUM(AB347:AB357)</f>
        <v>#REF!</v>
      </c>
      <c r="AC346" s="194"/>
      <c r="AD346" s="207">
        <f t="shared" ref="AD346" si="332">SUM(AD347:AD357)</f>
        <v>0</v>
      </c>
      <c r="AE346" s="194"/>
      <c r="AF346" s="207" t="e">
        <f t="shared" ref="AF346" si="333">SUM(AF347:AF357)</f>
        <v>#REF!</v>
      </c>
      <c r="AG346" s="194"/>
      <c r="AH346" s="207">
        <f t="shared" ref="AH346" si="334">SUM(AH347:AH357)</f>
        <v>0</v>
      </c>
      <c r="AI346" s="194"/>
      <c r="AJ346" s="207" t="e">
        <f t="shared" ref="AJ346" si="335">SUM(AJ347:AJ357)</f>
        <v>#REF!</v>
      </c>
      <c r="AK346" s="194"/>
      <c r="AL346" s="207">
        <f t="shared" ref="AL346" si="336">SUM(AL347:AL357)</f>
        <v>0</v>
      </c>
      <c r="AM346" s="194"/>
      <c r="AN346" s="207" t="e">
        <f t="shared" ref="AN346" si="337">SUM(AN347:AN357)</f>
        <v>#REF!</v>
      </c>
      <c r="AO346" s="194"/>
      <c r="AP346" s="207">
        <f t="shared" ref="AP346" si="338">SUM(AP347:AP357)</f>
        <v>0</v>
      </c>
      <c r="AQ346" s="194"/>
      <c r="AR346" s="207" t="e">
        <f t="shared" ref="AR346" si="339">SUM(AR347:AR357)</f>
        <v>#REF!</v>
      </c>
      <c r="AS346" s="194"/>
      <c r="AT346" s="207">
        <f t="shared" ref="AT346" si="340">SUM(AT347:AT357)</f>
        <v>0</v>
      </c>
      <c r="AU346" s="194"/>
      <c r="AV346" s="207" t="e">
        <f t="shared" ref="AV346" si="341">SUM(AV347:AV357)</f>
        <v>#REF!</v>
      </c>
      <c r="AW346" s="194"/>
      <c r="AX346" s="207">
        <f t="shared" ref="AX346" si="342">SUM(AX347:AX357)</f>
        <v>0</v>
      </c>
      <c r="AY346" s="194"/>
      <c r="AZ346" s="207" t="e">
        <f t="shared" ref="AZ346" si="343">SUM(AZ347:AZ357)</f>
        <v>#REF!</v>
      </c>
      <c r="BA346" s="194"/>
      <c r="BB346" s="207">
        <f t="shared" ref="BB346" si="344">SUM(BB347:BB357)</f>
        <v>0</v>
      </c>
      <c r="BC346" s="194"/>
      <c r="BD346" s="207" t="e">
        <f t="shared" ref="BD346" si="345">SUM(BD347:BD357)</f>
        <v>#REF!</v>
      </c>
      <c r="BE346" s="194"/>
      <c r="BF346" s="207">
        <f t="shared" ref="BF346" si="346">SUM(BF347:BF357)</f>
        <v>0</v>
      </c>
      <c r="BG346" s="194"/>
      <c r="BH346" s="207" t="e">
        <f t="shared" ref="BH346" si="347">SUM(BH347:BH357)</f>
        <v>#REF!</v>
      </c>
      <c r="BI346" s="194"/>
      <c r="BJ346" s="207">
        <f t="shared" ref="BJ346" si="348">SUM(BJ347:BJ357)</f>
        <v>0</v>
      </c>
      <c r="BK346" s="194"/>
      <c r="BL346" s="207" t="e">
        <f t="shared" ref="BL346" si="349">SUM(BL347:BL357)</f>
        <v>#REF!</v>
      </c>
      <c r="BM346" s="194"/>
      <c r="BN346" s="207">
        <f t="shared" ref="BN346" si="350">SUM(BN347:BN357)</f>
        <v>0</v>
      </c>
      <c r="BO346" s="194"/>
      <c r="BP346" s="207" t="e">
        <f t="shared" ref="BP346" si="351">SUM(BP347:BP357)</f>
        <v>#REF!</v>
      </c>
      <c r="BQ346" s="269"/>
      <c r="BR346" s="269"/>
      <c r="BS346" s="269"/>
      <c r="BT346" s="269"/>
    </row>
    <row r="347" spans="1:72" s="269" customFormat="1" ht="16.5" customHeight="1" x14ac:dyDescent="0.2">
      <c r="A347" s="260"/>
      <c r="B347" s="16"/>
      <c r="C347" s="72">
        <v>31</v>
      </c>
      <c r="D347" s="72" t="s">
        <v>73</v>
      </c>
      <c r="E347" s="73" t="s">
        <v>544</v>
      </c>
      <c r="F347" s="74" t="s">
        <v>545</v>
      </c>
      <c r="G347" s="75" t="s">
        <v>98</v>
      </c>
      <c r="H347" s="76">
        <v>0.05</v>
      </c>
      <c r="I347" s="77"/>
      <c r="J347" s="78">
        <f>ROUND(I347*H347,2)</f>
        <v>0</v>
      </c>
      <c r="K347" s="305"/>
      <c r="M347" s="161">
        <v>0</v>
      </c>
      <c r="N347" s="162">
        <f>M347*I347</f>
        <v>0</v>
      </c>
      <c r="O347" s="161">
        <v>0</v>
      </c>
      <c r="P347" s="162">
        <f>O347*I347</f>
        <v>0</v>
      </c>
      <c r="Q347" s="161">
        <v>0</v>
      </c>
      <c r="R347" s="162">
        <f>Q347*I347</f>
        <v>0</v>
      </c>
      <c r="S347" s="161">
        <f>M347+O347</f>
        <v>0</v>
      </c>
      <c r="T347" s="162">
        <f>S347*I347</f>
        <v>0</v>
      </c>
      <c r="U347" s="161">
        <v>0</v>
      </c>
      <c r="V347" s="162">
        <f>U347*I347</f>
        <v>0</v>
      </c>
      <c r="W347" s="161" t="e">
        <f>#REF!+#REF!</f>
        <v>#REF!</v>
      </c>
      <c r="X347" s="162" t="e">
        <f>W347*I347</f>
        <v>#REF!</v>
      </c>
      <c r="Y347" s="161">
        <v>0</v>
      </c>
      <c r="Z347" s="162">
        <f>Y347*I347</f>
        <v>0</v>
      </c>
      <c r="AA347" s="161" t="e">
        <f>U347+W347</f>
        <v>#REF!</v>
      </c>
      <c r="AB347" s="162" t="e">
        <f>AA347*I347</f>
        <v>#REF!</v>
      </c>
      <c r="AC347" s="161">
        <v>0</v>
      </c>
      <c r="AD347" s="162">
        <f>AC347*I347</f>
        <v>0</v>
      </c>
      <c r="AE347" s="161" t="e">
        <f>Y347+AA347</f>
        <v>#REF!</v>
      </c>
      <c r="AF347" s="162" t="e">
        <f>AE347*I347</f>
        <v>#REF!</v>
      </c>
      <c r="AG347" s="161">
        <v>0</v>
      </c>
      <c r="AH347" s="162">
        <f>AG347*I347</f>
        <v>0</v>
      </c>
      <c r="AI347" s="161" t="e">
        <f>AC347+AE347</f>
        <v>#REF!</v>
      </c>
      <c r="AJ347" s="162" t="e">
        <f>AI347*I347</f>
        <v>#REF!</v>
      </c>
      <c r="AK347" s="161">
        <v>0</v>
      </c>
      <c r="AL347" s="162">
        <f>AK347*I347</f>
        <v>0</v>
      </c>
      <c r="AM347" s="161" t="e">
        <f>AG347+AI347</f>
        <v>#REF!</v>
      </c>
      <c r="AN347" s="162" t="e">
        <f>AM347*I347</f>
        <v>#REF!</v>
      </c>
      <c r="AO347" s="161">
        <v>0</v>
      </c>
      <c r="AP347" s="162">
        <f>AO347*I347</f>
        <v>0</v>
      </c>
      <c r="AQ347" s="161" t="e">
        <f>AK347+AM347</f>
        <v>#REF!</v>
      </c>
      <c r="AR347" s="162" t="e">
        <f>AQ347*I347</f>
        <v>#REF!</v>
      </c>
      <c r="AS347" s="161">
        <v>0</v>
      </c>
      <c r="AT347" s="162">
        <f>AS347*I347</f>
        <v>0</v>
      </c>
      <c r="AU347" s="161" t="e">
        <f>AO347+AQ347</f>
        <v>#REF!</v>
      </c>
      <c r="AV347" s="162" t="e">
        <f>AU347*I347</f>
        <v>#REF!</v>
      </c>
      <c r="AW347" s="161">
        <v>0</v>
      </c>
      <c r="AX347" s="162">
        <f>AW347*I347</f>
        <v>0</v>
      </c>
      <c r="AY347" s="161" t="e">
        <f t="shared" ref="AY347" si="352">AS347+AU347</f>
        <v>#REF!</v>
      </c>
      <c r="AZ347" s="162" t="e">
        <f>AY347*I347</f>
        <v>#REF!</v>
      </c>
      <c r="BA347" s="161">
        <v>0</v>
      </c>
      <c r="BB347" s="162">
        <f>BA347*I347</f>
        <v>0</v>
      </c>
      <c r="BC347" s="161" t="e">
        <f t="shared" ref="BC347" si="353">AW347+AY347</f>
        <v>#REF!</v>
      </c>
      <c r="BD347" s="162" t="e">
        <f>BC347*I347</f>
        <v>#REF!</v>
      </c>
      <c r="BE347" s="161">
        <v>0</v>
      </c>
      <c r="BF347" s="162">
        <f>BE347*I347</f>
        <v>0</v>
      </c>
      <c r="BG347" s="161" t="e">
        <f t="shared" ref="BG347" si="354">BA347+BC347</f>
        <v>#REF!</v>
      </c>
      <c r="BH347" s="162" t="e">
        <f>BG347*I347</f>
        <v>#REF!</v>
      </c>
      <c r="BI347" s="161">
        <v>0</v>
      </c>
      <c r="BJ347" s="162">
        <f>BI347*I347</f>
        <v>0</v>
      </c>
      <c r="BK347" s="161" t="e">
        <f t="shared" ref="BK347" si="355">BE347+BG347</f>
        <v>#REF!</v>
      </c>
      <c r="BL347" s="162" t="e">
        <f>BK347*I347</f>
        <v>#REF!</v>
      </c>
      <c r="BM347" s="161">
        <v>0</v>
      </c>
      <c r="BN347" s="162">
        <f>BM347*I347</f>
        <v>0</v>
      </c>
      <c r="BO347" s="161" t="e">
        <f>BI347+BK347</f>
        <v>#REF!</v>
      </c>
      <c r="BP347" s="162" t="e">
        <f>BO347*I347</f>
        <v>#REF!</v>
      </c>
      <c r="BQ347" s="87"/>
      <c r="BR347" s="87"/>
      <c r="BS347" s="87"/>
    </row>
    <row r="348" spans="1:72" s="5" customFormat="1" ht="12" hidden="1" x14ac:dyDescent="0.2">
      <c r="B348" s="81"/>
      <c r="C348" s="82"/>
      <c r="D348" s="79" t="s">
        <v>77</v>
      </c>
      <c r="E348" s="83" t="s">
        <v>5</v>
      </c>
      <c r="F348" s="84" t="s">
        <v>546</v>
      </c>
      <c r="G348" s="82"/>
      <c r="H348" s="83" t="s">
        <v>5</v>
      </c>
      <c r="I348" s="85"/>
      <c r="J348" s="82"/>
      <c r="K348" s="189"/>
      <c r="M348" s="201"/>
      <c r="N348" s="209"/>
      <c r="O348" s="201"/>
      <c r="P348" s="209"/>
      <c r="Q348" s="201"/>
      <c r="R348" s="209"/>
      <c r="S348" s="201"/>
      <c r="T348" s="209"/>
      <c r="U348" s="201"/>
      <c r="V348" s="209"/>
      <c r="W348" s="201"/>
      <c r="X348" s="209"/>
      <c r="Y348" s="201"/>
      <c r="Z348" s="209"/>
      <c r="AA348" s="201"/>
      <c r="AB348" s="209"/>
      <c r="AC348" s="201"/>
      <c r="AD348" s="209"/>
      <c r="AE348" s="201"/>
      <c r="AF348" s="209"/>
      <c r="AG348" s="201"/>
      <c r="AH348" s="209"/>
      <c r="AI348" s="201"/>
      <c r="AJ348" s="209"/>
      <c r="AK348" s="201"/>
      <c r="AL348" s="209"/>
      <c r="AM348" s="201"/>
      <c r="AN348" s="209"/>
      <c r="AO348" s="201"/>
      <c r="AP348" s="209"/>
      <c r="AQ348" s="201"/>
      <c r="AR348" s="209"/>
      <c r="AS348" s="201"/>
      <c r="AT348" s="209"/>
      <c r="AU348" s="201"/>
      <c r="AV348" s="209"/>
      <c r="AW348" s="201"/>
      <c r="AX348" s="209"/>
      <c r="AY348" s="201"/>
      <c r="AZ348" s="209"/>
      <c r="BA348" s="201"/>
      <c r="BB348" s="209"/>
      <c r="BC348" s="201"/>
      <c r="BD348" s="209"/>
      <c r="BE348" s="201"/>
      <c r="BF348" s="209"/>
      <c r="BG348" s="201"/>
      <c r="BH348" s="209"/>
      <c r="BI348" s="201"/>
      <c r="BJ348" s="209"/>
      <c r="BK348" s="201"/>
      <c r="BL348" s="209"/>
      <c r="BM348" s="201"/>
      <c r="BN348" s="209"/>
      <c r="BO348" s="201"/>
      <c r="BP348" s="209"/>
      <c r="BQ348" s="1"/>
      <c r="BR348" s="1"/>
      <c r="BS348" s="1"/>
      <c r="BT348" s="1"/>
    </row>
    <row r="349" spans="1:72" s="6" customFormat="1" hidden="1" x14ac:dyDescent="0.2">
      <c r="B349" s="86"/>
      <c r="C349" s="87"/>
      <c r="D349" s="79" t="s">
        <v>77</v>
      </c>
      <c r="E349" s="88" t="s">
        <v>5</v>
      </c>
      <c r="F349" s="89" t="s">
        <v>547</v>
      </c>
      <c r="G349" s="87"/>
      <c r="H349" s="90">
        <v>0.05</v>
      </c>
      <c r="I349" s="91"/>
      <c r="J349" s="87"/>
      <c r="K349" s="186"/>
      <c r="M349" s="199"/>
      <c r="N349" s="208"/>
      <c r="O349" s="199"/>
      <c r="P349" s="208"/>
      <c r="Q349" s="199"/>
      <c r="R349" s="208"/>
      <c r="S349" s="199"/>
      <c r="T349" s="208"/>
      <c r="U349" s="199"/>
      <c r="V349" s="208"/>
      <c r="W349" s="199"/>
      <c r="X349" s="208"/>
      <c r="Y349" s="199"/>
      <c r="Z349" s="208"/>
      <c r="AA349" s="199"/>
      <c r="AB349" s="208"/>
      <c r="AC349" s="199"/>
      <c r="AD349" s="208"/>
      <c r="AE349" s="199"/>
      <c r="AF349" s="208"/>
      <c r="AG349" s="199"/>
      <c r="AH349" s="208"/>
      <c r="AI349" s="199"/>
      <c r="AJ349" s="208"/>
      <c r="AK349" s="199"/>
      <c r="AL349" s="208"/>
      <c r="AM349" s="199"/>
      <c r="AN349" s="208"/>
      <c r="AO349" s="199"/>
      <c r="AP349" s="208"/>
      <c r="AQ349" s="199"/>
      <c r="AR349" s="208"/>
      <c r="AS349" s="199"/>
      <c r="AT349" s="208"/>
      <c r="AU349" s="199"/>
      <c r="AV349" s="208"/>
      <c r="AW349" s="199"/>
      <c r="AX349" s="208"/>
      <c r="AY349" s="199"/>
      <c r="AZ349" s="208"/>
      <c r="BA349" s="199"/>
      <c r="BB349" s="208"/>
      <c r="BC349" s="199"/>
      <c r="BD349" s="208"/>
      <c r="BE349" s="199"/>
      <c r="BF349" s="208"/>
      <c r="BG349" s="199"/>
      <c r="BH349" s="208"/>
      <c r="BI349" s="199"/>
      <c r="BJ349" s="208"/>
      <c r="BK349" s="199"/>
      <c r="BL349" s="208"/>
      <c r="BM349" s="199"/>
      <c r="BN349" s="208"/>
      <c r="BO349" s="199"/>
      <c r="BP349" s="208"/>
      <c r="BQ349" s="1"/>
      <c r="BR349" s="1"/>
      <c r="BS349" s="1"/>
      <c r="BT349" s="4"/>
    </row>
    <row r="350" spans="1:72" s="5" customFormat="1" ht="12" hidden="1" x14ac:dyDescent="0.2">
      <c r="B350" s="81"/>
      <c r="C350" s="82"/>
      <c r="D350" s="79" t="s">
        <v>77</v>
      </c>
      <c r="E350" s="83" t="s">
        <v>5</v>
      </c>
      <c r="F350" s="84" t="s">
        <v>548</v>
      </c>
      <c r="G350" s="82"/>
      <c r="H350" s="83" t="s">
        <v>5</v>
      </c>
      <c r="I350" s="85"/>
      <c r="J350" s="82"/>
      <c r="K350" s="189"/>
      <c r="M350" s="201"/>
      <c r="N350" s="209"/>
      <c r="O350" s="201"/>
      <c r="P350" s="209"/>
      <c r="Q350" s="201"/>
      <c r="R350" s="209"/>
      <c r="S350" s="201"/>
      <c r="T350" s="209"/>
      <c r="U350" s="201"/>
      <c r="V350" s="209"/>
      <c r="W350" s="201"/>
      <c r="X350" s="209"/>
      <c r="Y350" s="201"/>
      <c r="Z350" s="209"/>
      <c r="AA350" s="201"/>
      <c r="AB350" s="209"/>
      <c r="AC350" s="201"/>
      <c r="AD350" s="209"/>
      <c r="AE350" s="201"/>
      <c r="AF350" s="209"/>
      <c r="AG350" s="201"/>
      <c r="AH350" s="209"/>
      <c r="AI350" s="201"/>
      <c r="AJ350" s="209"/>
      <c r="AK350" s="201"/>
      <c r="AL350" s="209"/>
      <c r="AM350" s="201"/>
      <c r="AN350" s="209"/>
      <c r="AO350" s="201"/>
      <c r="AP350" s="209"/>
      <c r="AQ350" s="201"/>
      <c r="AR350" s="209"/>
      <c r="AS350" s="201"/>
      <c r="AT350" s="209"/>
      <c r="AU350" s="201"/>
      <c r="AV350" s="209"/>
      <c r="AW350" s="201"/>
      <c r="AX350" s="209"/>
      <c r="AY350" s="201"/>
      <c r="AZ350" s="209"/>
      <c r="BA350" s="201"/>
      <c r="BB350" s="209"/>
      <c r="BC350" s="201"/>
      <c r="BD350" s="209"/>
      <c r="BE350" s="201"/>
      <c r="BF350" s="209"/>
      <c r="BG350" s="201"/>
      <c r="BH350" s="209"/>
      <c r="BI350" s="201"/>
      <c r="BJ350" s="209"/>
      <c r="BK350" s="201"/>
      <c r="BL350" s="209"/>
      <c r="BM350" s="201"/>
      <c r="BN350" s="209"/>
      <c r="BO350" s="201"/>
      <c r="BP350" s="209"/>
      <c r="BQ350" s="1"/>
      <c r="BR350" s="1"/>
      <c r="BS350" s="1"/>
      <c r="BT350" s="1"/>
    </row>
    <row r="351" spans="1:72" s="269" customFormat="1" ht="16.5" customHeight="1" x14ac:dyDescent="0.2">
      <c r="A351" s="260"/>
      <c r="B351" s="16"/>
      <c r="C351" s="72">
        <v>32</v>
      </c>
      <c r="D351" s="72" t="s">
        <v>73</v>
      </c>
      <c r="E351" s="73" t="s">
        <v>549</v>
      </c>
      <c r="F351" s="74" t="s">
        <v>550</v>
      </c>
      <c r="G351" s="75" t="s">
        <v>275</v>
      </c>
      <c r="H351" s="76">
        <v>50</v>
      </c>
      <c r="I351" s="77"/>
      <c r="J351" s="78">
        <f>ROUND(I351*H351,2)</f>
        <v>0</v>
      </c>
      <c r="K351" s="305"/>
      <c r="M351" s="161">
        <v>0</v>
      </c>
      <c r="N351" s="162">
        <f>M351*I351</f>
        <v>0</v>
      </c>
      <c r="O351" s="161">
        <v>0</v>
      </c>
      <c r="P351" s="162">
        <f>O351*I351</f>
        <v>0</v>
      </c>
      <c r="Q351" s="161">
        <v>0</v>
      </c>
      <c r="R351" s="162">
        <f>Q351*I351</f>
        <v>0</v>
      </c>
      <c r="S351" s="161">
        <f>M351+O351</f>
        <v>0</v>
      </c>
      <c r="T351" s="162">
        <f>S351*I351</f>
        <v>0</v>
      </c>
      <c r="U351" s="161">
        <v>0</v>
      </c>
      <c r="V351" s="162">
        <f>U351*I351</f>
        <v>0</v>
      </c>
      <c r="W351" s="161" t="e">
        <f>#REF!+#REF!</f>
        <v>#REF!</v>
      </c>
      <c r="X351" s="162" t="e">
        <f>W351*I351</f>
        <v>#REF!</v>
      </c>
      <c r="Y351" s="161">
        <v>0</v>
      </c>
      <c r="Z351" s="162">
        <f>Y351*I351</f>
        <v>0</v>
      </c>
      <c r="AA351" s="161" t="e">
        <f>U351+W351</f>
        <v>#REF!</v>
      </c>
      <c r="AB351" s="162" t="e">
        <f>AA351*I351</f>
        <v>#REF!</v>
      </c>
      <c r="AC351" s="161">
        <v>0</v>
      </c>
      <c r="AD351" s="162">
        <f>AC351*I351</f>
        <v>0</v>
      </c>
      <c r="AE351" s="161" t="e">
        <f>Y351+AA351</f>
        <v>#REF!</v>
      </c>
      <c r="AF351" s="162" t="e">
        <f>AE351*I351</f>
        <v>#REF!</v>
      </c>
      <c r="AG351" s="161">
        <v>0</v>
      </c>
      <c r="AH351" s="162">
        <f>AG351*I351</f>
        <v>0</v>
      </c>
      <c r="AI351" s="161" t="e">
        <f>AC351+AE351</f>
        <v>#REF!</v>
      </c>
      <c r="AJ351" s="162" t="e">
        <f>AI351*I351</f>
        <v>#REF!</v>
      </c>
      <c r="AK351" s="161">
        <v>0</v>
      </c>
      <c r="AL351" s="162">
        <f>AK351*I351</f>
        <v>0</v>
      </c>
      <c r="AM351" s="161" t="e">
        <f>AG351+AI351</f>
        <v>#REF!</v>
      </c>
      <c r="AN351" s="162" t="e">
        <f>AM351*I351</f>
        <v>#REF!</v>
      </c>
      <c r="AO351" s="161">
        <v>0</v>
      </c>
      <c r="AP351" s="162">
        <f>AO351*I351</f>
        <v>0</v>
      </c>
      <c r="AQ351" s="161" t="e">
        <f>AK351+AM351</f>
        <v>#REF!</v>
      </c>
      <c r="AR351" s="162" t="e">
        <f>AQ351*I351</f>
        <v>#REF!</v>
      </c>
      <c r="AS351" s="161">
        <v>0</v>
      </c>
      <c r="AT351" s="162">
        <f>AS351*I351</f>
        <v>0</v>
      </c>
      <c r="AU351" s="161" t="e">
        <f>AO351+AQ351</f>
        <v>#REF!</v>
      </c>
      <c r="AV351" s="162" t="e">
        <f>AU351*I351</f>
        <v>#REF!</v>
      </c>
      <c r="AW351" s="161">
        <v>0</v>
      </c>
      <c r="AX351" s="162">
        <f>AW351*I351</f>
        <v>0</v>
      </c>
      <c r="AY351" s="161" t="e">
        <f t="shared" ref="AY351" si="356">AS351+AU351</f>
        <v>#REF!</v>
      </c>
      <c r="AZ351" s="162" t="e">
        <f>AY351*I351</f>
        <v>#REF!</v>
      </c>
      <c r="BA351" s="161">
        <v>0</v>
      </c>
      <c r="BB351" s="162">
        <f>BA351*I351</f>
        <v>0</v>
      </c>
      <c r="BC351" s="161" t="e">
        <f t="shared" ref="BC351" si="357">AW351+AY351</f>
        <v>#REF!</v>
      </c>
      <c r="BD351" s="162" t="e">
        <f>BC351*I351</f>
        <v>#REF!</v>
      </c>
      <c r="BE351" s="161">
        <v>0</v>
      </c>
      <c r="BF351" s="162">
        <f>BE351*I351</f>
        <v>0</v>
      </c>
      <c r="BG351" s="161" t="e">
        <f t="shared" ref="BG351" si="358">BA351+BC351</f>
        <v>#REF!</v>
      </c>
      <c r="BH351" s="162" t="e">
        <f>BG351*I351</f>
        <v>#REF!</v>
      </c>
      <c r="BI351" s="161">
        <v>0</v>
      </c>
      <c r="BJ351" s="162">
        <f>BI351*I351</f>
        <v>0</v>
      </c>
      <c r="BK351" s="161" t="e">
        <f t="shared" ref="BK351" si="359">BE351+BG351</f>
        <v>#REF!</v>
      </c>
      <c r="BL351" s="162" t="e">
        <f>BK351*I351</f>
        <v>#REF!</v>
      </c>
      <c r="BM351" s="161">
        <v>0</v>
      </c>
      <c r="BN351" s="162">
        <f>BM351*I351</f>
        <v>0</v>
      </c>
      <c r="BO351" s="161" t="e">
        <f>BI351+BK351</f>
        <v>#REF!</v>
      </c>
      <c r="BP351" s="162" t="e">
        <f>BO351*I351</f>
        <v>#REF!</v>
      </c>
      <c r="BT351" s="82"/>
    </row>
    <row r="352" spans="1:72" s="1" customFormat="1" ht="29.25" hidden="1" x14ac:dyDescent="0.2">
      <c r="A352" s="114"/>
      <c r="B352" s="16"/>
      <c r="C352" s="113"/>
      <c r="D352" s="79" t="s">
        <v>76</v>
      </c>
      <c r="E352" s="113"/>
      <c r="F352" s="80" t="s">
        <v>551</v>
      </c>
      <c r="G352" s="113"/>
      <c r="H352" s="113"/>
      <c r="I352" s="42"/>
      <c r="J352" s="113"/>
      <c r="K352" s="187"/>
      <c r="M352" s="197"/>
      <c r="N352" s="210"/>
      <c r="O352" s="197"/>
      <c r="P352" s="210"/>
      <c r="Q352" s="197"/>
      <c r="R352" s="210"/>
      <c r="S352" s="197"/>
      <c r="T352" s="210"/>
      <c r="U352" s="197"/>
      <c r="V352" s="210"/>
      <c r="W352" s="197"/>
      <c r="X352" s="210"/>
      <c r="Y352" s="197"/>
      <c r="Z352" s="210"/>
      <c r="AA352" s="197"/>
      <c r="AB352" s="210"/>
      <c r="AC352" s="197"/>
      <c r="AD352" s="210"/>
      <c r="AE352" s="197"/>
      <c r="AF352" s="210"/>
      <c r="AG352" s="197"/>
      <c r="AH352" s="210"/>
      <c r="AI352" s="197"/>
      <c r="AJ352" s="210"/>
      <c r="AK352" s="197"/>
      <c r="AL352" s="210"/>
      <c r="AM352" s="197"/>
      <c r="AN352" s="210"/>
      <c r="AO352" s="197"/>
      <c r="AP352" s="210"/>
      <c r="AQ352" s="197"/>
      <c r="AR352" s="210"/>
      <c r="AS352" s="197"/>
      <c r="AT352" s="210"/>
      <c r="AU352" s="197"/>
      <c r="AV352" s="210"/>
      <c r="AW352" s="197"/>
      <c r="AX352" s="210"/>
      <c r="AY352" s="197"/>
      <c r="AZ352" s="210"/>
      <c r="BA352" s="197"/>
      <c r="BB352" s="210"/>
      <c r="BC352" s="197"/>
      <c r="BD352" s="210"/>
      <c r="BE352" s="197"/>
      <c r="BF352" s="210"/>
      <c r="BG352" s="197"/>
      <c r="BH352" s="210"/>
      <c r="BI352" s="197"/>
      <c r="BJ352" s="210"/>
      <c r="BK352" s="197"/>
      <c r="BL352" s="210"/>
      <c r="BM352" s="197"/>
      <c r="BN352" s="210"/>
      <c r="BO352" s="197"/>
      <c r="BP352" s="210"/>
      <c r="BQ352" s="4"/>
      <c r="BR352" s="4"/>
      <c r="BS352" s="4"/>
      <c r="BT352" s="6"/>
    </row>
    <row r="353" spans="1:72" s="5" customFormat="1" hidden="1" x14ac:dyDescent="0.2">
      <c r="B353" s="81"/>
      <c r="C353" s="82"/>
      <c r="D353" s="79" t="s">
        <v>77</v>
      </c>
      <c r="E353" s="83" t="s">
        <v>5</v>
      </c>
      <c r="F353" s="84" t="s">
        <v>552</v>
      </c>
      <c r="G353" s="82"/>
      <c r="H353" s="83" t="s">
        <v>5</v>
      </c>
      <c r="I353" s="85"/>
      <c r="J353" s="82"/>
      <c r="K353" s="188"/>
      <c r="M353" s="201"/>
      <c r="N353" s="209"/>
      <c r="O353" s="201"/>
      <c r="P353" s="209"/>
      <c r="Q353" s="201"/>
      <c r="R353" s="209"/>
      <c r="S353" s="201"/>
      <c r="T353" s="209"/>
      <c r="U353" s="201"/>
      <c r="V353" s="209"/>
      <c r="W353" s="201"/>
      <c r="X353" s="209"/>
      <c r="Y353" s="201"/>
      <c r="Z353" s="209"/>
      <c r="AA353" s="201"/>
      <c r="AB353" s="209"/>
      <c r="AC353" s="201"/>
      <c r="AD353" s="209"/>
      <c r="AE353" s="201"/>
      <c r="AF353" s="209"/>
      <c r="AG353" s="201"/>
      <c r="AH353" s="209"/>
      <c r="AI353" s="201"/>
      <c r="AJ353" s="209"/>
      <c r="AK353" s="201"/>
      <c r="AL353" s="209"/>
      <c r="AM353" s="201"/>
      <c r="AN353" s="209"/>
      <c r="AO353" s="201"/>
      <c r="AP353" s="209"/>
      <c r="AQ353" s="201"/>
      <c r="AR353" s="209"/>
      <c r="AS353" s="201"/>
      <c r="AT353" s="209"/>
      <c r="AU353" s="201"/>
      <c r="AV353" s="209"/>
      <c r="AW353" s="201"/>
      <c r="AX353" s="209"/>
      <c r="AY353" s="201"/>
      <c r="AZ353" s="209"/>
      <c r="BA353" s="201"/>
      <c r="BB353" s="209"/>
      <c r="BC353" s="201"/>
      <c r="BD353" s="209"/>
      <c r="BE353" s="201"/>
      <c r="BF353" s="209"/>
      <c r="BG353" s="201"/>
      <c r="BH353" s="209"/>
      <c r="BI353" s="201"/>
      <c r="BJ353" s="209"/>
      <c r="BK353" s="201"/>
      <c r="BL353" s="209"/>
      <c r="BM353" s="201"/>
      <c r="BN353" s="209"/>
      <c r="BO353" s="201"/>
      <c r="BP353" s="209"/>
      <c r="BQ353" s="1"/>
      <c r="BR353" s="1"/>
      <c r="BS353" s="1"/>
    </row>
    <row r="354" spans="1:72" s="6" customFormat="1" ht="12" hidden="1" x14ac:dyDescent="0.2">
      <c r="B354" s="86"/>
      <c r="C354" s="87"/>
      <c r="D354" s="79" t="s">
        <v>77</v>
      </c>
      <c r="E354" s="88" t="s">
        <v>5</v>
      </c>
      <c r="F354" s="89" t="s">
        <v>148</v>
      </c>
      <c r="G354" s="87"/>
      <c r="H354" s="90">
        <v>50</v>
      </c>
      <c r="I354" s="91"/>
      <c r="J354" s="87"/>
      <c r="K354" s="189"/>
      <c r="M354" s="199"/>
      <c r="N354" s="208"/>
      <c r="O354" s="199"/>
      <c r="P354" s="208"/>
      <c r="Q354" s="199"/>
      <c r="R354" s="208"/>
      <c r="S354" s="199"/>
      <c r="T354" s="208"/>
      <c r="U354" s="199"/>
      <c r="V354" s="208"/>
      <c r="W354" s="199"/>
      <c r="X354" s="208"/>
      <c r="Y354" s="199"/>
      <c r="Z354" s="208"/>
      <c r="AA354" s="199"/>
      <c r="AB354" s="208"/>
      <c r="AC354" s="199"/>
      <c r="AD354" s="208"/>
      <c r="AE354" s="199"/>
      <c r="AF354" s="208"/>
      <c r="AG354" s="199"/>
      <c r="AH354" s="208"/>
      <c r="AI354" s="199"/>
      <c r="AJ354" s="208"/>
      <c r="AK354" s="199"/>
      <c r="AL354" s="208"/>
      <c r="AM354" s="199"/>
      <c r="AN354" s="208"/>
      <c r="AO354" s="199"/>
      <c r="AP354" s="208"/>
      <c r="AQ354" s="199"/>
      <c r="AR354" s="208"/>
      <c r="AS354" s="199"/>
      <c r="AT354" s="208"/>
      <c r="AU354" s="199"/>
      <c r="AV354" s="208"/>
      <c r="AW354" s="199"/>
      <c r="AX354" s="208"/>
      <c r="AY354" s="199"/>
      <c r="AZ354" s="208"/>
      <c r="BA354" s="199"/>
      <c r="BB354" s="208"/>
      <c r="BC354" s="199"/>
      <c r="BD354" s="208"/>
      <c r="BE354" s="199"/>
      <c r="BF354" s="208"/>
      <c r="BG354" s="199"/>
      <c r="BH354" s="208"/>
      <c r="BI354" s="199"/>
      <c r="BJ354" s="208"/>
      <c r="BK354" s="199"/>
      <c r="BL354" s="208"/>
      <c r="BM354" s="199"/>
      <c r="BN354" s="208"/>
      <c r="BO354" s="199"/>
      <c r="BP354" s="208"/>
      <c r="BQ354" s="5"/>
      <c r="BR354" s="5"/>
      <c r="BS354" s="5"/>
      <c r="BT354" s="1"/>
    </row>
    <row r="355" spans="1:72" s="5" customFormat="1" hidden="1" x14ac:dyDescent="0.2">
      <c r="B355" s="81"/>
      <c r="C355" s="82"/>
      <c r="D355" s="79" t="s">
        <v>77</v>
      </c>
      <c r="E355" s="83" t="s">
        <v>5</v>
      </c>
      <c r="F355" s="84" t="s">
        <v>548</v>
      </c>
      <c r="G355" s="82"/>
      <c r="H355" s="83" t="s">
        <v>5</v>
      </c>
      <c r="I355" s="85"/>
      <c r="J355" s="82"/>
      <c r="K355" s="182"/>
      <c r="M355" s="201"/>
      <c r="N355" s="209"/>
      <c r="O355" s="201"/>
      <c r="P355" s="209"/>
      <c r="Q355" s="201"/>
      <c r="R355" s="209"/>
      <c r="S355" s="201"/>
      <c r="T355" s="209"/>
      <c r="U355" s="201"/>
      <c r="V355" s="209"/>
      <c r="W355" s="201"/>
      <c r="X355" s="209"/>
      <c r="Y355" s="201"/>
      <c r="Z355" s="209"/>
      <c r="AA355" s="201"/>
      <c r="AB355" s="209"/>
      <c r="AC355" s="201"/>
      <c r="AD355" s="209"/>
      <c r="AE355" s="201"/>
      <c r="AF355" s="209"/>
      <c r="AG355" s="201"/>
      <c r="AH355" s="209"/>
      <c r="AI355" s="201"/>
      <c r="AJ355" s="209"/>
      <c r="AK355" s="201"/>
      <c r="AL355" s="209"/>
      <c r="AM355" s="201"/>
      <c r="AN355" s="209"/>
      <c r="AO355" s="201"/>
      <c r="AP355" s="209"/>
      <c r="AQ355" s="201"/>
      <c r="AR355" s="209"/>
      <c r="AS355" s="201"/>
      <c r="AT355" s="209"/>
      <c r="AU355" s="201"/>
      <c r="AV355" s="209"/>
      <c r="AW355" s="201"/>
      <c r="AX355" s="209"/>
      <c r="AY355" s="201"/>
      <c r="AZ355" s="209"/>
      <c r="BA355" s="201"/>
      <c r="BB355" s="209"/>
      <c r="BC355" s="201"/>
      <c r="BD355" s="209"/>
      <c r="BE355" s="201"/>
      <c r="BF355" s="209"/>
      <c r="BG355" s="201"/>
      <c r="BH355" s="209"/>
      <c r="BI355" s="201"/>
      <c r="BJ355" s="209"/>
      <c r="BK355" s="201"/>
      <c r="BL355" s="209"/>
      <c r="BM355" s="201"/>
      <c r="BN355" s="209"/>
      <c r="BO355" s="201"/>
      <c r="BP355" s="209"/>
      <c r="BQ355" s="6"/>
      <c r="BR355" s="6"/>
      <c r="BS355" s="6"/>
      <c r="BT355" s="1"/>
    </row>
    <row r="356" spans="1:72" s="269" customFormat="1" ht="16.5" customHeight="1" x14ac:dyDescent="0.2">
      <c r="A356" s="260"/>
      <c r="B356" s="16"/>
      <c r="C356" s="72">
        <v>33</v>
      </c>
      <c r="D356" s="72" t="s">
        <v>73</v>
      </c>
      <c r="E356" s="73" t="s">
        <v>553</v>
      </c>
      <c r="F356" s="74" t="s">
        <v>554</v>
      </c>
      <c r="G356" s="75" t="s">
        <v>130</v>
      </c>
      <c r="H356" s="76">
        <v>30</v>
      </c>
      <c r="I356" s="77"/>
      <c r="J356" s="78">
        <f>ROUND(I356*H356,2)</f>
        <v>0</v>
      </c>
      <c r="K356" s="305"/>
      <c r="M356" s="161">
        <v>0</v>
      </c>
      <c r="N356" s="162">
        <f>M356*I356</f>
        <v>0</v>
      </c>
      <c r="O356" s="161">
        <v>0</v>
      </c>
      <c r="P356" s="162">
        <f>O356*I356</f>
        <v>0</v>
      </c>
      <c r="Q356" s="161">
        <v>0</v>
      </c>
      <c r="R356" s="162">
        <f>Q356*I356</f>
        <v>0</v>
      </c>
      <c r="S356" s="161">
        <f t="shared" ref="S356:S357" si="360">M356+O356</f>
        <v>0</v>
      </c>
      <c r="T356" s="162">
        <f>S356*I356</f>
        <v>0</v>
      </c>
      <c r="U356" s="161">
        <v>0</v>
      </c>
      <c r="V356" s="162">
        <f>U356*I356</f>
        <v>0</v>
      </c>
      <c r="W356" s="161" t="e">
        <f>#REF!+#REF!</f>
        <v>#REF!</v>
      </c>
      <c r="X356" s="162" t="e">
        <f>W356*I356</f>
        <v>#REF!</v>
      </c>
      <c r="Y356" s="161">
        <v>0</v>
      </c>
      <c r="Z356" s="162">
        <f>Y356*I356</f>
        <v>0</v>
      </c>
      <c r="AA356" s="161" t="e">
        <f t="shared" ref="AA356:AA357" si="361">U356+W356</f>
        <v>#REF!</v>
      </c>
      <c r="AB356" s="162" t="e">
        <f>AA356*I356</f>
        <v>#REF!</v>
      </c>
      <c r="AC356" s="161">
        <v>0</v>
      </c>
      <c r="AD356" s="162">
        <f>AC356*I356</f>
        <v>0</v>
      </c>
      <c r="AE356" s="161" t="e">
        <f t="shared" ref="AE356:AE357" si="362">Y356+AA356</f>
        <v>#REF!</v>
      </c>
      <c r="AF356" s="162" t="e">
        <f>AE356*I356</f>
        <v>#REF!</v>
      </c>
      <c r="AG356" s="161">
        <v>0</v>
      </c>
      <c r="AH356" s="162">
        <f>AG356*I356</f>
        <v>0</v>
      </c>
      <c r="AI356" s="161" t="e">
        <f t="shared" ref="AI356:AI357" si="363">AC356+AE356</f>
        <v>#REF!</v>
      </c>
      <c r="AJ356" s="162" t="e">
        <f>AI356*I356</f>
        <v>#REF!</v>
      </c>
      <c r="AK356" s="161">
        <v>0</v>
      </c>
      <c r="AL356" s="162">
        <f>AK356*I356</f>
        <v>0</v>
      </c>
      <c r="AM356" s="161" t="e">
        <f t="shared" ref="AM356:AM357" si="364">AG356+AI356</f>
        <v>#REF!</v>
      </c>
      <c r="AN356" s="162" t="e">
        <f>AM356*I356</f>
        <v>#REF!</v>
      </c>
      <c r="AO356" s="161">
        <v>0</v>
      </c>
      <c r="AP356" s="162">
        <f>AO356*I356</f>
        <v>0</v>
      </c>
      <c r="AQ356" s="161" t="e">
        <f t="shared" ref="AQ356:AQ357" si="365">AK356+AM356</f>
        <v>#REF!</v>
      </c>
      <c r="AR356" s="162" t="e">
        <f>AQ356*I356</f>
        <v>#REF!</v>
      </c>
      <c r="AS356" s="161">
        <v>0</v>
      </c>
      <c r="AT356" s="162">
        <f>AS356*I356</f>
        <v>0</v>
      </c>
      <c r="AU356" s="161" t="e">
        <f t="shared" ref="AU356:AU357" si="366">AO356+AQ356</f>
        <v>#REF!</v>
      </c>
      <c r="AV356" s="162" t="e">
        <f>AU356*I356</f>
        <v>#REF!</v>
      </c>
      <c r="AW356" s="161">
        <v>0</v>
      </c>
      <c r="AX356" s="162">
        <f>AW356*I356</f>
        <v>0</v>
      </c>
      <c r="AY356" s="161" t="e">
        <f t="shared" ref="AY356:AY357" si="367">AS356+AU356</f>
        <v>#REF!</v>
      </c>
      <c r="AZ356" s="162" t="e">
        <f>AY356*I356</f>
        <v>#REF!</v>
      </c>
      <c r="BA356" s="161">
        <v>0</v>
      </c>
      <c r="BB356" s="162">
        <f>BA356*I356</f>
        <v>0</v>
      </c>
      <c r="BC356" s="161" t="e">
        <f t="shared" ref="BC356:BC357" si="368">AW356+AY356</f>
        <v>#REF!</v>
      </c>
      <c r="BD356" s="162" t="e">
        <f>BC356*I356</f>
        <v>#REF!</v>
      </c>
      <c r="BE356" s="161">
        <v>0</v>
      </c>
      <c r="BF356" s="162">
        <f>BE356*I356</f>
        <v>0</v>
      </c>
      <c r="BG356" s="161" t="e">
        <f t="shared" ref="BG356:BG357" si="369">BA356+BC356</f>
        <v>#REF!</v>
      </c>
      <c r="BH356" s="162" t="e">
        <f>BG356*I356</f>
        <v>#REF!</v>
      </c>
      <c r="BI356" s="161">
        <v>0</v>
      </c>
      <c r="BJ356" s="162">
        <f>BI356*I356</f>
        <v>0</v>
      </c>
      <c r="BK356" s="161" t="e">
        <f t="shared" ref="BK356:BK357" si="370">BE356+BG356</f>
        <v>#REF!</v>
      </c>
      <c r="BL356" s="162" t="e">
        <f>BK356*I356</f>
        <v>#REF!</v>
      </c>
      <c r="BM356" s="161">
        <v>0</v>
      </c>
      <c r="BN356" s="162">
        <f>BM356*I356</f>
        <v>0</v>
      </c>
      <c r="BO356" s="161" t="e">
        <f t="shared" ref="BO356:BO357" si="371">BI356+BK356</f>
        <v>#REF!</v>
      </c>
      <c r="BP356" s="162" t="e">
        <f>BO356*I356</f>
        <v>#REF!</v>
      </c>
      <c r="BT356" s="82"/>
    </row>
    <row r="357" spans="1:72" s="269" customFormat="1" ht="16.5" customHeight="1" x14ac:dyDescent="0.2">
      <c r="A357" s="260"/>
      <c r="B357" s="16"/>
      <c r="C357" s="72">
        <v>34</v>
      </c>
      <c r="D357" s="72" t="s">
        <v>73</v>
      </c>
      <c r="E357" s="73" t="s">
        <v>555</v>
      </c>
      <c r="F357" s="74" t="s">
        <v>556</v>
      </c>
      <c r="G357" s="75" t="s">
        <v>437</v>
      </c>
      <c r="H357" s="105">
        <v>1</v>
      </c>
      <c r="I357" s="77"/>
      <c r="J357" s="78">
        <f>ROUND(I357*H357,2)</f>
        <v>0</v>
      </c>
      <c r="K357" s="306"/>
      <c r="M357" s="161">
        <v>0</v>
      </c>
      <c r="N357" s="162">
        <f>M357*I357</f>
        <v>0</v>
      </c>
      <c r="O357" s="161">
        <v>0</v>
      </c>
      <c r="P357" s="162">
        <f>O357*I357</f>
        <v>0</v>
      </c>
      <c r="Q357" s="161">
        <v>0</v>
      </c>
      <c r="R357" s="162">
        <f>Q357*I357</f>
        <v>0</v>
      </c>
      <c r="S357" s="161">
        <f t="shared" si="360"/>
        <v>0</v>
      </c>
      <c r="T357" s="162">
        <f>S357*I357</f>
        <v>0</v>
      </c>
      <c r="U357" s="161">
        <v>0</v>
      </c>
      <c r="V357" s="162">
        <f>U357*I357</f>
        <v>0</v>
      </c>
      <c r="W357" s="161" t="e">
        <f>#REF!+#REF!</f>
        <v>#REF!</v>
      </c>
      <c r="X357" s="162" t="e">
        <f>W357*I357</f>
        <v>#REF!</v>
      </c>
      <c r="Y357" s="161">
        <v>0</v>
      </c>
      <c r="Z357" s="162">
        <f>Y357*I357</f>
        <v>0</v>
      </c>
      <c r="AA357" s="161" t="e">
        <f t="shared" si="361"/>
        <v>#REF!</v>
      </c>
      <c r="AB357" s="162" t="e">
        <f>AA357*I357</f>
        <v>#REF!</v>
      </c>
      <c r="AC357" s="161">
        <v>0</v>
      </c>
      <c r="AD357" s="162">
        <f>AC357*I357</f>
        <v>0</v>
      </c>
      <c r="AE357" s="161" t="e">
        <f t="shared" si="362"/>
        <v>#REF!</v>
      </c>
      <c r="AF357" s="162" t="e">
        <f>AE357*I357</f>
        <v>#REF!</v>
      </c>
      <c r="AG357" s="161">
        <v>0</v>
      </c>
      <c r="AH357" s="162">
        <f>AG357*I357</f>
        <v>0</v>
      </c>
      <c r="AI357" s="161" t="e">
        <f t="shared" si="363"/>
        <v>#REF!</v>
      </c>
      <c r="AJ357" s="162" t="e">
        <f>AI357*I357</f>
        <v>#REF!</v>
      </c>
      <c r="AK357" s="161">
        <v>0</v>
      </c>
      <c r="AL357" s="162">
        <f>AK357*I357</f>
        <v>0</v>
      </c>
      <c r="AM357" s="161" t="e">
        <f t="shared" si="364"/>
        <v>#REF!</v>
      </c>
      <c r="AN357" s="162" t="e">
        <f>AM357*I357</f>
        <v>#REF!</v>
      </c>
      <c r="AO357" s="161">
        <v>0</v>
      </c>
      <c r="AP357" s="162">
        <f>AO357*I357</f>
        <v>0</v>
      </c>
      <c r="AQ357" s="161" t="e">
        <f t="shared" si="365"/>
        <v>#REF!</v>
      </c>
      <c r="AR357" s="162" t="e">
        <f>AQ357*I357</f>
        <v>#REF!</v>
      </c>
      <c r="AS357" s="161">
        <v>0</v>
      </c>
      <c r="AT357" s="162">
        <f>AS357*I357</f>
        <v>0</v>
      </c>
      <c r="AU357" s="161" t="e">
        <f t="shared" si="366"/>
        <v>#REF!</v>
      </c>
      <c r="AV357" s="162" t="e">
        <f>AU357*I357</f>
        <v>#REF!</v>
      </c>
      <c r="AW357" s="161">
        <v>0</v>
      </c>
      <c r="AX357" s="162">
        <f>AW357*I357</f>
        <v>0</v>
      </c>
      <c r="AY357" s="161" t="e">
        <f t="shared" si="367"/>
        <v>#REF!</v>
      </c>
      <c r="AZ357" s="162" t="e">
        <f>AY357*I357</f>
        <v>#REF!</v>
      </c>
      <c r="BA357" s="161">
        <v>0</v>
      </c>
      <c r="BB357" s="162">
        <f>BA357*I357</f>
        <v>0</v>
      </c>
      <c r="BC357" s="161" t="e">
        <f t="shared" si="368"/>
        <v>#REF!</v>
      </c>
      <c r="BD357" s="162" t="e">
        <f>BC357*I357</f>
        <v>#REF!</v>
      </c>
      <c r="BE357" s="161">
        <v>0</v>
      </c>
      <c r="BF357" s="162">
        <f>BE357*I357</f>
        <v>0</v>
      </c>
      <c r="BG357" s="161" t="e">
        <f t="shared" si="369"/>
        <v>#REF!</v>
      </c>
      <c r="BH357" s="162" t="e">
        <f>BG357*I357</f>
        <v>#REF!</v>
      </c>
      <c r="BI357" s="161">
        <v>0</v>
      </c>
      <c r="BJ357" s="162">
        <f>BI357*I357</f>
        <v>0</v>
      </c>
      <c r="BK357" s="161" t="e">
        <f t="shared" si="370"/>
        <v>#REF!</v>
      </c>
      <c r="BL357" s="162" t="e">
        <f>BK357*I357</f>
        <v>#REF!</v>
      </c>
      <c r="BM357" s="161">
        <v>0</v>
      </c>
      <c r="BN357" s="162">
        <f>BM357*I357</f>
        <v>0</v>
      </c>
      <c r="BO357" s="161" t="e">
        <f t="shared" si="371"/>
        <v>#REF!</v>
      </c>
      <c r="BP357" s="162" t="e">
        <f>BO357*I357</f>
        <v>#REF!</v>
      </c>
      <c r="BQ357" s="87"/>
      <c r="BR357" s="87"/>
      <c r="BS357" s="87"/>
      <c r="BT357" s="87"/>
    </row>
    <row r="358" spans="1:72" s="65" customFormat="1" ht="22.9" customHeight="1" x14ac:dyDescent="0.2">
      <c r="B358" s="64"/>
      <c r="D358" s="66" t="s">
        <v>36</v>
      </c>
      <c r="E358" s="70" t="s">
        <v>331</v>
      </c>
      <c r="F358" s="70" t="s">
        <v>332</v>
      </c>
      <c r="I358" s="68"/>
      <c r="J358" s="71">
        <f>SUM(J359:J364)</f>
        <v>0</v>
      </c>
      <c r="K358" s="188"/>
      <c r="M358" s="194"/>
      <c r="N358" s="207">
        <f>SUM(N359:N364)</f>
        <v>0</v>
      </c>
      <c r="O358" s="194"/>
      <c r="P358" s="207">
        <f t="shared" ref="P358" si="372">SUM(P359:P364)</f>
        <v>0</v>
      </c>
      <c r="Q358" s="194"/>
      <c r="R358" s="207">
        <f t="shared" ref="R358" si="373">SUM(R359:R364)</f>
        <v>0</v>
      </c>
      <c r="S358" s="194"/>
      <c r="T358" s="207">
        <f t="shared" ref="T358" si="374">SUM(T359:T364)</f>
        <v>0</v>
      </c>
      <c r="U358" s="194"/>
      <c r="V358" s="207">
        <f t="shared" ref="V358" si="375">SUM(V359:V364)</f>
        <v>0</v>
      </c>
      <c r="W358" s="194"/>
      <c r="X358" s="207" t="e">
        <f t="shared" ref="X358" si="376">SUM(X359:X364)</f>
        <v>#REF!</v>
      </c>
      <c r="Y358" s="194"/>
      <c r="Z358" s="207">
        <f t="shared" ref="Z358" si="377">SUM(Z359:Z364)</f>
        <v>0</v>
      </c>
      <c r="AA358" s="194"/>
      <c r="AB358" s="207" t="e">
        <f t="shared" ref="AB358" si="378">SUM(AB359:AB364)</f>
        <v>#REF!</v>
      </c>
      <c r="AC358" s="194"/>
      <c r="AD358" s="207">
        <f t="shared" ref="AD358" si="379">SUM(AD359:AD364)</f>
        <v>0</v>
      </c>
      <c r="AE358" s="194"/>
      <c r="AF358" s="207" t="e">
        <f t="shared" ref="AF358" si="380">SUM(AF359:AF364)</f>
        <v>#REF!</v>
      </c>
      <c r="AG358" s="194"/>
      <c r="AH358" s="207">
        <f t="shared" ref="AH358" si="381">SUM(AH359:AH364)</f>
        <v>0</v>
      </c>
      <c r="AI358" s="194"/>
      <c r="AJ358" s="207" t="e">
        <f t="shared" ref="AJ358" si="382">SUM(AJ359:AJ364)</f>
        <v>#REF!</v>
      </c>
      <c r="AK358" s="194"/>
      <c r="AL358" s="207">
        <f t="shared" ref="AL358" si="383">SUM(AL359:AL364)</f>
        <v>0</v>
      </c>
      <c r="AM358" s="194"/>
      <c r="AN358" s="207" t="e">
        <f t="shared" ref="AN358" si="384">SUM(AN359:AN364)</f>
        <v>#REF!</v>
      </c>
      <c r="AO358" s="194"/>
      <c r="AP358" s="207">
        <f t="shared" ref="AP358" si="385">SUM(AP359:AP364)</f>
        <v>0</v>
      </c>
      <c r="AQ358" s="194"/>
      <c r="AR358" s="207" t="e">
        <f t="shared" ref="AR358" si="386">SUM(AR359:AR364)</f>
        <v>#REF!</v>
      </c>
      <c r="AS358" s="194"/>
      <c r="AT358" s="207">
        <f t="shared" ref="AT358" si="387">SUM(AT359:AT364)</f>
        <v>0</v>
      </c>
      <c r="AU358" s="194"/>
      <c r="AV358" s="207" t="e">
        <f t="shared" ref="AV358" si="388">SUM(AV359:AV364)</f>
        <v>#REF!</v>
      </c>
      <c r="AW358" s="194"/>
      <c r="AX358" s="207">
        <f t="shared" ref="AX358" si="389">SUM(AX359:AX364)</f>
        <v>0</v>
      </c>
      <c r="AY358" s="194"/>
      <c r="AZ358" s="207" t="e">
        <f t="shared" ref="AZ358" si="390">SUM(AZ359:AZ364)</f>
        <v>#REF!</v>
      </c>
      <c r="BA358" s="194"/>
      <c r="BB358" s="207">
        <f t="shared" ref="BB358" si="391">SUM(BB359:BB364)</f>
        <v>0</v>
      </c>
      <c r="BC358" s="194"/>
      <c r="BD358" s="207" t="e">
        <f t="shared" ref="BD358" si="392">SUM(BD359:BD364)</f>
        <v>#REF!</v>
      </c>
      <c r="BE358" s="194"/>
      <c r="BF358" s="207">
        <f t="shared" ref="BF358" si="393">SUM(BF359:BF364)</f>
        <v>0</v>
      </c>
      <c r="BG358" s="194"/>
      <c r="BH358" s="207" t="e">
        <f t="shared" ref="BH358" si="394">SUM(BH359:BH364)</f>
        <v>#REF!</v>
      </c>
      <c r="BI358" s="194"/>
      <c r="BJ358" s="207">
        <f t="shared" ref="BJ358" si="395">SUM(BJ359:BJ364)</f>
        <v>0</v>
      </c>
      <c r="BK358" s="194"/>
      <c r="BL358" s="207" t="e">
        <f t="shared" ref="BL358" si="396">SUM(BL359:BL364)</f>
        <v>#REF!</v>
      </c>
      <c r="BM358" s="194"/>
      <c r="BN358" s="207">
        <f t="shared" ref="BN358" si="397">SUM(BN359:BN364)</f>
        <v>0</v>
      </c>
      <c r="BO358" s="194"/>
      <c r="BP358" s="207" t="e">
        <f t="shared" ref="BP358" si="398">SUM(BP359:BP364)</f>
        <v>#REF!</v>
      </c>
      <c r="BQ358" s="82"/>
      <c r="BR358" s="82"/>
      <c r="BS358" s="82"/>
      <c r="BT358" s="82"/>
    </row>
    <row r="359" spans="1:72" s="269" customFormat="1" ht="16.5" customHeight="1" x14ac:dyDescent="0.2">
      <c r="A359" s="260"/>
      <c r="B359" s="16"/>
      <c r="C359" s="72">
        <v>35</v>
      </c>
      <c r="D359" s="72" t="s">
        <v>73</v>
      </c>
      <c r="E359" s="73" t="s">
        <v>557</v>
      </c>
      <c r="F359" s="74" t="s">
        <v>558</v>
      </c>
      <c r="G359" s="75" t="s">
        <v>110</v>
      </c>
      <c r="H359" s="76">
        <v>8</v>
      </c>
      <c r="I359" s="77"/>
      <c r="J359" s="78">
        <f>ROUND(I359*H359,2)</f>
        <v>0</v>
      </c>
      <c r="K359" s="305"/>
      <c r="M359" s="161">
        <v>0</v>
      </c>
      <c r="N359" s="162">
        <f>M359*I359</f>
        <v>0</v>
      </c>
      <c r="O359" s="161">
        <v>0</v>
      </c>
      <c r="P359" s="162">
        <f>O359*I359</f>
        <v>0</v>
      </c>
      <c r="Q359" s="161">
        <v>0</v>
      </c>
      <c r="R359" s="162">
        <f>Q359*I359</f>
        <v>0</v>
      </c>
      <c r="S359" s="161">
        <f>M359+O359</f>
        <v>0</v>
      </c>
      <c r="T359" s="162">
        <f>S359*I359</f>
        <v>0</v>
      </c>
      <c r="U359" s="161">
        <v>0</v>
      </c>
      <c r="V359" s="162">
        <f>U359*I359</f>
        <v>0</v>
      </c>
      <c r="W359" s="161" t="e">
        <f>#REF!+#REF!</f>
        <v>#REF!</v>
      </c>
      <c r="X359" s="162" t="e">
        <f>W359*I359</f>
        <v>#REF!</v>
      </c>
      <c r="Y359" s="161">
        <v>0</v>
      </c>
      <c r="Z359" s="162">
        <f>Y359*I359</f>
        <v>0</v>
      </c>
      <c r="AA359" s="161" t="e">
        <f>U359+W359</f>
        <v>#REF!</v>
      </c>
      <c r="AB359" s="162" t="e">
        <f>AA359*I359</f>
        <v>#REF!</v>
      </c>
      <c r="AC359" s="161">
        <v>0</v>
      </c>
      <c r="AD359" s="162">
        <f>AC359*I359</f>
        <v>0</v>
      </c>
      <c r="AE359" s="161" t="e">
        <f>Y359+AA359</f>
        <v>#REF!</v>
      </c>
      <c r="AF359" s="162" t="e">
        <f>AE359*I359</f>
        <v>#REF!</v>
      </c>
      <c r="AG359" s="161">
        <v>0</v>
      </c>
      <c r="AH359" s="162">
        <f>AG359*I359</f>
        <v>0</v>
      </c>
      <c r="AI359" s="161" t="e">
        <f>AC359+AE359</f>
        <v>#REF!</v>
      </c>
      <c r="AJ359" s="162" t="e">
        <f>AI359*I359</f>
        <v>#REF!</v>
      </c>
      <c r="AK359" s="161">
        <v>0</v>
      </c>
      <c r="AL359" s="162">
        <f>AK359*I359</f>
        <v>0</v>
      </c>
      <c r="AM359" s="161" t="e">
        <f>AG359+AI359</f>
        <v>#REF!</v>
      </c>
      <c r="AN359" s="162" t="e">
        <f>AM359*I359</f>
        <v>#REF!</v>
      </c>
      <c r="AO359" s="161">
        <v>0</v>
      </c>
      <c r="AP359" s="162">
        <f>AO359*I359</f>
        <v>0</v>
      </c>
      <c r="AQ359" s="161" t="e">
        <f>AK359+AM359</f>
        <v>#REF!</v>
      </c>
      <c r="AR359" s="162" t="e">
        <f>AQ359*I359</f>
        <v>#REF!</v>
      </c>
      <c r="AS359" s="161">
        <v>0</v>
      </c>
      <c r="AT359" s="162">
        <f>AS359*I359</f>
        <v>0</v>
      </c>
      <c r="AU359" s="161" t="e">
        <f>AO359+AQ359</f>
        <v>#REF!</v>
      </c>
      <c r="AV359" s="162" t="e">
        <f>AU359*I359</f>
        <v>#REF!</v>
      </c>
      <c r="AW359" s="161">
        <v>0</v>
      </c>
      <c r="AX359" s="162">
        <f>AW359*I359</f>
        <v>0</v>
      </c>
      <c r="AY359" s="161" t="e">
        <f t="shared" ref="AY359" si="399">AS359+AU359</f>
        <v>#REF!</v>
      </c>
      <c r="AZ359" s="162" t="e">
        <f>AY359*I359</f>
        <v>#REF!</v>
      </c>
      <c r="BA359" s="161">
        <v>0</v>
      </c>
      <c r="BB359" s="162">
        <f>BA359*I359</f>
        <v>0</v>
      </c>
      <c r="BC359" s="161" t="e">
        <f t="shared" ref="BC359" si="400">AW359+AY359</f>
        <v>#REF!</v>
      </c>
      <c r="BD359" s="162" t="e">
        <f>BC359*I359</f>
        <v>#REF!</v>
      </c>
      <c r="BE359" s="161">
        <v>0</v>
      </c>
      <c r="BF359" s="162">
        <f>BE359*I359</f>
        <v>0</v>
      </c>
      <c r="BG359" s="161" t="e">
        <f t="shared" ref="BG359" si="401">BA359+BC359</f>
        <v>#REF!</v>
      </c>
      <c r="BH359" s="162" t="e">
        <f>BG359*I359</f>
        <v>#REF!</v>
      </c>
      <c r="BI359" s="161">
        <v>0</v>
      </c>
      <c r="BJ359" s="162">
        <f>BI359*I359</f>
        <v>0</v>
      </c>
      <c r="BK359" s="161" t="e">
        <f t="shared" ref="BK359" si="402">BE359+BG359</f>
        <v>#REF!</v>
      </c>
      <c r="BL359" s="162" t="e">
        <f>BK359*I359</f>
        <v>#REF!</v>
      </c>
      <c r="BM359" s="161">
        <v>0</v>
      </c>
      <c r="BN359" s="162">
        <f>BM359*I359</f>
        <v>0</v>
      </c>
      <c r="BO359" s="161" t="e">
        <f>BI359+BK359</f>
        <v>#REF!</v>
      </c>
      <c r="BP359" s="162" t="e">
        <f>BO359*I359</f>
        <v>#REF!</v>
      </c>
      <c r="BQ359" s="82"/>
      <c r="BR359" s="82"/>
      <c r="BS359" s="82"/>
    </row>
    <row r="360" spans="1:72" s="6" customFormat="1" ht="12" hidden="1" x14ac:dyDescent="0.2">
      <c r="B360" s="86"/>
      <c r="C360" s="87"/>
      <c r="D360" s="79" t="s">
        <v>77</v>
      </c>
      <c r="E360" s="88" t="s">
        <v>5</v>
      </c>
      <c r="F360" s="89" t="s">
        <v>559</v>
      </c>
      <c r="G360" s="87"/>
      <c r="H360" s="90">
        <v>8</v>
      </c>
      <c r="I360" s="91"/>
      <c r="J360" s="87"/>
      <c r="K360" s="189"/>
      <c r="M360" s="199"/>
      <c r="N360" s="208"/>
      <c r="O360" s="199"/>
      <c r="P360" s="208"/>
      <c r="Q360" s="199"/>
      <c r="R360" s="208"/>
      <c r="S360" s="199"/>
      <c r="T360" s="208"/>
      <c r="U360" s="199"/>
      <c r="V360" s="208"/>
      <c r="W360" s="199"/>
      <c r="X360" s="208"/>
      <c r="Y360" s="199"/>
      <c r="Z360" s="208"/>
      <c r="AA360" s="199"/>
      <c r="AB360" s="208"/>
      <c r="AC360" s="199"/>
      <c r="AD360" s="208"/>
      <c r="AE360" s="199"/>
      <c r="AF360" s="208"/>
      <c r="AG360" s="199"/>
      <c r="AH360" s="208"/>
      <c r="AI360" s="199"/>
      <c r="AJ360" s="208"/>
      <c r="AK360" s="199"/>
      <c r="AL360" s="208"/>
      <c r="AM360" s="199"/>
      <c r="AN360" s="208"/>
      <c r="AO360" s="199"/>
      <c r="AP360" s="208"/>
      <c r="AQ360" s="199"/>
      <c r="AR360" s="208"/>
      <c r="AS360" s="199"/>
      <c r="AT360" s="208"/>
      <c r="AU360" s="199"/>
      <c r="AV360" s="208"/>
      <c r="AW360" s="199"/>
      <c r="AX360" s="208"/>
      <c r="AY360" s="199"/>
      <c r="AZ360" s="208"/>
      <c r="BA360" s="199"/>
      <c r="BB360" s="208"/>
      <c r="BC360" s="199"/>
      <c r="BD360" s="208"/>
      <c r="BE360" s="199"/>
      <c r="BF360" s="208"/>
      <c r="BG360" s="199"/>
      <c r="BH360" s="208"/>
      <c r="BI360" s="199"/>
      <c r="BJ360" s="208"/>
      <c r="BK360" s="199"/>
      <c r="BL360" s="208"/>
      <c r="BM360" s="199"/>
      <c r="BN360" s="208"/>
      <c r="BO360" s="199"/>
      <c r="BP360" s="208"/>
      <c r="BQ360" s="1"/>
      <c r="BR360" s="1"/>
      <c r="BS360" s="1"/>
      <c r="BT360" s="1"/>
    </row>
    <row r="361" spans="1:72" s="269" customFormat="1" ht="16.5" customHeight="1" x14ac:dyDescent="0.2">
      <c r="A361" s="260"/>
      <c r="B361" s="16"/>
      <c r="C361" s="72">
        <v>36</v>
      </c>
      <c r="D361" s="72" t="s">
        <v>73</v>
      </c>
      <c r="E361" s="73" t="s">
        <v>560</v>
      </c>
      <c r="F361" s="74" t="s">
        <v>561</v>
      </c>
      <c r="G361" s="75" t="s">
        <v>110</v>
      </c>
      <c r="H361" s="76">
        <v>4</v>
      </c>
      <c r="I361" s="77"/>
      <c r="J361" s="78">
        <f>ROUND(I361*H361,2)</f>
        <v>0</v>
      </c>
      <c r="K361" s="305"/>
      <c r="M361" s="161">
        <v>0</v>
      </c>
      <c r="N361" s="162">
        <f>M361*I361</f>
        <v>0</v>
      </c>
      <c r="O361" s="161">
        <v>0</v>
      </c>
      <c r="P361" s="162">
        <f>O361*I361</f>
        <v>0</v>
      </c>
      <c r="Q361" s="161">
        <v>0</v>
      </c>
      <c r="R361" s="162">
        <f>Q361*I361</f>
        <v>0</v>
      </c>
      <c r="S361" s="161">
        <f t="shared" ref="S361:S364" si="403">M361+O361</f>
        <v>0</v>
      </c>
      <c r="T361" s="162">
        <f>S361*I361</f>
        <v>0</v>
      </c>
      <c r="U361" s="161">
        <v>0</v>
      </c>
      <c r="V361" s="162">
        <f>U361*I361</f>
        <v>0</v>
      </c>
      <c r="W361" s="161" t="e">
        <f>#REF!+#REF!</f>
        <v>#REF!</v>
      </c>
      <c r="X361" s="162" t="e">
        <f>W361*I361</f>
        <v>#REF!</v>
      </c>
      <c r="Y361" s="161">
        <v>0</v>
      </c>
      <c r="Z361" s="162">
        <f>Y361*I361</f>
        <v>0</v>
      </c>
      <c r="AA361" s="161" t="e">
        <f t="shared" ref="AA361:AA364" si="404">U361+W361</f>
        <v>#REF!</v>
      </c>
      <c r="AB361" s="162" t="e">
        <f>AA361*I361</f>
        <v>#REF!</v>
      </c>
      <c r="AC361" s="161">
        <v>0</v>
      </c>
      <c r="AD361" s="162">
        <f>AC361*I361</f>
        <v>0</v>
      </c>
      <c r="AE361" s="161" t="e">
        <f t="shared" ref="AE361:AE364" si="405">Y361+AA361</f>
        <v>#REF!</v>
      </c>
      <c r="AF361" s="162" t="e">
        <f>AE361*I361</f>
        <v>#REF!</v>
      </c>
      <c r="AG361" s="161">
        <v>0</v>
      </c>
      <c r="AH361" s="162">
        <f>AG361*I361</f>
        <v>0</v>
      </c>
      <c r="AI361" s="161" t="e">
        <f t="shared" ref="AI361:AI364" si="406">AC361+AE361</f>
        <v>#REF!</v>
      </c>
      <c r="AJ361" s="162" t="e">
        <f>AI361*I361</f>
        <v>#REF!</v>
      </c>
      <c r="AK361" s="161">
        <v>0</v>
      </c>
      <c r="AL361" s="162">
        <f>AK361*I361</f>
        <v>0</v>
      </c>
      <c r="AM361" s="161" t="e">
        <f t="shared" ref="AM361:AM364" si="407">AG361+AI361</f>
        <v>#REF!</v>
      </c>
      <c r="AN361" s="162" t="e">
        <f>AM361*I361</f>
        <v>#REF!</v>
      </c>
      <c r="AO361" s="161">
        <v>0</v>
      </c>
      <c r="AP361" s="162">
        <f>AO361*I361</f>
        <v>0</v>
      </c>
      <c r="AQ361" s="161" t="e">
        <f t="shared" ref="AQ361:AQ364" si="408">AK361+AM361</f>
        <v>#REF!</v>
      </c>
      <c r="AR361" s="162" t="e">
        <f>AQ361*I361</f>
        <v>#REF!</v>
      </c>
      <c r="AS361" s="161">
        <v>0</v>
      </c>
      <c r="AT361" s="162">
        <f>AS361*I361</f>
        <v>0</v>
      </c>
      <c r="AU361" s="161" t="e">
        <f t="shared" ref="AU361:AU364" si="409">AO361+AQ361</f>
        <v>#REF!</v>
      </c>
      <c r="AV361" s="162" t="e">
        <f>AU361*I361</f>
        <v>#REF!</v>
      </c>
      <c r="AW361" s="161">
        <v>0</v>
      </c>
      <c r="AX361" s="162">
        <f>AW361*I361</f>
        <v>0</v>
      </c>
      <c r="AY361" s="161" t="e">
        <f t="shared" ref="AY361:AY364" si="410">AS361+AU361</f>
        <v>#REF!</v>
      </c>
      <c r="AZ361" s="162" t="e">
        <f>AY361*I361</f>
        <v>#REF!</v>
      </c>
      <c r="BA361" s="161">
        <v>0</v>
      </c>
      <c r="BB361" s="162">
        <f>BA361*I361</f>
        <v>0</v>
      </c>
      <c r="BC361" s="161" t="e">
        <f t="shared" ref="BC361:BC364" si="411">AW361+AY361</f>
        <v>#REF!</v>
      </c>
      <c r="BD361" s="162" t="e">
        <f>BC361*I361</f>
        <v>#REF!</v>
      </c>
      <c r="BE361" s="161">
        <v>0</v>
      </c>
      <c r="BF361" s="162">
        <f>BE361*I361</f>
        <v>0</v>
      </c>
      <c r="BG361" s="161" t="e">
        <f t="shared" ref="BG361:BG364" si="412">BA361+BC361</f>
        <v>#REF!</v>
      </c>
      <c r="BH361" s="162" t="e">
        <f>BG361*I361</f>
        <v>#REF!</v>
      </c>
      <c r="BI361" s="161">
        <v>0</v>
      </c>
      <c r="BJ361" s="162">
        <f>BI361*I361</f>
        <v>0</v>
      </c>
      <c r="BK361" s="161" t="e">
        <f t="shared" ref="BK361:BK364" si="413">BE361+BG361</f>
        <v>#REF!</v>
      </c>
      <c r="BL361" s="162" t="e">
        <f>BK361*I361</f>
        <v>#REF!</v>
      </c>
      <c r="BM361" s="161">
        <v>0</v>
      </c>
      <c r="BN361" s="162">
        <f>BM361*I361</f>
        <v>0</v>
      </c>
      <c r="BO361" s="161" t="e">
        <f t="shared" ref="BO361:BO364" si="414">BI361+BK361</f>
        <v>#REF!</v>
      </c>
      <c r="BP361" s="162" t="e">
        <f>BO361*I361</f>
        <v>#REF!</v>
      </c>
      <c r="BQ361" s="87"/>
      <c r="BR361" s="87"/>
      <c r="BS361" s="87"/>
      <c r="BT361" s="65"/>
    </row>
    <row r="362" spans="1:72" s="269" customFormat="1" ht="16.5" customHeight="1" x14ac:dyDescent="0.2">
      <c r="A362" s="260"/>
      <c r="B362" s="16"/>
      <c r="C362" s="72">
        <v>37</v>
      </c>
      <c r="D362" s="72" t="s">
        <v>73</v>
      </c>
      <c r="E362" s="73" t="s">
        <v>562</v>
      </c>
      <c r="F362" s="74" t="s">
        <v>563</v>
      </c>
      <c r="G362" s="75" t="s">
        <v>145</v>
      </c>
      <c r="H362" s="76">
        <v>10</v>
      </c>
      <c r="I362" s="77"/>
      <c r="J362" s="78">
        <f>ROUND(I362*H362,2)</f>
        <v>0</v>
      </c>
      <c r="K362" s="305"/>
      <c r="M362" s="161">
        <v>0</v>
      </c>
      <c r="N362" s="162">
        <f>M362*I362</f>
        <v>0</v>
      </c>
      <c r="O362" s="161">
        <v>0</v>
      </c>
      <c r="P362" s="162">
        <f>O362*I362</f>
        <v>0</v>
      </c>
      <c r="Q362" s="161">
        <v>0</v>
      </c>
      <c r="R362" s="162">
        <f>Q362*I362</f>
        <v>0</v>
      </c>
      <c r="S362" s="161">
        <f t="shared" si="403"/>
        <v>0</v>
      </c>
      <c r="T362" s="162">
        <f>S362*I362</f>
        <v>0</v>
      </c>
      <c r="U362" s="161">
        <v>0</v>
      </c>
      <c r="V362" s="162">
        <f>U362*I362</f>
        <v>0</v>
      </c>
      <c r="W362" s="161" t="e">
        <f>#REF!+#REF!</f>
        <v>#REF!</v>
      </c>
      <c r="X362" s="162" t="e">
        <f>W362*I362</f>
        <v>#REF!</v>
      </c>
      <c r="Y362" s="161">
        <v>0</v>
      </c>
      <c r="Z362" s="162">
        <f>Y362*I362</f>
        <v>0</v>
      </c>
      <c r="AA362" s="161" t="e">
        <f t="shared" si="404"/>
        <v>#REF!</v>
      </c>
      <c r="AB362" s="162" t="e">
        <f>AA362*I362</f>
        <v>#REF!</v>
      </c>
      <c r="AC362" s="161">
        <v>0</v>
      </c>
      <c r="AD362" s="162">
        <f>AC362*I362</f>
        <v>0</v>
      </c>
      <c r="AE362" s="161" t="e">
        <f t="shared" si="405"/>
        <v>#REF!</v>
      </c>
      <c r="AF362" s="162" t="e">
        <f>AE362*I362</f>
        <v>#REF!</v>
      </c>
      <c r="AG362" s="161">
        <v>0</v>
      </c>
      <c r="AH362" s="162">
        <f>AG362*I362</f>
        <v>0</v>
      </c>
      <c r="AI362" s="161" t="e">
        <f t="shared" si="406"/>
        <v>#REF!</v>
      </c>
      <c r="AJ362" s="162" t="e">
        <f>AI362*I362</f>
        <v>#REF!</v>
      </c>
      <c r="AK362" s="161">
        <v>0</v>
      </c>
      <c r="AL362" s="162">
        <f>AK362*I362</f>
        <v>0</v>
      </c>
      <c r="AM362" s="161" t="e">
        <f t="shared" si="407"/>
        <v>#REF!</v>
      </c>
      <c r="AN362" s="162" t="e">
        <f>AM362*I362</f>
        <v>#REF!</v>
      </c>
      <c r="AO362" s="161">
        <v>0</v>
      </c>
      <c r="AP362" s="162">
        <f>AO362*I362</f>
        <v>0</v>
      </c>
      <c r="AQ362" s="161" t="e">
        <f t="shared" si="408"/>
        <v>#REF!</v>
      </c>
      <c r="AR362" s="162" t="e">
        <f>AQ362*I362</f>
        <v>#REF!</v>
      </c>
      <c r="AS362" s="161">
        <v>0</v>
      </c>
      <c r="AT362" s="162">
        <f>AS362*I362</f>
        <v>0</v>
      </c>
      <c r="AU362" s="161" t="e">
        <f t="shared" si="409"/>
        <v>#REF!</v>
      </c>
      <c r="AV362" s="162" t="e">
        <f>AU362*I362</f>
        <v>#REF!</v>
      </c>
      <c r="AW362" s="161">
        <v>0</v>
      </c>
      <c r="AX362" s="162">
        <f>AW362*I362</f>
        <v>0</v>
      </c>
      <c r="AY362" s="161" t="e">
        <f t="shared" si="410"/>
        <v>#REF!</v>
      </c>
      <c r="AZ362" s="162" t="e">
        <f>AY362*I362</f>
        <v>#REF!</v>
      </c>
      <c r="BA362" s="161">
        <v>0</v>
      </c>
      <c r="BB362" s="162">
        <f>BA362*I362</f>
        <v>0</v>
      </c>
      <c r="BC362" s="161" t="e">
        <f t="shared" si="411"/>
        <v>#REF!</v>
      </c>
      <c r="BD362" s="162" t="e">
        <f>BC362*I362</f>
        <v>#REF!</v>
      </c>
      <c r="BE362" s="161">
        <v>0</v>
      </c>
      <c r="BF362" s="162">
        <f>BE362*I362</f>
        <v>0</v>
      </c>
      <c r="BG362" s="161" t="e">
        <f t="shared" si="412"/>
        <v>#REF!</v>
      </c>
      <c r="BH362" s="162" t="e">
        <f>BG362*I362</f>
        <v>#REF!</v>
      </c>
      <c r="BI362" s="161">
        <v>0</v>
      </c>
      <c r="BJ362" s="162">
        <f>BI362*I362</f>
        <v>0</v>
      </c>
      <c r="BK362" s="161" t="e">
        <f t="shared" si="413"/>
        <v>#REF!</v>
      </c>
      <c r="BL362" s="162" t="e">
        <f>BK362*I362</f>
        <v>#REF!</v>
      </c>
      <c r="BM362" s="161">
        <v>0</v>
      </c>
      <c r="BN362" s="162">
        <f>BM362*I362</f>
        <v>0</v>
      </c>
      <c r="BO362" s="161" t="e">
        <f t="shared" si="414"/>
        <v>#REF!</v>
      </c>
      <c r="BP362" s="162" t="e">
        <f>BO362*I362</f>
        <v>#REF!</v>
      </c>
      <c r="BQ362" s="82"/>
      <c r="BR362" s="82"/>
      <c r="BS362" s="82"/>
    </row>
    <row r="363" spans="1:72" s="269" customFormat="1" ht="21.75" customHeight="1" x14ac:dyDescent="0.2">
      <c r="A363" s="260"/>
      <c r="B363" s="16"/>
      <c r="C363" s="72">
        <v>38</v>
      </c>
      <c r="D363" s="72" t="s">
        <v>73</v>
      </c>
      <c r="E363" s="73" t="s">
        <v>564</v>
      </c>
      <c r="F363" s="74" t="s">
        <v>565</v>
      </c>
      <c r="G363" s="75" t="s">
        <v>145</v>
      </c>
      <c r="H363" s="76">
        <v>10</v>
      </c>
      <c r="I363" s="77"/>
      <c r="J363" s="78">
        <f>ROUND(I363*H363,2)</f>
        <v>0</v>
      </c>
      <c r="K363" s="305"/>
      <c r="M363" s="161">
        <v>0</v>
      </c>
      <c r="N363" s="162">
        <f>M363*I363</f>
        <v>0</v>
      </c>
      <c r="O363" s="161">
        <v>0</v>
      </c>
      <c r="P363" s="162">
        <f>O363*I363</f>
        <v>0</v>
      </c>
      <c r="Q363" s="161">
        <v>0</v>
      </c>
      <c r="R363" s="162">
        <f>Q363*I363</f>
        <v>0</v>
      </c>
      <c r="S363" s="161">
        <f t="shared" si="403"/>
        <v>0</v>
      </c>
      <c r="T363" s="162">
        <f>S363*I363</f>
        <v>0</v>
      </c>
      <c r="U363" s="161">
        <v>0</v>
      </c>
      <c r="V363" s="162">
        <f>U363*I363</f>
        <v>0</v>
      </c>
      <c r="W363" s="161" t="e">
        <f>#REF!+#REF!</f>
        <v>#REF!</v>
      </c>
      <c r="X363" s="162" t="e">
        <f>W363*I363</f>
        <v>#REF!</v>
      </c>
      <c r="Y363" s="161">
        <v>0</v>
      </c>
      <c r="Z363" s="162">
        <f>Y363*I363</f>
        <v>0</v>
      </c>
      <c r="AA363" s="161" t="e">
        <f t="shared" si="404"/>
        <v>#REF!</v>
      </c>
      <c r="AB363" s="162" t="e">
        <f>AA363*I363</f>
        <v>#REF!</v>
      </c>
      <c r="AC363" s="161">
        <v>0</v>
      </c>
      <c r="AD363" s="162">
        <f>AC363*I363</f>
        <v>0</v>
      </c>
      <c r="AE363" s="161" t="e">
        <f t="shared" si="405"/>
        <v>#REF!</v>
      </c>
      <c r="AF363" s="162" t="e">
        <f>AE363*I363</f>
        <v>#REF!</v>
      </c>
      <c r="AG363" s="161">
        <v>0</v>
      </c>
      <c r="AH363" s="162">
        <f>AG363*I363</f>
        <v>0</v>
      </c>
      <c r="AI363" s="161" t="e">
        <f t="shared" si="406"/>
        <v>#REF!</v>
      </c>
      <c r="AJ363" s="162" t="e">
        <f>AI363*I363</f>
        <v>#REF!</v>
      </c>
      <c r="AK363" s="161">
        <v>0</v>
      </c>
      <c r="AL363" s="162">
        <f>AK363*I363</f>
        <v>0</v>
      </c>
      <c r="AM363" s="161" t="e">
        <f t="shared" si="407"/>
        <v>#REF!</v>
      </c>
      <c r="AN363" s="162" t="e">
        <f>AM363*I363</f>
        <v>#REF!</v>
      </c>
      <c r="AO363" s="161">
        <v>0</v>
      </c>
      <c r="AP363" s="162">
        <f>AO363*I363</f>
        <v>0</v>
      </c>
      <c r="AQ363" s="161" t="e">
        <f t="shared" si="408"/>
        <v>#REF!</v>
      </c>
      <c r="AR363" s="162" t="e">
        <f>AQ363*I363</f>
        <v>#REF!</v>
      </c>
      <c r="AS363" s="161">
        <v>0</v>
      </c>
      <c r="AT363" s="162">
        <f>AS363*I363</f>
        <v>0</v>
      </c>
      <c r="AU363" s="161" t="e">
        <f t="shared" si="409"/>
        <v>#REF!</v>
      </c>
      <c r="AV363" s="162" t="e">
        <f>AU363*I363</f>
        <v>#REF!</v>
      </c>
      <c r="AW363" s="161">
        <v>0</v>
      </c>
      <c r="AX363" s="162">
        <f>AW363*I363</f>
        <v>0</v>
      </c>
      <c r="AY363" s="161" t="e">
        <f t="shared" si="410"/>
        <v>#REF!</v>
      </c>
      <c r="AZ363" s="162" t="e">
        <f>AY363*I363</f>
        <v>#REF!</v>
      </c>
      <c r="BA363" s="161">
        <v>0</v>
      </c>
      <c r="BB363" s="162">
        <f>BA363*I363</f>
        <v>0</v>
      </c>
      <c r="BC363" s="161" t="e">
        <f t="shared" si="411"/>
        <v>#REF!</v>
      </c>
      <c r="BD363" s="162" t="e">
        <f>BC363*I363</f>
        <v>#REF!</v>
      </c>
      <c r="BE363" s="161">
        <v>0</v>
      </c>
      <c r="BF363" s="162">
        <f>BE363*I363</f>
        <v>0</v>
      </c>
      <c r="BG363" s="161" t="e">
        <f t="shared" si="412"/>
        <v>#REF!</v>
      </c>
      <c r="BH363" s="162" t="e">
        <f>BG363*I363</f>
        <v>#REF!</v>
      </c>
      <c r="BI363" s="161">
        <v>0</v>
      </c>
      <c r="BJ363" s="162">
        <f>BI363*I363</f>
        <v>0</v>
      </c>
      <c r="BK363" s="161" t="e">
        <f t="shared" si="413"/>
        <v>#REF!</v>
      </c>
      <c r="BL363" s="162" t="e">
        <f>BK363*I363</f>
        <v>#REF!</v>
      </c>
      <c r="BM363" s="161">
        <v>0</v>
      </c>
      <c r="BN363" s="162">
        <f>BM363*I363</f>
        <v>0</v>
      </c>
      <c r="BO363" s="161" t="e">
        <f t="shared" si="414"/>
        <v>#REF!</v>
      </c>
      <c r="BP363" s="162" t="e">
        <f>BO363*I363</f>
        <v>#REF!</v>
      </c>
      <c r="BT363" s="87"/>
    </row>
    <row r="364" spans="1:72" s="269" customFormat="1" ht="16.5" customHeight="1" x14ac:dyDescent="0.2">
      <c r="A364" s="260"/>
      <c r="B364" s="16"/>
      <c r="C364" s="72">
        <v>39</v>
      </c>
      <c r="D364" s="72" t="s">
        <v>73</v>
      </c>
      <c r="E364" s="73" t="s">
        <v>566</v>
      </c>
      <c r="F364" s="74" t="s">
        <v>567</v>
      </c>
      <c r="G364" s="75" t="s">
        <v>145</v>
      </c>
      <c r="H364" s="76">
        <v>10</v>
      </c>
      <c r="I364" s="77"/>
      <c r="J364" s="78">
        <f>ROUND(I364*H364,2)</f>
        <v>0</v>
      </c>
      <c r="K364" s="305"/>
      <c r="M364" s="161">
        <v>0</v>
      </c>
      <c r="N364" s="162">
        <f>M364*I364</f>
        <v>0</v>
      </c>
      <c r="O364" s="161">
        <v>0</v>
      </c>
      <c r="P364" s="162">
        <f>O364*I364</f>
        <v>0</v>
      </c>
      <c r="Q364" s="161">
        <v>0</v>
      </c>
      <c r="R364" s="162">
        <f>Q364*I364</f>
        <v>0</v>
      </c>
      <c r="S364" s="161">
        <f t="shared" si="403"/>
        <v>0</v>
      </c>
      <c r="T364" s="162">
        <f>S364*I364</f>
        <v>0</v>
      </c>
      <c r="U364" s="161">
        <v>0</v>
      </c>
      <c r="V364" s="162">
        <f>U364*I364</f>
        <v>0</v>
      </c>
      <c r="W364" s="161" t="e">
        <f>#REF!+#REF!</f>
        <v>#REF!</v>
      </c>
      <c r="X364" s="162" t="e">
        <f>W364*I364</f>
        <v>#REF!</v>
      </c>
      <c r="Y364" s="161">
        <v>0</v>
      </c>
      <c r="Z364" s="162">
        <f>Y364*I364</f>
        <v>0</v>
      </c>
      <c r="AA364" s="161" t="e">
        <f t="shared" si="404"/>
        <v>#REF!</v>
      </c>
      <c r="AB364" s="162" t="e">
        <f>AA364*I364</f>
        <v>#REF!</v>
      </c>
      <c r="AC364" s="161">
        <v>0</v>
      </c>
      <c r="AD364" s="162">
        <f>AC364*I364</f>
        <v>0</v>
      </c>
      <c r="AE364" s="161" t="e">
        <f t="shared" si="405"/>
        <v>#REF!</v>
      </c>
      <c r="AF364" s="162" t="e">
        <f>AE364*I364</f>
        <v>#REF!</v>
      </c>
      <c r="AG364" s="161">
        <v>0</v>
      </c>
      <c r="AH364" s="162">
        <f>AG364*I364</f>
        <v>0</v>
      </c>
      <c r="AI364" s="161" t="e">
        <f t="shared" si="406"/>
        <v>#REF!</v>
      </c>
      <c r="AJ364" s="162" t="e">
        <f>AI364*I364</f>
        <v>#REF!</v>
      </c>
      <c r="AK364" s="161">
        <v>0</v>
      </c>
      <c r="AL364" s="162">
        <f>AK364*I364</f>
        <v>0</v>
      </c>
      <c r="AM364" s="161" t="e">
        <f t="shared" si="407"/>
        <v>#REF!</v>
      </c>
      <c r="AN364" s="162" t="e">
        <f>AM364*I364</f>
        <v>#REF!</v>
      </c>
      <c r="AO364" s="161">
        <v>0</v>
      </c>
      <c r="AP364" s="162">
        <f>AO364*I364</f>
        <v>0</v>
      </c>
      <c r="AQ364" s="161" t="e">
        <f t="shared" si="408"/>
        <v>#REF!</v>
      </c>
      <c r="AR364" s="162" t="e">
        <f>AQ364*I364</f>
        <v>#REF!</v>
      </c>
      <c r="AS364" s="161">
        <v>0</v>
      </c>
      <c r="AT364" s="162">
        <f>AS364*I364</f>
        <v>0</v>
      </c>
      <c r="AU364" s="161" t="e">
        <f t="shared" si="409"/>
        <v>#REF!</v>
      </c>
      <c r="AV364" s="162" t="e">
        <f>AU364*I364</f>
        <v>#REF!</v>
      </c>
      <c r="AW364" s="161">
        <v>0</v>
      </c>
      <c r="AX364" s="162">
        <f>AW364*I364</f>
        <v>0</v>
      </c>
      <c r="AY364" s="161" t="e">
        <f t="shared" si="410"/>
        <v>#REF!</v>
      </c>
      <c r="AZ364" s="162" t="e">
        <f>AY364*I364</f>
        <v>#REF!</v>
      </c>
      <c r="BA364" s="161">
        <v>0</v>
      </c>
      <c r="BB364" s="162">
        <f>BA364*I364</f>
        <v>0</v>
      </c>
      <c r="BC364" s="161" t="e">
        <f t="shared" si="411"/>
        <v>#REF!</v>
      </c>
      <c r="BD364" s="162" t="e">
        <f>BC364*I364</f>
        <v>#REF!</v>
      </c>
      <c r="BE364" s="161">
        <v>0</v>
      </c>
      <c r="BF364" s="162">
        <f>BE364*I364</f>
        <v>0</v>
      </c>
      <c r="BG364" s="161" t="e">
        <f t="shared" si="412"/>
        <v>#REF!</v>
      </c>
      <c r="BH364" s="162" t="e">
        <f>BG364*I364</f>
        <v>#REF!</v>
      </c>
      <c r="BI364" s="161">
        <v>0</v>
      </c>
      <c r="BJ364" s="162">
        <f>BI364*I364</f>
        <v>0</v>
      </c>
      <c r="BK364" s="161" t="e">
        <f t="shared" si="413"/>
        <v>#REF!</v>
      </c>
      <c r="BL364" s="162" t="e">
        <f>BK364*I364</f>
        <v>#REF!</v>
      </c>
      <c r="BM364" s="161">
        <v>0</v>
      </c>
      <c r="BN364" s="162">
        <f>BM364*I364</f>
        <v>0</v>
      </c>
      <c r="BO364" s="161" t="e">
        <f t="shared" si="414"/>
        <v>#REF!</v>
      </c>
      <c r="BP364" s="162" t="e">
        <f>BO364*I364</f>
        <v>#REF!</v>
      </c>
      <c r="BQ364" s="87"/>
      <c r="BR364" s="87"/>
      <c r="BS364" s="87"/>
    </row>
    <row r="365" spans="1:72" s="65" customFormat="1" ht="25.9" customHeight="1" x14ac:dyDescent="0.2">
      <c r="B365" s="64"/>
      <c r="D365" s="66" t="s">
        <v>36</v>
      </c>
      <c r="E365" s="67" t="s">
        <v>568</v>
      </c>
      <c r="F365" s="67" t="s">
        <v>569</v>
      </c>
      <c r="I365" s="68"/>
      <c r="J365" s="69">
        <f>SUM(J366:J378)</f>
        <v>0</v>
      </c>
      <c r="K365" s="189"/>
      <c r="M365" s="194"/>
      <c r="N365" s="206">
        <f>SUM(N366:N378)</f>
        <v>0</v>
      </c>
      <c r="O365" s="194"/>
      <c r="P365" s="206">
        <f t="shared" ref="P365" si="415">SUM(P366:P378)</f>
        <v>0</v>
      </c>
      <c r="Q365" s="194"/>
      <c r="R365" s="206">
        <f t="shared" ref="R365" si="416">SUM(R366:R378)</f>
        <v>0</v>
      </c>
      <c r="S365" s="194"/>
      <c r="T365" s="206">
        <f t="shared" ref="T365" si="417">SUM(T366:T378)</f>
        <v>0</v>
      </c>
      <c r="U365" s="194"/>
      <c r="V365" s="206">
        <f t="shared" ref="V365" si="418">SUM(V366:V378)</f>
        <v>0</v>
      </c>
      <c r="W365" s="194"/>
      <c r="X365" s="206" t="e">
        <f t="shared" ref="X365" si="419">SUM(X366:X378)</f>
        <v>#REF!</v>
      </c>
      <c r="Y365" s="194"/>
      <c r="Z365" s="206">
        <f t="shared" ref="Z365" si="420">SUM(Z366:Z378)</f>
        <v>0</v>
      </c>
      <c r="AA365" s="194"/>
      <c r="AB365" s="206" t="e">
        <f t="shared" ref="AB365" si="421">SUM(AB366:AB378)</f>
        <v>#REF!</v>
      </c>
      <c r="AC365" s="194"/>
      <c r="AD365" s="206">
        <f t="shared" ref="AD365" si="422">SUM(AD366:AD378)</f>
        <v>0</v>
      </c>
      <c r="AE365" s="194"/>
      <c r="AF365" s="206" t="e">
        <f t="shared" ref="AF365" si="423">SUM(AF366:AF378)</f>
        <v>#REF!</v>
      </c>
      <c r="AG365" s="194"/>
      <c r="AH365" s="206">
        <f t="shared" ref="AH365" si="424">SUM(AH366:AH378)</f>
        <v>0</v>
      </c>
      <c r="AI365" s="194"/>
      <c r="AJ365" s="206" t="e">
        <f t="shared" ref="AJ365" si="425">SUM(AJ366:AJ378)</f>
        <v>#REF!</v>
      </c>
      <c r="AK365" s="194"/>
      <c r="AL365" s="206">
        <f t="shared" ref="AL365" si="426">SUM(AL366:AL378)</f>
        <v>0</v>
      </c>
      <c r="AM365" s="194"/>
      <c r="AN365" s="206" t="e">
        <f t="shared" ref="AN365" si="427">SUM(AN366:AN378)</f>
        <v>#REF!</v>
      </c>
      <c r="AO365" s="194"/>
      <c r="AP365" s="206">
        <f t="shared" ref="AP365" si="428">SUM(AP366:AP378)</f>
        <v>0</v>
      </c>
      <c r="AQ365" s="194"/>
      <c r="AR365" s="206" t="e">
        <f t="shared" ref="AR365" si="429">SUM(AR366:AR378)</f>
        <v>#REF!</v>
      </c>
      <c r="AS365" s="194"/>
      <c r="AT365" s="206">
        <f t="shared" ref="AT365" si="430">SUM(AT366:AT378)</f>
        <v>0</v>
      </c>
      <c r="AU365" s="194"/>
      <c r="AV365" s="206" t="e">
        <f t="shared" ref="AV365" si="431">SUM(AV366:AV378)</f>
        <v>#REF!</v>
      </c>
      <c r="AW365" s="194"/>
      <c r="AX365" s="206">
        <f t="shared" ref="AX365" si="432">SUM(AX366:AX378)</f>
        <v>0</v>
      </c>
      <c r="AY365" s="194"/>
      <c r="AZ365" s="206" t="e">
        <f t="shared" ref="AZ365" si="433">SUM(AZ366:AZ378)</f>
        <v>#REF!</v>
      </c>
      <c r="BA365" s="194"/>
      <c r="BB365" s="206">
        <f t="shared" ref="BB365" si="434">SUM(BB366:BB378)</f>
        <v>0</v>
      </c>
      <c r="BC365" s="194"/>
      <c r="BD365" s="206" t="e">
        <f t="shared" ref="BD365" si="435">SUM(BD366:BD378)</f>
        <v>#REF!</v>
      </c>
      <c r="BE365" s="194"/>
      <c r="BF365" s="206">
        <f t="shared" ref="BF365" si="436">SUM(BF366:BF378)</f>
        <v>0</v>
      </c>
      <c r="BG365" s="194"/>
      <c r="BH365" s="206" t="e">
        <f t="shared" ref="BH365" si="437">SUM(BH366:BH378)</f>
        <v>#REF!</v>
      </c>
      <c r="BI365" s="194"/>
      <c r="BJ365" s="206">
        <f t="shared" ref="BJ365" si="438">SUM(BJ366:BJ378)</f>
        <v>0</v>
      </c>
      <c r="BK365" s="194"/>
      <c r="BL365" s="206" t="e">
        <f t="shared" ref="BL365" si="439">SUM(BL366:BL378)</f>
        <v>#REF!</v>
      </c>
      <c r="BM365" s="194"/>
      <c r="BN365" s="206">
        <f t="shared" ref="BN365" si="440">SUM(BN366:BN378)</f>
        <v>0</v>
      </c>
      <c r="BO365" s="194"/>
      <c r="BP365" s="206" t="e">
        <f t="shared" ref="BP365" si="441">SUM(BP366:BP378)</f>
        <v>#REF!</v>
      </c>
      <c r="BQ365" s="82"/>
      <c r="BR365" s="82"/>
      <c r="BS365" s="82"/>
      <c r="BT365" s="269"/>
    </row>
    <row r="366" spans="1:72" s="269" customFormat="1" ht="16.5" customHeight="1" x14ac:dyDescent="0.2">
      <c r="A366" s="260"/>
      <c r="B366" s="16"/>
      <c r="C366" s="72">
        <v>40</v>
      </c>
      <c r="D366" s="72" t="s">
        <v>73</v>
      </c>
      <c r="E366" s="73" t="s">
        <v>570</v>
      </c>
      <c r="F366" s="74" t="s">
        <v>1145</v>
      </c>
      <c r="G366" s="75" t="s">
        <v>273</v>
      </c>
      <c r="H366" s="76">
        <v>8</v>
      </c>
      <c r="I366" s="77"/>
      <c r="J366" s="78">
        <f>ROUND(I366*H366,2)</f>
        <v>0</v>
      </c>
      <c r="K366" s="305"/>
      <c r="M366" s="161">
        <v>0</v>
      </c>
      <c r="N366" s="162">
        <f>M366*I366</f>
        <v>0</v>
      </c>
      <c r="O366" s="161">
        <v>0</v>
      </c>
      <c r="P366" s="162">
        <f>O366*I366</f>
        <v>0</v>
      </c>
      <c r="Q366" s="161">
        <v>0</v>
      </c>
      <c r="R366" s="162">
        <f>Q366*I366</f>
        <v>0</v>
      </c>
      <c r="S366" s="161">
        <f>M366+O366</f>
        <v>0</v>
      </c>
      <c r="T366" s="162">
        <f>S366*I366</f>
        <v>0</v>
      </c>
      <c r="U366" s="161">
        <v>0</v>
      </c>
      <c r="V366" s="162">
        <f>U366*I366</f>
        <v>0</v>
      </c>
      <c r="W366" s="161" t="e">
        <f>#REF!+#REF!</f>
        <v>#REF!</v>
      </c>
      <c r="X366" s="162" t="e">
        <f>W366*I366</f>
        <v>#REF!</v>
      </c>
      <c r="Y366" s="161">
        <v>0</v>
      </c>
      <c r="Z366" s="162">
        <f>Y366*I366</f>
        <v>0</v>
      </c>
      <c r="AA366" s="161" t="e">
        <f>U366+W366</f>
        <v>#REF!</v>
      </c>
      <c r="AB366" s="162" t="e">
        <f>AA366*I366</f>
        <v>#REF!</v>
      </c>
      <c r="AC366" s="161">
        <v>0</v>
      </c>
      <c r="AD366" s="162">
        <f>AC366*I366</f>
        <v>0</v>
      </c>
      <c r="AE366" s="161" t="e">
        <f>Y366+AA366</f>
        <v>#REF!</v>
      </c>
      <c r="AF366" s="162" t="e">
        <f>AE366*I366</f>
        <v>#REF!</v>
      </c>
      <c r="AG366" s="161">
        <v>0</v>
      </c>
      <c r="AH366" s="162">
        <f>AG366*I366</f>
        <v>0</v>
      </c>
      <c r="AI366" s="161" t="e">
        <f>AC366+AE366</f>
        <v>#REF!</v>
      </c>
      <c r="AJ366" s="162" t="e">
        <f>AI366*I366</f>
        <v>#REF!</v>
      </c>
      <c r="AK366" s="161">
        <v>0</v>
      </c>
      <c r="AL366" s="162">
        <f>AK366*I366</f>
        <v>0</v>
      </c>
      <c r="AM366" s="161" t="e">
        <f>AG366+AI366</f>
        <v>#REF!</v>
      </c>
      <c r="AN366" s="162" t="e">
        <f>AM366*I366</f>
        <v>#REF!</v>
      </c>
      <c r="AO366" s="161">
        <v>0</v>
      </c>
      <c r="AP366" s="162">
        <f>AO366*I366</f>
        <v>0</v>
      </c>
      <c r="AQ366" s="161" t="e">
        <f>AK366+AM366</f>
        <v>#REF!</v>
      </c>
      <c r="AR366" s="162" t="e">
        <f>AQ366*I366</f>
        <v>#REF!</v>
      </c>
      <c r="AS366" s="161">
        <v>0</v>
      </c>
      <c r="AT366" s="162">
        <f>AS366*I366</f>
        <v>0</v>
      </c>
      <c r="AU366" s="161" t="e">
        <f>AO366+AQ366</f>
        <v>#REF!</v>
      </c>
      <c r="AV366" s="162" t="e">
        <f>AU366*I366</f>
        <v>#REF!</v>
      </c>
      <c r="AW366" s="161">
        <v>0</v>
      </c>
      <c r="AX366" s="162">
        <f>AW366*I366</f>
        <v>0</v>
      </c>
      <c r="AY366" s="161" t="e">
        <f t="shared" ref="AY366" si="442">AS366+AU366</f>
        <v>#REF!</v>
      </c>
      <c r="AZ366" s="162" t="e">
        <f>AY366*I366</f>
        <v>#REF!</v>
      </c>
      <c r="BA366" s="161">
        <v>0</v>
      </c>
      <c r="BB366" s="162">
        <f>BA366*I366</f>
        <v>0</v>
      </c>
      <c r="BC366" s="161" t="e">
        <f t="shared" ref="BC366" si="443">AW366+AY366</f>
        <v>#REF!</v>
      </c>
      <c r="BD366" s="162" t="e">
        <f>BC366*I366</f>
        <v>#REF!</v>
      </c>
      <c r="BE366" s="161">
        <v>0</v>
      </c>
      <c r="BF366" s="162">
        <f>BE366*I366</f>
        <v>0</v>
      </c>
      <c r="BG366" s="161" t="e">
        <f t="shared" ref="BG366" si="444">BA366+BC366</f>
        <v>#REF!</v>
      </c>
      <c r="BH366" s="162" t="e">
        <f>BG366*I366</f>
        <v>#REF!</v>
      </c>
      <c r="BI366" s="161">
        <v>0</v>
      </c>
      <c r="BJ366" s="162">
        <f>BI366*I366</f>
        <v>0</v>
      </c>
      <c r="BK366" s="161" t="e">
        <f t="shared" ref="BK366" si="445">BE366+BG366</f>
        <v>#REF!</v>
      </c>
      <c r="BL366" s="162" t="e">
        <f>BK366*I366</f>
        <v>#REF!</v>
      </c>
      <c r="BM366" s="161">
        <v>0</v>
      </c>
      <c r="BN366" s="162">
        <f>BM366*I366</f>
        <v>0</v>
      </c>
      <c r="BO366" s="161" t="e">
        <f>BI366+BK366</f>
        <v>#REF!</v>
      </c>
      <c r="BP366" s="162" t="e">
        <f>BO366*I366</f>
        <v>#REF!</v>
      </c>
    </row>
    <row r="367" spans="1:72" s="5" customFormat="1" ht="12" hidden="1" x14ac:dyDescent="0.2">
      <c r="B367" s="81"/>
      <c r="C367" s="82"/>
      <c r="D367" s="79" t="s">
        <v>77</v>
      </c>
      <c r="E367" s="83" t="s">
        <v>5</v>
      </c>
      <c r="F367" s="84" t="s">
        <v>571</v>
      </c>
      <c r="G367" s="82"/>
      <c r="H367" s="83" t="s">
        <v>5</v>
      </c>
      <c r="I367" s="85"/>
      <c r="J367" s="82"/>
      <c r="K367" s="189"/>
      <c r="M367" s="201"/>
      <c r="N367" s="209"/>
      <c r="O367" s="201"/>
      <c r="P367" s="209"/>
      <c r="Q367" s="201"/>
      <c r="R367" s="209"/>
      <c r="S367" s="201"/>
      <c r="T367" s="209"/>
      <c r="U367" s="201"/>
      <c r="V367" s="209"/>
      <c r="W367" s="201"/>
      <c r="X367" s="209"/>
      <c r="Y367" s="201"/>
      <c r="Z367" s="209"/>
      <c r="AA367" s="201"/>
      <c r="AB367" s="209"/>
      <c r="AC367" s="201"/>
      <c r="AD367" s="209"/>
      <c r="AE367" s="201"/>
      <c r="AF367" s="209"/>
      <c r="AG367" s="201"/>
      <c r="AH367" s="209"/>
      <c r="AI367" s="201"/>
      <c r="AJ367" s="209"/>
      <c r="AK367" s="201"/>
      <c r="AL367" s="209"/>
      <c r="AM367" s="201"/>
      <c r="AN367" s="209"/>
      <c r="AO367" s="201"/>
      <c r="AP367" s="209"/>
      <c r="AQ367" s="201"/>
      <c r="AR367" s="209"/>
      <c r="AS367" s="201"/>
      <c r="AT367" s="209"/>
      <c r="AU367" s="201"/>
      <c r="AV367" s="209"/>
      <c r="AW367" s="201"/>
      <c r="AX367" s="209"/>
      <c r="AY367" s="201"/>
      <c r="AZ367" s="209"/>
      <c r="BA367" s="201"/>
      <c r="BB367" s="209"/>
      <c r="BC367" s="201"/>
      <c r="BD367" s="209"/>
      <c r="BE367" s="201"/>
      <c r="BF367" s="209"/>
      <c r="BG367" s="201"/>
      <c r="BH367" s="209"/>
      <c r="BI367" s="201"/>
      <c r="BJ367" s="209"/>
      <c r="BK367" s="201"/>
      <c r="BL367" s="209"/>
      <c r="BM367" s="201"/>
      <c r="BN367" s="209"/>
      <c r="BO367" s="201"/>
      <c r="BP367" s="209"/>
      <c r="BQ367" s="112"/>
      <c r="BR367" s="112"/>
      <c r="BS367" s="112"/>
      <c r="BT367" s="1"/>
    </row>
    <row r="368" spans="1:72" s="6" customFormat="1" hidden="1" x14ac:dyDescent="0.2">
      <c r="B368" s="86"/>
      <c r="C368" s="87"/>
      <c r="D368" s="79" t="s">
        <v>77</v>
      </c>
      <c r="E368" s="88" t="s">
        <v>5</v>
      </c>
      <c r="F368" s="89" t="s">
        <v>88</v>
      </c>
      <c r="G368" s="87"/>
      <c r="H368" s="90">
        <v>8</v>
      </c>
      <c r="I368" s="91"/>
      <c r="J368" s="87"/>
      <c r="K368" s="186"/>
      <c r="M368" s="199"/>
      <c r="N368" s="208"/>
      <c r="O368" s="199"/>
      <c r="P368" s="208"/>
      <c r="Q368" s="199"/>
      <c r="R368" s="208"/>
      <c r="S368" s="199"/>
      <c r="T368" s="208"/>
      <c r="U368" s="199"/>
      <c r="V368" s="208"/>
      <c r="W368" s="199"/>
      <c r="X368" s="208"/>
      <c r="Y368" s="199"/>
      <c r="Z368" s="208"/>
      <c r="AA368" s="199"/>
      <c r="AB368" s="208"/>
      <c r="AC368" s="199"/>
      <c r="AD368" s="208"/>
      <c r="AE368" s="199"/>
      <c r="AF368" s="208"/>
      <c r="AG368" s="199"/>
      <c r="AH368" s="208"/>
      <c r="AI368" s="199"/>
      <c r="AJ368" s="208"/>
      <c r="AK368" s="199"/>
      <c r="AL368" s="208"/>
      <c r="AM368" s="199"/>
      <c r="AN368" s="208"/>
      <c r="AO368" s="199"/>
      <c r="AP368" s="208"/>
      <c r="AQ368" s="199"/>
      <c r="AR368" s="208"/>
      <c r="AS368" s="199"/>
      <c r="AT368" s="208"/>
      <c r="AU368" s="199"/>
      <c r="AV368" s="208"/>
      <c r="AW368" s="199"/>
      <c r="AX368" s="208"/>
      <c r="AY368" s="199"/>
      <c r="AZ368" s="208"/>
      <c r="BA368" s="199"/>
      <c r="BB368" s="208"/>
      <c r="BC368" s="199"/>
      <c r="BD368" s="208"/>
      <c r="BE368" s="199"/>
      <c r="BF368" s="208"/>
      <c r="BG368" s="199"/>
      <c r="BH368" s="208"/>
      <c r="BI368" s="199"/>
      <c r="BJ368" s="208"/>
      <c r="BK368" s="199"/>
      <c r="BL368" s="208"/>
      <c r="BM368" s="199"/>
      <c r="BN368" s="208"/>
      <c r="BO368" s="199"/>
      <c r="BP368" s="208"/>
      <c r="BQ368" s="112"/>
      <c r="BR368" s="112"/>
      <c r="BS368" s="112"/>
      <c r="BT368" s="4"/>
    </row>
    <row r="369" spans="1:72" s="269" customFormat="1" ht="16.5" customHeight="1" x14ac:dyDescent="0.2">
      <c r="A369" s="260"/>
      <c r="B369" s="16"/>
      <c r="C369" s="72">
        <v>41</v>
      </c>
      <c r="D369" s="72" t="s">
        <v>73</v>
      </c>
      <c r="E369" s="73" t="s">
        <v>572</v>
      </c>
      <c r="F369" s="74" t="s">
        <v>1144</v>
      </c>
      <c r="G369" s="75" t="s">
        <v>273</v>
      </c>
      <c r="H369" s="76">
        <v>6</v>
      </c>
      <c r="I369" s="77"/>
      <c r="J369" s="78">
        <f>ROUND(I369*H369,2)</f>
        <v>0</v>
      </c>
      <c r="K369" s="305"/>
      <c r="M369" s="161">
        <v>0</v>
      </c>
      <c r="N369" s="162">
        <f>M369*I369</f>
        <v>0</v>
      </c>
      <c r="O369" s="161">
        <v>0</v>
      </c>
      <c r="P369" s="162">
        <f>O369*I369</f>
        <v>0</v>
      </c>
      <c r="Q369" s="161">
        <v>0</v>
      </c>
      <c r="R369" s="162">
        <f>Q369*I369</f>
        <v>0</v>
      </c>
      <c r="S369" s="161">
        <f>M369+O369</f>
        <v>0</v>
      </c>
      <c r="T369" s="162">
        <f>S369*I369</f>
        <v>0</v>
      </c>
      <c r="U369" s="161">
        <v>0</v>
      </c>
      <c r="V369" s="162">
        <f>U369*I369</f>
        <v>0</v>
      </c>
      <c r="W369" s="161" t="e">
        <f>#REF!+#REF!</f>
        <v>#REF!</v>
      </c>
      <c r="X369" s="162" t="e">
        <f>W369*I369</f>
        <v>#REF!</v>
      </c>
      <c r="Y369" s="161">
        <v>0</v>
      </c>
      <c r="Z369" s="162">
        <f>Y369*I369</f>
        <v>0</v>
      </c>
      <c r="AA369" s="161" t="e">
        <f>U369+W369</f>
        <v>#REF!</v>
      </c>
      <c r="AB369" s="162" t="e">
        <f>AA369*I369</f>
        <v>#REF!</v>
      </c>
      <c r="AC369" s="161">
        <v>0</v>
      </c>
      <c r="AD369" s="162">
        <f>AC369*I369</f>
        <v>0</v>
      </c>
      <c r="AE369" s="161" t="e">
        <f>Y369+AA369</f>
        <v>#REF!</v>
      </c>
      <c r="AF369" s="162" t="e">
        <f>AE369*I369</f>
        <v>#REF!</v>
      </c>
      <c r="AG369" s="161">
        <v>0</v>
      </c>
      <c r="AH369" s="162">
        <f>AG369*I369</f>
        <v>0</v>
      </c>
      <c r="AI369" s="161" t="e">
        <f>AC369+AE369</f>
        <v>#REF!</v>
      </c>
      <c r="AJ369" s="162" t="e">
        <f>AI369*I369</f>
        <v>#REF!</v>
      </c>
      <c r="AK369" s="161">
        <v>0</v>
      </c>
      <c r="AL369" s="162">
        <f>AK369*I369</f>
        <v>0</v>
      </c>
      <c r="AM369" s="161" t="e">
        <f>AG369+AI369</f>
        <v>#REF!</v>
      </c>
      <c r="AN369" s="162" t="e">
        <f>AM369*I369</f>
        <v>#REF!</v>
      </c>
      <c r="AO369" s="161">
        <v>0</v>
      </c>
      <c r="AP369" s="162">
        <f>AO369*I369</f>
        <v>0</v>
      </c>
      <c r="AQ369" s="161" t="e">
        <f>AK369+AM369</f>
        <v>#REF!</v>
      </c>
      <c r="AR369" s="162" t="e">
        <f>AQ369*I369</f>
        <v>#REF!</v>
      </c>
      <c r="AS369" s="161">
        <v>0</v>
      </c>
      <c r="AT369" s="162">
        <f>AS369*I369</f>
        <v>0</v>
      </c>
      <c r="AU369" s="161" t="e">
        <f>AO369+AQ369</f>
        <v>#REF!</v>
      </c>
      <c r="AV369" s="162" t="e">
        <f>AU369*I369</f>
        <v>#REF!</v>
      </c>
      <c r="AW369" s="161">
        <v>0</v>
      </c>
      <c r="AX369" s="162">
        <f>AW369*I369</f>
        <v>0</v>
      </c>
      <c r="AY369" s="161" t="e">
        <f t="shared" ref="AY369" si="446">AS369+AU369</f>
        <v>#REF!</v>
      </c>
      <c r="AZ369" s="162" t="e">
        <f>AY369*I369</f>
        <v>#REF!</v>
      </c>
      <c r="BA369" s="161">
        <v>0</v>
      </c>
      <c r="BB369" s="162">
        <f>BA369*I369</f>
        <v>0</v>
      </c>
      <c r="BC369" s="161" t="e">
        <f t="shared" ref="BC369" si="447">AW369+AY369</f>
        <v>#REF!</v>
      </c>
      <c r="BD369" s="162" t="e">
        <f>BC369*I369</f>
        <v>#REF!</v>
      </c>
      <c r="BE369" s="161">
        <v>0</v>
      </c>
      <c r="BF369" s="162">
        <f>BE369*I369</f>
        <v>0</v>
      </c>
      <c r="BG369" s="161" t="e">
        <f t="shared" ref="BG369" si="448">BA369+BC369</f>
        <v>#REF!</v>
      </c>
      <c r="BH369" s="162" t="e">
        <f>BG369*I369</f>
        <v>#REF!</v>
      </c>
      <c r="BI369" s="161">
        <v>0</v>
      </c>
      <c r="BJ369" s="162">
        <f>BI369*I369</f>
        <v>0</v>
      </c>
      <c r="BK369" s="161" t="e">
        <f t="shared" ref="BK369" si="449">BE369+BG369</f>
        <v>#REF!</v>
      </c>
      <c r="BL369" s="162" t="e">
        <f>BK369*I369</f>
        <v>#REF!</v>
      </c>
      <c r="BM369" s="161">
        <v>0</v>
      </c>
      <c r="BN369" s="162">
        <f>BM369*I369</f>
        <v>0</v>
      </c>
      <c r="BO369" s="161" t="e">
        <f>BI369+BK369</f>
        <v>#REF!</v>
      </c>
      <c r="BP369" s="162" t="e">
        <f>BO369*I369</f>
        <v>#REF!</v>
      </c>
      <c r="BQ369" s="251"/>
      <c r="BR369" s="251"/>
      <c r="BS369" s="251"/>
    </row>
    <row r="370" spans="1:72" s="6" customFormat="1" hidden="1" x14ac:dyDescent="0.2">
      <c r="B370" s="86"/>
      <c r="C370" s="87"/>
      <c r="D370" s="79" t="s">
        <v>77</v>
      </c>
      <c r="E370" s="88" t="s">
        <v>5</v>
      </c>
      <c r="F370" s="89" t="s">
        <v>81</v>
      </c>
      <c r="G370" s="87"/>
      <c r="H370" s="90">
        <v>6</v>
      </c>
      <c r="I370" s="91"/>
      <c r="J370" s="87"/>
      <c r="K370" s="188"/>
      <c r="M370" s="199"/>
      <c r="N370" s="208"/>
      <c r="O370" s="199"/>
      <c r="P370" s="208"/>
      <c r="Q370" s="199"/>
      <c r="R370" s="208"/>
      <c r="S370" s="199"/>
      <c r="T370" s="208"/>
      <c r="U370" s="199"/>
      <c r="V370" s="208"/>
      <c r="W370" s="199"/>
      <c r="X370" s="208"/>
      <c r="Y370" s="199"/>
      <c r="Z370" s="208"/>
      <c r="AA370" s="199"/>
      <c r="AB370" s="208"/>
      <c r="AC370" s="199"/>
      <c r="AD370" s="208"/>
      <c r="AE370" s="199"/>
      <c r="AF370" s="208"/>
      <c r="AG370" s="199"/>
      <c r="AH370" s="208"/>
      <c r="AI370" s="199"/>
      <c r="AJ370" s="208"/>
      <c r="AK370" s="199"/>
      <c r="AL370" s="208"/>
      <c r="AM370" s="199"/>
      <c r="AN370" s="208"/>
      <c r="AO370" s="199"/>
      <c r="AP370" s="208"/>
      <c r="AQ370" s="199"/>
      <c r="AR370" s="208"/>
      <c r="AS370" s="199"/>
      <c r="AT370" s="208"/>
      <c r="AU370" s="199"/>
      <c r="AV370" s="208"/>
      <c r="AW370" s="199"/>
      <c r="AX370" s="208"/>
      <c r="AY370" s="199"/>
      <c r="AZ370" s="208"/>
      <c r="BA370" s="199"/>
      <c r="BB370" s="208"/>
      <c r="BC370" s="199"/>
      <c r="BD370" s="208"/>
      <c r="BE370" s="199"/>
      <c r="BF370" s="208"/>
      <c r="BG370" s="199"/>
      <c r="BH370" s="208"/>
      <c r="BI370" s="199"/>
      <c r="BJ370" s="208"/>
      <c r="BK370" s="199"/>
      <c r="BL370" s="208"/>
      <c r="BM370" s="199"/>
      <c r="BN370" s="208"/>
      <c r="BO370" s="199"/>
      <c r="BP370" s="208"/>
      <c r="BQ370" s="112"/>
      <c r="BR370" s="112"/>
      <c r="BS370" s="112"/>
      <c r="BT370" s="5"/>
    </row>
    <row r="371" spans="1:72" s="5" customFormat="1" hidden="1" x14ac:dyDescent="0.2">
      <c r="B371" s="81"/>
      <c r="C371" s="82"/>
      <c r="D371" s="79" t="s">
        <v>77</v>
      </c>
      <c r="E371" s="83" t="s">
        <v>5</v>
      </c>
      <c r="F371" s="84" t="s">
        <v>573</v>
      </c>
      <c r="G371" s="82"/>
      <c r="H371" s="83" t="s">
        <v>5</v>
      </c>
      <c r="I371" s="85"/>
      <c r="J371" s="82"/>
      <c r="K371" s="187"/>
      <c r="M371" s="201"/>
      <c r="N371" s="209"/>
      <c r="O371" s="201"/>
      <c r="P371" s="209"/>
      <c r="Q371" s="201"/>
      <c r="R371" s="209"/>
      <c r="S371" s="201"/>
      <c r="T371" s="209"/>
      <c r="U371" s="201"/>
      <c r="V371" s="209"/>
      <c r="W371" s="201"/>
      <c r="X371" s="209"/>
      <c r="Y371" s="201"/>
      <c r="Z371" s="209"/>
      <c r="AA371" s="201"/>
      <c r="AB371" s="209"/>
      <c r="AC371" s="201"/>
      <c r="AD371" s="209"/>
      <c r="AE371" s="201"/>
      <c r="AF371" s="209"/>
      <c r="AG371" s="201"/>
      <c r="AH371" s="209"/>
      <c r="AI371" s="201"/>
      <c r="AJ371" s="209"/>
      <c r="AK371" s="201"/>
      <c r="AL371" s="209"/>
      <c r="AM371" s="201"/>
      <c r="AN371" s="209"/>
      <c r="AO371" s="201"/>
      <c r="AP371" s="209"/>
      <c r="AQ371" s="201"/>
      <c r="AR371" s="209"/>
      <c r="AS371" s="201"/>
      <c r="AT371" s="209"/>
      <c r="AU371" s="201"/>
      <c r="AV371" s="209"/>
      <c r="AW371" s="201"/>
      <c r="AX371" s="209"/>
      <c r="AY371" s="201"/>
      <c r="AZ371" s="209"/>
      <c r="BA371" s="201"/>
      <c r="BB371" s="209"/>
      <c r="BC371" s="201"/>
      <c r="BD371" s="209"/>
      <c r="BE371" s="201"/>
      <c r="BF371" s="209"/>
      <c r="BG371" s="201"/>
      <c r="BH371" s="209"/>
      <c r="BI371" s="201"/>
      <c r="BJ371" s="209"/>
      <c r="BK371" s="201"/>
      <c r="BL371" s="209"/>
      <c r="BM371" s="201"/>
      <c r="BN371" s="209"/>
      <c r="BO371" s="201"/>
      <c r="BP371" s="209"/>
      <c r="BQ371" s="112"/>
      <c r="BR371" s="112"/>
      <c r="BS371" s="112"/>
      <c r="BT371" s="6"/>
    </row>
    <row r="372" spans="1:72" s="5" customFormat="1" ht="12" hidden="1" x14ac:dyDescent="0.2">
      <c r="B372" s="81"/>
      <c r="C372" s="82"/>
      <c r="D372" s="79" t="s">
        <v>77</v>
      </c>
      <c r="E372" s="83" t="s">
        <v>5</v>
      </c>
      <c r="F372" s="84" t="s">
        <v>571</v>
      </c>
      <c r="G372" s="82"/>
      <c r="H372" s="83" t="s">
        <v>5</v>
      </c>
      <c r="I372" s="85"/>
      <c r="J372" s="82"/>
      <c r="K372" s="189"/>
      <c r="M372" s="201"/>
      <c r="N372" s="209"/>
      <c r="O372" s="201"/>
      <c r="P372" s="209"/>
      <c r="Q372" s="201"/>
      <c r="R372" s="209"/>
      <c r="S372" s="201"/>
      <c r="T372" s="209"/>
      <c r="U372" s="201"/>
      <c r="V372" s="209"/>
      <c r="W372" s="201"/>
      <c r="X372" s="209"/>
      <c r="Y372" s="201"/>
      <c r="Z372" s="209"/>
      <c r="AA372" s="201"/>
      <c r="AB372" s="209"/>
      <c r="AC372" s="201"/>
      <c r="AD372" s="209"/>
      <c r="AE372" s="201"/>
      <c r="AF372" s="209"/>
      <c r="AG372" s="201"/>
      <c r="AH372" s="209"/>
      <c r="AI372" s="201"/>
      <c r="AJ372" s="209"/>
      <c r="AK372" s="201"/>
      <c r="AL372" s="209"/>
      <c r="AM372" s="201"/>
      <c r="AN372" s="209"/>
      <c r="AO372" s="201"/>
      <c r="AP372" s="209"/>
      <c r="AQ372" s="201"/>
      <c r="AR372" s="209"/>
      <c r="AS372" s="201"/>
      <c r="AT372" s="209"/>
      <c r="AU372" s="201"/>
      <c r="AV372" s="209"/>
      <c r="AW372" s="201"/>
      <c r="AX372" s="209"/>
      <c r="AY372" s="201"/>
      <c r="AZ372" s="209"/>
      <c r="BA372" s="201"/>
      <c r="BB372" s="209"/>
      <c r="BC372" s="201"/>
      <c r="BD372" s="209"/>
      <c r="BE372" s="201"/>
      <c r="BF372" s="209"/>
      <c r="BG372" s="201"/>
      <c r="BH372" s="209"/>
      <c r="BI372" s="201"/>
      <c r="BJ372" s="209"/>
      <c r="BK372" s="201"/>
      <c r="BL372" s="209"/>
      <c r="BM372" s="201"/>
      <c r="BN372" s="209"/>
      <c r="BO372" s="201"/>
      <c r="BP372" s="209"/>
      <c r="BQ372" s="112"/>
      <c r="BR372" s="112"/>
      <c r="BS372" s="112"/>
      <c r="BT372" s="1"/>
    </row>
    <row r="373" spans="1:72" s="269" customFormat="1" ht="16.5" customHeight="1" x14ac:dyDescent="0.2">
      <c r="A373" s="260"/>
      <c r="B373" s="16"/>
      <c r="C373" s="72">
        <v>42</v>
      </c>
      <c r="D373" s="72" t="s">
        <v>73</v>
      </c>
      <c r="E373" s="73" t="s">
        <v>574</v>
      </c>
      <c r="F373" s="74" t="s">
        <v>1143</v>
      </c>
      <c r="G373" s="75" t="s">
        <v>273</v>
      </c>
      <c r="H373" s="76">
        <v>6</v>
      </c>
      <c r="I373" s="77"/>
      <c r="J373" s="78">
        <f>ROUND(I373*H373,2)</f>
        <v>0</v>
      </c>
      <c r="K373" s="305"/>
      <c r="M373" s="161">
        <v>0</v>
      </c>
      <c r="N373" s="162">
        <f>M373*I373</f>
        <v>0</v>
      </c>
      <c r="O373" s="161">
        <v>0</v>
      </c>
      <c r="P373" s="162">
        <f>O373*I373</f>
        <v>0</v>
      </c>
      <c r="Q373" s="161">
        <v>0</v>
      </c>
      <c r="R373" s="162">
        <f>Q373*I373</f>
        <v>0</v>
      </c>
      <c r="S373" s="161">
        <f>M373+O373</f>
        <v>0</v>
      </c>
      <c r="T373" s="162">
        <f>S373*I373</f>
        <v>0</v>
      </c>
      <c r="U373" s="161">
        <v>0</v>
      </c>
      <c r="V373" s="162">
        <f>U373*I373</f>
        <v>0</v>
      </c>
      <c r="W373" s="161" t="e">
        <f>#REF!+#REF!</f>
        <v>#REF!</v>
      </c>
      <c r="X373" s="162" t="e">
        <f>W373*I373</f>
        <v>#REF!</v>
      </c>
      <c r="Y373" s="161">
        <v>0</v>
      </c>
      <c r="Z373" s="162">
        <f>Y373*I373</f>
        <v>0</v>
      </c>
      <c r="AA373" s="161" t="e">
        <f>U373+W373</f>
        <v>#REF!</v>
      </c>
      <c r="AB373" s="162" t="e">
        <f>AA373*I373</f>
        <v>#REF!</v>
      </c>
      <c r="AC373" s="161">
        <v>0</v>
      </c>
      <c r="AD373" s="162">
        <f>AC373*I373</f>
        <v>0</v>
      </c>
      <c r="AE373" s="161" t="e">
        <f>Y373+AA373</f>
        <v>#REF!</v>
      </c>
      <c r="AF373" s="162" t="e">
        <f>AE373*I373</f>
        <v>#REF!</v>
      </c>
      <c r="AG373" s="161">
        <v>0</v>
      </c>
      <c r="AH373" s="162">
        <f>AG373*I373</f>
        <v>0</v>
      </c>
      <c r="AI373" s="161" t="e">
        <f>AC373+AE373</f>
        <v>#REF!</v>
      </c>
      <c r="AJ373" s="162" t="e">
        <f>AI373*I373</f>
        <v>#REF!</v>
      </c>
      <c r="AK373" s="161">
        <v>0</v>
      </c>
      <c r="AL373" s="162">
        <f>AK373*I373</f>
        <v>0</v>
      </c>
      <c r="AM373" s="161" t="e">
        <f>AG373+AI373</f>
        <v>#REF!</v>
      </c>
      <c r="AN373" s="162" t="e">
        <f>AM373*I373</f>
        <v>#REF!</v>
      </c>
      <c r="AO373" s="161">
        <v>0</v>
      </c>
      <c r="AP373" s="162">
        <f>AO373*I373</f>
        <v>0</v>
      </c>
      <c r="AQ373" s="161" t="e">
        <f>AK373+AM373</f>
        <v>#REF!</v>
      </c>
      <c r="AR373" s="162" t="e">
        <f>AQ373*I373</f>
        <v>#REF!</v>
      </c>
      <c r="AS373" s="161">
        <v>0</v>
      </c>
      <c r="AT373" s="162">
        <f>AS373*I373</f>
        <v>0</v>
      </c>
      <c r="AU373" s="161" t="e">
        <f>AO373+AQ373</f>
        <v>#REF!</v>
      </c>
      <c r="AV373" s="162" t="e">
        <f>AU373*I373</f>
        <v>#REF!</v>
      </c>
      <c r="AW373" s="161">
        <v>0</v>
      </c>
      <c r="AX373" s="162">
        <f>AW373*I373</f>
        <v>0</v>
      </c>
      <c r="AY373" s="161" t="e">
        <f t="shared" ref="AY373" si="450">AS373+AU373</f>
        <v>#REF!</v>
      </c>
      <c r="AZ373" s="162" t="e">
        <f>AY373*I373</f>
        <v>#REF!</v>
      </c>
      <c r="BA373" s="161">
        <v>0</v>
      </c>
      <c r="BB373" s="162">
        <f>BA373*I373</f>
        <v>0</v>
      </c>
      <c r="BC373" s="161" t="e">
        <f t="shared" ref="BC373" si="451">AW373+AY373</f>
        <v>#REF!</v>
      </c>
      <c r="BD373" s="162" t="e">
        <f>BC373*I373</f>
        <v>#REF!</v>
      </c>
      <c r="BE373" s="161">
        <v>0</v>
      </c>
      <c r="BF373" s="162">
        <f>BE373*I373</f>
        <v>0</v>
      </c>
      <c r="BG373" s="161" t="e">
        <f t="shared" ref="BG373" si="452">BA373+BC373</f>
        <v>#REF!</v>
      </c>
      <c r="BH373" s="162" t="e">
        <f>BG373*I373</f>
        <v>#REF!</v>
      </c>
      <c r="BI373" s="161">
        <v>0</v>
      </c>
      <c r="BJ373" s="162">
        <f>BI373*I373</f>
        <v>0</v>
      </c>
      <c r="BK373" s="161" t="e">
        <f t="shared" ref="BK373" si="453">BE373+BG373</f>
        <v>#REF!</v>
      </c>
      <c r="BL373" s="162" t="e">
        <f>BK373*I373</f>
        <v>#REF!</v>
      </c>
      <c r="BM373" s="161">
        <v>0</v>
      </c>
      <c r="BN373" s="162">
        <f>BM373*I373</f>
        <v>0</v>
      </c>
      <c r="BO373" s="161" t="e">
        <f>BI373+BK373</f>
        <v>#REF!</v>
      </c>
      <c r="BP373" s="162" t="e">
        <f>BO373*I373</f>
        <v>#REF!</v>
      </c>
      <c r="BQ373" s="251"/>
      <c r="BR373" s="251"/>
      <c r="BS373" s="251"/>
      <c r="BT373" s="87"/>
    </row>
    <row r="374" spans="1:72" s="6" customFormat="1" hidden="1" x14ac:dyDescent="0.2">
      <c r="B374" s="86"/>
      <c r="C374" s="87"/>
      <c r="D374" s="79" t="s">
        <v>77</v>
      </c>
      <c r="E374" s="88" t="s">
        <v>5</v>
      </c>
      <c r="F374" s="89" t="s">
        <v>81</v>
      </c>
      <c r="G374" s="87"/>
      <c r="H374" s="90">
        <v>6</v>
      </c>
      <c r="I374" s="91"/>
      <c r="J374" s="87"/>
      <c r="K374" s="188"/>
      <c r="M374" s="199"/>
      <c r="N374" s="208"/>
      <c r="O374" s="199"/>
      <c r="P374" s="208"/>
      <c r="Q374" s="199"/>
      <c r="R374" s="208"/>
      <c r="S374" s="199"/>
      <c r="T374" s="208"/>
      <c r="U374" s="199"/>
      <c r="V374" s="208"/>
      <c r="W374" s="199"/>
      <c r="X374" s="208"/>
      <c r="Y374" s="199"/>
      <c r="Z374" s="208"/>
      <c r="AA374" s="199"/>
      <c r="AB374" s="208"/>
      <c r="AC374" s="199"/>
      <c r="AD374" s="208"/>
      <c r="AE374" s="199"/>
      <c r="AF374" s="208"/>
      <c r="AG374" s="199"/>
      <c r="AH374" s="208"/>
      <c r="AI374" s="199"/>
      <c r="AJ374" s="208"/>
      <c r="AK374" s="199"/>
      <c r="AL374" s="208"/>
      <c r="AM374" s="199"/>
      <c r="AN374" s="208"/>
      <c r="AO374" s="199"/>
      <c r="AP374" s="208"/>
      <c r="AQ374" s="199"/>
      <c r="AR374" s="208"/>
      <c r="AS374" s="199"/>
      <c r="AT374" s="208"/>
      <c r="AU374" s="199"/>
      <c r="AV374" s="208"/>
      <c r="AW374" s="199"/>
      <c r="AX374" s="208"/>
      <c r="AY374" s="199"/>
      <c r="AZ374" s="208"/>
      <c r="BA374" s="199"/>
      <c r="BB374" s="208"/>
      <c r="BC374" s="199"/>
      <c r="BD374" s="208"/>
      <c r="BE374" s="199"/>
      <c r="BF374" s="208"/>
      <c r="BG374" s="199"/>
      <c r="BH374" s="208"/>
      <c r="BI374" s="199"/>
      <c r="BJ374" s="208"/>
      <c r="BK374" s="199"/>
      <c r="BL374" s="208"/>
      <c r="BM374" s="199"/>
      <c r="BN374" s="208"/>
      <c r="BO374" s="199"/>
      <c r="BP374" s="208"/>
      <c r="BQ374" s="112"/>
      <c r="BR374" s="112"/>
      <c r="BS374" s="112"/>
      <c r="BT374" s="5"/>
    </row>
    <row r="375" spans="1:72" s="5" customFormat="1" hidden="1" x14ac:dyDescent="0.2">
      <c r="B375" s="81"/>
      <c r="C375" s="82"/>
      <c r="D375" s="79" t="s">
        <v>77</v>
      </c>
      <c r="E375" s="83" t="s">
        <v>5</v>
      </c>
      <c r="F375" s="84" t="s">
        <v>571</v>
      </c>
      <c r="G375" s="82"/>
      <c r="H375" s="83" t="s">
        <v>5</v>
      </c>
      <c r="I375" s="85"/>
      <c r="J375" s="82"/>
      <c r="K375" s="188"/>
      <c r="M375" s="201"/>
      <c r="N375" s="209"/>
      <c r="O375" s="201"/>
      <c r="P375" s="209"/>
      <c r="Q375" s="201"/>
      <c r="R375" s="209"/>
      <c r="S375" s="201"/>
      <c r="T375" s="209"/>
      <c r="U375" s="201"/>
      <c r="V375" s="209"/>
      <c r="W375" s="201"/>
      <c r="X375" s="209"/>
      <c r="Y375" s="201"/>
      <c r="Z375" s="209"/>
      <c r="AA375" s="201"/>
      <c r="AB375" s="209"/>
      <c r="AC375" s="201"/>
      <c r="AD375" s="209"/>
      <c r="AE375" s="201"/>
      <c r="AF375" s="209"/>
      <c r="AG375" s="201"/>
      <c r="AH375" s="209"/>
      <c r="AI375" s="201"/>
      <c r="AJ375" s="209"/>
      <c r="AK375" s="201"/>
      <c r="AL375" s="209"/>
      <c r="AM375" s="201"/>
      <c r="AN375" s="209"/>
      <c r="AO375" s="201"/>
      <c r="AP375" s="209"/>
      <c r="AQ375" s="201"/>
      <c r="AR375" s="209"/>
      <c r="AS375" s="201"/>
      <c r="AT375" s="209"/>
      <c r="AU375" s="201"/>
      <c r="AV375" s="209"/>
      <c r="AW375" s="201"/>
      <c r="AX375" s="209"/>
      <c r="AY375" s="201"/>
      <c r="AZ375" s="209"/>
      <c r="BA375" s="201"/>
      <c r="BB375" s="209"/>
      <c r="BC375" s="201"/>
      <c r="BD375" s="209"/>
      <c r="BE375" s="201"/>
      <c r="BF375" s="209"/>
      <c r="BG375" s="201"/>
      <c r="BH375" s="209"/>
      <c r="BI375" s="201"/>
      <c r="BJ375" s="209"/>
      <c r="BK375" s="201"/>
      <c r="BL375" s="209"/>
      <c r="BM375" s="201"/>
      <c r="BN375" s="209"/>
      <c r="BO375" s="201"/>
      <c r="BP375" s="209"/>
      <c r="BQ375" s="112"/>
      <c r="BR375" s="112"/>
      <c r="BS375" s="112"/>
    </row>
    <row r="376" spans="1:72" s="269" customFormat="1" ht="16.5" customHeight="1" x14ac:dyDescent="0.2">
      <c r="A376" s="260"/>
      <c r="B376" s="16"/>
      <c r="C376" s="72">
        <v>43</v>
      </c>
      <c r="D376" s="72" t="s">
        <v>73</v>
      </c>
      <c r="E376" s="73" t="s">
        <v>575</v>
      </c>
      <c r="F376" s="74" t="s">
        <v>1142</v>
      </c>
      <c r="G376" s="75" t="s">
        <v>273</v>
      </c>
      <c r="H376" s="76">
        <v>8</v>
      </c>
      <c r="I376" s="77"/>
      <c r="J376" s="78">
        <f>ROUND(I376*H376,2)</f>
        <v>0</v>
      </c>
      <c r="K376" s="305"/>
      <c r="M376" s="161">
        <v>0</v>
      </c>
      <c r="N376" s="162">
        <f>M376*I376</f>
        <v>0</v>
      </c>
      <c r="O376" s="161">
        <v>0</v>
      </c>
      <c r="P376" s="162">
        <f>O376*I376</f>
        <v>0</v>
      </c>
      <c r="Q376" s="161">
        <v>0</v>
      </c>
      <c r="R376" s="162">
        <f>Q376*I376</f>
        <v>0</v>
      </c>
      <c r="S376" s="161">
        <f>M376+O376</f>
        <v>0</v>
      </c>
      <c r="T376" s="162">
        <f>S376*I376</f>
        <v>0</v>
      </c>
      <c r="U376" s="161">
        <v>0</v>
      </c>
      <c r="V376" s="162">
        <f>U376*I376</f>
        <v>0</v>
      </c>
      <c r="W376" s="161" t="e">
        <f>#REF!+#REF!</f>
        <v>#REF!</v>
      </c>
      <c r="X376" s="162" t="e">
        <f>W376*I376</f>
        <v>#REF!</v>
      </c>
      <c r="Y376" s="161">
        <v>0</v>
      </c>
      <c r="Z376" s="162">
        <f>Y376*I376</f>
        <v>0</v>
      </c>
      <c r="AA376" s="161" t="e">
        <f>U376+W376</f>
        <v>#REF!</v>
      </c>
      <c r="AB376" s="162" t="e">
        <f>AA376*I376</f>
        <v>#REF!</v>
      </c>
      <c r="AC376" s="161">
        <v>0</v>
      </c>
      <c r="AD376" s="162">
        <f>AC376*I376</f>
        <v>0</v>
      </c>
      <c r="AE376" s="161" t="e">
        <f>Y376+AA376</f>
        <v>#REF!</v>
      </c>
      <c r="AF376" s="162" t="e">
        <f>AE376*I376</f>
        <v>#REF!</v>
      </c>
      <c r="AG376" s="161">
        <v>0</v>
      </c>
      <c r="AH376" s="162">
        <f>AG376*I376</f>
        <v>0</v>
      </c>
      <c r="AI376" s="161" t="e">
        <f>AC376+AE376</f>
        <v>#REF!</v>
      </c>
      <c r="AJ376" s="162" t="e">
        <f>AI376*I376</f>
        <v>#REF!</v>
      </c>
      <c r="AK376" s="161">
        <v>0</v>
      </c>
      <c r="AL376" s="162">
        <f>AK376*I376</f>
        <v>0</v>
      </c>
      <c r="AM376" s="161" t="e">
        <f>AG376+AI376</f>
        <v>#REF!</v>
      </c>
      <c r="AN376" s="162" t="e">
        <f>AM376*I376</f>
        <v>#REF!</v>
      </c>
      <c r="AO376" s="161">
        <v>0</v>
      </c>
      <c r="AP376" s="162">
        <f>AO376*I376</f>
        <v>0</v>
      </c>
      <c r="AQ376" s="161" t="e">
        <f>AK376+AM376</f>
        <v>#REF!</v>
      </c>
      <c r="AR376" s="162" t="e">
        <f>AQ376*I376</f>
        <v>#REF!</v>
      </c>
      <c r="AS376" s="161">
        <v>0</v>
      </c>
      <c r="AT376" s="162">
        <f>AS376*I376</f>
        <v>0</v>
      </c>
      <c r="AU376" s="161" t="e">
        <f>AO376+AQ376</f>
        <v>#REF!</v>
      </c>
      <c r="AV376" s="162" t="e">
        <f>AU376*I376</f>
        <v>#REF!</v>
      </c>
      <c r="AW376" s="161">
        <v>0</v>
      </c>
      <c r="AX376" s="162">
        <f>AW376*I376</f>
        <v>0</v>
      </c>
      <c r="AY376" s="161" t="e">
        <f t="shared" ref="AY376" si="454">AS376+AU376</f>
        <v>#REF!</v>
      </c>
      <c r="AZ376" s="162" t="e">
        <f>AY376*I376</f>
        <v>#REF!</v>
      </c>
      <c r="BA376" s="161">
        <v>0</v>
      </c>
      <c r="BB376" s="162">
        <f>BA376*I376</f>
        <v>0</v>
      </c>
      <c r="BC376" s="161" t="e">
        <f t="shared" ref="BC376" si="455">AW376+AY376</f>
        <v>#REF!</v>
      </c>
      <c r="BD376" s="162" t="e">
        <f>BC376*I376</f>
        <v>#REF!</v>
      </c>
      <c r="BE376" s="161">
        <v>0</v>
      </c>
      <c r="BF376" s="162">
        <f>BE376*I376</f>
        <v>0</v>
      </c>
      <c r="BG376" s="161" t="e">
        <f t="shared" ref="BG376" si="456">BA376+BC376</f>
        <v>#REF!</v>
      </c>
      <c r="BH376" s="162" t="e">
        <f>BG376*I376</f>
        <v>#REF!</v>
      </c>
      <c r="BI376" s="161">
        <v>0</v>
      </c>
      <c r="BJ376" s="162">
        <f>BI376*I376</f>
        <v>0</v>
      </c>
      <c r="BK376" s="161" t="e">
        <f t="shared" ref="BK376" si="457">BE376+BG376</f>
        <v>#REF!</v>
      </c>
      <c r="BL376" s="162" t="e">
        <f>BK376*I376</f>
        <v>#REF!</v>
      </c>
      <c r="BM376" s="161">
        <v>0</v>
      </c>
      <c r="BN376" s="162">
        <f>BM376*I376</f>
        <v>0</v>
      </c>
      <c r="BO376" s="161" t="e">
        <f>BI376+BK376</f>
        <v>#REF!</v>
      </c>
      <c r="BP376" s="162" t="e">
        <f>BO376*I376</f>
        <v>#REF!</v>
      </c>
      <c r="BQ376" s="251"/>
      <c r="BR376" s="251"/>
      <c r="BS376" s="251"/>
    </row>
    <row r="377" spans="1:72" s="6" customFormat="1" hidden="1" x14ac:dyDescent="0.2">
      <c r="B377" s="86"/>
      <c r="C377" s="87"/>
      <c r="D377" s="79" t="s">
        <v>77</v>
      </c>
      <c r="E377" s="88" t="s">
        <v>5</v>
      </c>
      <c r="F377" s="89" t="s">
        <v>88</v>
      </c>
      <c r="G377" s="87"/>
      <c r="H377" s="90">
        <v>8</v>
      </c>
      <c r="I377" s="91"/>
      <c r="J377" s="87"/>
      <c r="K377" s="187"/>
      <c r="M377" s="199"/>
      <c r="N377" s="208"/>
      <c r="O377" s="199"/>
      <c r="P377" s="208"/>
      <c r="Q377" s="199"/>
      <c r="R377" s="208"/>
      <c r="S377" s="199"/>
      <c r="T377" s="208"/>
      <c r="U377" s="199"/>
      <c r="V377" s="208"/>
      <c r="W377" s="199"/>
      <c r="X377" s="208"/>
      <c r="Y377" s="199"/>
      <c r="Z377" s="208"/>
      <c r="AA377" s="199"/>
      <c r="AB377" s="208"/>
      <c r="AC377" s="199"/>
      <c r="AD377" s="208"/>
      <c r="AE377" s="199"/>
      <c r="AF377" s="208"/>
      <c r="AG377" s="199"/>
      <c r="AH377" s="208"/>
      <c r="AI377" s="199"/>
      <c r="AJ377" s="208"/>
      <c r="AK377" s="199"/>
      <c r="AL377" s="208"/>
      <c r="AM377" s="199"/>
      <c r="AN377" s="208"/>
      <c r="AO377" s="199"/>
      <c r="AP377" s="208"/>
      <c r="AQ377" s="199"/>
      <c r="AR377" s="208"/>
      <c r="AS377" s="199"/>
      <c r="AT377" s="208"/>
      <c r="AU377" s="199"/>
      <c r="AV377" s="208"/>
      <c r="AW377" s="199"/>
      <c r="AX377" s="208"/>
      <c r="AY377" s="199"/>
      <c r="AZ377" s="208"/>
      <c r="BA377" s="199"/>
      <c r="BB377" s="208"/>
      <c r="BC377" s="199"/>
      <c r="BD377" s="208"/>
      <c r="BE377" s="199"/>
      <c r="BF377" s="208"/>
      <c r="BG377" s="199"/>
      <c r="BH377" s="208"/>
      <c r="BI377" s="199"/>
      <c r="BJ377" s="208"/>
      <c r="BK377" s="199"/>
      <c r="BL377" s="208"/>
      <c r="BM377" s="199"/>
      <c r="BN377" s="208"/>
      <c r="BO377" s="199"/>
      <c r="BP377" s="208"/>
      <c r="BQ377" s="112"/>
      <c r="BR377" s="112"/>
      <c r="BS377" s="112"/>
    </row>
    <row r="378" spans="1:72" s="5" customFormat="1" hidden="1" x14ac:dyDescent="0.2">
      <c r="B378" s="81"/>
      <c r="C378" s="82"/>
      <c r="D378" s="79" t="s">
        <v>77</v>
      </c>
      <c r="E378" s="83" t="s">
        <v>5</v>
      </c>
      <c r="F378" s="84" t="s">
        <v>571</v>
      </c>
      <c r="G378" s="82"/>
      <c r="H378" s="83" t="s">
        <v>5</v>
      </c>
      <c r="I378" s="85"/>
      <c r="J378" s="82"/>
      <c r="K378" s="188"/>
      <c r="M378" s="201"/>
      <c r="N378" s="209"/>
      <c r="O378" s="201"/>
      <c r="P378" s="209"/>
      <c r="Q378" s="201"/>
      <c r="R378" s="209"/>
      <c r="S378" s="201"/>
      <c r="T378" s="209"/>
      <c r="U378" s="201"/>
      <c r="V378" s="209"/>
      <c r="W378" s="201"/>
      <c r="X378" s="209"/>
      <c r="Y378" s="201"/>
      <c r="Z378" s="209"/>
      <c r="AA378" s="201"/>
      <c r="AB378" s="209"/>
      <c r="AC378" s="201"/>
      <c r="AD378" s="209"/>
      <c r="AE378" s="201"/>
      <c r="AF378" s="209"/>
      <c r="AG378" s="201"/>
      <c r="AH378" s="209"/>
      <c r="AI378" s="201"/>
      <c r="AJ378" s="209"/>
      <c r="AK378" s="201"/>
      <c r="AL378" s="209"/>
      <c r="AM378" s="201"/>
      <c r="AN378" s="209"/>
      <c r="AO378" s="201"/>
      <c r="AP378" s="209"/>
      <c r="AQ378" s="201"/>
      <c r="AR378" s="209"/>
      <c r="AS378" s="201"/>
      <c r="AT378" s="209"/>
      <c r="AU378" s="201"/>
      <c r="AV378" s="209"/>
      <c r="AW378" s="201"/>
      <c r="AX378" s="209"/>
      <c r="AY378" s="201"/>
      <c r="AZ378" s="209"/>
      <c r="BA378" s="201"/>
      <c r="BB378" s="209"/>
      <c r="BC378" s="201"/>
      <c r="BD378" s="209"/>
      <c r="BE378" s="201"/>
      <c r="BF378" s="209"/>
      <c r="BG378" s="201"/>
      <c r="BH378" s="209"/>
      <c r="BI378" s="201"/>
      <c r="BJ378" s="209"/>
      <c r="BK378" s="201"/>
      <c r="BL378" s="209"/>
      <c r="BM378" s="201"/>
      <c r="BN378" s="209"/>
      <c r="BO378" s="201"/>
      <c r="BP378" s="209"/>
      <c r="BQ378" s="112"/>
      <c r="BR378" s="112"/>
      <c r="BS378" s="112"/>
    </row>
    <row r="379" spans="1:72" s="269" customFormat="1" ht="7.15" customHeight="1" thickBot="1" x14ac:dyDescent="0.25">
      <c r="A379" s="260"/>
      <c r="B379" s="23"/>
      <c r="C379" s="24"/>
      <c r="D379" s="24"/>
      <c r="E379" s="24"/>
      <c r="F379" s="24"/>
      <c r="G379" s="24"/>
      <c r="H379" s="24"/>
      <c r="I379" s="24"/>
      <c r="J379" s="24"/>
      <c r="K379" s="190"/>
      <c r="M379" s="203"/>
      <c r="N379" s="211"/>
      <c r="O379" s="203"/>
      <c r="P379" s="211"/>
      <c r="Q379" s="203"/>
      <c r="R379" s="211"/>
      <c r="S379" s="203"/>
      <c r="T379" s="211"/>
      <c r="U379" s="203"/>
      <c r="V379" s="211"/>
      <c r="W379" s="203"/>
      <c r="X379" s="211"/>
      <c r="Y379" s="203"/>
      <c r="Z379" s="211"/>
      <c r="AA379" s="203"/>
      <c r="AB379" s="211"/>
      <c r="AC379" s="203"/>
      <c r="AD379" s="211"/>
      <c r="AE379" s="203"/>
      <c r="AF379" s="211"/>
      <c r="AG379" s="203"/>
      <c r="AH379" s="211"/>
      <c r="AI379" s="203"/>
      <c r="AJ379" s="211"/>
      <c r="AK379" s="203"/>
      <c r="AL379" s="211"/>
      <c r="AM379" s="203"/>
      <c r="AN379" s="211"/>
      <c r="AO379" s="203"/>
      <c r="AP379" s="211"/>
      <c r="AQ379" s="203"/>
      <c r="AR379" s="211"/>
      <c r="AS379" s="203"/>
      <c r="AT379" s="211"/>
      <c r="AU379" s="203"/>
      <c r="AV379" s="211"/>
      <c r="AW379" s="203"/>
      <c r="AX379" s="211"/>
      <c r="AY379" s="203"/>
      <c r="AZ379" s="211"/>
      <c r="BA379" s="203"/>
      <c r="BB379" s="211"/>
      <c r="BC379" s="203"/>
      <c r="BD379" s="211"/>
      <c r="BE379" s="203"/>
      <c r="BF379" s="211"/>
      <c r="BG379" s="203"/>
      <c r="BH379" s="211"/>
      <c r="BI379" s="203"/>
      <c r="BJ379" s="211"/>
      <c r="BK379" s="203"/>
      <c r="BL379" s="211"/>
      <c r="BM379" s="203"/>
      <c r="BN379" s="211"/>
      <c r="BO379" s="203"/>
      <c r="BP379" s="211"/>
      <c r="BQ379" s="251"/>
      <c r="BR379" s="251"/>
      <c r="BS379" s="251"/>
    </row>
    <row r="380" spans="1:72" x14ac:dyDescent="0.2">
      <c r="M380" s="41"/>
      <c r="O380" s="41"/>
      <c r="Q380" s="41"/>
      <c r="S380" s="41"/>
      <c r="U380" s="41"/>
      <c r="W380" s="41"/>
      <c r="Y380" s="41"/>
      <c r="AA380" s="41"/>
      <c r="AC380" s="41"/>
      <c r="AE380" s="41"/>
      <c r="AG380" s="41"/>
      <c r="AI380" s="41"/>
      <c r="AK380" s="41"/>
      <c r="AM380" s="41"/>
      <c r="AO380" s="41"/>
      <c r="AQ380" s="41"/>
      <c r="AS380" s="41"/>
      <c r="AU380" s="41"/>
      <c r="AW380" s="41"/>
      <c r="AY380" s="41"/>
      <c r="BA380" s="41"/>
      <c r="BC380" s="41"/>
      <c r="BE380" s="41"/>
      <c r="BG380" s="41"/>
      <c r="BI380" s="41"/>
      <c r="BK380" s="41"/>
      <c r="BM380" s="41"/>
      <c r="BO380" s="41"/>
      <c r="BT380" s="87"/>
    </row>
    <row r="381" spans="1:72" x14ac:dyDescent="0.2">
      <c r="K381" s="82"/>
      <c r="M381" s="41"/>
      <c r="O381" s="41"/>
      <c r="Q381" s="41"/>
      <c r="S381" s="41"/>
      <c r="U381" s="41"/>
      <c r="W381" s="41"/>
      <c r="Y381" s="41"/>
      <c r="AA381" s="41"/>
      <c r="AC381" s="41"/>
      <c r="AE381" s="41"/>
      <c r="AG381" s="41"/>
      <c r="AI381" s="41"/>
      <c r="AK381" s="41"/>
      <c r="AM381" s="41"/>
      <c r="AO381" s="41"/>
      <c r="AQ381" s="41"/>
      <c r="AS381" s="41"/>
      <c r="AU381" s="41"/>
      <c r="AW381" s="41"/>
      <c r="AY381" s="41"/>
      <c r="BA381" s="41"/>
      <c r="BC381" s="41"/>
      <c r="BE381" s="41"/>
      <c r="BG381" s="41"/>
      <c r="BI381" s="41"/>
      <c r="BK381" s="41"/>
      <c r="BM381" s="41"/>
      <c r="BO381" s="41"/>
      <c r="BT381" s="82"/>
    </row>
    <row r="382" spans="1:72" x14ac:dyDescent="0.2">
      <c r="K382" s="121"/>
      <c r="M382" s="41"/>
      <c r="O382" s="41"/>
      <c r="Q382" s="41"/>
      <c r="S382" s="41"/>
      <c r="U382" s="41"/>
      <c r="W382" s="41"/>
      <c r="Y382" s="41"/>
      <c r="AA382" s="41"/>
      <c r="AC382" s="41"/>
      <c r="AE382" s="41"/>
      <c r="AG382" s="41"/>
      <c r="AI382" s="41"/>
      <c r="AK382" s="41"/>
      <c r="AM382" s="41"/>
      <c r="AO382" s="41"/>
      <c r="AQ382" s="41"/>
      <c r="AS382" s="41"/>
      <c r="AU382" s="41"/>
      <c r="AW382" s="41"/>
      <c r="AY382" s="41"/>
      <c r="BA382" s="41"/>
      <c r="BC382" s="41"/>
      <c r="BE382" s="41"/>
      <c r="BG382" s="41"/>
      <c r="BI382" s="41"/>
      <c r="BK382" s="41"/>
      <c r="BM382" s="41"/>
      <c r="BO382" s="41"/>
      <c r="BT382" s="269"/>
    </row>
    <row r="383" spans="1:72" x14ac:dyDescent="0.2">
      <c r="M383" s="41"/>
      <c r="O383" s="41"/>
      <c r="Q383" s="41"/>
      <c r="S383" s="41"/>
      <c r="U383" s="41"/>
      <c r="W383" s="41"/>
      <c r="Y383" s="41"/>
      <c r="AA383" s="41"/>
      <c r="AC383" s="41"/>
      <c r="AE383" s="41"/>
      <c r="AG383" s="41"/>
      <c r="AI383" s="41"/>
      <c r="AK383" s="41"/>
      <c r="AM383" s="41"/>
      <c r="AO383" s="41"/>
      <c r="AQ383" s="41"/>
      <c r="AS383" s="41"/>
      <c r="AU383" s="41"/>
      <c r="AW383" s="41"/>
      <c r="AY383" s="41"/>
      <c r="BA383" s="41"/>
      <c r="BC383" s="41"/>
      <c r="BE383" s="41"/>
      <c r="BG383" s="41"/>
      <c r="BI383" s="41"/>
      <c r="BK383" s="41"/>
      <c r="BM383" s="41"/>
      <c r="BO383" s="41"/>
    </row>
    <row r="384" spans="1:72" x14ac:dyDescent="0.2">
      <c r="M384" s="41"/>
      <c r="O384" s="41"/>
      <c r="Q384" s="41"/>
      <c r="S384" s="41"/>
      <c r="U384" s="41"/>
      <c r="W384" s="41"/>
      <c r="Y384" s="41"/>
      <c r="AA384" s="41"/>
      <c r="AC384" s="41"/>
      <c r="AE384" s="41"/>
      <c r="AG384" s="41"/>
      <c r="AI384" s="41"/>
      <c r="AK384" s="41"/>
      <c r="AM384" s="41"/>
      <c r="AO384" s="41"/>
      <c r="AQ384" s="41"/>
      <c r="AS384" s="41"/>
      <c r="AU384" s="41"/>
      <c r="AW384" s="41"/>
      <c r="AY384" s="41"/>
      <c r="BA384" s="41"/>
      <c r="BC384" s="41"/>
      <c r="BE384" s="41"/>
      <c r="BG384" s="41"/>
      <c r="BI384" s="41"/>
      <c r="BK384" s="41"/>
      <c r="BM384" s="41"/>
      <c r="BO384" s="41"/>
    </row>
    <row r="385" spans="13:67" x14ac:dyDescent="0.2">
      <c r="M385" s="41"/>
      <c r="O385" s="41"/>
      <c r="Q385" s="41"/>
      <c r="S385" s="41"/>
      <c r="U385" s="41"/>
      <c r="W385" s="41"/>
      <c r="Y385" s="41"/>
      <c r="AA385" s="41"/>
      <c r="AC385" s="41"/>
      <c r="AE385" s="41"/>
      <c r="AG385" s="41"/>
      <c r="AI385" s="41"/>
      <c r="AK385" s="41"/>
      <c r="AM385" s="41"/>
      <c r="AO385" s="41"/>
      <c r="AQ385" s="41"/>
      <c r="AS385" s="41"/>
      <c r="AU385" s="41"/>
      <c r="AW385" s="41"/>
      <c r="AY385" s="41"/>
      <c r="BA385" s="41"/>
      <c r="BC385" s="41"/>
      <c r="BE385" s="41"/>
      <c r="BG385" s="41"/>
      <c r="BI385" s="41"/>
      <c r="BK385" s="41"/>
      <c r="BM385" s="41"/>
      <c r="BO385" s="41"/>
    </row>
    <row r="386" spans="13:67" x14ac:dyDescent="0.2">
      <c r="M386" s="41"/>
      <c r="O386" s="41"/>
      <c r="Q386" s="41"/>
      <c r="S386" s="41"/>
      <c r="U386" s="41"/>
      <c r="W386" s="41"/>
      <c r="Y386" s="41"/>
      <c r="AA386" s="41"/>
      <c r="AC386" s="41"/>
      <c r="AE386" s="41"/>
      <c r="AG386" s="41"/>
      <c r="AI386" s="41"/>
      <c r="AK386" s="41"/>
      <c r="AM386" s="41"/>
      <c r="AO386" s="41"/>
      <c r="AQ386" s="41"/>
      <c r="AS386" s="41"/>
      <c r="AU386" s="41"/>
      <c r="AW386" s="41"/>
      <c r="AY386" s="41"/>
      <c r="BA386" s="41"/>
      <c r="BC386" s="41"/>
      <c r="BE386" s="41"/>
      <c r="BG386" s="41"/>
      <c r="BI386" s="41"/>
      <c r="BK386" s="41"/>
      <c r="BM386" s="41"/>
      <c r="BO386" s="41"/>
    </row>
    <row r="387" spans="13:67" x14ac:dyDescent="0.2">
      <c r="M387" s="41"/>
      <c r="O387" s="41"/>
      <c r="Q387" s="41"/>
      <c r="S387" s="41"/>
      <c r="U387" s="41"/>
      <c r="W387" s="41"/>
      <c r="Y387" s="41"/>
      <c r="AA387" s="41"/>
      <c r="AC387" s="41"/>
      <c r="AE387" s="41"/>
      <c r="AG387" s="41"/>
      <c r="AI387" s="41"/>
      <c r="AK387" s="41"/>
      <c r="AM387" s="41"/>
      <c r="AO387" s="41"/>
      <c r="AQ387" s="41"/>
      <c r="AS387" s="41"/>
      <c r="AU387" s="41"/>
      <c r="AW387" s="41"/>
      <c r="AY387" s="41"/>
      <c r="BA387" s="41"/>
      <c r="BC387" s="41"/>
      <c r="BE387" s="41"/>
      <c r="BG387" s="41"/>
      <c r="BI387" s="41"/>
      <c r="BK387" s="41"/>
      <c r="BM387" s="41"/>
      <c r="BO387" s="41"/>
    </row>
    <row r="388" spans="13:67" x14ac:dyDescent="0.2">
      <c r="M388" s="41"/>
      <c r="O388" s="41"/>
      <c r="Q388" s="41"/>
      <c r="S388" s="41"/>
      <c r="U388" s="41"/>
      <c r="W388" s="41"/>
      <c r="Y388" s="41"/>
      <c r="AA388" s="41"/>
      <c r="AC388" s="41"/>
      <c r="AE388" s="41"/>
      <c r="AG388" s="41"/>
      <c r="AI388" s="41"/>
      <c r="AK388" s="41"/>
      <c r="AM388" s="41"/>
      <c r="AO388" s="41"/>
      <c r="AQ388" s="41"/>
      <c r="AS388" s="41"/>
      <c r="AU388" s="41"/>
      <c r="AW388" s="41"/>
      <c r="AY388" s="41"/>
      <c r="BA388" s="41"/>
      <c r="BC388" s="41"/>
      <c r="BE388" s="41"/>
      <c r="BG388" s="41"/>
      <c r="BI388" s="41"/>
      <c r="BK388" s="41"/>
      <c r="BM388" s="41"/>
      <c r="BO388" s="41"/>
    </row>
    <row r="389" spans="13:67" x14ac:dyDescent="0.2">
      <c r="M389" s="41"/>
      <c r="O389" s="41"/>
      <c r="Q389" s="41"/>
      <c r="S389" s="41"/>
      <c r="U389" s="41"/>
      <c r="W389" s="41"/>
      <c r="Y389" s="41"/>
      <c r="AA389" s="41"/>
      <c r="AC389" s="41"/>
      <c r="AE389" s="41"/>
      <c r="AG389" s="41"/>
      <c r="AI389" s="41"/>
      <c r="AK389" s="41"/>
      <c r="AM389" s="41"/>
      <c r="AO389" s="41"/>
      <c r="AQ389" s="41"/>
      <c r="AS389" s="41"/>
      <c r="AU389" s="41"/>
      <c r="AW389" s="41"/>
      <c r="AY389" s="41"/>
      <c r="BA389" s="41"/>
      <c r="BC389" s="41"/>
      <c r="BE389" s="41"/>
      <c r="BG389" s="41"/>
      <c r="BI389" s="41"/>
      <c r="BK389" s="41"/>
      <c r="BM389" s="41"/>
      <c r="BO389" s="41"/>
    </row>
    <row r="390" spans="13:67" x14ac:dyDescent="0.2">
      <c r="M390" s="41"/>
      <c r="O390" s="41"/>
      <c r="Q390" s="41"/>
      <c r="S390" s="41"/>
      <c r="U390" s="41"/>
      <c r="W390" s="41"/>
      <c r="Y390" s="41"/>
      <c r="AA390" s="41"/>
      <c r="AC390" s="41"/>
      <c r="AE390" s="41"/>
      <c r="AG390" s="41"/>
      <c r="AI390" s="41"/>
      <c r="AK390" s="41"/>
      <c r="AM390" s="41"/>
      <c r="AO390" s="41"/>
      <c r="AQ390" s="41"/>
      <c r="AS390" s="41"/>
      <c r="AU390" s="41"/>
      <c r="AW390" s="41"/>
      <c r="AY390" s="41"/>
      <c r="BA390" s="41"/>
      <c r="BC390" s="41"/>
      <c r="BE390" s="41"/>
      <c r="BG390" s="41"/>
      <c r="BI390" s="41"/>
      <c r="BK390" s="41"/>
      <c r="BM390" s="41"/>
      <c r="BO390" s="41"/>
    </row>
    <row r="391" spans="13:67" x14ac:dyDescent="0.2">
      <c r="M391" s="41"/>
      <c r="O391" s="41"/>
      <c r="Q391" s="41"/>
      <c r="S391" s="41"/>
      <c r="U391" s="41"/>
      <c r="W391" s="41"/>
      <c r="Y391" s="41"/>
      <c r="AA391" s="41"/>
      <c r="AC391" s="41"/>
      <c r="AE391" s="41"/>
      <c r="AG391" s="41"/>
      <c r="AI391" s="41"/>
      <c r="AK391" s="41"/>
      <c r="AM391" s="41"/>
      <c r="AO391" s="41"/>
      <c r="AQ391" s="41"/>
      <c r="AS391" s="41"/>
      <c r="AU391" s="41"/>
      <c r="AW391" s="41"/>
      <c r="AY391" s="41"/>
      <c r="BA391" s="41"/>
      <c r="BC391" s="41"/>
      <c r="BE391" s="41"/>
      <c r="BG391" s="41"/>
      <c r="BI391" s="41"/>
      <c r="BK391" s="41"/>
      <c r="BM391" s="41"/>
      <c r="BO391" s="41"/>
    </row>
    <row r="392" spans="13:67" x14ac:dyDescent="0.2">
      <c r="M392" s="41"/>
      <c r="O392" s="41"/>
      <c r="Q392" s="41"/>
      <c r="S392" s="41"/>
      <c r="U392" s="41"/>
      <c r="W392" s="41"/>
      <c r="Y392" s="41"/>
      <c r="AA392" s="41"/>
      <c r="AC392" s="41"/>
      <c r="AE392" s="41"/>
      <c r="AG392" s="41"/>
      <c r="AI392" s="41"/>
      <c r="AK392" s="41"/>
      <c r="AM392" s="41"/>
      <c r="AO392" s="41"/>
      <c r="AQ392" s="41"/>
      <c r="AS392" s="41"/>
      <c r="AU392" s="41"/>
      <c r="AW392" s="41"/>
      <c r="AY392" s="41"/>
      <c r="BA392" s="41"/>
      <c r="BC392" s="41"/>
      <c r="BE392" s="41"/>
      <c r="BG392" s="41"/>
      <c r="BI392" s="41"/>
      <c r="BK392" s="41"/>
      <c r="BM392" s="41"/>
      <c r="BO392" s="41"/>
    </row>
    <row r="393" spans="13:67" x14ac:dyDescent="0.2">
      <c r="M393" s="41"/>
      <c r="O393" s="41"/>
      <c r="Q393" s="41"/>
      <c r="S393" s="41"/>
      <c r="U393" s="41"/>
      <c r="W393" s="41"/>
      <c r="Y393" s="41"/>
      <c r="AA393" s="41"/>
      <c r="AC393" s="41"/>
      <c r="AE393" s="41"/>
      <c r="AG393" s="41"/>
      <c r="AI393" s="41"/>
      <c r="AK393" s="41"/>
      <c r="AM393" s="41"/>
      <c r="AO393" s="41"/>
      <c r="AQ393" s="41"/>
      <c r="AS393" s="41"/>
      <c r="AU393" s="41"/>
      <c r="AW393" s="41"/>
      <c r="AY393" s="41"/>
      <c r="BA393" s="41"/>
      <c r="BC393" s="41"/>
      <c r="BE393" s="41"/>
      <c r="BG393" s="41"/>
      <c r="BI393" s="41"/>
      <c r="BK393" s="41"/>
      <c r="BM393" s="41"/>
      <c r="BO393" s="41"/>
    </row>
    <row r="394" spans="13:67" x14ac:dyDescent="0.2">
      <c r="M394" s="41"/>
      <c r="O394" s="41"/>
      <c r="Q394" s="41"/>
      <c r="S394" s="41"/>
      <c r="U394" s="41"/>
      <c r="W394" s="41"/>
      <c r="Y394" s="41"/>
      <c r="AA394" s="41"/>
      <c r="AC394" s="41"/>
      <c r="AE394" s="41"/>
      <c r="AG394" s="41"/>
      <c r="AI394" s="41"/>
      <c r="AK394" s="41"/>
      <c r="AM394" s="41"/>
      <c r="AO394" s="41"/>
      <c r="AQ394" s="41"/>
      <c r="AS394" s="41"/>
      <c r="AU394" s="41"/>
      <c r="AW394" s="41"/>
      <c r="AY394" s="41"/>
      <c r="BA394" s="41"/>
      <c r="BC394" s="41"/>
      <c r="BE394" s="41"/>
      <c r="BG394" s="41"/>
      <c r="BI394" s="41"/>
      <c r="BK394" s="41"/>
      <c r="BM394" s="41"/>
      <c r="BO394" s="41"/>
    </row>
    <row r="395" spans="13:67" x14ac:dyDescent="0.2">
      <c r="M395" s="41"/>
      <c r="O395" s="41"/>
      <c r="Q395" s="41"/>
      <c r="S395" s="41"/>
      <c r="U395" s="41"/>
      <c r="W395" s="41"/>
      <c r="Y395" s="41"/>
      <c r="AA395" s="41"/>
      <c r="AC395" s="41"/>
      <c r="AE395" s="41"/>
      <c r="AG395" s="41"/>
      <c r="AI395" s="41"/>
      <c r="AK395" s="41"/>
      <c r="AM395" s="41"/>
      <c r="AO395" s="41"/>
      <c r="AQ395" s="41"/>
      <c r="AS395" s="41"/>
      <c r="AU395" s="41"/>
      <c r="AW395" s="41"/>
      <c r="AY395" s="41"/>
      <c r="BA395" s="41"/>
      <c r="BC395" s="41"/>
      <c r="BE395" s="41"/>
      <c r="BG395" s="41"/>
      <c r="BI395" s="41"/>
      <c r="BK395" s="41"/>
      <c r="BM395" s="41"/>
      <c r="BO395" s="41"/>
    </row>
    <row r="396" spans="13:67" x14ac:dyDescent="0.2">
      <c r="M396" s="41"/>
      <c r="O396" s="41"/>
      <c r="Q396" s="41"/>
      <c r="S396" s="41"/>
      <c r="U396" s="41"/>
      <c r="W396" s="41"/>
      <c r="Y396" s="41"/>
      <c r="AA396" s="41"/>
      <c r="AC396" s="41"/>
      <c r="AE396" s="41"/>
      <c r="AG396" s="41"/>
      <c r="AI396" s="41"/>
      <c r="AK396" s="41"/>
      <c r="AM396" s="41"/>
      <c r="AO396" s="41"/>
      <c r="AQ396" s="41"/>
      <c r="AS396" s="41"/>
      <c r="AU396" s="41"/>
      <c r="AW396" s="41"/>
      <c r="AY396" s="41"/>
      <c r="BA396" s="41"/>
      <c r="BC396" s="41"/>
      <c r="BE396" s="41"/>
      <c r="BG396" s="41"/>
      <c r="BI396" s="41"/>
      <c r="BK396" s="41"/>
      <c r="BM396" s="41"/>
      <c r="BO396" s="41"/>
    </row>
    <row r="397" spans="13:67" x14ac:dyDescent="0.2">
      <c r="M397" s="41"/>
      <c r="O397" s="41"/>
      <c r="Q397" s="41"/>
      <c r="S397" s="41"/>
      <c r="U397" s="41"/>
      <c r="W397" s="41"/>
      <c r="Y397" s="41"/>
      <c r="AA397" s="41"/>
      <c r="AC397" s="41"/>
      <c r="AE397" s="41"/>
      <c r="AG397" s="41"/>
      <c r="AI397" s="41"/>
      <c r="AK397" s="41"/>
      <c r="AM397" s="41"/>
      <c r="AO397" s="41"/>
      <c r="AQ397" s="41"/>
      <c r="AS397" s="41"/>
      <c r="AU397" s="41"/>
      <c r="AW397" s="41"/>
      <c r="AY397" s="41"/>
      <c r="BA397" s="41"/>
      <c r="BC397" s="41"/>
      <c r="BE397" s="41"/>
      <c r="BG397" s="41"/>
      <c r="BI397" s="41"/>
      <c r="BK397" s="41"/>
      <c r="BM397" s="41"/>
      <c r="BO397" s="41"/>
    </row>
    <row r="398" spans="13:67" x14ac:dyDescent="0.2">
      <c r="M398" s="41"/>
      <c r="O398" s="41"/>
      <c r="Q398" s="41"/>
      <c r="S398" s="41"/>
      <c r="U398" s="41"/>
      <c r="W398" s="41"/>
      <c r="Y398" s="41"/>
      <c r="AA398" s="41"/>
      <c r="AC398" s="41"/>
      <c r="AE398" s="41"/>
      <c r="AG398" s="41"/>
      <c r="AI398" s="41"/>
      <c r="AK398" s="41"/>
      <c r="AM398" s="41"/>
      <c r="AO398" s="41"/>
      <c r="AQ398" s="41"/>
      <c r="AS398" s="41"/>
      <c r="AU398" s="41"/>
      <c r="AW398" s="41"/>
      <c r="AY398" s="41"/>
      <c r="BA398" s="41"/>
      <c r="BC398" s="41"/>
      <c r="BE398" s="41"/>
      <c r="BG398" s="41"/>
      <c r="BI398" s="41"/>
      <c r="BK398" s="41"/>
      <c r="BM398" s="41"/>
      <c r="BO398" s="41"/>
    </row>
    <row r="399" spans="13:67" x14ac:dyDescent="0.2">
      <c r="M399" s="41"/>
      <c r="O399" s="41"/>
      <c r="Q399" s="41"/>
      <c r="S399" s="41"/>
      <c r="U399" s="41"/>
      <c r="W399" s="41"/>
      <c r="Y399" s="41"/>
      <c r="AA399" s="41"/>
      <c r="AC399" s="41"/>
      <c r="AE399" s="41"/>
      <c r="AG399" s="41"/>
      <c r="AI399" s="41"/>
      <c r="AK399" s="41"/>
      <c r="AM399" s="41"/>
      <c r="AO399" s="41"/>
      <c r="AQ399" s="41"/>
      <c r="AS399" s="41"/>
      <c r="AU399" s="41"/>
      <c r="AW399" s="41"/>
      <c r="AY399" s="41"/>
      <c r="BA399" s="41"/>
      <c r="BC399" s="41"/>
      <c r="BE399" s="41"/>
      <c r="BG399" s="41"/>
      <c r="BI399" s="41"/>
      <c r="BK399" s="41"/>
      <c r="BM399" s="41"/>
      <c r="BO399" s="41"/>
    </row>
    <row r="400" spans="13:67" x14ac:dyDescent="0.2">
      <c r="M400" s="41"/>
      <c r="O400" s="41"/>
      <c r="Q400" s="41"/>
      <c r="S400" s="41"/>
      <c r="U400" s="41"/>
      <c r="W400" s="41"/>
      <c r="Y400" s="41"/>
      <c r="AA400" s="41"/>
      <c r="AC400" s="41"/>
      <c r="AE400" s="41"/>
      <c r="AG400" s="41"/>
      <c r="AI400" s="41"/>
      <c r="AK400" s="41"/>
      <c r="AM400" s="41"/>
      <c r="AO400" s="41"/>
      <c r="AQ400" s="41"/>
      <c r="AS400" s="41"/>
      <c r="AU400" s="41"/>
      <c r="AW400" s="41"/>
      <c r="AY400" s="41"/>
      <c r="BA400" s="41"/>
      <c r="BC400" s="41"/>
      <c r="BE400" s="41"/>
      <c r="BG400" s="41"/>
      <c r="BI400" s="41"/>
      <c r="BK400" s="41"/>
      <c r="BM400" s="41"/>
      <c r="BO400" s="41"/>
    </row>
    <row r="401" spans="13:67" x14ac:dyDescent="0.2">
      <c r="M401" s="41"/>
      <c r="O401" s="41"/>
      <c r="Q401" s="41"/>
      <c r="S401" s="41"/>
      <c r="U401" s="41"/>
      <c r="W401" s="41"/>
      <c r="Y401" s="41"/>
      <c r="AA401" s="41"/>
      <c r="AC401" s="41"/>
      <c r="AE401" s="41"/>
      <c r="AG401" s="41"/>
      <c r="AI401" s="41"/>
      <c r="AK401" s="41"/>
      <c r="AM401" s="41"/>
      <c r="AO401" s="41"/>
      <c r="AQ401" s="41"/>
      <c r="AS401" s="41"/>
      <c r="AU401" s="41"/>
      <c r="AW401" s="41"/>
      <c r="AY401" s="41"/>
      <c r="BA401" s="41"/>
      <c r="BC401" s="41"/>
      <c r="BE401" s="41"/>
      <c r="BG401" s="41"/>
      <c r="BI401" s="41"/>
      <c r="BK401" s="41"/>
      <c r="BM401" s="41"/>
      <c r="BO401" s="41"/>
    </row>
    <row r="402" spans="13:67" x14ac:dyDescent="0.2">
      <c r="M402" s="41"/>
      <c r="O402" s="41"/>
      <c r="Q402" s="41"/>
      <c r="S402" s="41"/>
      <c r="U402" s="41"/>
      <c r="W402" s="41"/>
      <c r="Y402" s="41"/>
      <c r="AA402" s="41"/>
      <c r="AC402" s="41"/>
      <c r="AE402" s="41"/>
      <c r="AG402" s="41"/>
      <c r="AI402" s="41"/>
      <c r="AK402" s="41"/>
      <c r="AM402" s="41"/>
      <c r="AO402" s="41"/>
      <c r="AQ402" s="41"/>
      <c r="AS402" s="41"/>
      <c r="AU402" s="41"/>
      <c r="AW402" s="41"/>
      <c r="AY402" s="41"/>
      <c r="BA402" s="41"/>
      <c r="BC402" s="41"/>
      <c r="BE402" s="41"/>
      <c r="BG402" s="41"/>
      <c r="BI402" s="41"/>
      <c r="BK402" s="41"/>
      <c r="BM402" s="41"/>
      <c r="BO402" s="41"/>
    </row>
    <row r="403" spans="13:67" x14ac:dyDescent="0.2">
      <c r="M403" s="41"/>
      <c r="O403" s="41"/>
      <c r="Q403" s="41"/>
      <c r="S403" s="41"/>
      <c r="U403" s="41"/>
      <c r="W403" s="41"/>
      <c r="Y403" s="41"/>
      <c r="AA403" s="41"/>
      <c r="AC403" s="41"/>
      <c r="AE403" s="41"/>
      <c r="AG403" s="41"/>
      <c r="AI403" s="41"/>
      <c r="AK403" s="41"/>
      <c r="AM403" s="41"/>
      <c r="AO403" s="41"/>
      <c r="AQ403" s="41"/>
      <c r="AS403" s="41"/>
      <c r="AU403" s="41"/>
      <c r="AW403" s="41"/>
      <c r="AY403" s="41"/>
      <c r="BA403" s="41"/>
      <c r="BC403" s="41"/>
      <c r="BE403" s="41"/>
      <c r="BG403" s="41"/>
      <c r="BI403" s="41"/>
      <c r="BK403" s="41"/>
      <c r="BM403" s="41"/>
      <c r="BO403" s="41"/>
    </row>
    <row r="404" spans="13:67" x14ac:dyDescent="0.2">
      <c r="M404" s="41"/>
      <c r="O404" s="41"/>
      <c r="Q404" s="41"/>
      <c r="S404" s="41"/>
      <c r="U404" s="41"/>
      <c r="W404" s="41"/>
      <c r="Y404" s="41"/>
      <c r="AA404" s="41"/>
      <c r="AC404" s="41"/>
      <c r="AE404" s="41"/>
      <c r="AG404" s="41"/>
      <c r="AI404" s="41"/>
      <c r="AK404" s="41"/>
      <c r="AM404" s="41"/>
      <c r="AO404" s="41"/>
      <c r="AQ404" s="41"/>
      <c r="AS404" s="41"/>
      <c r="AU404" s="41"/>
      <c r="AW404" s="41"/>
      <c r="AY404" s="41"/>
      <c r="BA404" s="41"/>
      <c r="BC404" s="41"/>
      <c r="BE404" s="41"/>
      <c r="BG404" s="41"/>
      <c r="BI404" s="41"/>
      <c r="BK404" s="41"/>
      <c r="BM404" s="41"/>
      <c r="BO404" s="41"/>
    </row>
    <row r="405" spans="13:67" x14ac:dyDescent="0.2">
      <c r="M405" s="41"/>
      <c r="O405" s="41"/>
      <c r="Q405" s="41"/>
      <c r="S405" s="41"/>
      <c r="U405" s="41"/>
      <c r="W405" s="41"/>
      <c r="Y405" s="41"/>
      <c r="AA405" s="41"/>
      <c r="AC405" s="41"/>
      <c r="AE405" s="41"/>
      <c r="AG405" s="41"/>
      <c r="AI405" s="41"/>
      <c r="AK405" s="41"/>
      <c r="AM405" s="41"/>
      <c r="AO405" s="41"/>
      <c r="AQ405" s="41"/>
      <c r="AS405" s="41"/>
      <c r="AU405" s="41"/>
      <c r="AW405" s="41"/>
      <c r="AY405" s="41"/>
      <c r="BA405" s="41"/>
      <c r="BC405" s="41"/>
      <c r="BE405" s="41"/>
      <c r="BG405" s="41"/>
      <c r="BI405" s="41"/>
      <c r="BK405" s="41"/>
      <c r="BM405" s="41"/>
      <c r="BO405" s="41"/>
    </row>
    <row r="406" spans="13:67" x14ac:dyDescent="0.2">
      <c r="M406" s="41"/>
      <c r="O406" s="41"/>
      <c r="Q406" s="41"/>
      <c r="S406" s="41"/>
      <c r="U406" s="41"/>
      <c r="W406" s="41"/>
      <c r="Y406" s="41"/>
      <c r="AA406" s="41"/>
      <c r="AC406" s="41"/>
      <c r="AE406" s="41"/>
      <c r="AG406" s="41"/>
      <c r="AI406" s="41"/>
      <c r="AK406" s="41"/>
      <c r="AM406" s="41"/>
      <c r="AO406" s="41"/>
      <c r="AQ406" s="41"/>
      <c r="AS406" s="41"/>
      <c r="AU406" s="41"/>
      <c r="AW406" s="41"/>
      <c r="AY406" s="41"/>
      <c r="BA406" s="41"/>
      <c r="BC406" s="41"/>
      <c r="BE406" s="41"/>
      <c r="BG406" s="41"/>
      <c r="BI406" s="41"/>
      <c r="BK406" s="41"/>
      <c r="BM406" s="41"/>
      <c r="BO406" s="41"/>
    </row>
    <row r="407" spans="13:67" x14ac:dyDescent="0.2">
      <c r="M407" s="41"/>
      <c r="O407" s="41"/>
      <c r="Q407" s="41"/>
      <c r="S407" s="41"/>
      <c r="U407" s="41"/>
      <c r="W407" s="41"/>
      <c r="Y407" s="41"/>
      <c r="AA407" s="41"/>
      <c r="AC407" s="41"/>
      <c r="AE407" s="41"/>
      <c r="AG407" s="41"/>
      <c r="AI407" s="41"/>
      <c r="AK407" s="41"/>
      <c r="AM407" s="41"/>
      <c r="AO407" s="41"/>
      <c r="AQ407" s="41"/>
      <c r="AS407" s="41"/>
      <c r="AU407" s="41"/>
      <c r="AW407" s="41"/>
      <c r="AY407" s="41"/>
      <c r="BA407" s="41"/>
      <c r="BC407" s="41"/>
      <c r="BE407" s="41"/>
      <c r="BG407" s="41"/>
      <c r="BI407" s="41"/>
      <c r="BK407" s="41"/>
      <c r="BM407" s="41"/>
      <c r="BO407" s="41"/>
    </row>
    <row r="408" spans="13:67" x14ac:dyDescent="0.2">
      <c r="M408" s="41"/>
      <c r="O408" s="41"/>
      <c r="Q408" s="41"/>
      <c r="S408" s="41"/>
      <c r="U408" s="41"/>
      <c r="W408" s="41"/>
      <c r="Y408" s="41"/>
      <c r="AA408" s="41"/>
      <c r="AC408" s="41"/>
      <c r="AE408" s="41"/>
      <c r="AG408" s="41"/>
      <c r="AI408" s="41"/>
      <c r="AK408" s="41"/>
      <c r="AM408" s="41"/>
      <c r="AO408" s="41"/>
      <c r="AQ408" s="41"/>
      <c r="AS408" s="41"/>
      <c r="AU408" s="41"/>
      <c r="AW408" s="41"/>
      <c r="AY408" s="41"/>
      <c r="BA408" s="41"/>
      <c r="BC408" s="41"/>
      <c r="BE408" s="41"/>
      <c r="BG408" s="41"/>
      <c r="BI408" s="41"/>
      <c r="BK408" s="41"/>
      <c r="BM408" s="41"/>
      <c r="BO408" s="41"/>
    </row>
    <row r="409" spans="13:67" x14ac:dyDescent="0.2">
      <c r="M409" s="41"/>
      <c r="O409" s="41"/>
      <c r="Q409" s="41"/>
      <c r="S409" s="41"/>
      <c r="U409" s="41"/>
      <c r="W409" s="41"/>
      <c r="Y409" s="41"/>
      <c r="AA409" s="41"/>
      <c r="AC409" s="41"/>
      <c r="AE409" s="41"/>
      <c r="AG409" s="41"/>
      <c r="AI409" s="41"/>
      <c r="AK409" s="41"/>
      <c r="AM409" s="41"/>
      <c r="AO409" s="41"/>
      <c r="AQ409" s="41"/>
      <c r="AS409" s="41"/>
      <c r="AU409" s="41"/>
      <c r="AW409" s="41"/>
      <c r="AY409" s="41"/>
      <c r="BA409" s="41"/>
      <c r="BC409" s="41"/>
      <c r="BE409" s="41"/>
      <c r="BG409" s="41"/>
      <c r="BI409" s="41"/>
      <c r="BK409" s="41"/>
      <c r="BM409" s="41"/>
      <c r="BO409" s="41"/>
    </row>
    <row r="410" spans="13:67" x14ac:dyDescent="0.2">
      <c r="M410" s="41"/>
      <c r="O410" s="41"/>
      <c r="Q410" s="41"/>
      <c r="S410" s="41"/>
      <c r="U410" s="41"/>
      <c r="W410" s="41"/>
      <c r="Y410" s="41"/>
      <c r="AA410" s="41"/>
      <c r="AC410" s="41"/>
      <c r="AE410" s="41"/>
      <c r="AG410" s="41"/>
      <c r="AI410" s="41"/>
      <c r="AK410" s="41"/>
      <c r="AM410" s="41"/>
      <c r="AO410" s="41"/>
      <c r="AQ410" s="41"/>
      <c r="AS410" s="41"/>
      <c r="AU410" s="41"/>
      <c r="AW410" s="41"/>
      <c r="AY410" s="41"/>
      <c r="BA410" s="41"/>
      <c r="BC410" s="41"/>
      <c r="BE410" s="41"/>
      <c r="BG410" s="41"/>
      <c r="BI410" s="41"/>
      <c r="BK410" s="41"/>
      <c r="BM410" s="41"/>
      <c r="BO410" s="41"/>
    </row>
    <row r="411" spans="13:67" x14ac:dyDescent="0.2">
      <c r="M411" s="41"/>
      <c r="O411" s="41"/>
      <c r="Q411" s="41"/>
      <c r="S411" s="41"/>
      <c r="U411" s="41"/>
      <c r="W411" s="41"/>
      <c r="Y411" s="41"/>
      <c r="AA411" s="41"/>
      <c r="AC411" s="41"/>
      <c r="AE411" s="41"/>
      <c r="AG411" s="41"/>
      <c r="AI411" s="41"/>
      <c r="AK411" s="41"/>
      <c r="AM411" s="41"/>
      <c r="AO411" s="41"/>
      <c r="AQ411" s="41"/>
      <c r="AS411" s="41"/>
      <c r="AU411" s="41"/>
      <c r="AW411" s="41"/>
      <c r="AY411" s="41"/>
      <c r="BA411" s="41"/>
      <c r="BC411" s="41"/>
      <c r="BE411" s="41"/>
      <c r="BG411" s="41"/>
      <c r="BI411" s="41"/>
      <c r="BK411" s="41"/>
      <c r="BM411" s="41"/>
      <c r="BO411" s="41"/>
    </row>
    <row r="412" spans="13:67" x14ac:dyDescent="0.2">
      <c r="M412" s="41"/>
      <c r="O412" s="41"/>
      <c r="Q412" s="41"/>
      <c r="S412" s="41"/>
      <c r="U412" s="41"/>
      <c r="W412" s="41"/>
      <c r="Y412" s="41"/>
      <c r="AA412" s="41"/>
      <c r="AC412" s="41"/>
      <c r="AE412" s="41"/>
      <c r="AG412" s="41"/>
      <c r="AI412" s="41"/>
      <c r="AK412" s="41"/>
      <c r="AM412" s="41"/>
      <c r="AO412" s="41"/>
      <c r="AQ412" s="41"/>
      <c r="AS412" s="41"/>
      <c r="AU412" s="41"/>
      <c r="AW412" s="41"/>
      <c r="AY412" s="41"/>
      <c r="BA412" s="41"/>
      <c r="BC412" s="41"/>
      <c r="BE412" s="41"/>
      <c r="BG412" s="41"/>
      <c r="BI412" s="41"/>
      <c r="BK412" s="41"/>
      <c r="BM412" s="41"/>
      <c r="BO412" s="41"/>
    </row>
    <row r="413" spans="13:67" x14ac:dyDescent="0.2">
      <c r="M413" s="41"/>
      <c r="O413" s="41"/>
      <c r="Q413" s="41"/>
      <c r="S413" s="41"/>
      <c r="U413" s="41"/>
      <c r="W413" s="41"/>
      <c r="Y413" s="41"/>
      <c r="AA413" s="41"/>
      <c r="AC413" s="41"/>
      <c r="AE413" s="41"/>
      <c r="AG413" s="41"/>
      <c r="AI413" s="41"/>
      <c r="AK413" s="41"/>
      <c r="AM413" s="41"/>
      <c r="AO413" s="41"/>
      <c r="AQ413" s="41"/>
      <c r="AS413" s="41"/>
      <c r="AU413" s="41"/>
      <c r="AW413" s="41"/>
      <c r="AY413" s="41"/>
      <c r="BA413" s="41"/>
      <c r="BC413" s="41"/>
      <c r="BE413" s="41"/>
      <c r="BG413" s="41"/>
      <c r="BI413" s="41"/>
      <c r="BK413" s="41"/>
      <c r="BM413" s="41"/>
      <c r="BO413" s="41"/>
    </row>
    <row r="414" spans="13:67" x14ac:dyDescent="0.2">
      <c r="M414" s="41"/>
      <c r="O414" s="41"/>
      <c r="Q414" s="41"/>
      <c r="S414" s="41"/>
      <c r="U414" s="41"/>
      <c r="W414" s="41"/>
      <c r="Y414" s="41"/>
      <c r="AA414" s="41"/>
      <c r="AC414" s="41"/>
      <c r="AE414" s="41"/>
      <c r="AG414" s="41"/>
      <c r="AI414" s="41"/>
      <c r="AK414" s="41"/>
      <c r="AM414" s="41"/>
      <c r="AO414" s="41"/>
      <c r="AQ414" s="41"/>
      <c r="AS414" s="41"/>
      <c r="AU414" s="41"/>
      <c r="AW414" s="41"/>
      <c r="AY414" s="41"/>
      <c r="BA414" s="41"/>
      <c r="BC414" s="41"/>
      <c r="BE414" s="41"/>
      <c r="BG414" s="41"/>
      <c r="BI414" s="41"/>
      <c r="BK414" s="41"/>
      <c r="BM414" s="41"/>
      <c r="BO414" s="41"/>
    </row>
    <row r="415" spans="13:67" x14ac:dyDescent="0.2">
      <c r="M415" s="41"/>
      <c r="O415" s="41"/>
      <c r="Q415" s="41"/>
      <c r="S415" s="41"/>
      <c r="U415" s="41"/>
      <c r="W415" s="41"/>
      <c r="Y415" s="41"/>
      <c r="AA415" s="41"/>
      <c r="AC415" s="41"/>
      <c r="AE415" s="41"/>
      <c r="AG415" s="41"/>
      <c r="AI415" s="41"/>
      <c r="AK415" s="41"/>
      <c r="AM415" s="41"/>
      <c r="AO415" s="41"/>
      <c r="AQ415" s="41"/>
      <c r="AS415" s="41"/>
      <c r="AU415" s="41"/>
      <c r="AW415" s="41"/>
      <c r="AY415" s="41"/>
      <c r="BA415" s="41"/>
      <c r="BC415" s="41"/>
      <c r="BE415" s="41"/>
      <c r="BG415" s="41"/>
      <c r="BI415" s="41"/>
      <c r="BK415" s="41"/>
      <c r="BM415" s="41"/>
      <c r="BO415" s="41"/>
    </row>
    <row r="416" spans="13:67" x14ac:dyDescent="0.2">
      <c r="M416" s="41"/>
      <c r="O416" s="41"/>
      <c r="Q416" s="41"/>
      <c r="S416" s="41"/>
      <c r="U416" s="41"/>
      <c r="W416" s="41"/>
      <c r="Y416" s="41"/>
      <c r="AA416" s="41"/>
      <c r="AC416" s="41"/>
      <c r="AE416" s="41"/>
      <c r="AG416" s="41"/>
      <c r="AI416" s="41"/>
      <c r="AK416" s="41"/>
      <c r="AM416" s="41"/>
      <c r="AO416" s="41"/>
      <c r="AQ416" s="41"/>
      <c r="AS416" s="41"/>
      <c r="AU416" s="41"/>
      <c r="AW416" s="41"/>
      <c r="AY416" s="41"/>
      <c r="BA416" s="41"/>
      <c r="BC416" s="41"/>
      <c r="BE416" s="41"/>
      <c r="BG416" s="41"/>
      <c r="BI416" s="41"/>
      <c r="BK416" s="41"/>
      <c r="BM416" s="41"/>
      <c r="BO416" s="41"/>
    </row>
    <row r="417" spans="13:67" x14ac:dyDescent="0.2">
      <c r="M417" s="41"/>
      <c r="O417" s="41"/>
      <c r="Q417" s="41"/>
      <c r="S417" s="41"/>
      <c r="U417" s="41"/>
      <c r="W417" s="41"/>
      <c r="Y417" s="41"/>
      <c r="AA417" s="41"/>
      <c r="AC417" s="41"/>
      <c r="AE417" s="41"/>
      <c r="AG417" s="41"/>
      <c r="AI417" s="41"/>
      <c r="AK417" s="41"/>
      <c r="AM417" s="41"/>
      <c r="AO417" s="41"/>
      <c r="AQ417" s="41"/>
      <c r="AS417" s="41"/>
      <c r="AU417" s="41"/>
      <c r="AW417" s="41"/>
      <c r="AY417" s="41"/>
      <c r="BA417" s="41"/>
      <c r="BC417" s="41"/>
      <c r="BE417" s="41"/>
      <c r="BG417" s="41"/>
      <c r="BI417" s="41"/>
      <c r="BK417" s="41"/>
      <c r="BM417" s="41"/>
      <c r="BO417" s="41"/>
    </row>
    <row r="418" spans="13:67" x14ac:dyDescent="0.2">
      <c r="M418" s="41"/>
      <c r="O418" s="41"/>
      <c r="Q418" s="41"/>
      <c r="S418" s="41"/>
      <c r="U418" s="41"/>
      <c r="W418" s="41"/>
      <c r="Y418" s="41"/>
      <c r="AA418" s="41"/>
      <c r="AC418" s="41"/>
      <c r="AE418" s="41"/>
      <c r="AG418" s="41"/>
      <c r="AI418" s="41"/>
      <c r="AK418" s="41"/>
      <c r="AM418" s="41"/>
      <c r="AO418" s="41"/>
      <c r="AQ418" s="41"/>
      <c r="AS418" s="41"/>
      <c r="AU418" s="41"/>
      <c r="AW418" s="41"/>
      <c r="AY418" s="41"/>
      <c r="BA418" s="41"/>
      <c r="BC418" s="41"/>
      <c r="BE418" s="41"/>
      <c r="BG418" s="41"/>
      <c r="BI418" s="41"/>
      <c r="BK418" s="41"/>
      <c r="BM418" s="41"/>
      <c r="BO418" s="41"/>
    </row>
    <row r="419" spans="13:67" x14ac:dyDescent="0.2">
      <c r="M419" s="41"/>
      <c r="O419" s="41"/>
      <c r="Q419" s="41"/>
      <c r="S419" s="41"/>
      <c r="U419" s="41"/>
      <c r="W419" s="41"/>
      <c r="Y419" s="41"/>
      <c r="AA419" s="41"/>
      <c r="AC419" s="41"/>
      <c r="AE419" s="41"/>
      <c r="AG419" s="41"/>
      <c r="AI419" s="41"/>
      <c r="AK419" s="41"/>
      <c r="AM419" s="41"/>
      <c r="AO419" s="41"/>
      <c r="AQ419" s="41"/>
      <c r="AS419" s="41"/>
      <c r="AU419" s="41"/>
      <c r="AW419" s="41"/>
      <c r="AY419" s="41"/>
      <c r="BA419" s="41"/>
      <c r="BC419" s="41"/>
      <c r="BE419" s="41"/>
      <c r="BG419" s="41"/>
      <c r="BI419" s="41"/>
      <c r="BK419" s="41"/>
      <c r="BM419" s="41"/>
      <c r="BO419" s="41"/>
    </row>
    <row r="420" spans="13:67" x14ac:dyDescent="0.2">
      <c r="M420" s="41"/>
      <c r="O420" s="41"/>
      <c r="Q420" s="41"/>
      <c r="S420" s="41"/>
      <c r="U420" s="41"/>
      <c r="W420" s="41"/>
      <c r="Y420" s="41"/>
      <c r="AA420" s="41"/>
      <c r="AC420" s="41"/>
      <c r="AE420" s="41"/>
      <c r="AG420" s="41"/>
      <c r="AI420" s="41"/>
      <c r="AK420" s="41"/>
      <c r="AM420" s="41"/>
      <c r="AO420" s="41"/>
      <c r="AQ420" s="41"/>
      <c r="AS420" s="41"/>
      <c r="AU420" s="41"/>
      <c r="AW420" s="41"/>
      <c r="AY420" s="41"/>
      <c r="BA420" s="41"/>
      <c r="BC420" s="41"/>
      <c r="BE420" s="41"/>
      <c r="BG420" s="41"/>
      <c r="BI420" s="41"/>
      <c r="BK420" s="41"/>
      <c r="BM420" s="41"/>
      <c r="BO420" s="41"/>
    </row>
    <row r="421" spans="13:67" x14ac:dyDescent="0.2">
      <c r="M421" s="41"/>
      <c r="O421" s="41"/>
      <c r="Q421" s="41"/>
      <c r="S421" s="41"/>
      <c r="U421" s="41"/>
      <c r="W421" s="41"/>
      <c r="Y421" s="41"/>
      <c r="AA421" s="41"/>
      <c r="AC421" s="41"/>
      <c r="AE421" s="41"/>
      <c r="AG421" s="41"/>
      <c r="AI421" s="41"/>
      <c r="AK421" s="41"/>
      <c r="AM421" s="41"/>
      <c r="AO421" s="41"/>
      <c r="AQ421" s="41"/>
      <c r="AS421" s="41"/>
      <c r="AU421" s="41"/>
      <c r="AW421" s="41"/>
      <c r="AY421" s="41"/>
      <c r="BA421" s="41"/>
      <c r="BC421" s="41"/>
      <c r="BE421" s="41"/>
      <c r="BG421" s="41"/>
      <c r="BI421" s="41"/>
      <c r="BK421" s="41"/>
      <c r="BM421" s="41"/>
      <c r="BO421" s="41"/>
    </row>
    <row r="422" spans="13:67" x14ac:dyDescent="0.2">
      <c r="M422" s="41"/>
      <c r="O422" s="41"/>
      <c r="Q422" s="41"/>
      <c r="S422" s="41"/>
      <c r="U422" s="41"/>
      <c r="W422" s="41"/>
      <c r="Y422" s="41"/>
      <c r="AA422" s="41"/>
      <c r="AC422" s="41"/>
      <c r="AE422" s="41"/>
      <c r="AG422" s="41"/>
      <c r="AI422" s="41"/>
      <c r="AK422" s="41"/>
      <c r="AM422" s="41"/>
      <c r="AO422" s="41"/>
      <c r="AQ422" s="41"/>
      <c r="AS422" s="41"/>
      <c r="AU422" s="41"/>
      <c r="AW422" s="41"/>
      <c r="AY422" s="41"/>
      <c r="BA422" s="41"/>
      <c r="BC422" s="41"/>
      <c r="BE422" s="41"/>
      <c r="BG422" s="41"/>
      <c r="BI422" s="41"/>
      <c r="BK422" s="41"/>
      <c r="BM422" s="41"/>
      <c r="BO422" s="41"/>
    </row>
    <row r="423" spans="13:67" x14ac:dyDescent="0.2">
      <c r="M423" s="41"/>
      <c r="O423" s="41"/>
      <c r="Q423" s="41"/>
      <c r="S423" s="41"/>
      <c r="U423" s="41"/>
      <c r="W423" s="41"/>
      <c r="Y423" s="41"/>
      <c r="AA423" s="41"/>
      <c r="AC423" s="41"/>
      <c r="AE423" s="41"/>
      <c r="AG423" s="41"/>
      <c r="AI423" s="41"/>
      <c r="AK423" s="41"/>
      <c r="AM423" s="41"/>
      <c r="AO423" s="41"/>
      <c r="AQ423" s="41"/>
      <c r="AS423" s="41"/>
      <c r="AU423" s="41"/>
      <c r="AW423" s="41"/>
      <c r="AY423" s="41"/>
      <c r="BA423" s="41"/>
      <c r="BC423" s="41"/>
      <c r="BE423" s="41"/>
      <c r="BG423" s="41"/>
      <c r="BI423" s="41"/>
      <c r="BK423" s="41"/>
      <c r="BM423" s="41"/>
      <c r="BO423" s="41"/>
    </row>
    <row r="424" spans="13:67" x14ac:dyDescent="0.2">
      <c r="M424" s="41"/>
      <c r="O424" s="41"/>
      <c r="Q424" s="41"/>
      <c r="S424" s="41"/>
      <c r="U424" s="41"/>
      <c r="W424" s="41"/>
      <c r="Y424" s="41"/>
      <c r="AA424" s="41"/>
      <c r="AC424" s="41"/>
      <c r="AE424" s="41"/>
      <c r="AG424" s="41"/>
      <c r="AI424" s="41"/>
      <c r="AK424" s="41"/>
      <c r="AM424" s="41"/>
      <c r="AO424" s="41"/>
      <c r="AQ424" s="41"/>
      <c r="AS424" s="41"/>
      <c r="AU424" s="41"/>
      <c r="AW424" s="41"/>
      <c r="AY424" s="41"/>
      <c r="BA424" s="41"/>
      <c r="BC424" s="41"/>
      <c r="BE424" s="41"/>
      <c r="BG424" s="41"/>
      <c r="BI424" s="41"/>
      <c r="BK424" s="41"/>
      <c r="BM424" s="41"/>
      <c r="BO424" s="41"/>
    </row>
    <row r="425" spans="13:67" x14ac:dyDescent="0.2">
      <c r="M425" s="41"/>
      <c r="O425" s="41"/>
      <c r="Q425" s="41"/>
      <c r="S425" s="41"/>
      <c r="U425" s="41"/>
      <c r="W425" s="41"/>
      <c r="Y425" s="41"/>
      <c r="AA425" s="41"/>
      <c r="AC425" s="41"/>
      <c r="AE425" s="41"/>
      <c r="AG425" s="41"/>
      <c r="AI425" s="41"/>
      <c r="AK425" s="41"/>
      <c r="AM425" s="41"/>
      <c r="AO425" s="41"/>
      <c r="AQ425" s="41"/>
      <c r="AS425" s="41"/>
      <c r="AU425" s="41"/>
      <c r="AW425" s="41"/>
      <c r="AY425" s="41"/>
      <c r="BA425" s="41"/>
      <c r="BC425" s="41"/>
      <c r="BE425" s="41"/>
      <c r="BG425" s="41"/>
      <c r="BI425" s="41"/>
      <c r="BK425" s="41"/>
      <c r="BM425" s="41"/>
      <c r="BO425" s="41"/>
    </row>
    <row r="426" spans="13:67" x14ac:dyDescent="0.2">
      <c r="M426" s="41"/>
      <c r="O426" s="41"/>
      <c r="Q426" s="41"/>
      <c r="S426" s="41"/>
      <c r="U426" s="41"/>
      <c r="W426" s="41"/>
      <c r="Y426" s="41"/>
      <c r="AA426" s="41"/>
      <c r="AC426" s="41"/>
      <c r="AE426" s="41"/>
      <c r="AG426" s="41"/>
      <c r="AI426" s="41"/>
      <c r="AK426" s="41"/>
      <c r="AM426" s="41"/>
      <c r="AO426" s="41"/>
      <c r="AQ426" s="41"/>
      <c r="AS426" s="41"/>
      <c r="AU426" s="41"/>
      <c r="AW426" s="41"/>
      <c r="AY426" s="41"/>
      <c r="BA426" s="41"/>
      <c r="BC426" s="41"/>
      <c r="BE426" s="41"/>
      <c r="BG426" s="41"/>
      <c r="BI426" s="41"/>
      <c r="BK426" s="41"/>
      <c r="BM426" s="41"/>
      <c r="BO426" s="41"/>
    </row>
    <row r="427" spans="13:67" x14ac:dyDescent="0.2">
      <c r="M427" s="41"/>
      <c r="O427" s="41"/>
      <c r="Q427" s="41"/>
      <c r="S427" s="41"/>
      <c r="U427" s="41"/>
      <c r="W427" s="41"/>
      <c r="Y427" s="41"/>
      <c r="AA427" s="41"/>
      <c r="AC427" s="41"/>
      <c r="AE427" s="41"/>
      <c r="AG427" s="41"/>
      <c r="AI427" s="41"/>
      <c r="AK427" s="41"/>
      <c r="AM427" s="41"/>
      <c r="AO427" s="41"/>
      <c r="AQ427" s="41"/>
      <c r="AS427" s="41"/>
      <c r="AU427" s="41"/>
      <c r="AW427" s="41"/>
      <c r="AY427" s="41"/>
      <c r="BA427" s="41"/>
      <c r="BC427" s="41"/>
      <c r="BE427" s="41"/>
      <c r="BG427" s="41"/>
      <c r="BI427" s="41"/>
      <c r="BK427" s="41"/>
      <c r="BM427" s="41"/>
      <c r="BO427" s="41"/>
    </row>
    <row r="428" spans="13:67" x14ac:dyDescent="0.2">
      <c r="M428" s="41"/>
      <c r="O428" s="41"/>
      <c r="Q428" s="41"/>
      <c r="S428" s="41"/>
      <c r="U428" s="41"/>
      <c r="W428" s="41"/>
      <c r="Y428" s="41"/>
      <c r="AA428" s="41"/>
      <c r="AC428" s="41"/>
      <c r="AE428" s="41"/>
      <c r="AG428" s="41"/>
      <c r="AI428" s="41"/>
      <c r="AK428" s="41"/>
      <c r="AM428" s="41"/>
      <c r="AO428" s="41"/>
      <c r="AQ428" s="41"/>
      <c r="AS428" s="41"/>
      <c r="AU428" s="41"/>
      <c r="AW428" s="41"/>
      <c r="AY428" s="41"/>
      <c r="BA428" s="41"/>
      <c r="BC428" s="41"/>
      <c r="BE428" s="41"/>
      <c r="BG428" s="41"/>
      <c r="BI428" s="41"/>
      <c r="BK428" s="41"/>
      <c r="BM428" s="41"/>
      <c r="BO428" s="41"/>
    </row>
    <row r="429" spans="13:67" x14ac:dyDescent="0.2">
      <c r="M429" s="41"/>
      <c r="O429" s="41"/>
      <c r="Q429" s="41"/>
      <c r="S429" s="41"/>
      <c r="U429" s="41"/>
      <c r="W429" s="41"/>
      <c r="Y429" s="41"/>
      <c r="AA429" s="41"/>
      <c r="AC429" s="41"/>
      <c r="AE429" s="41"/>
      <c r="AG429" s="41"/>
      <c r="AI429" s="41"/>
      <c r="AK429" s="41"/>
      <c r="AM429" s="41"/>
      <c r="AO429" s="41"/>
      <c r="AQ429" s="41"/>
      <c r="AS429" s="41"/>
      <c r="AU429" s="41"/>
      <c r="AW429" s="41"/>
      <c r="AY429" s="41"/>
      <c r="BA429" s="41"/>
      <c r="BC429" s="41"/>
      <c r="BE429" s="41"/>
      <c r="BG429" s="41"/>
      <c r="BI429" s="41"/>
      <c r="BK429" s="41"/>
      <c r="BM429" s="41"/>
      <c r="BO429" s="41"/>
    </row>
    <row r="430" spans="13:67" x14ac:dyDescent="0.2">
      <c r="M430" s="41"/>
      <c r="O430" s="41"/>
      <c r="Q430" s="41"/>
      <c r="S430" s="41"/>
      <c r="U430" s="41"/>
      <c r="W430" s="41"/>
      <c r="Y430" s="41"/>
      <c r="AA430" s="41"/>
      <c r="AC430" s="41"/>
      <c r="AE430" s="41"/>
      <c r="AG430" s="41"/>
      <c r="AI430" s="41"/>
      <c r="AK430" s="41"/>
      <c r="AM430" s="41"/>
      <c r="AO430" s="41"/>
      <c r="AQ430" s="41"/>
      <c r="AS430" s="41"/>
      <c r="AU430" s="41"/>
      <c r="AW430" s="41"/>
      <c r="AY430" s="41"/>
      <c r="BA430" s="41"/>
      <c r="BC430" s="41"/>
      <c r="BE430" s="41"/>
      <c r="BG430" s="41"/>
      <c r="BI430" s="41"/>
      <c r="BK430" s="41"/>
      <c r="BM430" s="41"/>
      <c r="BO430" s="41"/>
    </row>
    <row r="431" spans="13:67" x14ac:dyDescent="0.2">
      <c r="M431" s="41"/>
      <c r="O431" s="41"/>
      <c r="Q431" s="41"/>
      <c r="S431" s="41"/>
      <c r="U431" s="41"/>
      <c r="W431" s="41"/>
      <c r="Y431" s="41"/>
      <c r="AA431" s="41"/>
      <c r="AC431" s="41"/>
      <c r="AE431" s="41"/>
      <c r="AG431" s="41"/>
      <c r="AI431" s="41"/>
      <c r="AK431" s="41"/>
      <c r="AM431" s="41"/>
      <c r="AO431" s="41"/>
      <c r="AQ431" s="41"/>
      <c r="AS431" s="41"/>
      <c r="AU431" s="41"/>
      <c r="AW431" s="41"/>
      <c r="AY431" s="41"/>
      <c r="BA431" s="41"/>
      <c r="BC431" s="41"/>
      <c r="BE431" s="41"/>
      <c r="BG431" s="41"/>
      <c r="BI431" s="41"/>
      <c r="BK431" s="41"/>
      <c r="BM431" s="41"/>
      <c r="BO431" s="41"/>
    </row>
    <row r="432" spans="13:67" x14ac:dyDescent="0.2">
      <c r="M432" s="41"/>
      <c r="O432" s="41"/>
      <c r="Q432" s="41"/>
      <c r="S432" s="41"/>
      <c r="U432" s="41"/>
      <c r="W432" s="41"/>
      <c r="Y432" s="41"/>
      <c r="AA432" s="41"/>
      <c r="AC432" s="41"/>
      <c r="AE432" s="41"/>
      <c r="AG432" s="41"/>
      <c r="AI432" s="41"/>
      <c r="AK432" s="41"/>
      <c r="AM432" s="41"/>
      <c r="AO432" s="41"/>
      <c r="AQ432" s="41"/>
      <c r="AS432" s="41"/>
      <c r="AU432" s="41"/>
      <c r="AW432" s="41"/>
      <c r="AY432" s="41"/>
      <c r="BA432" s="41"/>
      <c r="BC432" s="41"/>
      <c r="BE432" s="41"/>
      <c r="BG432" s="41"/>
      <c r="BI432" s="41"/>
      <c r="BK432" s="41"/>
      <c r="BM432" s="41"/>
      <c r="BO432" s="41"/>
    </row>
    <row r="433" spans="13:67" x14ac:dyDescent="0.2">
      <c r="M433" s="41"/>
      <c r="O433" s="41"/>
      <c r="Q433" s="41"/>
      <c r="S433" s="41"/>
      <c r="U433" s="41"/>
      <c r="W433" s="41"/>
      <c r="Y433" s="41"/>
      <c r="AA433" s="41"/>
      <c r="AC433" s="41"/>
      <c r="AE433" s="41"/>
      <c r="AG433" s="41"/>
      <c r="AI433" s="41"/>
      <c r="AK433" s="41"/>
      <c r="AM433" s="41"/>
      <c r="AO433" s="41"/>
      <c r="AQ433" s="41"/>
      <c r="AS433" s="41"/>
      <c r="AU433" s="41"/>
      <c r="AW433" s="41"/>
      <c r="AY433" s="41"/>
      <c r="BA433" s="41"/>
      <c r="BC433" s="41"/>
      <c r="BE433" s="41"/>
      <c r="BG433" s="41"/>
      <c r="BI433" s="41"/>
      <c r="BK433" s="41"/>
      <c r="BM433" s="41"/>
      <c r="BO433" s="41"/>
    </row>
    <row r="434" spans="13:67" x14ac:dyDescent="0.2">
      <c r="M434" s="41"/>
      <c r="O434" s="41"/>
      <c r="Q434" s="41"/>
      <c r="S434" s="41"/>
      <c r="U434" s="41"/>
      <c r="W434" s="41"/>
      <c r="Y434" s="41"/>
      <c r="AA434" s="41"/>
      <c r="AC434" s="41"/>
      <c r="AE434" s="41"/>
      <c r="AG434" s="41"/>
      <c r="AI434" s="41"/>
      <c r="AK434" s="41"/>
      <c r="AM434" s="41"/>
      <c r="AO434" s="41"/>
      <c r="AQ434" s="41"/>
      <c r="AS434" s="41"/>
      <c r="AU434" s="41"/>
      <c r="AW434" s="41"/>
      <c r="AY434" s="41"/>
      <c r="BA434" s="41"/>
      <c r="BC434" s="41"/>
      <c r="BE434" s="41"/>
      <c r="BG434" s="41"/>
      <c r="BI434" s="41"/>
      <c r="BK434" s="41"/>
      <c r="BM434" s="41"/>
      <c r="BO434" s="41"/>
    </row>
    <row r="435" spans="13:67" x14ac:dyDescent="0.2">
      <c r="M435" s="41"/>
      <c r="O435" s="41"/>
      <c r="Q435" s="41"/>
      <c r="S435" s="41"/>
      <c r="U435" s="41"/>
      <c r="W435" s="41"/>
      <c r="Y435" s="41"/>
      <c r="AA435" s="41"/>
      <c r="AC435" s="41"/>
      <c r="AE435" s="41"/>
      <c r="AG435" s="41"/>
      <c r="AI435" s="41"/>
      <c r="AK435" s="41"/>
      <c r="AM435" s="41"/>
      <c r="AO435" s="41"/>
      <c r="AQ435" s="41"/>
      <c r="AS435" s="41"/>
      <c r="AU435" s="41"/>
      <c r="AW435" s="41"/>
      <c r="AY435" s="41"/>
      <c r="BA435" s="41"/>
      <c r="BC435" s="41"/>
      <c r="BE435" s="41"/>
      <c r="BG435" s="41"/>
      <c r="BI435" s="41"/>
      <c r="BK435" s="41"/>
      <c r="BM435" s="41"/>
      <c r="BO435" s="41"/>
    </row>
    <row r="436" spans="13:67" x14ac:dyDescent="0.2">
      <c r="M436" s="41"/>
      <c r="O436" s="41"/>
      <c r="Q436" s="41"/>
      <c r="S436" s="41"/>
      <c r="U436" s="41"/>
      <c r="W436" s="41"/>
      <c r="Y436" s="41"/>
      <c r="AA436" s="41"/>
      <c r="AC436" s="41"/>
      <c r="AE436" s="41"/>
      <c r="AG436" s="41"/>
      <c r="AI436" s="41"/>
      <c r="AK436" s="41"/>
      <c r="AM436" s="41"/>
      <c r="AO436" s="41"/>
      <c r="AQ436" s="41"/>
      <c r="AS436" s="41"/>
      <c r="AU436" s="41"/>
      <c r="AW436" s="41"/>
      <c r="AY436" s="41"/>
      <c r="BA436" s="41"/>
      <c r="BC436" s="41"/>
      <c r="BE436" s="41"/>
      <c r="BG436" s="41"/>
      <c r="BI436" s="41"/>
      <c r="BK436" s="41"/>
      <c r="BM436" s="41"/>
      <c r="BO436" s="41"/>
    </row>
    <row r="437" spans="13:67" x14ac:dyDescent="0.2">
      <c r="M437" s="41"/>
      <c r="O437" s="41"/>
      <c r="Q437" s="41"/>
      <c r="S437" s="41"/>
      <c r="U437" s="41"/>
      <c r="W437" s="41"/>
      <c r="Y437" s="41"/>
      <c r="AA437" s="41"/>
      <c r="AC437" s="41"/>
      <c r="AE437" s="41"/>
      <c r="AG437" s="41"/>
      <c r="AI437" s="41"/>
      <c r="AK437" s="41"/>
      <c r="AM437" s="41"/>
      <c r="AO437" s="41"/>
      <c r="AQ437" s="41"/>
      <c r="AS437" s="41"/>
      <c r="AU437" s="41"/>
      <c r="AW437" s="41"/>
      <c r="AY437" s="41"/>
      <c r="BA437" s="41"/>
      <c r="BC437" s="41"/>
      <c r="BE437" s="41"/>
      <c r="BG437" s="41"/>
      <c r="BI437" s="41"/>
      <c r="BK437" s="41"/>
      <c r="BM437" s="41"/>
      <c r="BO437" s="41"/>
    </row>
    <row r="438" spans="13:67" x14ac:dyDescent="0.2">
      <c r="M438" s="41"/>
      <c r="O438" s="41"/>
      <c r="Q438" s="41"/>
      <c r="S438" s="41"/>
      <c r="U438" s="41"/>
      <c r="W438" s="41"/>
      <c r="Y438" s="41"/>
      <c r="AA438" s="41"/>
      <c r="AC438" s="41"/>
      <c r="AE438" s="41"/>
      <c r="AG438" s="41"/>
      <c r="AI438" s="41"/>
      <c r="AK438" s="41"/>
      <c r="AM438" s="41"/>
      <c r="AO438" s="41"/>
      <c r="AQ438" s="41"/>
      <c r="AS438" s="41"/>
      <c r="AU438" s="41"/>
      <c r="AW438" s="41"/>
      <c r="AY438" s="41"/>
      <c r="BA438" s="41"/>
      <c r="BC438" s="41"/>
      <c r="BE438" s="41"/>
      <c r="BG438" s="41"/>
      <c r="BI438" s="41"/>
      <c r="BK438" s="41"/>
      <c r="BM438" s="41"/>
      <c r="BO438" s="41"/>
    </row>
    <row r="439" spans="13:67" x14ac:dyDescent="0.2">
      <c r="M439" s="41"/>
      <c r="O439" s="41"/>
      <c r="Q439" s="41"/>
      <c r="S439" s="41"/>
      <c r="U439" s="41"/>
      <c r="W439" s="41"/>
      <c r="Y439" s="41"/>
      <c r="AA439" s="41"/>
      <c r="AC439" s="41"/>
      <c r="AE439" s="41"/>
      <c r="AG439" s="41"/>
      <c r="AI439" s="41"/>
      <c r="AK439" s="41"/>
      <c r="AM439" s="41"/>
      <c r="AO439" s="41"/>
      <c r="AQ439" s="41"/>
      <c r="AS439" s="41"/>
      <c r="AU439" s="41"/>
      <c r="AW439" s="41"/>
      <c r="AY439" s="41"/>
      <c r="BA439" s="41"/>
      <c r="BC439" s="41"/>
      <c r="BE439" s="41"/>
      <c r="BG439" s="41"/>
      <c r="BI439" s="41"/>
      <c r="BK439" s="41"/>
      <c r="BM439" s="41"/>
      <c r="BO439" s="41"/>
    </row>
    <row r="440" spans="13:67" x14ac:dyDescent="0.2">
      <c r="M440" s="41"/>
      <c r="O440" s="41"/>
      <c r="Q440" s="41"/>
      <c r="S440" s="41"/>
      <c r="U440" s="41"/>
      <c r="W440" s="41"/>
      <c r="Y440" s="41"/>
      <c r="AA440" s="41"/>
      <c r="AC440" s="41"/>
      <c r="AE440" s="41"/>
      <c r="AG440" s="41"/>
      <c r="AI440" s="41"/>
      <c r="AK440" s="41"/>
      <c r="AM440" s="41"/>
      <c r="AO440" s="41"/>
      <c r="AQ440" s="41"/>
      <c r="AS440" s="41"/>
      <c r="AU440" s="41"/>
      <c r="AW440" s="41"/>
      <c r="AY440" s="41"/>
      <c r="BA440" s="41"/>
      <c r="BC440" s="41"/>
      <c r="BE440" s="41"/>
      <c r="BG440" s="41"/>
      <c r="BI440" s="41"/>
      <c r="BK440" s="41"/>
      <c r="BM440" s="41"/>
      <c r="BO440" s="41"/>
    </row>
    <row r="441" spans="13:67" x14ac:dyDescent="0.2">
      <c r="M441" s="41"/>
      <c r="O441" s="41"/>
      <c r="Q441" s="41"/>
      <c r="S441" s="41"/>
      <c r="U441" s="41"/>
      <c r="W441" s="41"/>
      <c r="Y441" s="41"/>
      <c r="AA441" s="41"/>
      <c r="AC441" s="41"/>
      <c r="AE441" s="41"/>
      <c r="AG441" s="41"/>
      <c r="AI441" s="41"/>
      <c r="AK441" s="41"/>
      <c r="AM441" s="41"/>
      <c r="AO441" s="41"/>
      <c r="AQ441" s="41"/>
      <c r="AS441" s="41"/>
      <c r="AU441" s="41"/>
      <c r="AW441" s="41"/>
      <c r="AY441" s="41"/>
      <c r="BA441" s="41"/>
      <c r="BC441" s="41"/>
      <c r="BE441" s="41"/>
      <c r="BG441" s="41"/>
      <c r="BI441" s="41"/>
      <c r="BK441" s="41"/>
      <c r="BM441" s="41"/>
      <c r="BO441" s="41"/>
    </row>
    <row r="442" spans="13:67" x14ac:dyDescent="0.2">
      <c r="M442" s="41"/>
      <c r="O442" s="41"/>
      <c r="Q442" s="41"/>
      <c r="S442" s="41"/>
      <c r="U442" s="41"/>
      <c r="W442" s="41"/>
      <c r="Y442" s="41"/>
      <c r="AA442" s="41"/>
      <c r="AC442" s="41"/>
      <c r="AE442" s="41"/>
      <c r="AG442" s="41"/>
      <c r="AI442" s="41"/>
      <c r="AK442" s="41"/>
      <c r="AM442" s="41"/>
      <c r="AO442" s="41"/>
      <c r="AQ442" s="41"/>
      <c r="AS442" s="41"/>
      <c r="AU442" s="41"/>
      <c r="AW442" s="41"/>
      <c r="AY442" s="41"/>
      <c r="BA442" s="41"/>
      <c r="BC442" s="41"/>
      <c r="BE442" s="41"/>
      <c r="BG442" s="41"/>
      <c r="BI442" s="41"/>
      <c r="BK442" s="41"/>
      <c r="BM442" s="41"/>
      <c r="BO442" s="41"/>
    </row>
    <row r="443" spans="13:67" x14ac:dyDescent="0.2">
      <c r="M443" s="41"/>
      <c r="O443" s="41"/>
      <c r="Q443" s="41"/>
      <c r="S443" s="41"/>
      <c r="U443" s="41"/>
      <c r="W443" s="41"/>
      <c r="Y443" s="41"/>
      <c r="AA443" s="41"/>
      <c r="AC443" s="41"/>
      <c r="AE443" s="41"/>
      <c r="AG443" s="41"/>
      <c r="AI443" s="41"/>
      <c r="AK443" s="41"/>
      <c r="AM443" s="41"/>
      <c r="AO443" s="41"/>
      <c r="AQ443" s="41"/>
      <c r="AS443" s="41"/>
      <c r="AU443" s="41"/>
      <c r="AW443" s="41"/>
      <c r="AY443" s="41"/>
      <c r="BA443" s="41"/>
      <c r="BC443" s="41"/>
      <c r="BE443" s="41"/>
      <c r="BG443" s="41"/>
      <c r="BI443" s="41"/>
      <c r="BK443" s="41"/>
      <c r="BM443" s="41"/>
      <c r="BO443" s="41"/>
    </row>
    <row r="444" spans="13:67" x14ac:dyDescent="0.2">
      <c r="M444" s="41"/>
      <c r="O444" s="41"/>
      <c r="Q444" s="41"/>
      <c r="S444" s="41"/>
      <c r="U444" s="41"/>
      <c r="W444" s="41"/>
      <c r="Y444" s="41"/>
      <c r="AA444" s="41"/>
      <c r="AC444" s="41"/>
      <c r="AE444" s="41"/>
      <c r="AG444" s="41"/>
      <c r="AI444" s="41"/>
      <c r="AK444" s="41"/>
      <c r="AM444" s="41"/>
      <c r="AO444" s="41"/>
      <c r="AQ444" s="41"/>
      <c r="AS444" s="41"/>
      <c r="AU444" s="41"/>
      <c r="AW444" s="41"/>
      <c r="AY444" s="41"/>
      <c r="BA444" s="41"/>
      <c r="BC444" s="41"/>
      <c r="BE444" s="41"/>
      <c r="BG444" s="41"/>
      <c r="BI444" s="41"/>
      <c r="BK444" s="41"/>
      <c r="BM444" s="41"/>
      <c r="BO444" s="41"/>
    </row>
    <row r="445" spans="13:67" x14ac:dyDescent="0.2">
      <c r="M445" s="41"/>
      <c r="O445" s="41"/>
      <c r="Q445" s="41"/>
      <c r="S445" s="41"/>
      <c r="U445" s="41"/>
      <c r="W445" s="41"/>
      <c r="Y445" s="41"/>
      <c r="AA445" s="41"/>
      <c r="AC445" s="41"/>
      <c r="AE445" s="41"/>
      <c r="AG445" s="41"/>
      <c r="AI445" s="41"/>
      <c r="AK445" s="41"/>
      <c r="AM445" s="41"/>
      <c r="AO445" s="41"/>
      <c r="AQ445" s="41"/>
      <c r="AS445" s="41"/>
      <c r="AU445" s="41"/>
      <c r="AW445" s="41"/>
      <c r="AY445" s="41"/>
      <c r="BA445" s="41"/>
      <c r="BC445" s="41"/>
      <c r="BE445" s="41"/>
      <c r="BG445" s="41"/>
      <c r="BI445" s="41"/>
      <c r="BK445" s="41"/>
      <c r="BM445" s="41"/>
      <c r="BO445" s="41"/>
    </row>
    <row r="446" spans="13:67" x14ac:dyDescent="0.2">
      <c r="M446" s="41"/>
      <c r="O446" s="41"/>
      <c r="Q446" s="41"/>
      <c r="S446" s="41"/>
      <c r="U446" s="41"/>
      <c r="W446" s="41"/>
      <c r="Y446" s="41"/>
      <c r="AA446" s="41"/>
      <c r="AC446" s="41"/>
      <c r="AE446" s="41"/>
      <c r="AG446" s="41"/>
      <c r="AI446" s="41"/>
      <c r="AK446" s="41"/>
      <c r="AM446" s="41"/>
      <c r="AO446" s="41"/>
      <c r="AQ446" s="41"/>
      <c r="AS446" s="41"/>
      <c r="AU446" s="41"/>
      <c r="AW446" s="41"/>
      <c r="AY446" s="41"/>
      <c r="BA446" s="41"/>
      <c r="BC446" s="41"/>
      <c r="BE446" s="41"/>
      <c r="BG446" s="41"/>
      <c r="BI446" s="41"/>
      <c r="BK446" s="41"/>
      <c r="BM446" s="41"/>
      <c r="BO446" s="41"/>
    </row>
    <row r="447" spans="13:67" x14ac:dyDescent="0.2">
      <c r="M447" s="41"/>
      <c r="O447" s="41"/>
      <c r="Q447" s="41"/>
      <c r="S447" s="41"/>
      <c r="U447" s="41"/>
      <c r="W447" s="41"/>
      <c r="Y447" s="41"/>
      <c r="AA447" s="41"/>
      <c r="AC447" s="41"/>
      <c r="AE447" s="41"/>
      <c r="AG447" s="41"/>
      <c r="AI447" s="41"/>
      <c r="AK447" s="41"/>
      <c r="AM447" s="41"/>
      <c r="AO447" s="41"/>
      <c r="AQ447" s="41"/>
      <c r="AS447" s="41"/>
      <c r="AU447" s="41"/>
      <c r="AW447" s="41"/>
      <c r="AY447" s="41"/>
      <c r="BA447" s="41"/>
      <c r="BC447" s="41"/>
      <c r="BE447" s="41"/>
      <c r="BG447" s="41"/>
      <c r="BI447" s="41"/>
      <c r="BK447" s="41"/>
      <c r="BM447" s="41"/>
      <c r="BO447" s="41"/>
    </row>
    <row r="448" spans="13:67" x14ac:dyDescent="0.2">
      <c r="M448" s="41"/>
      <c r="O448" s="41"/>
      <c r="Q448" s="41"/>
      <c r="S448" s="41"/>
      <c r="U448" s="41"/>
      <c r="W448" s="41"/>
      <c r="Y448" s="41"/>
      <c r="AA448" s="41"/>
      <c r="AC448" s="41"/>
      <c r="AE448" s="41"/>
      <c r="AG448" s="41"/>
      <c r="AI448" s="41"/>
      <c r="AK448" s="41"/>
      <c r="AM448" s="41"/>
      <c r="AO448" s="41"/>
      <c r="AQ448" s="41"/>
      <c r="AS448" s="41"/>
      <c r="AU448" s="41"/>
      <c r="AW448" s="41"/>
      <c r="AY448" s="41"/>
      <c r="BA448" s="41"/>
      <c r="BC448" s="41"/>
      <c r="BE448" s="41"/>
      <c r="BG448" s="41"/>
      <c r="BI448" s="41"/>
      <c r="BK448" s="41"/>
      <c r="BM448" s="41"/>
      <c r="BO448" s="41"/>
    </row>
    <row r="449" spans="13:67" x14ac:dyDescent="0.2">
      <c r="M449" s="41"/>
      <c r="O449" s="41"/>
      <c r="Q449" s="41"/>
      <c r="S449" s="41"/>
      <c r="U449" s="41"/>
      <c r="W449" s="41"/>
      <c r="Y449" s="41"/>
      <c r="AA449" s="41"/>
      <c r="AC449" s="41"/>
      <c r="AE449" s="41"/>
      <c r="AG449" s="41"/>
      <c r="AI449" s="41"/>
      <c r="AK449" s="41"/>
      <c r="AM449" s="41"/>
      <c r="AO449" s="41"/>
      <c r="AQ449" s="41"/>
      <c r="AS449" s="41"/>
      <c r="AU449" s="41"/>
      <c r="AW449" s="41"/>
      <c r="AY449" s="41"/>
      <c r="BA449" s="41"/>
      <c r="BC449" s="41"/>
      <c r="BE449" s="41"/>
      <c r="BG449" s="41"/>
      <c r="BI449" s="41"/>
      <c r="BK449" s="41"/>
      <c r="BM449" s="41"/>
      <c r="BO449" s="41"/>
    </row>
    <row r="450" spans="13:67" x14ac:dyDescent="0.2">
      <c r="M450" s="41"/>
      <c r="O450" s="41"/>
      <c r="Q450" s="41"/>
      <c r="S450" s="41"/>
      <c r="U450" s="41"/>
      <c r="W450" s="41"/>
      <c r="Y450" s="41"/>
      <c r="AA450" s="41"/>
      <c r="AC450" s="41"/>
      <c r="AE450" s="41"/>
      <c r="AG450" s="41"/>
      <c r="AI450" s="41"/>
      <c r="AK450" s="41"/>
      <c r="AM450" s="41"/>
      <c r="AO450" s="41"/>
      <c r="AQ450" s="41"/>
      <c r="AS450" s="41"/>
      <c r="AU450" s="41"/>
      <c r="AW450" s="41"/>
      <c r="AY450" s="41"/>
      <c r="BA450" s="41"/>
      <c r="BC450" s="41"/>
      <c r="BE450" s="41"/>
      <c r="BG450" s="41"/>
      <c r="BI450" s="41"/>
      <c r="BK450" s="41"/>
      <c r="BM450" s="41"/>
      <c r="BO450" s="41"/>
    </row>
    <row r="451" spans="13:67" x14ac:dyDescent="0.2">
      <c r="M451" s="41"/>
      <c r="O451" s="41"/>
      <c r="Q451" s="41"/>
      <c r="S451" s="41"/>
      <c r="U451" s="41"/>
      <c r="W451" s="41"/>
      <c r="Y451" s="41"/>
      <c r="AA451" s="41"/>
      <c r="AC451" s="41"/>
      <c r="AE451" s="41"/>
      <c r="AG451" s="41"/>
      <c r="AI451" s="41"/>
      <c r="AK451" s="41"/>
      <c r="AM451" s="41"/>
      <c r="AO451" s="41"/>
      <c r="AQ451" s="41"/>
      <c r="AS451" s="41"/>
      <c r="AU451" s="41"/>
      <c r="AW451" s="41"/>
      <c r="AY451" s="41"/>
      <c r="BA451" s="41"/>
      <c r="BC451" s="41"/>
      <c r="BE451" s="41"/>
      <c r="BG451" s="41"/>
      <c r="BI451" s="41"/>
      <c r="BK451" s="41"/>
      <c r="BM451" s="41"/>
      <c r="BO451" s="41"/>
    </row>
    <row r="452" spans="13:67" x14ac:dyDescent="0.2">
      <c r="M452" s="41"/>
      <c r="O452" s="41"/>
      <c r="Q452" s="41"/>
      <c r="S452" s="41"/>
      <c r="U452" s="41"/>
      <c r="W452" s="41"/>
      <c r="Y452" s="41"/>
      <c r="AA452" s="41"/>
      <c r="AC452" s="41"/>
      <c r="AE452" s="41"/>
      <c r="AG452" s="41"/>
      <c r="AI452" s="41"/>
      <c r="AK452" s="41"/>
      <c r="AM452" s="41"/>
      <c r="AO452" s="41"/>
      <c r="AQ452" s="41"/>
      <c r="AS452" s="41"/>
      <c r="AU452" s="41"/>
      <c r="AW452" s="41"/>
      <c r="AY452" s="41"/>
      <c r="BA452" s="41"/>
      <c r="BC452" s="41"/>
      <c r="BE452" s="41"/>
      <c r="BG452" s="41"/>
      <c r="BI452" s="41"/>
      <c r="BK452" s="41"/>
      <c r="BM452" s="41"/>
      <c r="BO452" s="41"/>
    </row>
    <row r="453" spans="13:67" x14ac:dyDescent="0.2">
      <c r="M453" s="41"/>
      <c r="O453" s="41"/>
      <c r="Q453" s="41"/>
      <c r="S453" s="41"/>
      <c r="U453" s="41"/>
      <c r="W453" s="41"/>
      <c r="Y453" s="41"/>
      <c r="AA453" s="41"/>
      <c r="AC453" s="41"/>
      <c r="AE453" s="41"/>
      <c r="AG453" s="41"/>
      <c r="AI453" s="41"/>
      <c r="AK453" s="41"/>
      <c r="AM453" s="41"/>
      <c r="AO453" s="41"/>
      <c r="AQ453" s="41"/>
      <c r="AS453" s="41"/>
      <c r="AU453" s="41"/>
      <c r="AW453" s="41"/>
      <c r="AY453" s="41"/>
      <c r="BA453" s="41"/>
      <c r="BC453" s="41"/>
      <c r="BE453" s="41"/>
      <c r="BG453" s="41"/>
      <c r="BI453" s="41"/>
      <c r="BK453" s="41"/>
      <c r="BM453" s="41"/>
      <c r="BO453" s="41"/>
    </row>
    <row r="454" spans="13:67" x14ac:dyDescent="0.2">
      <c r="M454" s="41"/>
      <c r="O454" s="41"/>
      <c r="Q454" s="41"/>
      <c r="S454" s="41"/>
      <c r="U454" s="41"/>
      <c r="W454" s="41"/>
      <c r="Y454" s="41"/>
      <c r="AA454" s="41"/>
      <c r="AC454" s="41"/>
      <c r="AE454" s="41"/>
      <c r="AG454" s="41"/>
      <c r="AI454" s="41"/>
      <c r="AK454" s="41"/>
      <c r="AM454" s="41"/>
      <c r="AO454" s="41"/>
      <c r="AQ454" s="41"/>
      <c r="AS454" s="41"/>
      <c r="AU454" s="41"/>
      <c r="AW454" s="41"/>
      <c r="AY454" s="41"/>
      <c r="BA454" s="41"/>
      <c r="BC454" s="41"/>
      <c r="BE454" s="41"/>
      <c r="BG454" s="41"/>
      <c r="BI454" s="41"/>
      <c r="BK454" s="41"/>
      <c r="BM454" s="41"/>
      <c r="BO454" s="41"/>
    </row>
    <row r="455" spans="13:67" x14ac:dyDescent="0.2">
      <c r="M455" s="41"/>
      <c r="O455" s="41"/>
      <c r="Q455" s="41"/>
      <c r="S455" s="41"/>
      <c r="U455" s="41"/>
      <c r="W455" s="41"/>
      <c r="Y455" s="41"/>
      <c r="AA455" s="41"/>
      <c r="AC455" s="41"/>
      <c r="AE455" s="41"/>
      <c r="AG455" s="41"/>
      <c r="AI455" s="41"/>
      <c r="AK455" s="41"/>
      <c r="AM455" s="41"/>
      <c r="AO455" s="41"/>
      <c r="AQ455" s="41"/>
      <c r="AS455" s="41"/>
      <c r="AU455" s="41"/>
      <c r="AW455" s="41"/>
      <c r="AY455" s="41"/>
      <c r="BA455" s="41"/>
      <c r="BC455" s="41"/>
      <c r="BE455" s="41"/>
      <c r="BG455" s="41"/>
      <c r="BI455" s="41"/>
      <c r="BK455" s="41"/>
      <c r="BM455" s="41"/>
      <c r="BO455" s="41"/>
    </row>
    <row r="456" spans="13:67" x14ac:dyDescent="0.2">
      <c r="M456" s="41"/>
      <c r="O456" s="41"/>
      <c r="Q456" s="41"/>
      <c r="S456" s="41"/>
      <c r="U456" s="41"/>
      <c r="W456" s="41"/>
      <c r="Y456" s="41"/>
      <c r="AA456" s="41"/>
      <c r="AC456" s="41"/>
      <c r="AE456" s="41"/>
      <c r="AG456" s="41"/>
      <c r="AI456" s="41"/>
      <c r="AK456" s="41"/>
      <c r="AM456" s="41"/>
      <c r="AO456" s="41"/>
      <c r="AQ456" s="41"/>
      <c r="AS456" s="41"/>
      <c r="AU456" s="41"/>
      <c r="AW456" s="41"/>
      <c r="AY456" s="41"/>
      <c r="BA456" s="41"/>
      <c r="BC456" s="41"/>
      <c r="BE456" s="41"/>
      <c r="BG456" s="41"/>
      <c r="BI456" s="41"/>
      <c r="BK456" s="41"/>
      <c r="BM456" s="41"/>
      <c r="BO456" s="41"/>
    </row>
    <row r="457" spans="13:67" x14ac:dyDescent="0.2">
      <c r="M457" s="41"/>
      <c r="O457" s="41"/>
      <c r="Q457" s="41"/>
      <c r="S457" s="41"/>
      <c r="U457" s="41"/>
      <c r="W457" s="41"/>
      <c r="Y457" s="41"/>
      <c r="AA457" s="41"/>
      <c r="AC457" s="41"/>
      <c r="AE457" s="41"/>
      <c r="AG457" s="41"/>
      <c r="AI457" s="41"/>
      <c r="AK457" s="41"/>
      <c r="AM457" s="41"/>
      <c r="AO457" s="41"/>
      <c r="AQ457" s="41"/>
      <c r="AS457" s="41"/>
      <c r="AU457" s="41"/>
      <c r="AW457" s="41"/>
      <c r="AY457" s="41"/>
      <c r="BA457" s="41"/>
      <c r="BC457" s="41"/>
      <c r="BE457" s="41"/>
      <c r="BG457" s="41"/>
      <c r="BI457" s="41"/>
      <c r="BK457" s="41"/>
      <c r="BM457" s="41"/>
      <c r="BO457" s="41"/>
    </row>
    <row r="458" spans="13:67" x14ac:dyDescent="0.2">
      <c r="M458" s="41"/>
      <c r="O458" s="41"/>
      <c r="Q458" s="41"/>
      <c r="S458" s="41"/>
      <c r="U458" s="41"/>
      <c r="W458" s="41"/>
      <c r="Y458" s="41"/>
      <c r="AA458" s="41"/>
      <c r="AC458" s="41"/>
      <c r="AE458" s="41"/>
      <c r="AG458" s="41"/>
      <c r="AI458" s="41"/>
      <c r="AK458" s="41"/>
      <c r="AM458" s="41"/>
      <c r="AO458" s="41"/>
      <c r="AQ458" s="41"/>
      <c r="AS458" s="41"/>
      <c r="AU458" s="41"/>
      <c r="AW458" s="41"/>
      <c r="AY458" s="41"/>
      <c r="BA458" s="41"/>
      <c r="BC458" s="41"/>
      <c r="BE458" s="41"/>
      <c r="BG458" s="41"/>
      <c r="BI458" s="41"/>
      <c r="BK458" s="41"/>
      <c r="BM458" s="41"/>
      <c r="BO458" s="41"/>
    </row>
    <row r="459" spans="13:67" x14ac:dyDescent="0.2">
      <c r="M459" s="41"/>
      <c r="O459" s="41"/>
      <c r="Q459" s="41"/>
      <c r="S459" s="41"/>
      <c r="U459" s="41"/>
      <c r="W459" s="41"/>
      <c r="Y459" s="41"/>
      <c r="AA459" s="41"/>
      <c r="AC459" s="41"/>
      <c r="AE459" s="41"/>
      <c r="AG459" s="41"/>
      <c r="AI459" s="41"/>
      <c r="AK459" s="41"/>
      <c r="AM459" s="41"/>
      <c r="AO459" s="41"/>
      <c r="AQ459" s="41"/>
      <c r="AS459" s="41"/>
      <c r="AU459" s="41"/>
      <c r="AW459" s="41"/>
      <c r="AY459" s="41"/>
      <c r="BA459" s="41"/>
      <c r="BC459" s="41"/>
      <c r="BE459" s="41"/>
      <c r="BG459" s="41"/>
      <c r="BI459" s="41"/>
      <c r="BK459" s="41"/>
      <c r="BM459" s="41"/>
      <c r="BO459" s="41"/>
    </row>
    <row r="460" spans="13:67" x14ac:dyDescent="0.2">
      <c r="M460" s="41"/>
      <c r="O460" s="41"/>
      <c r="Q460" s="41"/>
      <c r="S460" s="41"/>
      <c r="U460" s="41"/>
      <c r="W460" s="41"/>
      <c r="Y460" s="41"/>
      <c r="AA460" s="41"/>
      <c r="AC460" s="41"/>
      <c r="AE460" s="41"/>
      <c r="AG460" s="41"/>
      <c r="AI460" s="41"/>
      <c r="AK460" s="41"/>
      <c r="AM460" s="41"/>
      <c r="AO460" s="41"/>
      <c r="AQ460" s="41"/>
      <c r="AS460" s="41"/>
      <c r="AU460" s="41"/>
      <c r="AW460" s="41"/>
      <c r="AY460" s="41"/>
      <c r="BA460" s="41"/>
      <c r="BC460" s="41"/>
      <c r="BE460" s="41"/>
      <c r="BG460" s="41"/>
      <c r="BI460" s="41"/>
      <c r="BK460" s="41"/>
      <c r="BM460" s="41"/>
      <c r="BO460" s="41"/>
    </row>
    <row r="461" spans="13:67" x14ac:dyDescent="0.2">
      <c r="M461" s="41"/>
      <c r="O461" s="41"/>
      <c r="Q461" s="41"/>
      <c r="S461" s="41"/>
      <c r="U461" s="41"/>
      <c r="W461" s="41"/>
      <c r="Y461" s="41"/>
      <c r="AA461" s="41"/>
      <c r="AC461" s="41"/>
      <c r="AE461" s="41"/>
      <c r="AG461" s="41"/>
      <c r="AI461" s="41"/>
      <c r="AK461" s="41"/>
      <c r="AM461" s="41"/>
      <c r="AO461" s="41"/>
      <c r="AQ461" s="41"/>
      <c r="AS461" s="41"/>
      <c r="AU461" s="41"/>
      <c r="AW461" s="41"/>
      <c r="AY461" s="41"/>
      <c r="BA461" s="41"/>
      <c r="BC461" s="41"/>
      <c r="BE461" s="41"/>
      <c r="BG461" s="41"/>
      <c r="BI461" s="41"/>
      <c r="BK461" s="41"/>
      <c r="BM461" s="41"/>
      <c r="BO461" s="41"/>
    </row>
    <row r="462" spans="13:67" x14ac:dyDescent="0.2">
      <c r="M462" s="41"/>
      <c r="O462" s="41"/>
      <c r="Q462" s="41"/>
      <c r="S462" s="41"/>
      <c r="U462" s="41"/>
      <c r="W462" s="41"/>
      <c r="Y462" s="41"/>
      <c r="AA462" s="41"/>
      <c r="AC462" s="41"/>
      <c r="AE462" s="41"/>
      <c r="AG462" s="41"/>
      <c r="AI462" s="41"/>
      <c r="AK462" s="41"/>
      <c r="AM462" s="41"/>
      <c r="AO462" s="41"/>
      <c r="AQ462" s="41"/>
      <c r="AS462" s="41"/>
      <c r="AU462" s="41"/>
      <c r="AW462" s="41"/>
      <c r="AY462" s="41"/>
      <c r="BA462" s="41"/>
      <c r="BC462" s="41"/>
      <c r="BE462" s="41"/>
      <c r="BG462" s="41"/>
      <c r="BI462" s="41"/>
      <c r="BK462" s="41"/>
      <c r="BM462" s="41"/>
      <c r="BO462" s="41"/>
    </row>
    <row r="463" spans="13:67" x14ac:dyDescent="0.2">
      <c r="M463" s="41"/>
      <c r="O463" s="41"/>
      <c r="Q463" s="41"/>
      <c r="S463" s="41"/>
      <c r="U463" s="41"/>
      <c r="W463" s="41"/>
      <c r="Y463" s="41"/>
      <c r="AA463" s="41"/>
      <c r="AC463" s="41"/>
      <c r="AE463" s="41"/>
      <c r="AG463" s="41"/>
      <c r="AI463" s="41"/>
      <c r="AK463" s="41"/>
      <c r="AM463" s="41"/>
      <c r="AO463" s="41"/>
      <c r="AQ463" s="41"/>
      <c r="AS463" s="41"/>
      <c r="AU463" s="41"/>
      <c r="AW463" s="41"/>
      <c r="AY463" s="41"/>
      <c r="BA463" s="41"/>
      <c r="BC463" s="41"/>
      <c r="BE463" s="41"/>
      <c r="BG463" s="41"/>
      <c r="BI463" s="41"/>
      <c r="BK463" s="41"/>
      <c r="BM463" s="41"/>
      <c r="BO463" s="41"/>
    </row>
    <row r="464" spans="13:67" x14ac:dyDescent="0.2">
      <c r="M464" s="41"/>
      <c r="O464" s="41"/>
      <c r="Q464" s="41"/>
      <c r="S464" s="41"/>
      <c r="U464" s="41"/>
      <c r="W464" s="41"/>
      <c r="Y464" s="41"/>
      <c r="AA464" s="41"/>
      <c r="AC464" s="41"/>
      <c r="AE464" s="41"/>
      <c r="AG464" s="41"/>
      <c r="AI464" s="41"/>
      <c r="AK464" s="41"/>
      <c r="AM464" s="41"/>
      <c r="AO464" s="41"/>
      <c r="AQ464" s="41"/>
      <c r="AS464" s="41"/>
      <c r="AU464" s="41"/>
      <c r="AW464" s="41"/>
      <c r="AY464" s="41"/>
      <c r="BA464" s="41"/>
      <c r="BC464" s="41"/>
      <c r="BE464" s="41"/>
      <c r="BG464" s="41"/>
      <c r="BI464" s="41"/>
      <c r="BK464" s="41"/>
      <c r="BM464" s="41"/>
      <c r="BO464" s="41"/>
    </row>
    <row r="465" spans="13:67" x14ac:dyDescent="0.2">
      <c r="M465" s="41"/>
      <c r="O465" s="41"/>
      <c r="Q465" s="41"/>
      <c r="S465" s="41"/>
      <c r="U465" s="41"/>
      <c r="W465" s="41"/>
      <c r="Y465" s="41"/>
      <c r="AA465" s="41"/>
      <c r="AC465" s="41"/>
      <c r="AE465" s="41"/>
      <c r="AG465" s="41"/>
      <c r="AI465" s="41"/>
      <c r="AK465" s="41"/>
      <c r="AM465" s="41"/>
      <c r="AO465" s="41"/>
      <c r="AQ465" s="41"/>
      <c r="AS465" s="41"/>
      <c r="AU465" s="41"/>
      <c r="AW465" s="41"/>
      <c r="AY465" s="41"/>
      <c r="BA465" s="41"/>
      <c r="BC465" s="41"/>
      <c r="BE465" s="41"/>
      <c r="BG465" s="41"/>
      <c r="BI465" s="41"/>
      <c r="BK465" s="41"/>
      <c r="BM465" s="41"/>
      <c r="BO465" s="41"/>
    </row>
    <row r="466" spans="13:67" x14ac:dyDescent="0.2">
      <c r="M466" s="41"/>
      <c r="O466" s="41"/>
      <c r="Q466" s="41"/>
      <c r="S466" s="41"/>
      <c r="U466" s="41"/>
      <c r="W466" s="41"/>
      <c r="Y466" s="41"/>
      <c r="AA466" s="41"/>
      <c r="AC466" s="41"/>
      <c r="AE466" s="41"/>
      <c r="AG466" s="41"/>
      <c r="AI466" s="41"/>
      <c r="AK466" s="41"/>
      <c r="AM466" s="41"/>
      <c r="AO466" s="41"/>
      <c r="AQ466" s="41"/>
      <c r="AS466" s="41"/>
      <c r="AU466" s="41"/>
      <c r="AW466" s="41"/>
      <c r="AY466" s="41"/>
      <c r="BA466" s="41"/>
      <c r="BC466" s="41"/>
      <c r="BE466" s="41"/>
      <c r="BG466" s="41"/>
      <c r="BI466" s="41"/>
      <c r="BK466" s="41"/>
      <c r="BM466" s="41"/>
      <c r="BO466" s="41"/>
    </row>
    <row r="467" spans="13:67" x14ac:dyDescent="0.2">
      <c r="M467" s="41"/>
      <c r="O467" s="41"/>
      <c r="Q467" s="41"/>
      <c r="S467" s="41"/>
      <c r="U467" s="41"/>
      <c r="W467" s="41"/>
      <c r="Y467" s="41"/>
      <c r="AA467" s="41"/>
      <c r="AC467" s="41"/>
      <c r="AE467" s="41"/>
      <c r="AG467" s="41"/>
      <c r="AI467" s="41"/>
      <c r="AK467" s="41"/>
      <c r="AM467" s="41"/>
      <c r="AO467" s="41"/>
      <c r="AQ467" s="41"/>
      <c r="AS467" s="41"/>
      <c r="AU467" s="41"/>
      <c r="AW467" s="41"/>
      <c r="AY467" s="41"/>
      <c r="BA467" s="41"/>
      <c r="BC467" s="41"/>
      <c r="BE467" s="41"/>
      <c r="BG467" s="41"/>
      <c r="BI467" s="41"/>
      <c r="BK467" s="41"/>
      <c r="BM467" s="41"/>
      <c r="BO467" s="41"/>
    </row>
    <row r="468" spans="13:67" x14ac:dyDescent="0.2">
      <c r="M468" s="41"/>
      <c r="O468" s="41"/>
      <c r="Q468" s="41"/>
      <c r="S468" s="41"/>
      <c r="U468" s="41"/>
      <c r="W468" s="41"/>
      <c r="Y468" s="41"/>
      <c r="AA468" s="41"/>
      <c r="AC468" s="41"/>
      <c r="AE468" s="41"/>
      <c r="AG468" s="41"/>
      <c r="AI468" s="41"/>
      <c r="AK468" s="41"/>
      <c r="AM468" s="41"/>
      <c r="AO468" s="41"/>
      <c r="AQ468" s="41"/>
      <c r="AS468" s="41"/>
      <c r="AU468" s="41"/>
      <c r="AW468" s="41"/>
      <c r="AY468" s="41"/>
      <c r="BA468" s="41"/>
      <c r="BC468" s="41"/>
      <c r="BE468" s="41"/>
      <c r="BG468" s="41"/>
      <c r="BI468" s="41"/>
      <c r="BK468" s="41"/>
      <c r="BM468" s="41"/>
      <c r="BO468" s="41"/>
    </row>
    <row r="469" spans="13:67" x14ac:dyDescent="0.2">
      <c r="M469" s="41"/>
      <c r="O469" s="41"/>
      <c r="Q469" s="41"/>
      <c r="S469" s="41"/>
      <c r="U469" s="41"/>
      <c r="W469" s="41"/>
      <c r="Y469" s="41"/>
      <c r="AA469" s="41"/>
      <c r="AC469" s="41"/>
      <c r="AE469" s="41"/>
      <c r="AG469" s="41"/>
      <c r="AI469" s="41"/>
      <c r="AK469" s="41"/>
      <c r="AM469" s="41"/>
      <c r="AO469" s="41"/>
      <c r="AQ469" s="41"/>
      <c r="AS469" s="41"/>
      <c r="AU469" s="41"/>
      <c r="AW469" s="41"/>
      <c r="AY469" s="41"/>
      <c r="BA469" s="41"/>
      <c r="BC469" s="41"/>
      <c r="BE469" s="41"/>
      <c r="BG469" s="41"/>
      <c r="BI469" s="41"/>
      <c r="BK469" s="41"/>
      <c r="BM469" s="41"/>
      <c r="BO469" s="41"/>
    </row>
    <row r="470" spans="13:67" x14ac:dyDescent="0.2">
      <c r="M470" s="41"/>
      <c r="O470" s="41"/>
      <c r="Q470" s="41"/>
      <c r="S470" s="41"/>
      <c r="U470" s="41"/>
      <c r="W470" s="41"/>
      <c r="Y470" s="41"/>
      <c r="AA470" s="41"/>
      <c r="AC470" s="41"/>
      <c r="AE470" s="41"/>
      <c r="AG470" s="41"/>
      <c r="AI470" s="41"/>
      <c r="AK470" s="41"/>
      <c r="AM470" s="41"/>
      <c r="AO470" s="41"/>
      <c r="AQ470" s="41"/>
      <c r="AS470" s="41"/>
      <c r="AU470" s="41"/>
      <c r="AW470" s="41"/>
      <c r="AY470" s="41"/>
      <c r="BA470" s="41"/>
      <c r="BC470" s="41"/>
      <c r="BE470" s="41"/>
      <c r="BG470" s="41"/>
      <c r="BI470" s="41"/>
      <c r="BK470" s="41"/>
      <c r="BM470" s="41"/>
      <c r="BO470" s="41"/>
    </row>
    <row r="471" spans="13:67" x14ac:dyDescent="0.2">
      <c r="M471" s="41"/>
      <c r="O471" s="41"/>
      <c r="Q471" s="41"/>
      <c r="S471" s="41"/>
      <c r="U471" s="41"/>
      <c r="W471" s="41"/>
      <c r="Y471" s="41"/>
      <c r="AA471" s="41"/>
      <c r="AC471" s="41"/>
      <c r="AE471" s="41"/>
      <c r="AG471" s="41"/>
      <c r="AI471" s="41"/>
      <c r="AK471" s="41"/>
      <c r="AM471" s="41"/>
      <c r="AO471" s="41"/>
      <c r="AQ471" s="41"/>
      <c r="AS471" s="41"/>
      <c r="AU471" s="41"/>
      <c r="AW471" s="41"/>
      <c r="AY471" s="41"/>
      <c r="BA471" s="41"/>
      <c r="BC471" s="41"/>
      <c r="BE471" s="41"/>
      <c r="BG471" s="41"/>
      <c r="BI471" s="41"/>
      <c r="BK471" s="41"/>
      <c r="BM471" s="41"/>
      <c r="BO471" s="41"/>
    </row>
    <row r="472" spans="13:67" x14ac:dyDescent="0.2">
      <c r="M472" s="41"/>
      <c r="O472" s="41"/>
      <c r="Q472" s="41"/>
      <c r="S472" s="41"/>
      <c r="U472" s="41"/>
      <c r="W472" s="41"/>
      <c r="Y472" s="41"/>
      <c r="AA472" s="41"/>
      <c r="AC472" s="41"/>
      <c r="AE472" s="41"/>
      <c r="AG472" s="41"/>
      <c r="AI472" s="41"/>
      <c r="AK472" s="41"/>
      <c r="AM472" s="41"/>
      <c r="AO472" s="41"/>
      <c r="AQ472" s="41"/>
      <c r="AS472" s="41"/>
      <c r="AU472" s="41"/>
      <c r="AW472" s="41"/>
      <c r="AY472" s="41"/>
      <c r="BA472" s="41"/>
      <c r="BC472" s="41"/>
      <c r="BE472" s="41"/>
      <c r="BG472" s="41"/>
      <c r="BI472" s="41"/>
      <c r="BK472" s="41"/>
      <c r="BM472" s="41"/>
      <c r="BO472" s="41"/>
    </row>
    <row r="473" spans="13:67" x14ac:dyDescent="0.2">
      <c r="M473" s="41"/>
      <c r="O473" s="41"/>
      <c r="Q473" s="41"/>
      <c r="S473" s="41"/>
      <c r="U473" s="41"/>
      <c r="W473" s="41"/>
      <c r="Y473" s="41"/>
      <c r="AA473" s="41"/>
      <c r="AC473" s="41"/>
      <c r="AE473" s="41"/>
      <c r="AG473" s="41"/>
      <c r="AI473" s="41"/>
      <c r="AK473" s="41"/>
      <c r="AM473" s="41"/>
      <c r="AO473" s="41"/>
      <c r="AQ473" s="41"/>
      <c r="AS473" s="41"/>
      <c r="AU473" s="41"/>
      <c r="AW473" s="41"/>
      <c r="AY473" s="41"/>
      <c r="BA473" s="41"/>
      <c r="BC473" s="41"/>
      <c r="BE473" s="41"/>
      <c r="BG473" s="41"/>
      <c r="BI473" s="41"/>
      <c r="BK473" s="41"/>
      <c r="BM473" s="41"/>
      <c r="BO473" s="41"/>
    </row>
    <row r="474" spans="13:67" x14ac:dyDescent="0.2">
      <c r="M474" s="41"/>
      <c r="O474" s="41"/>
      <c r="Q474" s="41"/>
      <c r="S474" s="41"/>
      <c r="U474" s="41"/>
      <c r="W474" s="41"/>
      <c r="Y474" s="41"/>
      <c r="AA474" s="41"/>
      <c r="AC474" s="41"/>
      <c r="AE474" s="41"/>
      <c r="AG474" s="41"/>
      <c r="AI474" s="41"/>
      <c r="AK474" s="41"/>
      <c r="AM474" s="41"/>
      <c r="AO474" s="41"/>
      <c r="AQ474" s="41"/>
      <c r="AS474" s="41"/>
      <c r="AU474" s="41"/>
      <c r="AW474" s="41"/>
      <c r="AY474" s="41"/>
      <c r="BA474" s="41"/>
      <c r="BC474" s="41"/>
      <c r="BE474" s="41"/>
      <c r="BG474" s="41"/>
      <c r="BI474" s="41"/>
      <c r="BK474" s="41"/>
      <c r="BM474" s="41"/>
      <c r="BO474" s="41"/>
    </row>
    <row r="475" spans="13:67" x14ac:dyDescent="0.2">
      <c r="M475" s="41"/>
      <c r="O475" s="41"/>
      <c r="Q475" s="41"/>
      <c r="S475" s="41"/>
      <c r="U475" s="41"/>
      <c r="W475" s="41"/>
      <c r="Y475" s="41"/>
      <c r="AA475" s="41"/>
      <c r="AC475" s="41"/>
      <c r="AE475" s="41"/>
      <c r="AG475" s="41"/>
      <c r="AI475" s="41"/>
      <c r="AK475" s="41"/>
      <c r="AM475" s="41"/>
      <c r="AO475" s="41"/>
      <c r="AQ475" s="41"/>
      <c r="AS475" s="41"/>
      <c r="AU475" s="41"/>
      <c r="AW475" s="41"/>
      <c r="AY475" s="41"/>
      <c r="BA475" s="41"/>
      <c r="BC475" s="41"/>
      <c r="BE475" s="41"/>
      <c r="BG475" s="41"/>
      <c r="BI475" s="41"/>
      <c r="BK475" s="41"/>
      <c r="BM475" s="41"/>
      <c r="BO475" s="41"/>
    </row>
    <row r="476" spans="13:67" x14ac:dyDescent="0.2">
      <c r="M476" s="41"/>
      <c r="O476" s="41"/>
      <c r="Q476" s="41"/>
      <c r="S476" s="41"/>
      <c r="U476" s="41"/>
      <c r="W476" s="41"/>
      <c r="Y476" s="41"/>
      <c r="AA476" s="41"/>
      <c r="AC476" s="41"/>
      <c r="AE476" s="41"/>
      <c r="AG476" s="41"/>
      <c r="AI476" s="41"/>
      <c r="AK476" s="41"/>
      <c r="AM476" s="41"/>
      <c r="AO476" s="41"/>
      <c r="AQ476" s="41"/>
      <c r="AS476" s="41"/>
      <c r="AU476" s="41"/>
      <c r="AW476" s="41"/>
      <c r="AY476" s="41"/>
      <c r="BA476" s="41"/>
      <c r="BC476" s="41"/>
      <c r="BE476" s="41"/>
      <c r="BG476" s="41"/>
      <c r="BI476" s="41"/>
      <c r="BK476" s="41"/>
      <c r="BM476" s="41"/>
      <c r="BO476" s="41"/>
    </row>
    <row r="477" spans="13:67" x14ac:dyDescent="0.2">
      <c r="M477" s="41"/>
      <c r="O477" s="41"/>
      <c r="Q477" s="41"/>
      <c r="S477" s="41"/>
      <c r="U477" s="41"/>
      <c r="W477" s="41"/>
      <c r="Y477" s="41"/>
      <c r="AA477" s="41"/>
      <c r="AC477" s="41"/>
      <c r="AE477" s="41"/>
      <c r="AG477" s="41"/>
      <c r="AI477" s="41"/>
      <c r="AK477" s="41"/>
      <c r="AM477" s="41"/>
      <c r="AO477" s="41"/>
      <c r="AQ477" s="41"/>
      <c r="AS477" s="41"/>
      <c r="AU477" s="41"/>
      <c r="AW477" s="41"/>
      <c r="AY477" s="41"/>
      <c r="BA477" s="41"/>
      <c r="BC477" s="41"/>
      <c r="BE477" s="41"/>
      <c r="BG477" s="41"/>
      <c r="BI477" s="41"/>
      <c r="BK477" s="41"/>
      <c r="BM477" s="41"/>
      <c r="BO477" s="41"/>
    </row>
    <row r="478" spans="13:67" x14ac:dyDescent="0.2">
      <c r="M478" s="41"/>
      <c r="O478" s="41"/>
      <c r="Q478" s="41"/>
      <c r="S478" s="41"/>
      <c r="U478" s="41"/>
      <c r="W478" s="41"/>
      <c r="Y478" s="41"/>
      <c r="AA478" s="41"/>
      <c r="AC478" s="41"/>
      <c r="AE478" s="41"/>
      <c r="AG478" s="41"/>
      <c r="AI478" s="41"/>
      <c r="AK478" s="41"/>
      <c r="AM478" s="41"/>
      <c r="AO478" s="41"/>
      <c r="AQ478" s="41"/>
      <c r="AS478" s="41"/>
      <c r="AU478" s="41"/>
      <c r="AW478" s="41"/>
      <c r="AY478" s="41"/>
      <c r="BA478" s="41"/>
      <c r="BC478" s="41"/>
      <c r="BE478" s="41"/>
      <c r="BG478" s="41"/>
      <c r="BI478" s="41"/>
      <c r="BK478" s="41"/>
      <c r="BM478" s="41"/>
      <c r="BO478" s="41"/>
    </row>
    <row r="479" spans="13:67" x14ac:dyDescent="0.2">
      <c r="M479" s="41"/>
      <c r="O479" s="41"/>
      <c r="Q479" s="41"/>
      <c r="S479" s="41"/>
      <c r="U479" s="41"/>
      <c r="W479" s="41"/>
      <c r="Y479" s="41"/>
      <c r="AA479" s="41"/>
      <c r="AC479" s="41"/>
      <c r="AE479" s="41"/>
      <c r="AG479" s="41"/>
      <c r="AI479" s="41"/>
      <c r="AK479" s="41"/>
      <c r="AM479" s="41"/>
      <c r="AO479" s="41"/>
      <c r="AQ479" s="41"/>
      <c r="AS479" s="41"/>
      <c r="AU479" s="41"/>
      <c r="AW479" s="41"/>
      <c r="AY479" s="41"/>
      <c r="BA479" s="41"/>
      <c r="BC479" s="41"/>
      <c r="BE479" s="41"/>
      <c r="BG479" s="41"/>
      <c r="BI479" s="41"/>
      <c r="BK479" s="41"/>
      <c r="BM479" s="41"/>
      <c r="BO479" s="41"/>
    </row>
    <row r="480" spans="13:67" x14ac:dyDescent="0.2">
      <c r="M480" s="41"/>
      <c r="O480" s="41"/>
      <c r="Q480" s="41"/>
      <c r="S480" s="41"/>
      <c r="U480" s="41"/>
      <c r="W480" s="41"/>
      <c r="Y480" s="41"/>
      <c r="AA480" s="41"/>
      <c r="AC480" s="41"/>
      <c r="AE480" s="41"/>
      <c r="AG480" s="41"/>
      <c r="AI480" s="41"/>
      <c r="AK480" s="41"/>
      <c r="AM480" s="41"/>
      <c r="AO480" s="41"/>
      <c r="AQ480" s="41"/>
      <c r="AS480" s="41"/>
      <c r="AU480" s="41"/>
      <c r="AW480" s="41"/>
      <c r="AY480" s="41"/>
      <c r="BA480" s="41"/>
      <c r="BC480" s="41"/>
      <c r="BE480" s="41"/>
      <c r="BG480" s="41"/>
      <c r="BI480" s="41"/>
      <c r="BK480" s="41"/>
      <c r="BM480" s="41"/>
      <c r="BO480" s="41"/>
    </row>
    <row r="481" spans="13:67" x14ac:dyDescent="0.2">
      <c r="M481" s="41"/>
      <c r="O481" s="41"/>
      <c r="Q481" s="41"/>
      <c r="S481" s="41"/>
      <c r="U481" s="41"/>
      <c r="W481" s="41"/>
      <c r="Y481" s="41"/>
      <c r="AA481" s="41"/>
      <c r="AC481" s="41"/>
      <c r="AE481" s="41"/>
      <c r="AG481" s="41"/>
      <c r="AI481" s="41"/>
      <c r="AK481" s="41"/>
      <c r="AM481" s="41"/>
      <c r="AO481" s="41"/>
      <c r="AQ481" s="41"/>
      <c r="AS481" s="41"/>
      <c r="AU481" s="41"/>
      <c r="AW481" s="41"/>
      <c r="AY481" s="41"/>
      <c r="BA481" s="41"/>
      <c r="BC481" s="41"/>
      <c r="BE481" s="41"/>
      <c r="BG481" s="41"/>
      <c r="BI481" s="41"/>
      <c r="BK481" s="41"/>
      <c r="BM481" s="41"/>
      <c r="BO481" s="41"/>
    </row>
    <row r="482" spans="13:67" x14ac:dyDescent="0.2">
      <c r="M482" s="41"/>
      <c r="O482" s="41"/>
      <c r="Q482" s="41"/>
      <c r="S482" s="41"/>
      <c r="U482" s="41"/>
      <c r="W482" s="41"/>
      <c r="Y482" s="41"/>
      <c r="AA482" s="41"/>
      <c r="AC482" s="41"/>
      <c r="AE482" s="41"/>
      <c r="AG482" s="41"/>
      <c r="AI482" s="41"/>
      <c r="AK482" s="41"/>
      <c r="AM482" s="41"/>
      <c r="AO482" s="41"/>
      <c r="AQ482" s="41"/>
      <c r="AS482" s="41"/>
      <c r="AU482" s="41"/>
      <c r="AW482" s="41"/>
      <c r="AY482" s="41"/>
      <c r="BA482" s="41"/>
      <c r="BC482" s="41"/>
      <c r="BE482" s="41"/>
      <c r="BG482" s="41"/>
      <c r="BI482" s="41"/>
      <c r="BK482" s="41"/>
      <c r="BM482" s="41"/>
      <c r="BO482" s="41"/>
    </row>
    <row r="483" spans="13:67" x14ac:dyDescent="0.2">
      <c r="M483" s="41"/>
      <c r="O483" s="41"/>
      <c r="Q483" s="41"/>
      <c r="S483" s="41"/>
      <c r="U483" s="41"/>
      <c r="W483" s="41"/>
      <c r="Y483" s="41"/>
      <c r="AA483" s="41"/>
      <c r="AC483" s="41"/>
      <c r="AE483" s="41"/>
      <c r="AG483" s="41"/>
      <c r="AI483" s="41"/>
      <c r="AK483" s="41"/>
      <c r="AM483" s="41"/>
      <c r="AO483" s="41"/>
      <c r="AQ483" s="41"/>
      <c r="AS483" s="41"/>
      <c r="AU483" s="41"/>
      <c r="AW483" s="41"/>
      <c r="AY483" s="41"/>
      <c r="BA483" s="41"/>
      <c r="BC483" s="41"/>
      <c r="BE483" s="41"/>
      <c r="BG483" s="41"/>
      <c r="BI483" s="41"/>
      <c r="BK483" s="41"/>
      <c r="BM483" s="41"/>
      <c r="BO483" s="41"/>
    </row>
    <row r="484" spans="13:67" x14ac:dyDescent="0.2">
      <c r="M484" s="41"/>
      <c r="O484" s="41"/>
      <c r="Q484" s="41"/>
      <c r="S484" s="41"/>
      <c r="U484" s="41"/>
      <c r="W484" s="41"/>
      <c r="Y484" s="41"/>
      <c r="AA484" s="41"/>
      <c r="AC484" s="41"/>
      <c r="AE484" s="41"/>
      <c r="AG484" s="41"/>
      <c r="AI484" s="41"/>
      <c r="AK484" s="41"/>
      <c r="AM484" s="41"/>
      <c r="AO484" s="41"/>
      <c r="AQ484" s="41"/>
      <c r="AS484" s="41"/>
      <c r="AU484" s="41"/>
      <c r="AW484" s="41"/>
      <c r="AY484" s="41"/>
      <c r="BA484" s="41"/>
      <c r="BC484" s="41"/>
      <c r="BE484" s="41"/>
      <c r="BG484" s="41"/>
      <c r="BI484" s="41"/>
      <c r="BK484" s="41"/>
      <c r="BM484" s="41"/>
      <c r="BO484" s="41"/>
    </row>
    <row r="485" spans="13:67" x14ac:dyDescent="0.2">
      <c r="M485" s="41"/>
      <c r="O485" s="41"/>
      <c r="Q485" s="41"/>
      <c r="S485" s="41"/>
      <c r="U485" s="41"/>
      <c r="W485" s="41"/>
      <c r="Y485" s="41"/>
      <c r="AA485" s="41"/>
      <c r="AC485" s="41"/>
      <c r="AE485" s="41"/>
      <c r="AG485" s="41"/>
      <c r="AI485" s="41"/>
      <c r="AK485" s="41"/>
      <c r="AM485" s="41"/>
      <c r="AO485" s="41"/>
      <c r="AQ485" s="41"/>
      <c r="AS485" s="41"/>
      <c r="AU485" s="41"/>
      <c r="AW485" s="41"/>
      <c r="AY485" s="41"/>
      <c r="BA485" s="41"/>
      <c r="BC485" s="41"/>
      <c r="BE485" s="41"/>
      <c r="BG485" s="41"/>
      <c r="BI485" s="41"/>
      <c r="BK485" s="41"/>
      <c r="BM485" s="41"/>
      <c r="BO485" s="41"/>
    </row>
    <row r="486" spans="13:67" x14ac:dyDescent="0.2">
      <c r="M486" s="41"/>
      <c r="O486" s="41"/>
      <c r="Q486" s="41"/>
      <c r="S486" s="41"/>
      <c r="U486" s="41"/>
      <c r="W486" s="41"/>
      <c r="Y486" s="41"/>
      <c r="AA486" s="41"/>
      <c r="AC486" s="41"/>
      <c r="AE486" s="41"/>
      <c r="AG486" s="41"/>
      <c r="AI486" s="41"/>
      <c r="AK486" s="41"/>
      <c r="AM486" s="41"/>
      <c r="AO486" s="41"/>
      <c r="AQ486" s="41"/>
      <c r="AS486" s="41"/>
      <c r="AU486" s="41"/>
      <c r="AW486" s="41"/>
      <c r="AY486" s="41"/>
      <c r="BA486" s="41"/>
      <c r="BC486" s="41"/>
      <c r="BE486" s="41"/>
      <c r="BG486" s="41"/>
      <c r="BI486" s="41"/>
      <c r="BK486" s="41"/>
      <c r="BM486" s="41"/>
      <c r="BO486" s="41"/>
    </row>
    <row r="487" spans="13:67" x14ac:dyDescent="0.2">
      <c r="M487" s="41"/>
      <c r="O487" s="41"/>
      <c r="Q487" s="41"/>
      <c r="S487" s="41"/>
      <c r="U487" s="41"/>
      <c r="W487" s="41"/>
      <c r="Y487" s="41"/>
      <c r="AA487" s="41"/>
      <c r="AC487" s="41"/>
      <c r="AE487" s="41"/>
      <c r="AG487" s="41"/>
      <c r="AI487" s="41"/>
      <c r="AK487" s="41"/>
      <c r="AM487" s="41"/>
      <c r="AO487" s="41"/>
      <c r="AQ487" s="41"/>
      <c r="AS487" s="41"/>
      <c r="AU487" s="41"/>
      <c r="AW487" s="41"/>
      <c r="AY487" s="41"/>
      <c r="BA487" s="41"/>
      <c r="BC487" s="41"/>
      <c r="BE487" s="41"/>
      <c r="BG487" s="41"/>
      <c r="BI487" s="41"/>
      <c r="BK487" s="41"/>
      <c r="BM487" s="41"/>
      <c r="BO487" s="41"/>
    </row>
    <row r="488" spans="13:67" x14ac:dyDescent="0.2">
      <c r="M488" s="41"/>
      <c r="O488" s="41"/>
      <c r="Q488" s="41"/>
      <c r="S488" s="41"/>
      <c r="U488" s="41"/>
      <c r="W488" s="41"/>
      <c r="Y488" s="41"/>
      <c r="AA488" s="41"/>
      <c r="AC488" s="41"/>
      <c r="AE488" s="41"/>
      <c r="AG488" s="41"/>
      <c r="AI488" s="41"/>
      <c r="AK488" s="41"/>
      <c r="AM488" s="41"/>
      <c r="AO488" s="41"/>
      <c r="AQ488" s="41"/>
      <c r="AS488" s="41"/>
      <c r="AU488" s="41"/>
      <c r="AW488" s="41"/>
      <c r="AY488" s="41"/>
      <c r="BA488" s="41"/>
      <c r="BC488" s="41"/>
      <c r="BE488" s="41"/>
      <c r="BG488" s="41"/>
      <c r="BI488" s="41"/>
      <c r="BK488" s="41"/>
      <c r="BM488" s="41"/>
      <c r="BO488" s="41"/>
    </row>
    <row r="489" spans="13:67" x14ac:dyDescent="0.2">
      <c r="M489" s="41"/>
      <c r="O489" s="41"/>
      <c r="Q489" s="41"/>
      <c r="S489" s="41"/>
      <c r="U489" s="41"/>
      <c r="W489" s="41"/>
      <c r="Y489" s="41"/>
      <c r="AA489" s="41"/>
      <c r="AC489" s="41"/>
      <c r="AE489" s="41"/>
      <c r="AG489" s="41"/>
      <c r="AI489" s="41"/>
      <c r="AK489" s="41"/>
      <c r="AM489" s="41"/>
      <c r="AO489" s="41"/>
      <c r="AQ489" s="41"/>
      <c r="AS489" s="41"/>
      <c r="AU489" s="41"/>
      <c r="AW489" s="41"/>
      <c r="AY489" s="41"/>
      <c r="BA489" s="41"/>
      <c r="BC489" s="41"/>
      <c r="BE489" s="41"/>
      <c r="BG489" s="41"/>
      <c r="BI489" s="41"/>
      <c r="BK489" s="41"/>
      <c r="BM489" s="41"/>
      <c r="BO489" s="41"/>
    </row>
    <row r="490" spans="13:67" x14ac:dyDescent="0.2">
      <c r="M490" s="41"/>
      <c r="O490" s="41"/>
      <c r="Q490" s="41"/>
      <c r="S490" s="41"/>
      <c r="U490" s="41"/>
      <c r="W490" s="41"/>
      <c r="Y490" s="41"/>
      <c r="AA490" s="41"/>
      <c r="AC490" s="41"/>
      <c r="AE490" s="41"/>
      <c r="AG490" s="41"/>
      <c r="AI490" s="41"/>
      <c r="AK490" s="41"/>
      <c r="AM490" s="41"/>
      <c r="AO490" s="41"/>
      <c r="AQ490" s="41"/>
      <c r="AS490" s="41"/>
      <c r="AU490" s="41"/>
      <c r="AW490" s="41"/>
      <c r="AY490" s="41"/>
      <c r="BA490" s="41"/>
      <c r="BC490" s="41"/>
      <c r="BE490" s="41"/>
      <c r="BG490" s="41"/>
      <c r="BI490" s="41"/>
      <c r="BK490" s="41"/>
      <c r="BM490" s="41"/>
      <c r="BO490" s="41"/>
    </row>
    <row r="491" spans="13:67" x14ac:dyDescent="0.2">
      <c r="M491" s="41"/>
      <c r="O491" s="41"/>
      <c r="Q491" s="41"/>
      <c r="S491" s="41"/>
      <c r="U491" s="41"/>
      <c r="W491" s="41"/>
      <c r="Y491" s="41"/>
      <c r="AA491" s="41"/>
      <c r="AC491" s="41"/>
      <c r="AE491" s="41"/>
      <c r="AG491" s="41"/>
      <c r="AI491" s="41"/>
      <c r="AK491" s="41"/>
      <c r="AM491" s="41"/>
      <c r="AO491" s="41"/>
      <c r="AQ491" s="41"/>
      <c r="AS491" s="41"/>
      <c r="AU491" s="41"/>
      <c r="AW491" s="41"/>
      <c r="AY491" s="41"/>
      <c r="BA491" s="41"/>
      <c r="BC491" s="41"/>
      <c r="BE491" s="41"/>
      <c r="BG491" s="41"/>
      <c r="BI491" s="41"/>
      <c r="BK491" s="41"/>
      <c r="BM491" s="41"/>
      <c r="BO491" s="41"/>
    </row>
    <row r="492" spans="13:67" x14ac:dyDescent="0.2">
      <c r="M492" s="41"/>
      <c r="O492" s="41"/>
      <c r="Q492" s="41"/>
      <c r="S492" s="41"/>
      <c r="U492" s="41"/>
      <c r="W492" s="41"/>
      <c r="Y492" s="41"/>
      <c r="AA492" s="41"/>
      <c r="AC492" s="41"/>
      <c r="AE492" s="41"/>
      <c r="AG492" s="41"/>
      <c r="AI492" s="41"/>
      <c r="AK492" s="41"/>
      <c r="AM492" s="41"/>
      <c r="AO492" s="41"/>
      <c r="AQ492" s="41"/>
      <c r="AS492" s="41"/>
      <c r="AU492" s="41"/>
      <c r="AW492" s="41"/>
      <c r="AY492" s="41"/>
      <c r="BA492" s="41"/>
      <c r="BC492" s="41"/>
      <c r="BE492" s="41"/>
      <c r="BG492" s="41"/>
      <c r="BI492" s="41"/>
      <c r="BK492" s="41"/>
      <c r="BM492" s="41"/>
      <c r="BO492" s="41"/>
    </row>
    <row r="493" spans="13:67" x14ac:dyDescent="0.2">
      <c r="M493" s="41"/>
      <c r="O493" s="41"/>
      <c r="Q493" s="41"/>
      <c r="S493" s="41"/>
      <c r="U493" s="41"/>
      <c r="W493" s="41"/>
      <c r="Y493" s="41"/>
      <c r="AA493" s="41"/>
      <c r="AC493" s="41"/>
      <c r="AE493" s="41"/>
      <c r="AG493" s="41"/>
      <c r="AI493" s="41"/>
      <c r="AK493" s="41"/>
      <c r="AM493" s="41"/>
      <c r="AO493" s="41"/>
      <c r="AQ493" s="41"/>
      <c r="AS493" s="41"/>
      <c r="AU493" s="41"/>
      <c r="AW493" s="41"/>
      <c r="AY493" s="41"/>
      <c r="BA493" s="41"/>
      <c r="BC493" s="41"/>
      <c r="BE493" s="41"/>
      <c r="BG493" s="41"/>
      <c r="BI493" s="41"/>
      <c r="BK493" s="41"/>
      <c r="BM493" s="41"/>
      <c r="BO493" s="41"/>
    </row>
    <row r="494" spans="13:67" x14ac:dyDescent="0.2">
      <c r="M494" s="41"/>
      <c r="O494" s="41"/>
      <c r="Q494" s="41"/>
      <c r="S494" s="41"/>
      <c r="U494" s="41"/>
      <c r="W494" s="41"/>
      <c r="Y494" s="41"/>
      <c r="AA494" s="41"/>
      <c r="AC494" s="41"/>
      <c r="AE494" s="41"/>
      <c r="AG494" s="41"/>
      <c r="AI494" s="41"/>
      <c r="AK494" s="41"/>
      <c r="AM494" s="41"/>
      <c r="AO494" s="41"/>
      <c r="AQ494" s="41"/>
      <c r="AS494" s="41"/>
      <c r="AU494" s="41"/>
      <c r="AW494" s="41"/>
      <c r="AY494" s="41"/>
      <c r="BA494" s="41"/>
      <c r="BC494" s="41"/>
      <c r="BE494" s="41"/>
      <c r="BG494" s="41"/>
      <c r="BI494" s="41"/>
      <c r="BK494" s="41"/>
      <c r="BM494" s="41"/>
      <c r="BO494" s="41"/>
    </row>
    <row r="495" spans="13:67" x14ac:dyDescent="0.2">
      <c r="M495" s="41"/>
      <c r="O495" s="41"/>
      <c r="Q495" s="41"/>
      <c r="S495" s="41"/>
      <c r="U495" s="41"/>
      <c r="W495" s="41"/>
      <c r="Y495" s="41"/>
      <c r="AA495" s="41"/>
      <c r="AC495" s="41"/>
      <c r="AE495" s="41"/>
      <c r="AG495" s="41"/>
      <c r="AI495" s="41"/>
      <c r="AK495" s="41"/>
      <c r="AM495" s="41"/>
      <c r="AO495" s="41"/>
      <c r="AQ495" s="41"/>
      <c r="AS495" s="41"/>
      <c r="AU495" s="41"/>
      <c r="AW495" s="41"/>
      <c r="AY495" s="41"/>
      <c r="BA495" s="41"/>
      <c r="BC495" s="41"/>
      <c r="BE495" s="41"/>
      <c r="BG495" s="41"/>
      <c r="BI495" s="41"/>
      <c r="BK495" s="41"/>
      <c r="BM495" s="41"/>
      <c r="BO495" s="41"/>
    </row>
    <row r="496" spans="13:67" x14ac:dyDescent="0.2">
      <c r="M496" s="41"/>
      <c r="O496" s="41"/>
      <c r="Q496" s="41"/>
      <c r="S496" s="41"/>
      <c r="U496" s="41"/>
      <c r="W496" s="41"/>
      <c r="Y496" s="41"/>
      <c r="AA496" s="41"/>
      <c r="AC496" s="41"/>
      <c r="AE496" s="41"/>
      <c r="AG496" s="41"/>
      <c r="AI496" s="41"/>
      <c r="AK496" s="41"/>
      <c r="AM496" s="41"/>
      <c r="AO496" s="41"/>
      <c r="AQ496" s="41"/>
      <c r="AS496" s="41"/>
      <c r="AU496" s="41"/>
      <c r="AW496" s="41"/>
      <c r="AY496" s="41"/>
      <c r="BA496" s="41"/>
      <c r="BC496" s="41"/>
      <c r="BE496" s="41"/>
      <c r="BG496" s="41"/>
      <c r="BI496" s="41"/>
      <c r="BK496" s="41"/>
      <c r="BM496" s="41"/>
      <c r="BO496" s="41"/>
    </row>
    <row r="497" spans="13:67" x14ac:dyDescent="0.2">
      <c r="M497" s="41"/>
      <c r="O497" s="41"/>
      <c r="Q497" s="41"/>
      <c r="S497" s="41"/>
      <c r="U497" s="41"/>
      <c r="W497" s="41"/>
      <c r="Y497" s="41"/>
      <c r="AA497" s="41"/>
      <c r="AC497" s="41"/>
      <c r="AE497" s="41"/>
      <c r="AG497" s="41"/>
      <c r="AI497" s="41"/>
      <c r="AK497" s="41"/>
      <c r="AM497" s="41"/>
      <c r="AO497" s="41"/>
      <c r="AQ497" s="41"/>
      <c r="AS497" s="41"/>
      <c r="AU497" s="41"/>
      <c r="AW497" s="41"/>
      <c r="AY497" s="41"/>
      <c r="BA497" s="41"/>
      <c r="BC497" s="41"/>
      <c r="BE497" s="41"/>
      <c r="BG497" s="41"/>
      <c r="BI497" s="41"/>
      <c r="BK497" s="41"/>
      <c r="BM497" s="41"/>
      <c r="BO497" s="41"/>
    </row>
    <row r="498" spans="13:67" x14ac:dyDescent="0.2">
      <c r="M498" s="41"/>
      <c r="O498" s="41"/>
      <c r="Q498" s="41"/>
      <c r="S498" s="41"/>
      <c r="U498" s="41"/>
      <c r="W498" s="41"/>
      <c r="Y498" s="41"/>
      <c r="AA498" s="41"/>
      <c r="AC498" s="41"/>
      <c r="AE498" s="41"/>
      <c r="AG498" s="41"/>
      <c r="AI498" s="41"/>
      <c r="AK498" s="41"/>
      <c r="AM498" s="41"/>
      <c r="AO498" s="41"/>
      <c r="AQ498" s="41"/>
      <c r="AS498" s="41"/>
      <c r="AU498" s="41"/>
      <c r="AW498" s="41"/>
      <c r="AY498" s="41"/>
      <c r="BA498" s="41"/>
      <c r="BC498" s="41"/>
      <c r="BE498" s="41"/>
      <c r="BG498" s="41"/>
      <c r="BI498" s="41"/>
      <c r="BK498" s="41"/>
      <c r="BM498" s="41"/>
      <c r="BO498" s="41"/>
    </row>
    <row r="499" spans="13:67" x14ac:dyDescent="0.2">
      <c r="M499" s="41"/>
      <c r="O499" s="41"/>
      <c r="Q499" s="41"/>
      <c r="S499" s="41"/>
      <c r="U499" s="41"/>
      <c r="W499" s="41"/>
      <c r="Y499" s="41"/>
      <c r="AA499" s="41"/>
      <c r="AC499" s="41"/>
      <c r="AE499" s="41"/>
      <c r="AG499" s="41"/>
      <c r="AI499" s="41"/>
      <c r="AK499" s="41"/>
      <c r="AM499" s="41"/>
      <c r="AO499" s="41"/>
      <c r="AQ499" s="41"/>
      <c r="AS499" s="41"/>
      <c r="AU499" s="41"/>
      <c r="AW499" s="41"/>
      <c r="AY499" s="41"/>
      <c r="BA499" s="41"/>
      <c r="BC499" s="41"/>
      <c r="BE499" s="41"/>
      <c r="BG499" s="41"/>
      <c r="BI499" s="41"/>
      <c r="BK499" s="41"/>
      <c r="BM499" s="41"/>
      <c r="BO499" s="41"/>
    </row>
    <row r="500" spans="13:67" x14ac:dyDescent="0.2">
      <c r="M500" s="41"/>
      <c r="O500" s="41"/>
      <c r="Q500" s="41"/>
      <c r="S500" s="41"/>
      <c r="U500" s="41"/>
      <c r="W500" s="41"/>
      <c r="Y500" s="41"/>
      <c r="AA500" s="41"/>
      <c r="AC500" s="41"/>
      <c r="AE500" s="41"/>
      <c r="AG500" s="41"/>
      <c r="AI500" s="41"/>
      <c r="AK500" s="41"/>
      <c r="AM500" s="41"/>
      <c r="AO500" s="41"/>
      <c r="AQ500" s="41"/>
      <c r="AS500" s="41"/>
      <c r="AU500" s="41"/>
      <c r="AW500" s="41"/>
      <c r="AY500" s="41"/>
      <c r="BA500" s="41"/>
      <c r="BC500" s="41"/>
      <c r="BE500" s="41"/>
      <c r="BG500" s="41"/>
      <c r="BI500" s="41"/>
      <c r="BK500" s="41"/>
      <c r="BM500" s="41"/>
      <c r="BO500" s="41"/>
    </row>
    <row r="501" spans="13:67" x14ac:dyDescent="0.2">
      <c r="M501" s="41"/>
      <c r="O501" s="41"/>
      <c r="Q501" s="41"/>
      <c r="S501" s="41"/>
      <c r="U501" s="41"/>
      <c r="W501" s="41"/>
      <c r="Y501" s="41"/>
      <c r="AA501" s="41"/>
      <c r="AC501" s="41"/>
      <c r="AE501" s="41"/>
      <c r="AG501" s="41"/>
      <c r="AI501" s="41"/>
      <c r="AK501" s="41"/>
      <c r="AM501" s="41"/>
      <c r="AO501" s="41"/>
      <c r="AQ501" s="41"/>
      <c r="AS501" s="41"/>
      <c r="AU501" s="41"/>
      <c r="AW501" s="41"/>
      <c r="AY501" s="41"/>
      <c r="BA501" s="41"/>
      <c r="BC501" s="41"/>
      <c r="BE501" s="41"/>
      <c r="BG501" s="41"/>
      <c r="BI501" s="41"/>
      <c r="BK501" s="41"/>
      <c r="BM501" s="41"/>
      <c r="BO501" s="41"/>
    </row>
    <row r="502" spans="13:67" x14ac:dyDescent="0.2">
      <c r="M502" s="41"/>
      <c r="O502" s="41"/>
      <c r="Q502" s="41"/>
      <c r="S502" s="41"/>
      <c r="U502" s="41"/>
      <c r="W502" s="41"/>
      <c r="Y502" s="41"/>
      <c r="AA502" s="41"/>
      <c r="AC502" s="41"/>
      <c r="AE502" s="41"/>
      <c r="AG502" s="41"/>
      <c r="AI502" s="41"/>
      <c r="AK502" s="41"/>
      <c r="AM502" s="41"/>
      <c r="AO502" s="41"/>
      <c r="AQ502" s="41"/>
      <c r="AS502" s="41"/>
      <c r="AU502" s="41"/>
      <c r="AW502" s="41"/>
      <c r="AY502" s="41"/>
      <c r="BA502" s="41"/>
      <c r="BC502" s="41"/>
      <c r="BE502" s="41"/>
      <c r="BG502" s="41"/>
      <c r="BI502" s="41"/>
      <c r="BK502" s="41"/>
      <c r="BM502" s="41"/>
      <c r="BO502" s="41"/>
    </row>
    <row r="503" spans="13:67" x14ac:dyDescent="0.2">
      <c r="M503" s="41"/>
      <c r="O503" s="41"/>
      <c r="Q503" s="41"/>
      <c r="S503" s="41"/>
      <c r="U503" s="41"/>
      <c r="W503" s="41"/>
      <c r="Y503" s="41"/>
      <c r="AA503" s="41"/>
      <c r="AC503" s="41"/>
      <c r="AE503" s="41"/>
      <c r="AG503" s="41"/>
      <c r="AI503" s="41"/>
      <c r="AK503" s="41"/>
      <c r="AM503" s="41"/>
      <c r="AO503" s="41"/>
      <c r="AQ503" s="41"/>
      <c r="AS503" s="41"/>
      <c r="AU503" s="41"/>
      <c r="AW503" s="41"/>
      <c r="AY503" s="41"/>
      <c r="BA503" s="41"/>
      <c r="BC503" s="41"/>
      <c r="BE503" s="41"/>
      <c r="BG503" s="41"/>
      <c r="BI503" s="41"/>
      <c r="BK503" s="41"/>
      <c r="BM503" s="41"/>
      <c r="BO503" s="41"/>
    </row>
    <row r="504" spans="13:67" x14ac:dyDescent="0.2">
      <c r="M504" s="41"/>
      <c r="O504" s="41"/>
      <c r="Q504" s="41"/>
      <c r="S504" s="41"/>
      <c r="U504" s="41"/>
      <c r="W504" s="41"/>
      <c r="Y504" s="41"/>
      <c r="AA504" s="41"/>
      <c r="AC504" s="41"/>
      <c r="AE504" s="41"/>
      <c r="AG504" s="41"/>
      <c r="AI504" s="41"/>
      <c r="AK504" s="41"/>
      <c r="AM504" s="41"/>
      <c r="AO504" s="41"/>
      <c r="AQ504" s="41"/>
      <c r="AS504" s="41"/>
      <c r="AU504" s="41"/>
      <c r="AW504" s="41"/>
      <c r="AY504" s="41"/>
      <c r="BA504" s="41"/>
      <c r="BC504" s="41"/>
      <c r="BE504" s="41"/>
      <c r="BG504" s="41"/>
      <c r="BI504" s="41"/>
      <c r="BK504" s="41"/>
      <c r="BM504" s="41"/>
      <c r="BO504" s="41"/>
    </row>
    <row r="505" spans="13:67" x14ac:dyDescent="0.2">
      <c r="M505" s="41"/>
      <c r="O505" s="41"/>
      <c r="Q505" s="41"/>
      <c r="S505" s="41"/>
      <c r="U505" s="41"/>
      <c r="W505" s="41"/>
      <c r="Y505" s="41"/>
      <c r="AA505" s="41"/>
      <c r="AC505" s="41"/>
      <c r="AE505" s="41"/>
      <c r="AG505" s="41"/>
      <c r="AI505" s="41"/>
      <c r="AK505" s="41"/>
      <c r="AM505" s="41"/>
      <c r="AO505" s="41"/>
      <c r="AQ505" s="41"/>
      <c r="AS505" s="41"/>
      <c r="AU505" s="41"/>
      <c r="AW505" s="41"/>
      <c r="AY505" s="41"/>
      <c r="BA505" s="41"/>
      <c r="BC505" s="41"/>
      <c r="BE505" s="41"/>
      <c r="BG505" s="41"/>
      <c r="BI505" s="41"/>
      <c r="BK505" s="41"/>
      <c r="BM505" s="41"/>
      <c r="BO505" s="41"/>
    </row>
    <row r="506" spans="13:67" x14ac:dyDescent="0.2">
      <c r="M506" s="41"/>
      <c r="O506" s="41"/>
      <c r="Q506" s="41"/>
      <c r="S506" s="41"/>
      <c r="U506" s="41"/>
      <c r="W506" s="41"/>
      <c r="Y506" s="41"/>
      <c r="AA506" s="41"/>
      <c r="AC506" s="41"/>
      <c r="AE506" s="41"/>
      <c r="AG506" s="41"/>
      <c r="AI506" s="41"/>
      <c r="AK506" s="41"/>
      <c r="AM506" s="41"/>
      <c r="AO506" s="41"/>
      <c r="AQ506" s="41"/>
      <c r="AS506" s="41"/>
      <c r="AU506" s="41"/>
      <c r="AW506" s="41"/>
      <c r="AY506" s="41"/>
      <c r="BA506" s="41"/>
      <c r="BC506" s="41"/>
      <c r="BE506" s="41"/>
      <c r="BG506" s="41"/>
      <c r="BI506" s="41"/>
      <c r="BK506" s="41"/>
      <c r="BM506" s="41"/>
      <c r="BO506" s="41"/>
    </row>
    <row r="507" spans="13:67" x14ac:dyDescent="0.2">
      <c r="M507" s="41"/>
      <c r="O507" s="41"/>
      <c r="Q507" s="41"/>
      <c r="S507" s="41"/>
      <c r="U507" s="41"/>
      <c r="W507" s="41"/>
      <c r="Y507" s="41"/>
      <c r="AA507" s="41"/>
      <c r="AC507" s="41"/>
      <c r="AE507" s="41"/>
      <c r="AG507" s="41"/>
      <c r="AI507" s="41"/>
      <c r="AK507" s="41"/>
      <c r="AM507" s="41"/>
      <c r="AO507" s="41"/>
      <c r="AQ507" s="41"/>
      <c r="AS507" s="41"/>
      <c r="AU507" s="41"/>
      <c r="AW507" s="41"/>
      <c r="AY507" s="41"/>
      <c r="BA507" s="41"/>
      <c r="BC507" s="41"/>
      <c r="BE507" s="41"/>
      <c r="BG507" s="41"/>
      <c r="BI507" s="41"/>
      <c r="BK507" s="41"/>
      <c r="BM507" s="41"/>
      <c r="BO507" s="41"/>
    </row>
    <row r="508" spans="13:67" x14ac:dyDescent="0.2">
      <c r="M508" s="41"/>
      <c r="O508" s="41"/>
      <c r="Q508" s="41"/>
      <c r="S508" s="41"/>
      <c r="U508" s="41"/>
      <c r="W508" s="41"/>
      <c r="Y508" s="41"/>
      <c r="AA508" s="41"/>
      <c r="AC508" s="41"/>
      <c r="AE508" s="41"/>
      <c r="AG508" s="41"/>
      <c r="AI508" s="41"/>
      <c r="AK508" s="41"/>
      <c r="AM508" s="41"/>
      <c r="AO508" s="41"/>
      <c r="AQ508" s="41"/>
      <c r="AS508" s="41"/>
      <c r="AU508" s="41"/>
      <c r="AW508" s="41"/>
      <c r="AY508" s="41"/>
      <c r="BA508" s="41"/>
      <c r="BC508" s="41"/>
      <c r="BE508" s="41"/>
      <c r="BG508" s="41"/>
      <c r="BI508" s="41"/>
      <c r="BK508" s="41"/>
      <c r="BM508" s="41"/>
      <c r="BO508" s="41"/>
    </row>
    <row r="509" spans="13:67" x14ac:dyDescent="0.2">
      <c r="M509" s="41"/>
      <c r="O509" s="41"/>
      <c r="Q509" s="41"/>
      <c r="S509" s="41"/>
      <c r="U509" s="41"/>
      <c r="W509" s="41"/>
      <c r="Y509" s="41"/>
      <c r="AA509" s="41"/>
      <c r="AC509" s="41"/>
      <c r="AE509" s="41"/>
      <c r="AG509" s="41"/>
      <c r="AI509" s="41"/>
      <c r="AK509" s="41"/>
      <c r="AM509" s="41"/>
      <c r="AO509" s="41"/>
      <c r="AQ509" s="41"/>
      <c r="AS509" s="41"/>
      <c r="AU509" s="41"/>
      <c r="AW509" s="41"/>
      <c r="AY509" s="41"/>
      <c r="BA509" s="41"/>
      <c r="BC509" s="41"/>
      <c r="BE509" s="41"/>
      <c r="BG509" s="41"/>
      <c r="BI509" s="41"/>
      <c r="BK509" s="41"/>
      <c r="BM509" s="41"/>
      <c r="BO509" s="41"/>
    </row>
    <row r="510" spans="13:67" x14ac:dyDescent="0.2">
      <c r="M510" s="41"/>
      <c r="O510" s="41"/>
      <c r="Q510" s="41"/>
      <c r="S510" s="41"/>
      <c r="U510" s="41"/>
      <c r="W510" s="41"/>
      <c r="Y510" s="41"/>
      <c r="AA510" s="41"/>
      <c r="AC510" s="41"/>
      <c r="AE510" s="41"/>
      <c r="AG510" s="41"/>
      <c r="AI510" s="41"/>
      <c r="AK510" s="41"/>
      <c r="AM510" s="41"/>
      <c r="AO510" s="41"/>
      <c r="AQ510" s="41"/>
      <c r="AS510" s="41"/>
      <c r="AU510" s="41"/>
      <c r="AW510" s="41"/>
      <c r="AY510" s="41"/>
      <c r="BA510" s="41"/>
      <c r="BC510" s="41"/>
      <c r="BE510" s="41"/>
      <c r="BG510" s="41"/>
      <c r="BI510" s="41"/>
      <c r="BK510" s="41"/>
      <c r="BM510" s="41"/>
      <c r="BO510" s="41"/>
    </row>
    <row r="511" spans="13:67" x14ac:dyDescent="0.2">
      <c r="M511" s="41"/>
      <c r="O511" s="41"/>
      <c r="Q511" s="41"/>
      <c r="S511" s="41"/>
      <c r="U511" s="41"/>
      <c r="W511" s="41"/>
      <c r="Y511" s="41"/>
      <c r="AA511" s="41"/>
      <c r="AC511" s="41"/>
      <c r="AE511" s="41"/>
      <c r="AG511" s="41"/>
      <c r="AI511" s="41"/>
      <c r="AK511" s="41"/>
      <c r="AM511" s="41"/>
      <c r="AO511" s="41"/>
      <c r="AQ511" s="41"/>
      <c r="AS511" s="41"/>
      <c r="AU511" s="41"/>
      <c r="AW511" s="41"/>
      <c r="AY511" s="41"/>
      <c r="BA511" s="41"/>
      <c r="BC511" s="41"/>
      <c r="BE511" s="41"/>
      <c r="BG511" s="41"/>
      <c r="BI511" s="41"/>
      <c r="BK511" s="41"/>
      <c r="BM511" s="41"/>
      <c r="BO511" s="41"/>
    </row>
    <row r="512" spans="13:67" x14ac:dyDescent="0.2">
      <c r="M512" s="41"/>
      <c r="O512" s="41"/>
      <c r="Q512" s="41"/>
      <c r="S512" s="41"/>
      <c r="U512" s="41"/>
      <c r="W512" s="41"/>
      <c r="Y512" s="41"/>
      <c r="AA512" s="41"/>
      <c r="AC512" s="41"/>
      <c r="AE512" s="41"/>
      <c r="AG512" s="41"/>
      <c r="AI512" s="41"/>
      <c r="AK512" s="41"/>
      <c r="AM512" s="41"/>
      <c r="AO512" s="41"/>
      <c r="AQ512" s="41"/>
      <c r="AS512" s="41"/>
      <c r="AU512" s="41"/>
      <c r="AW512" s="41"/>
      <c r="AY512" s="41"/>
      <c r="BA512" s="41"/>
      <c r="BC512" s="41"/>
      <c r="BE512" s="41"/>
      <c r="BG512" s="41"/>
      <c r="BI512" s="41"/>
      <c r="BK512" s="41"/>
      <c r="BM512" s="41"/>
      <c r="BO512" s="41"/>
    </row>
    <row r="513" spans="13:67" x14ac:dyDescent="0.2">
      <c r="M513" s="41"/>
      <c r="O513" s="41"/>
      <c r="Q513" s="41"/>
      <c r="S513" s="41"/>
      <c r="U513" s="41"/>
      <c r="W513" s="41"/>
      <c r="Y513" s="41"/>
      <c r="AA513" s="41"/>
      <c r="AC513" s="41"/>
      <c r="AE513" s="41"/>
      <c r="AG513" s="41"/>
      <c r="AI513" s="41"/>
      <c r="AK513" s="41"/>
      <c r="AM513" s="41"/>
      <c r="AO513" s="41"/>
      <c r="AQ513" s="41"/>
      <c r="AS513" s="41"/>
      <c r="AU513" s="41"/>
      <c r="AW513" s="41"/>
      <c r="AY513" s="41"/>
      <c r="BA513" s="41"/>
      <c r="BC513" s="41"/>
      <c r="BE513" s="41"/>
      <c r="BG513" s="41"/>
      <c r="BI513" s="41"/>
      <c r="BK513" s="41"/>
      <c r="BM513" s="41"/>
      <c r="BO513" s="41"/>
    </row>
    <row r="514" spans="13:67" x14ac:dyDescent="0.2">
      <c r="M514" s="41"/>
      <c r="O514" s="41"/>
      <c r="Q514" s="41"/>
      <c r="S514" s="41"/>
      <c r="U514" s="41"/>
      <c r="W514" s="41"/>
      <c r="Y514" s="41"/>
      <c r="AA514" s="41"/>
      <c r="AC514" s="41"/>
      <c r="AE514" s="41"/>
      <c r="AG514" s="41"/>
      <c r="AI514" s="41"/>
      <c r="AK514" s="41"/>
      <c r="AM514" s="41"/>
      <c r="AO514" s="41"/>
      <c r="AQ514" s="41"/>
      <c r="AS514" s="41"/>
      <c r="AU514" s="41"/>
      <c r="AW514" s="41"/>
      <c r="AY514" s="41"/>
      <c r="BA514" s="41"/>
      <c r="BC514" s="41"/>
      <c r="BE514" s="41"/>
      <c r="BG514" s="41"/>
      <c r="BI514" s="41"/>
      <c r="BK514" s="41"/>
      <c r="BM514" s="41"/>
      <c r="BO514" s="41"/>
    </row>
    <row r="515" spans="13:67" x14ac:dyDescent="0.2">
      <c r="M515" s="41"/>
      <c r="O515" s="41"/>
      <c r="Q515" s="41"/>
      <c r="S515" s="41"/>
      <c r="U515" s="41"/>
      <c r="W515" s="41"/>
      <c r="Y515" s="41"/>
      <c r="AA515" s="41"/>
      <c r="AC515" s="41"/>
      <c r="AE515" s="41"/>
      <c r="AG515" s="41"/>
      <c r="AI515" s="41"/>
      <c r="AK515" s="41"/>
      <c r="AM515" s="41"/>
      <c r="AO515" s="41"/>
      <c r="AQ515" s="41"/>
      <c r="AS515" s="41"/>
      <c r="AU515" s="41"/>
      <c r="AW515" s="41"/>
      <c r="AY515" s="41"/>
      <c r="BA515" s="41"/>
      <c r="BC515" s="41"/>
      <c r="BE515" s="41"/>
      <c r="BG515" s="41"/>
      <c r="BI515" s="41"/>
      <c r="BK515" s="41"/>
      <c r="BM515" s="41"/>
      <c r="BO515" s="41"/>
    </row>
    <row r="516" spans="13:67" x14ac:dyDescent="0.2">
      <c r="M516" s="41"/>
      <c r="O516" s="41"/>
      <c r="Q516" s="41"/>
      <c r="S516" s="41"/>
      <c r="U516" s="41"/>
      <c r="W516" s="41"/>
      <c r="Y516" s="41"/>
      <c r="AA516" s="41"/>
      <c r="AC516" s="41"/>
      <c r="AE516" s="41"/>
      <c r="AG516" s="41"/>
      <c r="AI516" s="41"/>
      <c r="AK516" s="41"/>
      <c r="AM516" s="41"/>
      <c r="AO516" s="41"/>
      <c r="AQ516" s="41"/>
      <c r="AS516" s="41"/>
      <c r="AU516" s="41"/>
      <c r="AW516" s="41"/>
      <c r="AY516" s="41"/>
      <c r="BA516" s="41"/>
      <c r="BC516" s="41"/>
      <c r="BE516" s="41"/>
      <c r="BG516" s="41"/>
      <c r="BI516" s="41"/>
      <c r="BK516" s="41"/>
      <c r="BM516" s="41"/>
      <c r="BO516" s="41"/>
    </row>
    <row r="517" spans="13:67" x14ac:dyDescent="0.2">
      <c r="M517" s="41"/>
      <c r="O517" s="41"/>
      <c r="Q517" s="41"/>
      <c r="S517" s="41"/>
      <c r="U517" s="41"/>
      <c r="W517" s="41"/>
      <c r="Y517" s="41"/>
      <c r="AA517" s="41"/>
      <c r="AC517" s="41"/>
      <c r="AE517" s="41"/>
      <c r="AG517" s="41"/>
      <c r="AI517" s="41"/>
      <c r="AK517" s="41"/>
      <c r="AM517" s="41"/>
      <c r="AO517" s="41"/>
      <c r="AQ517" s="41"/>
      <c r="AS517" s="41"/>
      <c r="AU517" s="41"/>
      <c r="AW517" s="41"/>
      <c r="AY517" s="41"/>
      <c r="BA517" s="41"/>
      <c r="BC517" s="41"/>
      <c r="BE517" s="41"/>
      <c r="BG517" s="41"/>
      <c r="BI517" s="41"/>
      <c r="BK517" s="41"/>
      <c r="BM517" s="41"/>
      <c r="BO517" s="41"/>
    </row>
    <row r="518" spans="13:67" x14ac:dyDescent="0.2">
      <c r="M518" s="41"/>
      <c r="O518" s="41"/>
      <c r="Q518" s="41"/>
      <c r="S518" s="41"/>
      <c r="U518" s="41"/>
      <c r="W518" s="41"/>
      <c r="Y518" s="41"/>
      <c r="AA518" s="41"/>
      <c r="AC518" s="41"/>
      <c r="AE518" s="41"/>
      <c r="AG518" s="41"/>
      <c r="AI518" s="41"/>
      <c r="AK518" s="41"/>
      <c r="AM518" s="41"/>
      <c r="AO518" s="41"/>
      <c r="AQ518" s="41"/>
      <c r="AS518" s="41"/>
      <c r="AU518" s="41"/>
      <c r="AW518" s="41"/>
      <c r="AY518" s="41"/>
      <c r="BA518" s="41"/>
      <c r="BC518" s="41"/>
      <c r="BE518" s="41"/>
      <c r="BG518" s="41"/>
      <c r="BI518" s="41"/>
      <c r="BK518" s="41"/>
      <c r="BM518" s="41"/>
      <c r="BO518" s="41"/>
    </row>
    <row r="519" spans="13:67" x14ac:dyDescent="0.2">
      <c r="M519" s="41"/>
      <c r="O519" s="41"/>
      <c r="Q519" s="41"/>
      <c r="S519" s="41"/>
      <c r="U519" s="41"/>
      <c r="W519" s="41"/>
      <c r="Y519" s="41"/>
      <c r="AA519" s="41"/>
      <c r="AC519" s="41"/>
      <c r="AE519" s="41"/>
      <c r="AG519" s="41"/>
      <c r="AI519" s="41"/>
      <c r="AK519" s="41"/>
      <c r="AM519" s="41"/>
      <c r="AO519" s="41"/>
      <c r="AQ519" s="41"/>
      <c r="AS519" s="41"/>
      <c r="AU519" s="41"/>
      <c r="AW519" s="41"/>
      <c r="AY519" s="41"/>
      <c r="BA519" s="41"/>
      <c r="BC519" s="41"/>
      <c r="BE519" s="41"/>
      <c r="BG519" s="41"/>
      <c r="BI519" s="41"/>
      <c r="BK519" s="41"/>
      <c r="BM519" s="41"/>
      <c r="BO519" s="41"/>
    </row>
    <row r="520" spans="13:67" x14ac:dyDescent="0.2">
      <c r="M520" s="41"/>
      <c r="O520" s="41"/>
      <c r="Q520" s="41"/>
      <c r="S520" s="41"/>
      <c r="U520" s="41"/>
      <c r="W520" s="41"/>
      <c r="Y520" s="41"/>
      <c r="AA520" s="41"/>
      <c r="AC520" s="41"/>
      <c r="AE520" s="41"/>
      <c r="AG520" s="41"/>
      <c r="AI520" s="41"/>
      <c r="AK520" s="41"/>
      <c r="AM520" s="41"/>
      <c r="AO520" s="41"/>
      <c r="AQ520" s="41"/>
      <c r="AS520" s="41"/>
      <c r="AU520" s="41"/>
      <c r="AW520" s="41"/>
      <c r="AY520" s="41"/>
      <c r="BA520" s="41"/>
      <c r="BC520" s="41"/>
      <c r="BE520" s="41"/>
      <c r="BG520" s="41"/>
      <c r="BI520" s="41"/>
      <c r="BK520" s="41"/>
      <c r="BM520" s="41"/>
      <c r="BO520" s="41"/>
    </row>
    <row r="521" spans="13:67" x14ac:dyDescent="0.2">
      <c r="M521" s="41"/>
      <c r="O521" s="41"/>
      <c r="Q521" s="41"/>
      <c r="S521" s="41"/>
      <c r="U521" s="41"/>
      <c r="W521" s="41"/>
      <c r="Y521" s="41"/>
      <c r="AA521" s="41"/>
      <c r="AC521" s="41"/>
      <c r="AE521" s="41"/>
      <c r="AG521" s="41"/>
      <c r="AI521" s="41"/>
      <c r="AK521" s="41"/>
      <c r="AM521" s="41"/>
      <c r="AO521" s="41"/>
      <c r="AQ521" s="41"/>
      <c r="AS521" s="41"/>
      <c r="AU521" s="41"/>
      <c r="AW521" s="41"/>
      <c r="AY521" s="41"/>
      <c r="BA521" s="41"/>
      <c r="BC521" s="41"/>
      <c r="BE521" s="41"/>
      <c r="BG521" s="41"/>
      <c r="BI521" s="41"/>
      <c r="BK521" s="41"/>
      <c r="BM521" s="41"/>
      <c r="BO521" s="41"/>
    </row>
    <row r="522" spans="13:67" x14ac:dyDescent="0.2">
      <c r="M522" s="41"/>
      <c r="O522" s="41"/>
      <c r="Q522" s="41"/>
      <c r="S522" s="41"/>
      <c r="U522" s="41"/>
      <c r="W522" s="41"/>
      <c r="Y522" s="41"/>
      <c r="AA522" s="41"/>
      <c r="AC522" s="41"/>
      <c r="AE522" s="41"/>
      <c r="AG522" s="41"/>
      <c r="AI522" s="41"/>
      <c r="AK522" s="41"/>
      <c r="AM522" s="41"/>
      <c r="AO522" s="41"/>
      <c r="AQ522" s="41"/>
      <c r="AS522" s="41"/>
      <c r="AU522" s="41"/>
      <c r="AW522" s="41"/>
      <c r="AY522" s="41"/>
      <c r="BA522" s="41"/>
      <c r="BC522" s="41"/>
      <c r="BE522" s="41"/>
      <c r="BG522" s="41"/>
      <c r="BI522" s="41"/>
      <c r="BK522" s="41"/>
      <c r="BM522" s="41"/>
      <c r="BO522" s="41"/>
    </row>
    <row r="523" spans="13:67" x14ac:dyDescent="0.2">
      <c r="M523" s="41"/>
      <c r="O523" s="41"/>
      <c r="Q523" s="41"/>
      <c r="S523" s="41"/>
      <c r="U523" s="41"/>
      <c r="W523" s="41"/>
      <c r="Y523" s="41"/>
      <c r="AA523" s="41"/>
      <c r="AC523" s="41"/>
      <c r="AE523" s="41"/>
      <c r="AG523" s="41"/>
      <c r="AI523" s="41"/>
      <c r="AK523" s="41"/>
      <c r="AM523" s="41"/>
      <c r="AO523" s="41"/>
      <c r="AQ523" s="41"/>
      <c r="AS523" s="41"/>
      <c r="AU523" s="41"/>
      <c r="AW523" s="41"/>
      <c r="AY523" s="41"/>
      <c r="BA523" s="41"/>
      <c r="BC523" s="41"/>
      <c r="BE523" s="41"/>
      <c r="BG523" s="41"/>
      <c r="BI523" s="41"/>
      <c r="BK523" s="41"/>
      <c r="BM523" s="41"/>
      <c r="BO523" s="41"/>
    </row>
    <row r="524" spans="13:67" x14ac:dyDescent="0.2">
      <c r="M524" s="41"/>
      <c r="O524" s="41"/>
      <c r="Q524" s="41"/>
      <c r="S524" s="41"/>
      <c r="U524" s="41"/>
      <c r="W524" s="41"/>
      <c r="Y524" s="41"/>
      <c r="AA524" s="41"/>
      <c r="AC524" s="41"/>
      <c r="AE524" s="41"/>
      <c r="AG524" s="41"/>
      <c r="AI524" s="41"/>
      <c r="AK524" s="41"/>
      <c r="AM524" s="41"/>
      <c r="AO524" s="41"/>
      <c r="AQ524" s="41"/>
      <c r="AS524" s="41"/>
      <c r="AU524" s="41"/>
      <c r="AW524" s="41"/>
      <c r="AY524" s="41"/>
      <c r="BA524" s="41"/>
      <c r="BC524" s="41"/>
      <c r="BE524" s="41"/>
      <c r="BG524" s="41"/>
      <c r="BI524" s="41"/>
      <c r="BK524" s="41"/>
      <c r="BM524" s="41"/>
      <c r="BO524" s="41"/>
    </row>
    <row r="525" spans="13:67" x14ac:dyDescent="0.2">
      <c r="M525" s="41"/>
      <c r="O525" s="41"/>
      <c r="Q525" s="41"/>
      <c r="S525" s="41"/>
      <c r="U525" s="41"/>
      <c r="W525" s="41"/>
      <c r="Y525" s="41"/>
      <c r="AA525" s="41"/>
      <c r="AC525" s="41"/>
      <c r="AE525" s="41"/>
      <c r="AG525" s="41"/>
      <c r="AI525" s="41"/>
      <c r="AK525" s="41"/>
      <c r="AM525" s="41"/>
      <c r="AO525" s="41"/>
      <c r="AQ525" s="41"/>
      <c r="AS525" s="41"/>
      <c r="AU525" s="41"/>
      <c r="AW525" s="41"/>
      <c r="AY525" s="41"/>
      <c r="BA525" s="41"/>
      <c r="BC525" s="41"/>
      <c r="BE525" s="41"/>
      <c r="BG525" s="41"/>
      <c r="BI525" s="41"/>
      <c r="BK525" s="41"/>
      <c r="BM525" s="41"/>
      <c r="BO525" s="41"/>
    </row>
    <row r="526" spans="13:67" x14ac:dyDescent="0.2">
      <c r="M526" s="41"/>
      <c r="O526" s="41"/>
      <c r="Q526" s="41"/>
      <c r="S526" s="41"/>
      <c r="U526" s="41"/>
      <c r="W526" s="41"/>
      <c r="Y526" s="41"/>
      <c r="AA526" s="41"/>
      <c r="AC526" s="41"/>
      <c r="AE526" s="41"/>
      <c r="AG526" s="41"/>
      <c r="AI526" s="41"/>
      <c r="AK526" s="41"/>
      <c r="AM526" s="41"/>
      <c r="AO526" s="41"/>
      <c r="AQ526" s="41"/>
      <c r="AS526" s="41"/>
      <c r="AU526" s="41"/>
      <c r="AW526" s="41"/>
      <c r="AY526" s="41"/>
      <c r="BA526" s="41"/>
      <c r="BC526" s="41"/>
      <c r="BE526" s="41"/>
      <c r="BG526" s="41"/>
      <c r="BI526" s="41"/>
      <c r="BK526" s="41"/>
      <c r="BM526" s="41"/>
      <c r="BO526" s="41"/>
    </row>
    <row r="527" spans="13:67" x14ac:dyDescent="0.2">
      <c r="M527" s="41"/>
      <c r="O527" s="41"/>
      <c r="Q527" s="41"/>
      <c r="S527" s="41"/>
      <c r="U527" s="41"/>
      <c r="W527" s="41"/>
      <c r="Y527" s="41"/>
      <c r="AA527" s="41"/>
      <c r="AC527" s="41"/>
      <c r="AE527" s="41"/>
      <c r="AG527" s="41"/>
      <c r="AI527" s="41"/>
      <c r="AK527" s="41"/>
      <c r="AM527" s="41"/>
      <c r="AO527" s="41"/>
      <c r="AQ527" s="41"/>
      <c r="AS527" s="41"/>
      <c r="AU527" s="41"/>
      <c r="AW527" s="41"/>
      <c r="AY527" s="41"/>
      <c r="BA527" s="41"/>
      <c r="BC527" s="41"/>
      <c r="BE527" s="41"/>
      <c r="BG527" s="41"/>
      <c r="BI527" s="41"/>
      <c r="BK527" s="41"/>
      <c r="BM527" s="41"/>
      <c r="BO527" s="41"/>
    </row>
    <row r="528" spans="13:67" x14ac:dyDescent="0.2">
      <c r="M528" s="41"/>
      <c r="O528" s="41"/>
      <c r="Q528" s="41"/>
      <c r="S528" s="41"/>
      <c r="U528" s="41"/>
      <c r="W528" s="41"/>
      <c r="Y528" s="41"/>
      <c r="AA528" s="41"/>
      <c r="AC528" s="41"/>
      <c r="AE528" s="41"/>
      <c r="AG528" s="41"/>
      <c r="AI528" s="41"/>
      <c r="AK528" s="41"/>
      <c r="AM528" s="41"/>
      <c r="AO528" s="41"/>
      <c r="AQ528" s="41"/>
      <c r="AS528" s="41"/>
      <c r="AU528" s="41"/>
      <c r="AW528" s="41"/>
      <c r="AY528" s="41"/>
      <c r="BA528" s="41"/>
      <c r="BC528" s="41"/>
      <c r="BE528" s="41"/>
      <c r="BG528" s="41"/>
      <c r="BI528" s="41"/>
      <c r="BK528" s="41"/>
      <c r="BM528" s="41"/>
      <c r="BO528" s="41"/>
    </row>
    <row r="529" spans="13:67" x14ac:dyDescent="0.2">
      <c r="M529" s="41"/>
      <c r="O529" s="41"/>
      <c r="Q529" s="41"/>
      <c r="S529" s="41"/>
      <c r="U529" s="41"/>
      <c r="W529" s="41"/>
      <c r="Y529" s="41"/>
      <c r="AA529" s="41"/>
      <c r="AC529" s="41"/>
      <c r="AE529" s="41"/>
      <c r="AG529" s="41"/>
      <c r="AI529" s="41"/>
      <c r="AK529" s="41"/>
      <c r="AM529" s="41"/>
      <c r="AO529" s="41"/>
      <c r="AQ529" s="41"/>
      <c r="AS529" s="41"/>
      <c r="AU529" s="41"/>
      <c r="AW529" s="41"/>
      <c r="AY529" s="41"/>
      <c r="BA529" s="41"/>
      <c r="BC529" s="41"/>
      <c r="BE529" s="41"/>
      <c r="BG529" s="41"/>
      <c r="BI529" s="41"/>
      <c r="BK529" s="41"/>
      <c r="BM529" s="41"/>
      <c r="BO529" s="41"/>
    </row>
    <row r="530" spans="13:67" x14ac:dyDescent="0.2">
      <c r="M530" s="41"/>
      <c r="O530" s="41"/>
      <c r="Q530" s="41"/>
      <c r="S530" s="41"/>
      <c r="U530" s="41"/>
      <c r="W530" s="41"/>
      <c r="Y530" s="41"/>
      <c r="AA530" s="41"/>
      <c r="AC530" s="41"/>
      <c r="AE530" s="41"/>
      <c r="AG530" s="41"/>
      <c r="AI530" s="41"/>
      <c r="AK530" s="41"/>
      <c r="AM530" s="41"/>
      <c r="AO530" s="41"/>
      <c r="AQ530" s="41"/>
      <c r="AS530" s="41"/>
      <c r="AU530" s="41"/>
      <c r="AW530" s="41"/>
      <c r="AY530" s="41"/>
      <c r="BA530" s="41"/>
      <c r="BC530" s="41"/>
      <c r="BE530" s="41"/>
      <c r="BG530" s="41"/>
      <c r="BI530" s="41"/>
      <c r="BK530" s="41"/>
      <c r="BM530" s="41"/>
      <c r="BO530" s="41"/>
    </row>
    <row r="531" spans="13:67" x14ac:dyDescent="0.2">
      <c r="M531" s="41"/>
      <c r="O531" s="41"/>
      <c r="Q531" s="41"/>
      <c r="S531" s="41"/>
      <c r="U531" s="41"/>
      <c r="W531" s="41"/>
      <c r="Y531" s="41"/>
      <c r="AA531" s="41"/>
      <c r="AC531" s="41"/>
      <c r="AE531" s="41"/>
      <c r="AG531" s="41"/>
      <c r="AI531" s="41"/>
      <c r="AK531" s="41"/>
      <c r="AM531" s="41"/>
      <c r="AO531" s="41"/>
      <c r="AQ531" s="41"/>
      <c r="AS531" s="41"/>
      <c r="AU531" s="41"/>
      <c r="AW531" s="41"/>
      <c r="AY531" s="41"/>
      <c r="BA531" s="41"/>
      <c r="BC531" s="41"/>
      <c r="BE531" s="41"/>
      <c r="BG531" s="41"/>
      <c r="BI531" s="41"/>
      <c r="BK531" s="41"/>
      <c r="BM531" s="41"/>
      <c r="BO531" s="41"/>
    </row>
    <row r="532" spans="13:67" x14ac:dyDescent="0.2">
      <c r="M532" s="41"/>
      <c r="O532" s="41"/>
      <c r="Q532" s="41"/>
      <c r="S532" s="41"/>
      <c r="U532" s="41"/>
      <c r="W532" s="41"/>
      <c r="Y532" s="41"/>
      <c r="AA532" s="41"/>
      <c r="AC532" s="41"/>
      <c r="AE532" s="41"/>
      <c r="AG532" s="41"/>
      <c r="AI532" s="41"/>
      <c r="AK532" s="41"/>
      <c r="AM532" s="41"/>
      <c r="AO532" s="41"/>
      <c r="AQ532" s="41"/>
      <c r="AS532" s="41"/>
      <c r="AU532" s="41"/>
      <c r="AW532" s="41"/>
      <c r="AY532" s="41"/>
      <c r="BA532" s="41"/>
      <c r="BC532" s="41"/>
      <c r="BE532" s="41"/>
      <c r="BG532" s="41"/>
      <c r="BI532" s="41"/>
      <c r="BK532" s="41"/>
      <c r="BM532" s="41"/>
      <c r="BO532" s="41"/>
    </row>
    <row r="533" spans="13:67" x14ac:dyDescent="0.2">
      <c r="M533" s="41"/>
      <c r="O533" s="41"/>
      <c r="Q533" s="41"/>
      <c r="S533" s="41"/>
      <c r="U533" s="41"/>
      <c r="W533" s="41"/>
      <c r="Y533" s="41"/>
      <c r="AA533" s="41"/>
      <c r="AC533" s="41"/>
      <c r="AE533" s="41"/>
      <c r="AG533" s="41"/>
      <c r="AI533" s="41"/>
      <c r="AK533" s="41"/>
      <c r="AM533" s="41"/>
      <c r="AO533" s="41"/>
      <c r="AQ533" s="41"/>
      <c r="AS533" s="41"/>
      <c r="AU533" s="41"/>
      <c r="AW533" s="41"/>
      <c r="AY533" s="41"/>
      <c r="BA533" s="41"/>
      <c r="BC533" s="41"/>
      <c r="BE533" s="41"/>
      <c r="BG533" s="41"/>
      <c r="BI533" s="41"/>
      <c r="BK533" s="41"/>
      <c r="BM533" s="41"/>
      <c r="BO533" s="41"/>
    </row>
    <row r="534" spans="13:67" x14ac:dyDescent="0.2">
      <c r="M534" s="41"/>
      <c r="O534" s="41"/>
      <c r="Q534" s="41"/>
      <c r="S534" s="41"/>
      <c r="U534" s="41"/>
      <c r="W534" s="41"/>
      <c r="Y534" s="41"/>
      <c r="AA534" s="41"/>
      <c r="AC534" s="41"/>
      <c r="AE534" s="41"/>
      <c r="AG534" s="41"/>
      <c r="AI534" s="41"/>
      <c r="AK534" s="41"/>
      <c r="AM534" s="41"/>
      <c r="AO534" s="41"/>
      <c r="AQ534" s="41"/>
      <c r="AS534" s="41"/>
      <c r="AU534" s="41"/>
      <c r="AW534" s="41"/>
      <c r="AY534" s="41"/>
      <c r="BA534" s="41"/>
      <c r="BC534" s="41"/>
      <c r="BE534" s="41"/>
      <c r="BG534" s="41"/>
      <c r="BI534" s="41"/>
      <c r="BK534" s="41"/>
      <c r="BM534" s="41"/>
      <c r="BO534" s="41"/>
    </row>
    <row r="535" spans="13:67" x14ac:dyDescent="0.2">
      <c r="M535" s="41"/>
      <c r="O535" s="41"/>
      <c r="Q535" s="41"/>
      <c r="S535" s="41"/>
      <c r="U535" s="41"/>
      <c r="W535" s="41"/>
      <c r="Y535" s="41"/>
      <c r="AA535" s="41"/>
      <c r="AC535" s="41"/>
      <c r="AE535" s="41"/>
      <c r="AG535" s="41"/>
      <c r="AI535" s="41"/>
      <c r="AK535" s="41"/>
      <c r="AM535" s="41"/>
      <c r="AO535" s="41"/>
      <c r="AQ535" s="41"/>
      <c r="AS535" s="41"/>
      <c r="AU535" s="41"/>
      <c r="AW535" s="41"/>
      <c r="AY535" s="41"/>
      <c r="BA535" s="41"/>
      <c r="BC535" s="41"/>
      <c r="BE535" s="41"/>
      <c r="BG535" s="41"/>
      <c r="BI535" s="41"/>
      <c r="BK535" s="41"/>
      <c r="BM535" s="41"/>
      <c r="BO535" s="41"/>
    </row>
    <row r="536" spans="13:67" x14ac:dyDescent="0.2">
      <c r="M536" s="41"/>
      <c r="O536" s="41"/>
      <c r="Q536" s="41"/>
      <c r="S536" s="41"/>
      <c r="U536" s="41"/>
      <c r="W536" s="41"/>
      <c r="Y536" s="41"/>
      <c r="AA536" s="41"/>
      <c r="AC536" s="41"/>
      <c r="AE536" s="41"/>
      <c r="AG536" s="41"/>
      <c r="AI536" s="41"/>
      <c r="AK536" s="41"/>
      <c r="AM536" s="41"/>
      <c r="AO536" s="41"/>
      <c r="AQ536" s="41"/>
      <c r="AS536" s="41"/>
      <c r="AU536" s="41"/>
      <c r="AW536" s="41"/>
      <c r="AY536" s="41"/>
      <c r="BA536" s="41"/>
      <c r="BC536" s="41"/>
      <c r="BE536" s="41"/>
      <c r="BG536" s="41"/>
      <c r="BI536" s="41"/>
      <c r="BK536" s="41"/>
      <c r="BM536" s="41"/>
      <c r="BO536" s="41"/>
    </row>
    <row r="537" spans="13:67" x14ac:dyDescent="0.2">
      <c r="M537" s="41"/>
      <c r="O537" s="41"/>
      <c r="Q537" s="41"/>
      <c r="S537" s="41"/>
      <c r="U537" s="41"/>
      <c r="W537" s="41"/>
      <c r="Y537" s="41"/>
      <c r="AA537" s="41"/>
      <c r="AC537" s="41"/>
      <c r="AE537" s="41"/>
      <c r="AG537" s="41"/>
      <c r="AI537" s="41"/>
      <c r="AK537" s="41"/>
      <c r="AM537" s="41"/>
      <c r="AO537" s="41"/>
      <c r="AQ537" s="41"/>
      <c r="AS537" s="41"/>
      <c r="AU537" s="41"/>
      <c r="AW537" s="41"/>
      <c r="AY537" s="41"/>
      <c r="BA537" s="41"/>
      <c r="BC537" s="41"/>
      <c r="BE537" s="41"/>
      <c r="BG537" s="41"/>
      <c r="BI537" s="41"/>
      <c r="BK537" s="41"/>
      <c r="BM537" s="41"/>
      <c r="BO537" s="41"/>
    </row>
    <row r="538" spans="13:67" x14ac:dyDescent="0.2">
      <c r="M538" s="41"/>
      <c r="O538" s="41"/>
      <c r="Q538" s="41"/>
      <c r="S538" s="41"/>
      <c r="U538" s="41"/>
      <c r="W538" s="41"/>
      <c r="Y538" s="41"/>
      <c r="AA538" s="41"/>
      <c r="AC538" s="41"/>
      <c r="AE538" s="41"/>
      <c r="AG538" s="41"/>
      <c r="AI538" s="41"/>
      <c r="AK538" s="41"/>
      <c r="AM538" s="41"/>
      <c r="AO538" s="41"/>
      <c r="AQ538" s="41"/>
      <c r="AS538" s="41"/>
      <c r="AU538" s="41"/>
      <c r="AW538" s="41"/>
      <c r="AY538" s="41"/>
      <c r="BA538" s="41"/>
      <c r="BC538" s="41"/>
      <c r="BE538" s="41"/>
      <c r="BG538" s="41"/>
      <c r="BI538" s="41"/>
      <c r="BK538" s="41"/>
      <c r="BM538" s="41"/>
      <c r="BO538" s="41"/>
    </row>
    <row r="539" spans="13:67" x14ac:dyDescent="0.2">
      <c r="M539" s="41"/>
      <c r="O539" s="41"/>
      <c r="Q539" s="41"/>
      <c r="S539" s="41"/>
      <c r="U539" s="41"/>
      <c r="W539" s="41"/>
      <c r="Y539" s="41"/>
      <c r="AA539" s="41"/>
      <c r="AC539" s="41"/>
      <c r="AE539" s="41"/>
      <c r="AG539" s="41"/>
      <c r="AI539" s="41"/>
      <c r="AK539" s="41"/>
      <c r="AM539" s="41"/>
      <c r="AO539" s="41"/>
      <c r="AQ539" s="41"/>
      <c r="AS539" s="41"/>
      <c r="AU539" s="41"/>
      <c r="AW539" s="41"/>
      <c r="AY539" s="41"/>
      <c r="BA539" s="41"/>
      <c r="BC539" s="41"/>
      <c r="BE539" s="41"/>
      <c r="BG539" s="41"/>
      <c r="BI539" s="41"/>
      <c r="BK539" s="41"/>
      <c r="BM539" s="41"/>
      <c r="BO539" s="41"/>
    </row>
    <row r="540" spans="13:67" x14ac:dyDescent="0.2">
      <c r="M540" s="41"/>
      <c r="O540" s="41"/>
      <c r="Q540" s="41"/>
      <c r="S540" s="41"/>
      <c r="U540" s="41"/>
      <c r="W540" s="41"/>
      <c r="Y540" s="41"/>
      <c r="AA540" s="41"/>
      <c r="AC540" s="41"/>
      <c r="AE540" s="41"/>
      <c r="AG540" s="41"/>
      <c r="AI540" s="41"/>
      <c r="AK540" s="41"/>
      <c r="AM540" s="41"/>
      <c r="AO540" s="41"/>
      <c r="AQ540" s="41"/>
      <c r="AS540" s="41"/>
      <c r="AU540" s="41"/>
      <c r="AW540" s="41"/>
      <c r="AY540" s="41"/>
      <c r="BA540" s="41"/>
      <c r="BC540" s="41"/>
      <c r="BE540" s="41"/>
      <c r="BG540" s="41"/>
      <c r="BI540" s="41"/>
      <c r="BK540" s="41"/>
      <c r="BM540" s="41"/>
      <c r="BO540" s="41"/>
    </row>
    <row r="541" spans="13:67" x14ac:dyDescent="0.2">
      <c r="M541" s="41"/>
      <c r="O541" s="41"/>
      <c r="Q541" s="41"/>
      <c r="S541" s="41"/>
      <c r="U541" s="41"/>
      <c r="W541" s="41"/>
      <c r="Y541" s="41"/>
      <c r="AA541" s="41"/>
      <c r="AC541" s="41"/>
      <c r="AE541" s="41"/>
      <c r="AG541" s="41"/>
      <c r="AI541" s="41"/>
      <c r="AK541" s="41"/>
      <c r="AM541" s="41"/>
      <c r="AO541" s="41"/>
      <c r="AQ541" s="41"/>
      <c r="AS541" s="41"/>
      <c r="AU541" s="41"/>
      <c r="AW541" s="41"/>
      <c r="AY541" s="41"/>
      <c r="BA541" s="41"/>
      <c r="BC541" s="41"/>
      <c r="BE541" s="41"/>
      <c r="BG541" s="41"/>
      <c r="BI541" s="41"/>
      <c r="BK541" s="41"/>
      <c r="BM541" s="41"/>
      <c r="BO541" s="41"/>
    </row>
    <row r="542" spans="13:67" x14ac:dyDescent="0.2">
      <c r="M542" s="41"/>
      <c r="O542" s="41"/>
      <c r="Q542" s="41"/>
      <c r="S542" s="41"/>
      <c r="U542" s="41"/>
      <c r="W542" s="41"/>
      <c r="Y542" s="41"/>
      <c r="AA542" s="41"/>
      <c r="AC542" s="41"/>
      <c r="AE542" s="41"/>
      <c r="AG542" s="41"/>
      <c r="AI542" s="41"/>
      <c r="AK542" s="41"/>
      <c r="AM542" s="41"/>
      <c r="AO542" s="41"/>
      <c r="AQ542" s="41"/>
      <c r="AS542" s="41"/>
      <c r="AU542" s="41"/>
      <c r="AW542" s="41"/>
      <c r="AY542" s="41"/>
      <c r="BA542" s="41"/>
      <c r="BC542" s="41"/>
      <c r="BE542" s="41"/>
      <c r="BG542" s="41"/>
      <c r="BI542" s="41"/>
      <c r="BK542" s="41"/>
      <c r="BM542" s="41"/>
      <c r="BO542" s="41"/>
    </row>
    <row r="543" spans="13:67" x14ac:dyDescent="0.2">
      <c r="M543" s="41"/>
      <c r="O543" s="41"/>
      <c r="Q543" s="41"/>
      <c r="S543" s="41"/>
      <c r="U543" s="41"/>
      <c r="W543" s="41"/>
      <c r="Y543" s="41"/>
      <c r="AA543" s="41"/>
      <c r="AC543" s="41"/>
      <c r="AE543" s="41"/>
      <c r="AG543" s="41"/>
      <c r="AI543" s="41"/>
      <c r="AK543" s="41"/>
      <c r="AM543" s="41"/>
      <c r="AO543" s="41"/>
      <c r="AQ543" s="41"/>
      <c r="AS543" s="41"/>
      <c r="AU543" s="41"/>
      <c r="AW543" s="41"/>
      <c r="AY543" s="41"/>
      <c r="BA543" s="41"/>
      <c r="BC543" s="41"/>
      <c r="BE543" s="41"/>
      <c r="BG543" s="41"/>
      <c r="BI543" s="41"/>
      <c r="BK543" s="41"/>
      <c r="BM543" s="41"/>
      <c r="BO543" s="41"/>
    </row>
    <row r="544" spans="13:67" x14ac:dyDescent="0.2">
      <c r="M544" s="41"/>
      <c r="O544" s="41"/>
      <c r="Q544" s="41"/>
      <c r="S544" s="41"/>
      <c r="U544" s="41"/>
      <c r="W544" s="41"/>
      <c r="Y544" s="41"/>
      <c r="AA544" s="41"/>
      <c r="AC544" s="41"/>
      <c r="AE544" s="41"/>
      <c r="AG544" s="41"/>
      <c r="AI544" s="41"/>
      <c r="AK544" s="41"/>
      <c r="AM544" s="41"/>
      <c r="AO544" s="41"/>
      <c r="AQ544" s="41"/>
      <c r="AS544" s="41"/>
      <c r="AU544" s="41"/>
      <c r="AW544" s="41"/>
      <c r="AY544" s="41"/>
      <c r="BA544" s="41"/>
      <c r="BC544" s="41"/>
      <c r="BE544" s="41"/>
      <c r="BG544" s="41"/>
      <c r="BI544" s="41"/>
      <c r="BK544" s="41"/>
      <c r="BM544" s="41"/>
      <c r="BO544" s="41"/>
    </row>
    <row r="545" spans="13:67" x14ac:dyDescent="0.2">
      <c r="M545" s="41"/>
      <c r="O545" s="41"/>
      <c r="Q545" s="41"/>
      <c r="S545" s="41"/>
      <c r="U545" s="41"/>
      <c r="W545" s="41"/>
      <c r="Y545" s="41"/>
      <c r="AA545" s="41"/>
      <c r="AC545" s="41"/>
      <c r="AE545" s="41"/>
      <c r="AG545" s="41"/>
      <c r="AI545" s="41"/>
      <c r="AK545" s="41"/>
      <c r="AM545" s="41"/>
      <c r="AO545" s="41"/>
      <c r="AQ545" s="41"/>
      <c r="AS545" s="41"/>
      <c r="AU545" s="41"/>
      <c r="AW545" s="41"/>
      <c r="AY545" s="41"/>
      <c r="BA545" s="41"/>
      <c r="BC545" s="41"/>
      <c r="BE545" s="41"/>
      <c r="BG545" s="41"/>
      <c r="BI545" s="41"/>
      <c r="BK545" s="41"/>
      <c r="BM545" s="41"/>
      <c r="BO545" s="41"/>
    </row>
    <row r="546" spans="13:67" x14ac:dyDescent="0.2">
      <c r="M546" s="41"/>
      <c r="O546" s="41"/>
      <c r="Q546" s="41"/>
      <c r="S546" s="41"/>
      <c r="U546" s="41"/>
      <c r="W546" s="41"/>
      <c r="Y546" s="41"/>
      <c r="AA546" s="41"/>
      <c r="AC546" s="41"/>
      <c r="AE546" s="41"/>
      <c r="AG546" s="41"/>
      <c r="AI546" s="41"/>
      <c r="AK546" s="41"/>
      <c r="AM546" s="41"/>
      <c r="AO546" s="41"/>
      <c r="AQ546" s="41"/>
      <c r="AS546" s="41"/>
      <c r="AU546" s="41"/>
      <c r="AW546" s="41"/>
      <c r="AY546" s="41"/>
      <c r="BA546" s="41"/>
      <c r="BC546" s="41"/>
      <c r="BE546" s="41"/>
      <c r="BG546" s="41"/>
      <c r="BI546" s="41"/>
      <c r="BK546" s="41"/>
      <c r="BM546" s="41"/>
      <c r="BO546" s="41"/>
    </row>
    <row r="547" spans="13:67" x14ac:dyDescent="0.2">
      <c r="M547" s="41"/>
      <c r="O547" s="41"/>
      <c r="Q547" s="41"/>
      <c r="S547" s="41"/>
      <c r="U547" s="41"/>
      <c r="W547" s="41"/>
      <c r="Y547" s="41"/>
      <c r="AA547" s="41"/>
      <c r="AC547" s="41"/>
      <c r="AE547" s="41"/>
      <c r="AG547" s="41"/>
      <c r="AI547" s="41"/>
      <c r="AK547" s="41"/>
      <c r="AM547" s="41"/>
      <c r="AO547" s="41"/>
      <c r="AQ547" s="41"/>
      <c r="AS547" s="41"/>
      <c r="AU547" s="41"/>
      <c r="AW547" s="41"/>
      <c r="AY547" s="41"/>
      <c r="BA547" s="41"/>
      <c r="BC547" s="41"/>
      <c r="BE547" s="41"/>
      <c r="BG547" s="41"/>
      <c r="BI547" s="41"/>
      <c r="BK547" s="41"/>
      <c r="BM547" s="41"/>
      <c r="BO547" s="41"/>
    </row>
    <row r="548" spans="13:67" x14ac:dyDescent="0.2">
      <c r="M548" s="41"/>
      <c r="O548" s="41"/>
      <c r="Q548" s="41"/>
      <c r="S548" s="41"/>
      <c r="U548" s="41"/>
      <c r="W548" s="41"/>
      <c r="Y548" s="41"/>
      <c r="AA548" s="41"/>
      <c r="AC548" s="41"/>
      <c r="AE548" s="41"/>
      <c r="AG548" s="41"/>
      <c r="AI548" s="41"/>
      <c r="AK548" s="41"/>
      <c r="AM548" s="41"/>
      <c r="AO548" s="41"/>
      <c r="AQ548" s="41"/>
      <c r="AS548" s="41"/>
      <c r="AU548" s="41"/>
      <c r="AW548" s="41"/>
      <c r="AY548" s="41"/>
      <c r="BA548" s="41"/>
      <c r="BC548" s="41"/>
      <c r="BE548" s="41"/>
      <c r="BG548" s="41"/>
      <c r="BI548" s="41"/>
      <c r="BK548" s="41"/>
      <c r="BM548" s="41"/>
      <c r="BO548" s="41"/>
    </row>
    <row r="549" spans="13:67" x14ac:dyDescent="0.2">
      <c r="M549" s="41"/>
      <c r="O549" s="41"/>
      <c r="Q549" s="41"/>
      <c r="S549" s="41"/>
      <c r="U549" s="41"/>
      <c r="W549" s="41"/>
      <c r="Y549" s="41"/>
      <c r="AA549" s="41"/>
      <c r="AC549" s="41"/>
      <c r="AE549" s="41"/>
      <c r="AG549" s="41"/>
      <c r="AI549" s="41"/>
      <c r="AK549" s="41"/>
      <c r="AM549" s="41"/>
      <c r="AO549" s="41"/>
      <c r="AQ549" s="41"/>
      <c r="AS549" s="41"/>
      <c r="AU549" s="41"/>
      <c r="AW549" s="41"/>
      <c r="AY549" s="41"/>
      <c r="BA549" s="41"/>
      <c r="BC549" s="41"/>
      <c r="BE549" s="41"/>
      <c r="BG549" s="41"/>
      <c r="BI549" s="41"/>
      <c r="BK549" s="41"/>
      <c r="BM549" s="41"/>
      <c r="BO549" s="41"/>
    </row>
    <row r="550" spans="13:67" x14ac:dyDescent="0.2">
      <c r="M550" s="41"/>
      <c r="O550" s="41"/>
      <c r="Q550" s="41"/>
      <c r="S550" s="41"/>
      <c r="U550" s="41"/>
      <c r="W550" s="41"/>
      <c r="Y550" s="41"/>
      <c r="AA550" s="41"/>
      <c r="AC550" s="41"/>
      <c r="AE550" s="41"/>
      <c r="AG550" s="41"/>
      <c r="AI550" s="41"/>
      <c r="AK550" s="41"/>
      <c r="AM550" s="41"/>
      <c r="AO550" s="41"/>
      <c r="AQ550" s="41"/>
      <c r="AS550" s="41"/>
      <c r="AU550" s="41"/>
      <c r="AW550" s="41"/>
      <c r="AY550" s="41"/>
      <c r="BA550" s="41"/>
      <c r="BC550" s="41"/>
      <c r="BE550" s="41"/>
      <c r="BG550" s="41"/>
      <c r="BI550" s="41"/>
      <c r="BK550" s="41"/>
      <c r="BM550" s="41"/>
      <c r="BO550" s="41"/>
    </row>
    <row r="551" spans="13:67" x14ac:dyDescent="0.2">
      <c r="M551" s="41"/>
      <c r="O551" s="41"/>
      <c r="Q551" s="41"/>
      <c r="S551" s="41"/>
      <c r="U551" s="41"/>
      <c r="W551" s="41"/>
      <c r="Y551" s="41"/>
      <c r="AA551" s="41"/>
      <c r="AC551" s="41"/>
      <c r="AE551" s="41"/>
      <c r="AG551" s="41"/>
      <c r="AI551" s="41"/>
      <c r="AK551" s="41"/>
      <c r="AM551" s="41"/>
      <c r="AO551" s="41"/>
      <c r="AQ551" s="41"/>
      <c r="AS551" s="41"/>
      <c r="AU551" s="41"/>
      <c r="AW551" s="41"/>
      <c r="AY551" s="41"/>
      <c r="BA551" s="41"/>
      <c r="BC551" s="41"/>
      <c r="BE551" s="41"/>
      <c r="BG551" s="41"/>
      <c r="BI551" s="41"/>
      <c r="BK551" s="41"/>
      <c r="BM551" s="41"/>
      <c r="BO551" s="41"/>
    </row>
    <row r="552" spans="13:67" x14ac:dyDescent="0.2">
      <c r="M552" s="41"/>
      <c r="O552" s="41"/>
      <c r="Q552" s="41"/>
      <c r="S552" s="41"/>
      <c r="U552" s="41"/>
      <c r="W552" s="41"/>
      <c r="Y552" s="41"/>
      <c r="AA552" s="41"/>
      <c r="AC552" s="41"/>
      <c r="AE552" s="41"/>
      <c r="AG552" s="41"/>
      <c r="AI552" s="41"/>
      <c r="AK552" s="41"/>
      <c r="AM552" s="41"/>
      <c r="AO552" s="41"/>
      <c r="AQ552" s="41"/>
      <c r="AS552" s="41"/>
      <c r="AU552" s="41"/>
      <c r="AW552" s="41"/>
      <c r="AY552" s="41"/>
      <c r="BA552" s="41"/>
      <c r="BC552" s="41"/>
      <c r="BE552" s="41"/>
      <c r="BG552" s="41"/>
      <c r="BI552" s="41"/>
      <c r="BK552" s="41"/>
      <c r="BM552" s="41"/>
      <c r="BO552" s="41"/>
    </row>
    <row r="553" spans="13:67" x14ac:dyDescent="0.2">
      <c r="M553" s="41"/>
      <c r="O553" s="41"/>
      <c r="Q553" s="41"/>
      <c r="S553" s="41"/>
      <c r="U553" s="41"/>
      <c r="W553" s="41"/>
      <c r="Y553" s="41"/>
      <c r="AA553" s="41"/>
      <c r="AC553" s="41"/>
      <c r="AE553" s="41"/>
      <c r="AG553" s="41"/>
      <c r="AI553" s="41"/>
      <c r="AK553" s="41"/>
      <c r="AM553" s="41"/>
      <c r="AO553" s="41"/>
      <c r="AQ553" s="41"/>
      <c r="AS553" s="41"/>
      <c r="AU553" s="41"/>
      <c r="AW553" s="41"/>
      <c r="AY553" s="41"/>
      <c r="BA553" s="41"/>
      <c r="BC553" s="41"/>
      <c r="BE553" s="41"/>
      <c r="BG553" s="41"/>
      <c r="BI553" s="41"/>
      <c r="BK553" s="41"/>
      <c r="BM553" s="41"/>
      <c r="BO553" s="41"/>
    </row>
    <row r="554" spans="13:67" x14ac:dyDescent="0.2">
      <c r="M554" s="41"/>
      <c r="O554" s="41"/>
      <c r="Q554" s="41"/>
      <c r="S554" s="41"/>
      <c r="U554" s="41"/>
      <c r="W554" s="41"/>
      <c r="Y554" s="41"/>
      <c r="AA554" s="41"/>
      <c r="AC554" s="41"/>
      <c r="AE554" s="41"/>
      <c r="AG554" s="41"/>
      <c r="AI554" s="41"/>
      <c r="AK554" s="41"/>
      <c r="AM554" s="41"/>
      <c r="AO554" s="41"/>
      <c r="AQ554" s="41"/>
      <c r="AS554" s="41"/>
      <c r="AU554" s="41"/>
      <c r="AW554" s="41"/>
      <c r="AY554" s="41"/>
      <c r="BA554" s="41"/>
      <c r="BC554" s="41"/>
      <c r="BE554" s="41"/>
      <c r="BG554" s="41"/>
      <c r="BI554" s="41"/>
      <c r="BK554" s="41"/>
      <c r="BM554" s="41"/>
      <c r="BO554" s="41"/>
    </row>
    <row r="555" spans="13:67" x14ac:dyDescent="0.2">
      <c r="M555" s="41"/>
      <c r="O555" s="41"/>
      <c r="Q555" s="41"/>
      <c r="S555" s="41"/>
      <c r="U555" s="41"/>
      <c r="W555" s="41"/>
      <c r="Y555" s="41"/>
      <c r="AA555" s="41"/>
      <c r="AC555" s="41"/>
      <c r="AE555" s="41"/>
      <c r="AG555" s="41"/>
      <c r="AI555" s="41"/>
      <c r="AK555" s="41"/>
      <c r="AM555" s="41"/>
      <c r="AO555" s="41"/>
      <c r="AQ555" s="41"/>
      <c r="AS555" s="41"/>
      <c r="AU555" s="41"/>
      <c r="AW555" s="41"/>
      <c r="AY555" s="41"/>
      <c r="BA555" s="41"/>
      <c r="BC555" s="41"/>
      <c r="BE555" s="41"/>
      <c r="BG555" s="41"/>
      <c r="BI555" s="41"/>
      <c r="BK555" s="41"/>
      <c r="BM555" s="41"/>
      <c r="BO555" s="41"/>
    </row>
    <row r="556" spans="13:67" x14ac:dyDescent="0.2">
      <c r="M556" s="41"/>
      <c r="O556" s="41"/>
      <c r="Q556" s="41"/>
      <c r="S556" s="41"/>
      <c r="U556" s="41"/>
      <c r="W556" s="41"/>
      <c r="Y556" s="41"/>
      <c r="AA556" s="41"/>
      <c r="AC556" s="41"/>
      <c r="AE556" s="41"/>
      <c r="AG556" s="41"/>
      <c r="AI556" s="41"/>
      <c r="AK556" s="41"/>
      <c r="AM556" s="41"/>
      <c r="AO556" s="41"/>
      <c r="AQ556" s="41"/>
      <c r="AS556" s="41"/>
      <c r="AU556" s="41"/>
      <c r="AW556" s="41"/>
      <c r="AY556" s="41"/>
      <c r="BA556" s="41"/>
      <c r="BC556" s="41"/>
      <c r="BE556" s="41"/>
      <c r="BG556" s="41"/>
      <c r="BI556" s="41"/>
      <c r="BK556" s="41"/>
      <c r="BM556" s="41"/>
      <c r="BO556" s="41"/>
    </row>
    <row r="557" spans="13:67" x14ac:dyDescent="0.2">
      <c r="M557" s="41"/>
      <c r="O557" s="41"/>
      <c r="Q557" s="41"/>
      <c r="S557" s="41"/>
      <c r="U557" s="41"/>
      <c r="W557" s="41"/>
      <c r="Y557" s="41"/>
      <c r="AA557" s="41"/>
      <c r="AC557" s="41"/>
      <c r="AE557" s="41"/>
      <c r="AG557" s="41"/>
      <c r="AI557" s="41"/>
      <c r="AK557" s="41"/>
      <c r="AM557" s="41"/>
      <c r="AO557" s="41"/>
      <c r="AQ557" s="41"/>
      <c r="AS557" s="41"/>
      <c r="AU557" s="41"/>
      <c r="AW557" s="41"/>
      <c r="AY557" s="41"/>
      <c r="BA557" s="41"/>
      <c r="BC557" s="41"/>
      <c r="BE557" s="41"/>
      <c r="BG557" s="41"/>
      <c r="BI557" s="41"/>
      <c r="BK557" s="41"/>
      <c r="BM557" s="41"/>
      <c r="BO557" s="41"/>
    </row>
    <row r="558" spans="13:67" x14ac:dyDescent="0.2">
      <c r="M558" s="41"/>
      <c r="O558" s="41"/>
      <c r="Q558" s="41"/>
      <c r="S558" s="41"/>
      <c r="U558" s="41"/>
      <c r="W558" s="41"/>
      <c r="Y558" s="41"/>
      <c r="AA558" s="41"/>
      <c r="AC558" s="41"/>
      <c r="AE558" s="41"/>
      <c r="AG558" s="41"/>
      <c r="AI558" s="41"/>
      <c r="AK558" s="41"/>
      <c r="AM558" s="41"/>
      <c r="AO558" s="41"/>
      <c r="AQ558" s="41"/>
      <c r="AS558" s="41"/>
      <c r="AU558" s="41"/>
      <c r="AW558" s="41"/>
      <c r="AY558" s="41"/>
      <c r="BA558" s="41"/>
      <c r="BC558" s="41"/>
      <c r="BE558" s="41"/>
      <c r="BG558" s="41"/>
      <c r="BI558" s="41"/>
      <c r="BK558" s="41"/>
      <c r="BM558" s="41"/>
      <c r="BO558" s="41"/>
    </row>
    <row r="559" spans="13:67" x14ac:dyDescent="0.2">
      <c r="M559" s="41"/>
      <c r="O559" s="41"/>
      <c r="Q559" s="41"/>
      <c r="S559" s="41"/>
      <c r="U559" s="41"/>
      <c r="W559" s="41"/>
      <c r="Y559" s="41"/>
      <c r="AA559" s="41"/>
      <c r="AC559" s="41"/>
      <c r="AE559" s="41"/>
      <c r="AG559" s="41"/>
      <c r="AI559" s="41"/>
      <c r="AK559" s="41"/>
      <c r="AM559" s="41"/>
      <c r="AO559" s="41"/>
      <c r="AQ559" s="41"/>
      <c r="AS559" s="41"/>
      <c r="AU559" s="41"/>
      <c r="AW559" s="41"/>
      <c r="AY559" s="41"/>
      <c r="BA559" s="41"/>
      <c r="BC559" s="41"/>
      <c r="BE559" s="41"/>
      <c r="BG559" s="41"/>
      <c r="BI559" s="41"/>
      <c r="BK559" s="41"/>
      <c r="BM559" s="41"/>
      <c r="BO559" s="41"/>
    </row>
    <row r="560" spans="13:67" x14ac:dyDescent="0.2">
      <c r="M560" s="41"/>
      <c r="O560" s="41"/>
      <c r="Q560" s="41"/>
      <c r="S560" s="41"/>
      <c r="U560" s="41"/>
      <c r="W560" s="41"/>
      <c r="Y560" s="41"/>
      <c r="AA560" s="41"/>
      <c r="AC560" s="41"/>
      <c r="AE560" s="41"/>
      <c r="AG560" s="41"/>
      <c r="AI560" s="41"/>
      <c r="AK560" s="41"/>
      <c r="AM560" s="41"/>
      <c r="AO560" s="41"/>
      <c r="AQ560" s="41"/>
      <c r="AS560" s="41"/>
      <c r="AU560" s="41"/>
      <c r="AW560" s="41"/>
      <c r="AY560" s="41"/>
      <c r="BA560" s="41"/>
      <c r="BC560" s="41"/>
      <c r="BE560" s="41"/>
      <c r="BG560" s="41"/>
      <c r="BI560" s="41"/>
      <c r="BK560" s="41"/>
      <c r="BM560" s="41"/>
      <c r="BO560" s="41"/>
    </row>
    <row r="561" spans="13:67" x14ac:dyDescent="0.2">
      <c r="M561" s="41"/>
      <c r="O561" s="41"/>
      <c r="Q561" s="41"/>
      <c r="S561" s="41"/>
      <c r="U561" s="41"/>
      <c r="W561" s="41"/>
      <c r="Y561" s="41"/>
      <c r="AA561" s="41"/>
      <c r="AC561" s="41"/>
      <c r="AE561" s="41"/>
      <c r="AG561" s="41"/>
      <c r="AI561" s="41"/>
      <c r="AK561" s="41"/>
      <c r="AM561" s="41"/>
      <c r="AO561" s="41"/>
      <c r="AQ561" s="41"/>
      <c r="AS561" s="41"/>
      <c r="AU561" s="41"/>
      <c r="AW561" s="41"/>
      <c r="AY561" s="41"/>
      <c r="BA561" s="41"/>
      <c r="BC561" s="41"/>
      <c r="BE561" s="41"/>
      <c r="BG561" s="41"/>
      <c r="BI561" s="41"/>
      <c r="BK561" s="41"/>
      <c r="BM561" s="41"/>
      <c r="BO561" s="41"/>
    </row>
    <row r="562" spans="13:67" x14ac:dyDescent="0.2">
      <c r="M562" s="41"/>
      <c r="O562" s="41"/>
      <c r="Q562" s="41"/>
      <c r="S562" s="41"/>
      <c r="U562" s="41"/>
      <c r="W562" s="41"/>
      <c r="Y562" s="41"/>
      <c r="AA562" s="41"/>
      <c r="AC562" s="41"/>
      <c r="AE562" s="41"/>
      <c r="AG562" s="41"/>
      <c r="AI562" s="41"/>
      <c r="AK562" s="41"/>
      <c r="AM562" s="41"/>
      <c r="AO562" s="41"/>
      <c r="AQ562" s="41"/>
      <c r="AS562" s="41"/>
      <c r="AU562" s="41"/>
      <c r="AW562" s="41"/>
      <c r="AY562" s="41"/>
      <c r="BA562" s="41"/>
      <c r="BC562" s="41"/>
      <c r="BE562" s="41"/>
      <c r="BG562" s="41"/>
      <c r="BI562" s="41"/>
      <c r="BK562" s="41"/>
      <c r="BM562" s="41"/>
      <c r="BO562" s="41"/>
    </row>
    <row r="563" spans="13:67" x14ac:dyDescent="0.2">
      <c r="M563" s="41"/>
      <c r="O563" s="41"/>
      <c r="Q563" s="41"/>
      <c r="S563" s="41"/>
      <c r="U563" s="41"/>
      <c r="W563" s="41"/>
      <c r="Y563" s="41"/>
      <c r="AA563" s="41"/>
      <c r="AC563" s="41"/>
      <c r="AE563" s="41"/>
      <c r="AG563" s="41"/>
      <c r="AI563" s="41"/>
      <c r="AK563" s="41"/>
      <c r="AM563" s="41"/>
      <c r="AO563" s="41"/>
      <c r="AQ563" s="41"/>
      <c r="AS563" s="41"/>
      <c r="AU563" s="41"/>
      <c r="AW563" s="41"/>
      <c r="AY563" s="41"/>
      <c r="BA563" s="41"/>
      <c r="BC563" s="41"/>
      <c r="BE563" s="41"/>
      <c r="BG563" s="41"/>
      <c r="BI563" s="41"/>
      <c r="BK563" s="41"/>
      <c r="BM563" s="41"/>
      <c r="BO563" s="41"/>
    </row>
    <row r="564" spans="13:67" x14ac:dyDescent="0.2">
      <c r="M564" s="41"/>
      <c r="O564" s="41"/>
      <c r="Q564" s="41"/>
      <c r="S564" s="41"/>
      <c r="U564" s="41"/>
      <c r="W564" s="41"/>
      <c r="Y564" s="41"/>
      <c r="AA564" s="41"/>
      <c r="AC564" s="41"/>
      <c r="AE564" s="41"/>
      <c r="AG564" s="41"/>
      <c r="AI564" s="41"/>
      <c r="AK564" s="41"/>
      <c r="AM564" s="41"/>
      <c r="AO564" s="41"/>
      <c r="AQ564" s="41"/>
      <c r="AS564" s="41"/>
      <c r="AU564" s="41"/>
      <c r="AW564" s="41"/>
      <c r="AY564" s="41"/>
      <c r="BA564" s="41"/>
      <c r="BC564" s="41"/>
      <c r="BE564" s="41"/>
      <c r="BG564" s="41"/>
      <c r="BI564" s="41"/>
      <c r="BK564" s="41"/>
      <c r="BM564" s="41"/>
      <c r="BO564" s="41"/>
    </row>
    <row r="565" spans="13:67" x14ac:dyDescent="0.2">
      <c r="M565" s="41"/>
      <c r="O565" s="41"/>
      <c r="Q565" s="41"/>
      <c r="S565" s="41"/>
      <c r="U565" s="41"/>
      <c r="W565" s="41"/>
      <c r="Y565" s="41"/>
      <c r="AA565" s="41"/>
      <c r="AC565" s="41"/>
      <c r="AE565" s="41"/>
      <c r="AG565" s="41"/>
      <c r="AI565" s="41"/>
      <c r="AK565" s="41"/>
      <c r="AM565" s="41"/>
      <c r="AO565" s="41"/>
      <c r="AQ565" s="41"/>
      <c r="AS565" s="41"/>
      <c r="AU565" s="41"/>
      <c r="AW565" s="41"/>
      <c r="AY565" s="41"/>
      <c r="BA565" s="41"/>
      <c r="BC565" s="41"/>
      <c r="BE565" s="41"/>
      <c r="BG565" s="41"/>
      <c r="BI565" s="41"/>
      <c r="BK565" s="41"/>
      <c r="BM565" s="41"/>
      <c r="BO565" s="41"/>
    </row>
    <row r="566" spans="13:67" x14ac:dyDescent="0.2">
      <c r="M566" s="41"/>
      <c r="O566" s="41"/>
      <c r="Q566" s="41"/>
      <c r="S566" s="41"/>
      <c r="U566" s="41"/>
      <c r="W566" s="41"/>
      <c r="Y566" s="41"/>
      <c r="AA566" s="41"/>
      <c r="AC566" s="41"/>
      <c r="AE566" s="41"/>
      <c r="AG566" s="41"/>
      <c r="AI566" s="41"/>
      <c r="AK566" s="41"/>
      <c r="AM566" s="41"/>
      <c r="AO566" s="41"/>
      <c r="AQ566" s="41"/>
      <c r="AS566" s="41"/>
      <c r="AU566" s="41"/>
      <c r="AW566" s="41"/>
      <c r="AY566" s="41"/>
      <c r="BA566" s="41"/>
      <c r="BC566" s="41"/>
      <c r="BE566" s="41"/>
      <c r="BG566" s="41"/>
      <c r="BI566" s="41"/>
      <c r="BK566" s="41"/>
      <c r="BM566" s="41"/>
      <c r="BO566" s="41"/>
    </row>
    <row r="567" spans="13:67" x14ac:dyDescent="0.2">
      <c r="M567" s="41"/>
      <c r="O567" s="41"/>
      <c r="Q567" s="41"/>
      <c r="S567" s="41"/>
      <c r="U567" s="41"/>
      <c r="W567" s="41"/>
      <c r="Y567" s="41"/>
      <c r="AA567" s="41"/>
      <c r="AC567" s="41"/>
      <c r="AE567" s="41"/>
      <c r="AG567" s="41"/>
      <c r="AI567" s="41"/>
      <c r="AK567" s="41"/>
      <c r="AM567" s="41"/>
      <c r="AO567" s="41"/>
      <c r="AQ567" s="41"/>
      <c r="AS567" s="41"/>
      <c r="AU567" s="41"/>
      <c r="AW567" s="41"/>
      <c r="AY567" s="41"/>
      <c r="BA567" s="41"/>
      <c r="BC567" s="41"/>
      <c r="BE567" s="41"/>
      <c r="BG567" s="41"/>
      <c r="BI567" s="41"/>
      <c r="BK567" s="41"/>
      <c r="BM567" s="41"/>
      <c r="BO567" s="41"/>
    </row>
    <row r="568" spans="13:67" x14ac:dyDescent="0.2">
      <c r="M568" s="41"/>
      <c r="O568" s="41"/>
      <c r="Q568" s="41"/>
      <c r="S568" s="41"/>
      <c r="U568" s="41"/>
      <c r="W568" s="41"/>
      <c r="Y568" s="41"/>
      <c r="AA568" s="41"/>
      <c r="AC568" s="41"/>
      <c r="AE568" s="41"/>
      <c r="AG568" s="41"/>
      <c r="AI568" s="41"/>
      <c r="AK568" s="41"/>
      <c r="AM568" s="41"/>
      <c r="AO568" s="41"/>
      <c r="AQ568" s="41"/>
      <c r="AS568" s="41"/>
      <c r="AU568" s="41"/>
      <c r="AW568" s="41"/>
      <c r="AY568" s="41"/>
      <c r="BA568" s="41"/>
      <c r="BC568" s="41"/>
      <c r="BE568" s="41"/>
      <c r="BG568" s="41"/>
      <c r="BI568" s="41"/>
      <c r="BK568" s="41"/>
      <c r="BM568" s="41"/>
      <c r="BO568" s="41"/>
    </row>
    <row r="569" spans="13:67" x14ac:dyDescent="0.2">
      <c r="M569" s="41"/>
      <c r="O569" s="41"/>
      <c r="Q569" s="41"/>
      <c r="S569" s="41"/>
      <c r="U569" s="41"/>
      <c r="W569" s="41"/>
      <c r="Y569" s="41"/>
      <c r="AA569" s="41"/>
      <c r="AC569" s="41"/>
      <c r="AE569" s="41"/>
      <c r="AG569" s="41"/>
      <c r="AI569" s="41"/>
      <c r="AK569" s="41"/>
      <c r="AM569" s="41"/>
      <c r="AO569" s="41"/>
      <c r="AQ569" s="41"/>
      <c r="AS569" s="41"/>
      <c r="AU569" s="41"/>
      <c r="AW569" s="41"/>
      <c r="AY569" s="41"/>
      <c r="BA569" s="41"/>
      <c r="BC569" s="41"/>
      <c r="BE569" s="41"/>
      <c r="BG569" s="41"/>
      <c r="BI569" s="41"/>
      <c r="BK569" s="41"/>
      <c r="BM569" s="41"/>
      <c r="BO569" s="41"/>
    </row>
    <row r="570" spans="13:67" x14ac:dyDescent="0.2">
      <c r="M570" s="41"/>
      <c r="O570" s="41"/>
      <c r="Q570" s="41"/>
      <c r="S570" s="41"/>
      <c r="U570" s="41"/>
      <c r="W570" s="41"/>
      <c r="Y570" s="41"/>
      <c r="AA570" s="41"/>
      <c r="AC570" s="41"/>
      <c r="AE570" s="41"/>
      <c r="AG570" s="41"/>
      <c r="AI570" s="41"/>
      <c r="AK570" s="41"/>
      <c r="AM570" s="41"/>
      <c r="AO570" s="41"/>
      <c r="AQ570" s="41"/>
      <c r="AS570" s="41"/>
      <c r="AU570" s="41"/>
      <c r="AW570" s="41"/>
      <c r="AY570" s="41"/>
      <c r="BA570" s="41"/>
      <c r="BC570" s="41"/>
      <c r="BE570" s="41"/>
      <c r="BG570" s="41"/>
      <c r="BI570" s="41"/>
      <c r="BK570" s="41"/>
      <c r="BM570" s="41"/>
      <c r="BO570" s="41"/>
    </row>
    <row r="571" spans="13:67" x14ac:dyDescent="0.2">
      <c r="M571" s="41"/>
      <c r="O571" s="41"/>
      <c r="Q571" s="41"/>
      <c r="S571" s="41"/>
      <c r="U571" s="41"/>
      <c r="W571" s="41"/>
      <c r="Y571" s="41"/>
      <c r="AA571" s="41"/>
      <c r="AC571" s="41"/>
      <c r="AE571" s="41"/>
      <c r="AG571" s="41"/>
      <c r="AI571" s="41"/>
      <c r="AK571" s="41"/>
      <c r="AM571" s="41"/>
      <c r="AO571" s="41"/>
      <c r="AQ571" s="41"/>
      <c r="AS571" s="41"/>
      <c r="AU571" s="41"/>
      <c r="AW571" s="41"/>
      <c r="AY571" s="41"/>
      <c r="BA571" s="41"/>
      <c r="BC571" s="41"/>
      <c r="BE571" s="41"/>
      <c r="BG571" s="41"/>
      <c r="BI571" s="41"/>
      <c r="BK571" s="41"/>
      <c r="BM571" s="41"/>
      <c r="BO571" s="41"/>
    </row>
    <row r="572" spans="13:67" x14ac:dyDescent="0.2">
      <c r="M572" s="41"/>
      <c r="O572" s="41"/>
      <c r="Q572" s="41"/>
      <c r="S572" s="41"/>
      <c r="U572" s="41"/>
      <c r="W572" s="41"/>
      <c r="Y572" s="41"/>
      <c r="AA572" s="41"/>
      <c r="AC572" s="41"/>
      <c r="AE572" s="41"/>
      <c r="AG572" s="41"/>
      <c r="AI572" s="41"/>
      <c r="AK572" s="41"/>
      <c r="AM572" s="41"/>
      <c r="AO572" s="41"/>
      <c r="AQ572" s="41"/>
      <c r="AS572" s="41"/>
      <c r="AU572" s="41"/>
      <c r="AW572" s="41"/>
      <c r="AY572" s="41"/>
      <c r="BA572" s="41"/>
      <c r="BC572" s="41"/>
      <c r="BE572" s="41"/>
      <c r="BG572" s="41"/>
      <c r="BI572" s="41"/>
      <c r="BK572" s="41"/>
      <c r="BM572" s="41"/>
      <c r="BO572" s="41"/>
    </row>
    <row r="573" spans="13:67" x14ac:dyDescent="0.2">
      <c r="M573" s="41"/>
      <c r="O573" s="41"/>
      <c r="Q573" s="41"/>
      <c r="S573" s="41"/>
      <c r="U573" s="41"/>
      <c r="W573" s="41"/>
      <c r="Y573" s="41"/>
      <c r="AA573" s="41"/>
      <c r="AC573" s="41"/>
      <c r="AE573" s="41"/>
      <c r="AG573" s="41"/>
      <c r="AI573" s="41"/>
      <c r="AK573" s="41"/>
      <c r="AM573" s="41"/>
      <c r="AO573" s="41"/>
      <c r="AQ573" s="41"/>
      <c r="AS573" s="41"/>
      <c r="AU573" s="41"/>
      <c r="AW573" s="41"/>
      <c r="AY573" s="41"/>
      <c r="BA573" s="41"/>
      <c r="BC573" s="41"/>
      <c r="BE573" s="41"/>
      <c r="BG573" s="41"/>
      <c r="BI573" s="41"/>
      <c r="BK573" s="41"/>
      <c r="BM573" s="41"/>
      <c r="BO573" s="41"/>
    </row>
    <row r="574" spans="13:67" x14ac:dyDescent="0.2">
      <c r="M574" s="41"/>
      <c r="O574" s="41"/>
      <c r="Q574" s="41"/>
      <c r="S574" s="41"/>
      <c r="U574" s="41"/>
      <c r="W574" s="41"/>
      <c r="Y574" s="41"/>
      <c r="AA574" s="41"/>
      <c r="AC574" s="41"/>
      <c r="AE574" s="41"/>
      <c r="AG574" s="41"/>
      <c r="AI574" s="41"/>
      <c r="AK574" s="41"/>
      <c r="AM574" s="41"/>
      <c r="AO574" s="41"/>
      <c r="AQ574" s="41"/>
      <c r="AS574" s="41"/>
      <c r="AU574" s="41"/>
      <c r="AW574" s="41"/>
      <c r="AY574" s="41"/>
      <c r="BA574" s="41"/>
      <c r="BC574" s="41"/>
      <c r="BE574" s="41"/>
      <c r="BG574" s="41"/>
      <c r="BI574" s="41"/>
      <c r="BK574" s="41"/>
      <c r="BM574" s="41"/>
      <c r="BO574" s="41"/>
    </row>
    <row r="575" spans="13:67" x14ac:dyDescent="0.2">
      <c r="M575" s="41"/>
      <c r="O575" s="41"/>
      <c r="Q575" s="41"/>
      <c r="S575" s="41"/>
      <c r="U575" s="41"/>
      <c r="W575" s="41"/>
      <c r="Y575" s="41"/>
      <c r="AA575" s="41"/>
      <c r="AC575" s="41"/>
      <c r="AE575" s="41"/>
      <c r="AG575" s="41"/>
      <c r="AI575" s="41"/>
      <c r="AK575" s="41"/>
      <c r="AM575" s="41"/>
      <c r="AO575" s="41"/>
      <c r="AQ575" s="41"/>
      <c r="AS575" s="41"/>
      <c r="AU575" s="41"/>
      <c r="AW575" s="41"/>
      <c r="AY575" s="41"/>
      <c r="BA575" s="41"/>
      <c r="BC575" s="41"/>
      <c r="BE575" s="41"/>
      <c r="BG575" s="41"/>
      <c r="BI575" s="41"/>
      <c r="BK575" s="41"/>
      <c r="BM575" s="41"/>
      <c r="BO575" s="41"/>
    </row>
    <row r="576" spans="13:67" x14ac:dyDescent="0.2">
      <c r="M576" s="41"/>
      <c r="O576" s="41"/>
      <c r="Q576" s="41"/>
      <c r="S576" s="41"/>
      <c r="U576" s="41"/>
      <c r="W576" s="41"/>
      <c r="Y576" s="41"/>
      <c r="AA576" s="41"/>
      <c r="AC576" s="41"/>
      <c r="AE576" s="41"/>
      <c r="AG576" s="41"/>
      <c r="AI576" s="41"/>
      <c r="AK576" s="41"/>
      <c r="AM576" s="41"/>
      <c r="AO576" s="41"/>
      <c r="AQ576" s="41"/>
      <c r="AS576" s="41"/>
      <c r="AU576" s="41"/>
      <c r="AW576" s="41"/>
      <c r="AY576" s="41"/>
      <c r="BA576" s="41"/>
      <c r="BC576" s="41"/>
      <c r="BE576" s="41"/>
      <c r="BG576" s="41"/>
      <c r="BI576" s="41"/>
      <c r="BK576" s="41"/>
      <c r="BM576" s="41"/>
      <c r="BO576" s="41"/>
    </row>
    <row r="577" spans="13:67" x14ac:dyDescent="0.2">
      <c r="M577" s="41"/>
      <c r="O577" s="41"/>
      <c r="Q577" s="41"/>
      <c r="S577" s="41"/>
      <c r="U577" s="41"/>
      <c r="W577" s="41"/>
      <c r="Y577" s="41"/>
      <c r="AA577" s="41"/>
      <c r="AC577" s="41"/>
      <c r="AE577" s="41"/>
      <c r="AG577" s="41"/>
      <c r="AI577" s="41"/>
      <c r="AK577" s="41"/>
      <c r="AM577" s="41"/>
      <c r="AO577" s="41"/>
      <c r="AQ577" s="41"/>
      <c r="AS577" s="41"/>
      <c r="AU577" s="41"/>
      <c r="AW577" s="41"/>
      <c r="AY577" s="41"/>
      <c r="BA577" s="41"/>
      <c r="BC577" s="41"/>
      <c r="BE577" s="41"/>
      <c r="BG577" s="41"/>
      <c r="BI577" s="41"/>
      <c r="BK577" s="41"/>
      <c r="BM577" s="41"/>
      <c r="BO577" s="41"/>
    </row>
    <row r="578" spans="13:67" x14ac:dyDescent="0.2">
      <c r="M578" s="41"/>
      <c r="O578" s="41"/>
      <c r="Q578" s="41"/>
      <c r="S578" s="41"/>
      <c r="U578" s="41"/>
      <c r="W578" s="41"/>
      <c r="Y578" s="41"/>
      <c r="AA578" s="41"/>
      <c r="AC578" s="41"/>
      <c r="AE578" s="41"/>
      <c r="AG578" s="41"/>
      <c r="AI578" s="41"/>
      <c r="AK578" s="41"/>
      <c r="AM578" s="41"/>
      <c r="AO578" s="41"/>
      <c r="AQ578" s="41"/>
      <c r="AS578" s="41"/>
      <c r="AU578" s="41"/>
      <c r="AW578" s="41"/>
      <c r="AY578" s="41"/>
      <c r="BA578" s="41"/>
      <c r="BC578" s="41"/>
      <c r="BE578" s="41"/>
      <c r="BG578" s="41"/>
      <c r="BI578" s="41"/>
      <c r="BK578" s="41"/>
      <c r="BM578" s="41"/>
      <c r="BO578" s="41"/>
    </row>
    <row r="579" spans="13:67" x14ac:dyDescent="0.2">
      <c r="M579" s="41"/>
      <c r="O579" s="41"/>
      <c r="Q579" s="41"/>
      <c r="S579" s="41"/>
      <c r="U579" s="41"/>
      <c r="W579" s="41"/>
      <c r="Y579" s="41"/>
      <c r="AA579" s="41"/>
      <c r="AC579" s="41"/>
      <c r="AE579" s="41"/>
      <c r="AG579" s="41"/>
      <c r="AI579" s="41"/>
      <c r="AK579" s="41"/>
      <c r="AM579" s="41"/>
      <c r="AO579" s="41"/>
      <c r="AQ579" s="41"/>
      <c r="AS579" s="41"/>
      <c r="AU579" s="41"/>
      <c r="AW579" s="41"/>
      <c r="AY579" s="41"/>
      <c r="BA579" s="41"/>
      <c r="BC579" s="41"/>
      <c r="BE579" s="41"/>
      <c r="BG579" s="41"/>
      <c r="BI579" s="41"/>
      <c r="BK579" s="41"/>
      <c r="BM579" s="41"/>
      <c r="BO579" s="41"/>
    </row>
    <row r="580" spans="13:67" x14ac:dyDescent="0.2">
      <c r="M580" s="41"/>
      <c r="O580" s="41"/>
      <c r="Q580" s="41"/>
      <c r="S580" s="41"/>
      <c r="U580" s="41"/>
      <c r="W580" s="41"/>
      <c r="Y580" s="41"/>
      <c r="AA580" s="41"/>
      <c r="AC580" s="41"/>
      <c r="AE580" s="41"/>
      <c r="AG580" s="41"/>
      <c r="AI580" s="41"/>
      <c r="AK580" s="41"/>
      <c r="AM580" s="41"/>
      <c r="AO580" s="41"/>
      <c r="AQ580" s="41"/>
      <c r="AS580" s="41"/>
      <c r="AU580" s="41"/>
      <c r="AW580" s="41"/>
      <c r="AY580" s="41"/>
      <c r="BA580" s="41"/>
      <c r="BC580" s="41"/>
      <c r="BE580" s="41"/>
      <c r="BG580" s="41"/>
      <c r="BI580" s="41"/>
      <c r="BK580" s="41"/>
      <c r="BM580" s="41"/>
      <c r="BO580" s="41"/>
    </row>
    <row r="581" spans="13:67" x14ac:dyDescent="0.2">
      <c r="M581" s="41"/>
      <c r="O581" s="41"/>
      <c r="Q581" s="41"/>
      <c r="S581" s="41"/>
      <c r="U581" s="41"/>
      <c r="W581" s="41"/>
      <c r="Y581" s="41"/>
      <c r="AA581" s="41"/>
      <c r="AC581" s="41"/>
      <c r="AE581" s="41"/>
      <c r="AG581" s="41"/>
      <c r="AI581" s="41"/>
      <c r="AK581" s="41"/>
      <c r="AM581" s="41"/>
      <c r="AO581" s="41"/>
      <c r="AQ581" s="41"/>
      <c r="AS581" s="41"/>
      <c r="AU581" s="41"/>
      <c r="AW581" s="41"/>
      <c r="AY581" s="41"/>
      <c r="BA581" s="41"/>
      <c r="BC581" s="41"/>
      <c r="BE581" s="41"/>
      <c r="BG581" s="41"/>
      <c r="BI581" s="41"/>
      <c r="BK581" s="41"/>
      <c r="BM581" s="41"/>
      <c r="BO581" s="41"/>
    </row>
    <row r="582" spans="13:67" x14ac:dyDescent="0.2">
      <c r="M582" s="41"/>
      <c r="O582" s="41"/>
      <c r="Q582" s="41"/>
      <c r="S582" s="41"/>
      <c r="U582" s="41"/>
      <c r="W582" s="41"/>
      <c r="Y582" s="41"/>
      <c r="AA582" s="41"/>
      <c r="AC582" s="41"/>
      <c r="AE582" s="41"/>
      <c r="AG582" s="41"/>
      <c r="AI582" s="41"/>
      <c r="AK582" s="41"/>
      <c r="AM582" s="41"/>
      <c r="AO582" s="41"/>
      <c r="AQ582" s="41"/>
      <c r="AS582" s="41"/>
      <c r="AU582" s="41"/>
      <c r="AW582" s="41"/>
      <c r="AY582" s="41"/>
      <c r="BA582" s="41"/>
      <c r="BC582" s="41"/>
      <c r="BE582" s="41"/>
      <c r="BG582" s="41"/>
      <c r="BI582" s="41"/>
      <c r="BK582" s="41"/>
      <c r="BM582" s="41"/>
      <c r="BO582" s="41"/>
    </row>
    <row r="583" spans="13:67" x14ac:dyDescent="0.2">
      <c r="M583" s="41"/>
      <c r="O583" s="41"/>
      <c r="Q583" s="41"/>
      <c r="S583" s="41"/>
      <c r="U583" s="41"/>
      <c r="W583" s="41"/>
      <c r="Y583" s="41"/>
      <c r="AA583" s="41"/>
      <c r="AC583" s="41"/>
      <c r="AE583" s="41"/>
      <c r="AG583" s="41"/>
      <c r="AI583" s="41"/>
      <c r="AK583" s="41"/>
      <c r="AM583" s="41"/>
      <c r="AO583" s="41"/>
      <c r="AQ583" s="41"/>
      <c r="AS583" s="41"/>
      <c r="AU583" s="41"/>
      <c r="AW583" s="41"/>
      <c r="AY583" s="41"/>
      <c r="BA583" s="41"/>
      <c r="BC583" s="41"/>
      <c r="BE583" s="41"/>
      <c r="BG583" s="41"/>
      <c r="BI583" s="41"/>
      <c r="BK583" s="41"/>
      <c r="BM583" s="41"/>
      <c r="BO583" s="41"/>
    </row>
    <row r="584" spans="13:67" x14ac:dyDescent="0.2">
      <c r="M584" s="41"/>
      <c r="O584" s="41"/>
      <c r="Q584" s="41"/>
      <c r="S584" s="41"/>
      <c r="U584" s="41"/>
      <c r="W584" s="41"/>
      <c r="Y584" s="41"/>
      <c r="AA584" s="41"/>
      <c r="AC584" s="41"/>
      <c r="AE584" s="41"/>
      <c r="AG584" s="41"/>
      <c r="AI584" s="41"/>
      <c r="AK584" s="41"/>
      <c r="AM584" s="41"/>
      <c r="AO584" s="41"/>
      <c r="AQ584" s="41"/>
      <c r="AS584" s="41"/>
      <c r="AU584" s="41"/>
      <c r="AW584" s="41"/>
      <c r="AY584" s="41"/>
      <c r="BA584" s="41"/>
      <c r="BC584" s="41"/>
      <c r="BE584" s="41"/>
      <c r="BG584" s="41"/>
      <c r="BI584" s="41"/>
      <c r="BK584" s="41"/>
      <c r="BM584" s="41"/>
      <c r="BO584" s="41"/>
    </row>
    <row r="585" spans="13:67" x14ac:dyDescent="0.2">
      <c r="M585" s="41"/>
      <c r="O585" s="41"/>
      <c r="Q585" s="41"/>
      <c r="S585" s="41"/>
      <c r="U585" s="41"/>
      <c r="W585" s="41"/>
      <c r="Y585" s="41"/>
      <c r="AA585" s="41"/>
      <c r="AC585" s="41"/>
      <c r="AE585" s="41"/>
      <c r="AG585" s="41"/>
      <c r="AI585" s="41"/>
      <c r="AK585" s="41"/>
      <c r="AM585" s="41"/>
      <c r="AO585" s="41"/>
      <c r="AQ585" s="41"/>
      <c r="AS585" s="41"/>
      <c r="AU585" s="41"/>
      <c r="AW585" s="41"/>
      <c r="AY585" s="41"/>
      <c r="BA585" s="41"/>
      <c r="BC585" s="41"/>
      <c r="BE585" s="41"/>
      <c r="BG585" s="41"/>
      <c r="BI585" s="41"/>
      <c r="BK585" s="41"/>
      <c r="BM585" s="41"/>
      <c r="BO585" s="41"/>
    </row>
    <row r="586" spans="13:67" x14ac:dyDescent="0.2">
      <c r="M586" s="41"/>
      <c r="O586" s="41"/>
      <c r="Q586" s="41"/>
      <c r="S586" s="41"/>
      <c r="U586" s="41"/>
      <c r="W586" s="41"/>
      <c r="Y586" s="41"/>
      <c r="AA586" s="41"/>
      <c r="AC586" s="41"/>
      <c r="AE586" s="41"/>
      <c r="AG586" s="41"/>
      <c r="AI586" s="41"/>
      <c r="AK586" s="41"/>
      <c r="AM586" s="41"/>
      <c r="AO586" s="41"/>
      <c r="AQ586" s="41"/>
      <c r="AS586" s="41"/>
      <c r="AU586" s="41"/>
      <c r="AW586" s="41"/>
      <c r="AY586" s="41"/>
      <c r="BA586" s="41"/>
      <c r="BC586" s="41"/>
      <c r="BE586" s="41"/>
      <c r="BG586" s="41"/>
      <c r="BI586" s="41"/>
      <c r="BK586" s="41"/>
      <c r="BM586" s="41"/>
      <c r="BO586" s="41"/>
    </row>
    <row r="587" spans="13:67" x14ac:dyDescent="0.2">
      <c r="M587" s="41"/>
      <c r="O587" s="41"/>
      <c r="Q587" s="41"/>
      <c r="S587" s="41"/>
      <c r="U587" s="41"/>
      <c r="W587" s="41"/>
      <c r="Y587" s="41"/>
      <c r="AA587" s="41"/>
      <c r="AC587" s="41"/>
      <c r="AE587" s="41"/>
      <c r="AG587" s="41"/>
      <c r="AI587" s="41"/>
      <c r="AK587" s="41"/>
      <c r="AM587" s="41"/>
      <c r="AO587" s="41"/>
      <c r="AQ587" s="41"/>
      <c r="AS587" s="41"/>
      <c r="AU587" s="41"/>
      <c r="AW587" s="41"/>
      <c r="AY587" s="41"/>
      <c r="BA587" s="41"/>
      <c r="BC587" s="41"/>
      <c r="BE587" s="41"/>
      <c r="BG587" s="41"/>
      <c r="BI587" s="41"/>
      <c r="BK587" s="41"/>
      <c r="BM587" s="41"/>
      <c r="BO587" s="41"/>
    </row>
    <row r="588" spans="13:67" x14ac:dyDescent="0.2">
      <c r="M588" s="41"/>
      <c r="O588" s="41"/>
      <c r="Q588" s="41"/>
      <c r="S588" s="41"/>
      <c r="U588" s="41"/>
      <c r="W588" s="41"/>
      <c r="Y588" s="41"/>
      <c r="AA588" s="41"/>
      <c r="AC588" s="41"/>
      <c r="AE588" s="41"/>
      <c r="AG588" s="41"/>
      <c r="AI588" s="41"/>
      <c r="AK588" s="41"/>
      <c r="AM588" s="41"/>
      <c r="AO588" s="41"/>
      <c r="AQ588" s="41"/>
      <c r="AS588" s="41"/>
      <c r="AU588" s="41"/>
      <c r="AW588" s="41"/>
      <c r="AY588" s="41"/>
      <c r="BA588" s="41"/>
      <c r="BC588" s="41"/>
      <c r="BE588" s="41"/>
      <c r="BG588" s="41"/>
      <c r="BI588" s="41"/>
      <c r="BK588" s="41"/>
      <c r="BM588" s="41"/>
      <c r="BO588" s="41"/>
    </row>
    <row r="589" spans="13:67" x14ac:dyDescent="0.2">
      <c r="M589" s="41"/>
      <c r="O589" s="41"/>
      <c r="Q589" s="41"/>
      <c r="S589" s="41"/>
      <c r="U589" s="41"/>
      <c r="W589" s="41"/>
      <c r="Y589" s="41"/>
      <c r="AA589" s="41"/>
      <c r="AC589" s="41"/>
      <c r="AE589" s="41"/>
      <c r="AG589" s="41"/>
      <c r="AI589" s="41"/>
      <c r="AK589" s="41"/>
      <c r="AM589" s="41"/>
      <c r="AO589" s="41"/>
      <c r="AQ589" s="41"/>
      <c r="AS589" s="41"/>
      <c r="AU589" s="41"/>
      <c r="AW589" s="41"/>
      <c r="AY589" s="41"/>
      <c r="BA589" s="41"/>
      <c r="BC589" s="41"/>
      <c r="BE589" s="41"/>
      <c r="BG589" s="41"/>
      <c r="BI589" s="41"/>
      <c r="BK589" s="41"/>
      <c r="BM589" s="41"/>
      <c r="BO589" s="41"/>
    </row>
    <row r="590" spans="13:67" x14ac:dyDescent="0.2">
      <c r="M590" s="41"/>
      <c r="O590" s="41"/>
      <c r="Q590" s="41"/>
      <c r="S590" s="41"/>
      <c r="U590" s="41"/>
      <c r="W590" s="41"/>
      <c r="Y590" s="41"/>
      <c r="AA590" s="41"/>
      <c r="AC590" s="41"/>
      <c r="AE590" s="41"/>
      <c r="AG590" s="41"/>
      <c r="AI590" s="41"/>
      <c r="AK590" s="41"/>
      <c r="AM590" s="41"/>
      <c r="AO590" s="41"/>
      <c r="AQ590" s="41"/>
      <c r="AS590" s="41"/>
      <c r="AU590" s="41"/>
      <c r="AW590" s="41"/>
      <c r="AY590" s="41"/>
      <c r="BA590" s="41"/>
      <c r="BC590" s="41"/>
      <c r="BE590" s="41"/>
      <c r="BG590" s="41"/>
      <c r="BI590" s="41"/>
      <c r="BK590" s="41"/>
      <c r="BM590" s="41"/>
      <c r="BO590" s="41"/>
    </row>
    <row r="591" spans="13:67" x14ac:dyDescent="0.2">
      <c r="M591" s="41"/>
      <c r="O591" s="41"/>
      <c r="Q591" s="41"/>
      <c r="S591" s="41"/>
      <c r="U591" s="41"/>
      <c r="W591" s="41"/>
      <c r="Y591" s="41"/>
      <c r="AA591" s="41"/>
      <c r="AC591" s="41"/>
      <c r="AE591" s="41"/>
      <c r="AG591" s="41"/>
      <c r="AI591" s="41"/>
      <c r="AK591" s="41"/>
      <c r="AM591" s="41"/>
      <c r="AO591" s="41"/>
      <c r="AQ591" s="41"/>
      <c r="AS591" s="41"/>
      <c r="AU591" s="41"/>
      <c r="AW591" s="41"/>
      <c r="AY591" s="41"/>
      <c r="BA591" s="41"/>
      <c r="BC591" s="41"/>
      <c r="BE591" s="41"/>
      <c r="BG591" s="41"/>
      <c r="BI591" s="41"/>
      <c r="BK591" s="41"/>
      <c r="BM591" s="41"/>
      <c r="BO591" s="41"/>
    </row>
    <row r="592" spans="13:67" x14ac:dyDescent="0.2">
      <c r="M592" s="41"/>
      <c r="O592" s="41"/>
      <c r="Q592" s="41"/>
      <c r="S592" s="41"/>
      <c r="U592" s="41"/>
      <c r="W592" s="41"/>
      <c r="Y592" s="41"/>
      <c r="AA592" s="41"/>
      <c r="AC592" s="41"/>
      <c r="AE592" s="41"/>
      <c r="AG592" s="41"/>
      <c r="AI592" s="41"/>
      <c r="AK592" s="41"/>
      <c r="AM592" s="41"/>
      <c r="AO592" s="41"/>
      <c r="AQ592" s="41"/>
      <c r="AS592" s="41"/>
      <c r="AU592" s="41"/>
      <c r="AW592" s="41"/>
      <c r="AY592" s="41"/>
      <c r="BA592" s="41"/>
      <c r="BC592" s="41"/>
      <c r="BE592" s="41"/>
      <c r="BG592" s="41"/>
      <c r="BI592" s="41"/>
      <c r="BK592" s="41"/>
      <c r="BM592" s="41"/>
      <c r="BO592" s="41"/>
    </row>
    <row r="593" spans="13:67" x14ac:dyDescent="0.2">
      <c r="M593" s="41"/>
      <c r="O593" s="41"/>
      <c r="Q593" s="41"/>
      <c r="S593" s="41"/>
      <c r="U593" s="41"/>
      <c r="W593" s="41"/>
      <c r="Y593" s="41"/>
      <c r="AA593" s="41"/>
      <c r="AC593" s="41"/>
      <c r="AE593" s="41"/>
      <c r="AG593" s="41"/>
      <c r="AI593" s="41"/>
      <c r="AK593" s="41"/>
      <c r="AM593" s="41"/>
      <c r="AO593" s="41"/>
      <c r="AQ593" s="41"/>
      <c r="AS593" s="41"/>
      <c r="AU593" s="41"/>
      <c r="AW593" s="41"/>
      <c r="AY593" s="41"/>
      <c r="BA593" s="41"/>
      <c r="BC593" s="41"/>
      <c r="BE593" s="41"/>
      <c r="BG593" s="41"/>
      <c r="BI593" s="41"/>
      <c r="BK593" s="41"/>
      <c r="BM593" s="41"/>
      <c r="BO593" s="41"/>
    </row>
    <row r="594" spans="13:67" x14ac:dyDescent="0.2">
      <c r="M594" s="41"/>
      <c r="O594" s="41"/>
      <c r="Q594" s="41"/>
      <c r="S594" s="41"/>
      <c r="U594" s="41"/>
      <c r="W594" s="41"/>
      <c r="Y594" s="41"/>
      <c r="AA594" s="41"/>
      <c r="AC594" s="41"/>
      <c r="AE594" s="41"/>
      <c r="AG594" s="41"/>
      <c r="AI594" s="41"/>
      <c r="AK594" s="41"/>
      <c r="AM594" s="41"/>
      <c r="AO594" s="41"/>
      <c r="AQ594" s="41"/>
      <c r="AS594" s="41"/>
      <c r="AU594" s="41"/>
      <c r="AW594" s="41"/>
      <c r="AY594" s="41"/>
      <c r="BA594" s="41"/>
      <c r="BC594" s="41"/>
      <c r="BE594" s="41"/>
      <c r="BG594" s="41"/>
      <c r="BI594" s="41"/>
      <c r="BK594" s="41"/>
      <c r="BM594" s="41"/>
      <c r="BO594" s="41"/>
    </row>
    <row r="595" spans="13:67" x14ac:dyDescent="0.2">
      <c r="M595" s="41"/>
      <c r="O595" s="41"/>
      <c r="Q595" s="41"/>
      <c r="S595" s="41"/>
      <c r="U595" s="41"/>
      <c r="W595" s="41"/>
      <c r="Y595" s="41"/>
      <c r="AA595" s="41"/>
      <c r="AC595" s="41"/>
      <c r="AE595" s="41"/>
      <c r="AG595" s="41"/>
      <c r="AI595" s="41"/>
      <c r="AK595" s="41"/>
      <c r="AM595" s="41"/>
      <c r="AO595" s="41"/>
      <c r="AQ595" s="41"/>
      <c r="AS595" s="41"/>
      <c r="AU595" s="41"/>
      <c r="AW595" s="41"/>
      <c r="AY595" s="41"/>
      <c r="BA595" s="41"/>
      <c r="BC595" s="41"/>
      <c r="BE595" s="41"/>
      <c r="BG595" s="41"/>
      <c r="BI595" s="41"/>
      <c r="BK595" s="41"/>
      <c r="BM595" s="41"/>
      <c r="BO595" s="41"/>
    </row>
    <row r="596" spans="13:67" x14ac:dyDescent="0.2">
      <c r="M596" s="41"/>
      <c r="O596" s="41"/>
      <c r="Q596" s="41"/>
      <c r="S596" s="41"/>
      <c r="U596" s="41"/>
      <c r="W596" s="41"/>
      <c r="Y596" s="41"/>
      <c r="AA596" s="41"/>
      <c r="AC596" s="41"/>
      <c r="AE596" s="41"/>
      <c r="AG596" s="41"/>
      <c r="AI596" s="41"/>
      <c r="AK596" s="41"/>
      <c r="AM596" s="41"/>
      <c r="AO596" s="41"/>
      <c r="AQ596" s="41"/>
      <c r="AS596" s="41"/>
      <c r="AU596" s="41"/>
      <c r="AW596" s="41"/>
      <c r="AY596" s="41"/>
      <c r="BA596" s="41"/>
      <c r="BC596" s="41"/>
      <c r="BE596" s="41"/>
      <c r="BG596" s="41"/>
      <c r="BI596" s="41"/>
      <c r="BK596" s="41"/>
      <c r="BM596" s="41"/>
      <c r="BO596" s="41"/>
    </row>
    <row r="597" spans="13:67" x14ac:dyDescent="0.2">
      <c r="M597" s="41"/>
      <c r="O597" s="41"/>
      <c r="Q597" s="41"/>
      <c r="S597" s="41"/>
      <c r="U597" s="41"/>
      <c r="W597" s="41"/>
      <c r="Y597" s="41"/>
      <c r="AA597" s="41"/>
      <c r="AC597" s="41"/>
      <c r="AE597" s="41"/>
      <c r="AG597" s="41"/>
      <c r="AI597" s="41"/>
      <c r="AK597" s="41"/>
      <c r="AM597" s="41"/>
      <c r="AO597" s="41"/>
      <c r="AQ597" s="41"/>
      <c r="AS597" s="41"/>
      <c r="AU597" s="41"/>
      <c r="AW597" s="41"/>
      <c r="AY597" s="41"/>
      <c r="BA597" s="41"/>
      <c r="BC597" s="41"/>
      <c r="BE597" s="41"/>
      <c r="BG597" s="41"/>
      <c r="BI597" s="41"/>
      <c r="BK597" s="41"/>
      <c r="BM597" s="41"/>
      <c r="BO597" s="41"/>
    </row>
    <row r="598" spans="13:67" x14ac:dyDescent="0.2">
      <c r="M598" s="41"/>
      <c r="O598" s="41"/>
      <c r="Q598" s="41"/>
      <c r="S598" s="41"/>
      <c r="U598" s="41"/>
      <c r="W598" s="41"/>
      <c r="Y598" s="41"/>
      <c r="AA598" s="41"/>
      <c r="AC598" s="41"/>
      <c r="AE598" s="41"/>
      <c r="AG598" s="41"/>
      <c r="AI598" s="41"/>
      <c r="AK598" s="41"/>
      <c r="AM598" s="41"/>
      <c r="AO598" s="41"/>
      <c r="AQ598" s="41"/>
      <c r="AS598" s="41"/>
      <c r="AU598" s="41"/>
      <c r="AW598" s="41"/>
      <c r="AY598" s="41"/>
      <c r="BA598" s="41"/>
      <c r="BC598" s="41"/>
      <c r="BE598" s="41"/>
      <c r="BG598" s="41"/>
      <c r="BI598" s="41"/>
      <c r="BK598" s="41"/>
      <c r="BM598" s="41"/>
      <c r="BO598" s="41"/>
    </row>
    <row r="599" spans="13:67" x14ac:dyDescent="0.2">
      <c r="M599" s="41"/>
      <c r="O599" s="41"/>
      <c r="Q599" s="41"/>
      <c r="S599" s="41"/>
      <c r="U599" s="41"/>
      <c r="W599" s="41"/>
      <c r="Y599" s="41"/>
      <c r="AA599" s="41"/>
      <c r="AC599" s="41"/>
      <c r="AE599" s="41"/>
      <c r="AG599" s="41"/>
      <c r="AI599" s="41"/>
      <c r="AK599" s="41"/>
      <c r="AM599" s="41"/>
      <c r="AO599" s="41"/>
      <c r="AQ599" s="41"/>
      <c r="AS599" s="41"/>
      <c r="AU599" s="41"/>
      <c r="AW599" s="41"/>
      <c r="AY599" s="41"/>
      <c r="BA599" s="41"/>
      <c r="BC599" s="41"/>
      <c r="BE599" s="41"/>
      <c r="BG599" s="41"/>
      <c r="BI599" s="41"/>
      <c r="BK599" s="41"/>
      <c r="BM599" s="41"/>
      <c r="BO599" s="41"/>
    </row>
    <row r="600" spans="13:67" x14ac:dyDescent="0.2">
      <c r="M600" s="41"/>
      <c r="O600" s="41"/>
      <c r="Q600" s="41"/>
      <c r="S600" s="41"/>
      <c r="U600" s="41"/>
      <c r="W600" s="41"/>
      <c r="Y600" s="41"/>
      <c r="AA600" s="41"/>
      <c r="AC600" s="41"/>
      <c r="AE600" s="41"/>
      <c r="AG600" s="41"/>
      <c r="AI600" s="41"/>
      <c r="AK600" s="41"/>
      <c r="AM600" s="41"/>
      <c r="AO600" s="41"/>
      <c r="AQ600" s="41"/>
      <c r="AS600" s="41"/>
      <c r="AU600" s="41"/>
      <c r="AW600" s="41"/>
      <c r="AY600" s="41"/>
      <c r="BA600" s="41"/>
      <c r="BC600" s="41"/>
      <c r="BE600" s="41"/>
      <c r="BG600" s="41"/>
      <c r="BI600" s="41"/>
      <c r="BK600" s="41"/>
      <c r="BM600" s="41"/>
      <c r="BO600" s="41"/>
    </row>
    <row r="601" spans="13:67" x14ac:dyDescent="0.2">
      <c r="M601" s="41"/>
      <c r="O601" s="41"/>
      <c r="Q601" s="41"/>
      <c r="S601" s="41"/>
      <c r="U601" s="41"/>
      <c r="W601" s="41"/>
      <c r="Y601" s="41"/>
      <c r="AA601" s="41"/>
      <c r="AC601" s="41"/>
      <c r="AE601" s="41"/>
      <c r="AG601" s="41"/>
      <c r="AI601" s="41"/>
      <c r="AK601" s="41"/>
      <c r="AM601" s="41"/>
      <c r="AO601" s="41"/>
      <c r="AQ601" s="41"/>
      <c r="AS601" s="41"/>
      <c r="AU601" s="41"/>
      <c r="AW601" s="41"/>
      <c r="AY601" s="41"/>
      <c r="BA601" s="41"/>
      <c r="BC601" s="41"/>
      <c r="BE601" s="41"/>
      <c r="BG601" s="41"/>
      <c r="BI601" s="41"/>
      <c r="BK601" s="41"/>
      <c r="BM601" s="41"/>
      <c r="BO601" s="41"/>
    </row>
    <row r="602" spans="13:67" x14ac:dyDescent="0.2">
      <c r="M602" s="41"/>
      <c r="O602" s="41"/>
      <c r="Q602" s="41"/>
      <c r="S602" s="41"/>
      <c r="U602" s="41"/>
      <c r="W602" s="41"/>
      <c r="Y602" s="41"/>
      <c r="AA602" s="41"/>
      <c r="AC602" s="41"/>
      <c r="AE602" s="41"/>
      <c r="AG602" s="41"/>
      <c r="AI602" s="41"/>
      <c r="AK602" s="41"/>
      <c r="AM602" s="41"/>
      <c r="AO602" s="41"/>
      <c r="AQ602" s="41"/>
      <c r="AS602" s="41"/>
      <c r="AU602" s="41"/>
      <c r="AW602" s="41"/>
      <c r="AY602" s="41"/>
      <c r="BA602" s="41"/>
      <c r="BC602" s="41"/>
      <c r="BE602" s="41"/>
      <c r="BG602" s="41"/>
      <c r="BI602" s="41"/>
      <c r="BK602" s="41"/>
      <c r="BM602" s="41"/>
      <c r="BO602" s="41"/>
    </row>
    <row r="603" spans="13:67" x14ac:dyDescent="0.2">
      <c r="M603" s="41"/>
      <c r="O603" s="41"/>
      <c r="Q603" s="41"/>
      <c r="S603" s="41"/>
      <c r="U603" s="41"/>
      <c r="W603" s="41"/>
      <c r="Y603" s="41"/>
      <c r="AA603" s="41"/>
      <c r="AC603" s="41"/>
      <c r="AE603" s="41"/>
      <c r="AG603" s="41"/>
      <c r="AI603" s="41"/>
      <c r="AK603" s="41"/>
      <c r="AM603" s="41"/>
      <c r="AO603" s="41"/>
      <c r="AQ603" s="41"/>
      <c r="AS603" s="41"/>
      <c r="AU603" s="41"/>
      <c r="AW603" s="41"/>
      <c r="AY603" s="41"/>
      <c r="BA603" s="41"/>
      <c r="BC603" s="41"/>
      <c r="BE603" s="41"/>
      <c r="BG603" s="41"/>
      <c r="BI603" s="41"/>
      <c r="BK603" s="41"/>
      <c r="BM603" s="41"/>
      <c r="BO603" s="41"/>
    </row>
    <row r="604" spans="13:67" x14ac:dyDescent="0.2">
      <c r="M604" s="41"/>
      <c r="O604" s="41"/>
      <c r="Q604" s="41"/>
      <c r="S604" s="41"/>
      <c r="U604" s="41"/>
      <c r="W604" s="41"/>
      <c r="Y604" s="41"/>
      <c r="AA604" s="41"/>
      <c r="AC604" s="41"/>
      <c r="AE604" s="41"/>
      <c r="AG604" s="41"/>
      <c r="AI604" s="41"/>
      <c r="AK604" s="41"/>
      <c r="AM604" s="41"/>
      <c r="AO604" s="41"/>
      <c r="AQ604" s="41"/>
      <c r="AS604" s="41"/>
      <c r="AU604" s="41"/>
      <c r="AW604" s="41"/>
      <c r="AY604" s="41"/>
      <c r="BA604" s="41"/>
      <c r="BC604" s="41"/>
      <c r="BE604" s="41"/>
      <c r="BG604" s="41"/>
      <c r="BI604" s="41"/>
      <c r="BK604" s="41"/>
      <c r="BM604" s="41"/>
      <c r="BO604" s="41"/>
    </row>
    <row r="605" spans="13:67" x14ac:dyDescent="0.2">
      <c r="M605" s="41"/>
      <c r="O605" s="41"/>
      <c r="Q605" s="41"/>
      <c r="S605" s="41"/>
      <c r="U605" s="41"/>
      <c r="W605" s="41"/>
      <c r="Y605" s="41"/>
      <c r="AA605" s="41"/>
      <c r="AC605" s="41"/>
      <c r="AE605" s="41"/>
      <c r="AG605" s="41"/>
      <c r="AI605" s="41"/>
      <c r="AK605" s="41"/>
      <c r="AM605" s="41"/>
      <c r="AO605" s="41"/>
      <c r="AQ605" s="41"/>
      <c r="AS605" s="41"/>
      <c r="AU605" s="41"/>
      <c r="AW605" s="41"/>
      <c r="AY605" s="41"/>
      <c r="BA605" s="41"/>
      <c r="BC605" s="41"/>
      <c r="BE605" s="41"/>
      <c r="BG605" s="41"/>
      <c r="BI605" s="41"/>
      <c r="BK605" s="41"/>
      <c r="BM605" s="41"/>
      <c r="BO605" s="41"/>
    </row>
    <row r="606" spans="13:67" x14ac:dyDescent="0.2">
      <c r="M606" s="41"/>
      <c r="O606" s="41"/>
      <c r="Q606" s="41"/>
      <c r="S606" s="41"/>
      <c r="U606" s="41"/>
      <c r="W606" s="41"/>
      <c r="Y606" s="41"/>
      <c r="AA606" s="41"/>
      <c r="AC606" s="41"/>
      <c r="AE606" s="41"/>
      <c r="AG606" s="41"/>
      <c r="AI606" s="41"/>
      <c r="AK606" s="41"/>
      <c r="AM606" s="41"/>
      <c r="AO606" s="41"/>
      <c r="AQ606" s="41"/>
      <c r="AS606" s="41"/>
      <c r="AU606" s="41"/>
      <c r="AW606" s="41"/>
      <c r="AY606" s="41"/>
      <c r="BA606" s="41"/>
      <c r="BC606" s="41"/>
      <c r="BE606" s="41"/>
      <c r="BG606" s="41"/>
      <c r="BI606" s="41"/>
      <c r="BK606" s="41"/>
      <c r="BM606" s="41"/>
      <c r="BO606" s="41"/>
    </row>
    <row r="607" spans="13:67" x14ac:dyDescent="0.2">
      <c r="M607" s="41"/>
      <c r="O607" s="41"/>
      <c r="Q607" s="41"/>
      <c r="S607" s="41"/>
      <c r="U607" s="41"/>
      <c r="W607" s="41"/>
      <c r="Y607" s="41"/>
      <c r="AA607" s="41"/>
      <c r="AC607" s="41"/>
      <c r="AE607" s="41"/>
      <c r="AG607" s="41"/>
      <c r="AI607" s="41"/>
      <c r="AK607" s="41"/>
      <c r="AM607" s="41"/>
      <c r="AO607" s="41"/>
      <c r="AQ607" s="41"/>
      <c r="AS607" s="41"/>
      <c r="AU607" s="41"/>
      <c r="AW607" s="41"/>
      <c r="AY607" s="41"/>
      <c r="BA607" s="41"/>
      <c r="BC607" s="41"/>
      <c r="BE607" s="41"/>
      <c r="BG607" s="41"/>
      <c r="BI607" s="41"/>
      <c r="BK607" s="41"/>
      <c r="BM607" s="41"/>
      <c r="BO607" s="41"/>
    </row>
    <row r="608" spans="13:67" x14ac:dyDescent="0.2">
      <c r="M608" s="41"/>
      <c r="O608" s="41"/>
      <c r="Q608" s="41"/>
      <c r="S608" s="41"/>
      <c r="U608" s="41"/>
      <c r="W608" s="41"/>
      <c r="Y608" s="41"/>
      <c r="AA608" s="41"/>
      <c r="AC608" s="41"/>
      <c r="AE608" s="41"/>
      <c r="AG608" s="41"/>
      <c r="AI608" s="41"/>
      <c r="AK608" s="41"/>
      <c r="AM608" s="41"/>
      <c r="AO608" s="41"/>
      <c r="AQ608" s="41"/>
      <c r="AS608" s="41"/>
      <c r="AU608" s="41"/>
      <c r="AW608" s="41"/>
      <c r="AY608" s="41"/>
      <c r="BA608" s="41"/>
      <c r="BC608" s="41"/>
      <c r="BE608" s="41"/>
      <c r="BG608" s="41"/>
      <c r="BI608" s="41"/>
      <c r="BK608" s="41"/>
      <c r="BM608" s="41"/>
      <c r="BO608" s="41"/>
    </row>
    <row r="609" spans="13:67" x14ac:dyDescent="0.2">
      <c r="M609" s="41"/>
      <c r="O609" s="41"/>
      <c r="Q609" s="41"/>
      <c r="S609" s="41"/>
      <c r="U609" s="41"/>
      <c r="W609" s="41"/>
      <c r="Y609" s="41"/>
      <c r="AA609" s="41"/>
      <c r="AC609" s="41"/>
      <c r="AE609" s="41"/>
      <c r="AG609" s="41"/>
      <c r="AI609" s="41"/>
      <c r="AK609" s="41"/>
      <c r="AM609" s="41"/>
      <c r="AO609" s="41"/>
      <c r="AQ609" s="41"/>
      <c r="AS609" s="41"/>
      <c r="AU609" s="41"/>
      <c r="AW609" s="41"/>
      <c r="AY609" s="41"/>
      <c r="BA609" s="41"/>
      <c r="BC609" s="41"/>
      <c r="BE609" s="41"/>
      <c r="BG609" s="41"/>
      <c r="BI609" s="41"/>
      <c r="BK609" s="41"/>
      <c r="BM609" s="41"/>
      <c r="BO609" s="41"/>
    </row>
    <row r="610" spans="13:67" x14ac:dyDescent="0.2">
      <c r="M610" s="41"/>
      <c r="O610" s="41"/>
      <c r="Q610" s="41"/>
      <c r="S610" s="41"/>
      <c r="U610" s="41"/>
      <c r="W610" s="41"/>
      <c r="Y610" s="41"/>
      <c r="AA610" s="41"/>
      <c r="AC610" s="41"/>
      <c r="AE610" s="41"/>
      <c r="AG610" s="41"/>
      <c r="AI610" s="41"/>
      <c r="AK610" s="41"/>
      <c r="AM610" s="41"/>
      <c r="AO610" s="41"/>
      <c r="AQ610" s="41"/>
      <c r="AS610" s="41"/>
      <c r="AU610" s="41"/>
      <c r="AW610" s="41"/>
      <c r="AY610" s="41"/>
      <c r="BA610" s="41"/>
      <c r="BC610" s="41"/>
      <c r="BE610" s="41"/>
      <c r="BG610" s="41"/>
      <c r="BI610" s="41"/>
      <c r="BK610" s="41"/>
      <c r="BM610" s="41"/>
      <c r="BO610" s="41"/>
    </row>
    <row r="611" spans="13:67" x14ac:dyDescent="0.2">
      <c r="M611" s="41"/>
      <c r="O611" s="41"/>
      <c r="Q611" s="41"/>
      <c r="S611" s="41"/>
      <c r="U611" s="41"/>
      <c r="W611" s="41"/>
      <c r="Y611" s="41"/>
      <c r="AA611" s="41"/>
      <c r="AC611" s="41"/>
      <c r="AE611" s="41"/>
      <c r="AG611" s="41"/>
      <c r="AI611" s="41"/>
      <c r="AK611" s="41"/>
      <c r="AM611" s="41"/>
      <c r="AO611" s="41"/>
      <c r="AQ611" s="41"/>
      <c r="AS611" s="41"/>
      <c r="AU611" s="41"/>
      <c r="AW611" s="41"/>
      <c r="AY611" s="41"/>
      <c r="BA611" s="41"/>
      <c r="BC611" s="41"/>
      <c r="BE611" s="41"/>
      <c r="BG611" s="41"/>
      <c r="BI611" s="41"/>
      <c r="BK611" s="41"/>
      <c r="BM611" s="41"/>
      <c r="BO611" s="41"/>
    </row>
    <row r="612" spans="13:67" x14ac:dyDescent="0.2">
      <c r="M612" s="41"/>
      <c r="O612" s="41"/>
      <c r="Q612" s="41"/>
      <c r="S612" s="41"/>
      <c r="U612" s="41"/>
      <c r="W612" s="41"/>
      <c r="Y612" s="41"/>
      <c r="AA612" s="41"/>
      <c r="AC612" s="41"/>
      <c r="AE612" s="41"/>
      <c r="AG612" s="41"/>
      <c r="AI612" s="41"/>
      <c r="AK612" s="41"/>
      <c r="AM612" s="41"/>
      <c r="AO612" s="41"/>
      <c r="AQ612" s="41"/>
      <c r="AS612" s="41"/>
      <c r="AU612" s="41"/>
      <c r="AW612" s="41"/>
      <c r="AY612" s="41"/>
      <c r="BA612" s="41"/>
      <c r="BC612" s="41"/>
      <c r="BE612" s="41"/>
      <c r="BG612" s="41"/>
      <c r="BI612" s="41"/>
      <c r="BK612" s="41"/>
      <c r="BM612" s="41"/>
      <c r="BO612" s="41"/>
    </row>
    <row r="613" spans="13:67" x14ac:dyDescent="0.2">
      <c r="M613" s="41"/>
      <c r="O613" s="41"/>
      <c r="Q613" s="41"/>
      <c r="S613" s="41"/>
      <c r="U613" s="41"/>
      <c r="W613" s="41"/>
      <c r="Y613" s="41"/>
      <c r="AA613" s="41"/>
      <c r="AC613" s="41"/>
      <c r="AE613" s="41"/>
      <c r="AG613" s="41"/>
      <c r="AI613" s="41"/>
      <c r="AK613" s="41"/>
      <c r="AM613" s="41"/>
      <c r="AO613" s="41"/>
      <c r="AQ613" s="41"/>
      <c r="AS613" s="41"/>
      <c r="AU613" s="41"/>
      <c r="AW613" s="41"/>
      <c r="AY613" s="41"/>
      <c r="BA613" s="41"/>
      <c r="BC613" s="41"/>
      <c r="BE613" s="41"/>
      <c r="BG613" s="41"/>
      <c r="BI613" s="41"/>
      <c r="BK613" s="41"/>
      <c r="BM613" s="41"/>
      <c r="BO613" s="41"/>
    </row>
    <row r="614" spans="13:67" x14ac:dyDescent="0.2">
      <c r="M614" s="41"/>
      <c r="O614" s="41"/>
      <c r="Q614" s="41"/>
      <c r="S614" s="41"/>
      <c r="U614" s="41"/>
      <c r="W614" s="41"/>
      <c r="Y614" s="41"/>
      <c r="AA614" s="41"/>
      <c r="AC614" s="41"/>
      <c r="AE614" s="41"/>
      <c r="AG614" s="41"/>
      <c r="AI614" s="41"/>
      <c r="AK614" s="41"/>
      <c r="AM614" s="41"/>
      <c r="AO614" s="41"/>
      <c r="AQ614" s="41"/>
      <c r="AS614" s="41"/>
      <c r="AU614" s="41"/>
      <c r="AW614" s="41"/>
      <c r="AY614" s="41"/>
      <c r="BA614" s="41"/>
      <c r="BC614" s="41"/>
      <c r="BE614" s="41"/>
      <c r="BG614" s="41"/>
      <c r="BI614" s="41"/>
      <c r="BK614" s="41"/>
      <c r="BM614" s="41"/>
      <c r="BO614" s="41"/>
    </row>
    <row r="615" spans="13:67" x14ac:dyDescent="0.2">
      <c r="M615" s="41"/>
      <c r="O615" s="41"/>
      <c r="Q615" s="41"/>
      <c r="S615" s="41"/>
      <c r="U615" s="41"/>
      <c r="W615" s="41"/>
      <c r="Y615" s="41"/>
      <c r="AA615" s="41"/>
      <c r="AC615" s="41"/>
      <c r="AE615" s="41"/>
      <c r="AG615" s="41"/>
      <c r="AI615" s="41"/>
      <c r="AK615" s="41"/>
      <c r="AM615" s="41"/>
      <c r="AO615" s="41"/>
      <c r="AQ615" s="41"/>
      <c r="AS615" s="41"/>
      <c r="AU615" s="41"/>
      <c r="AW615" s="41"/>
      <c r="AY615" s="41"/>
      <c r="BA615" s="41"/>
      <c r="BC615" s="41"/>
      <c r="BE615" s="41"/>
      <c r="BG615" s="41"/>
      <c r="BI615" s="41"/>
      <c r="BK615" s="41"/>
      <c r="BM615" s="41"/>
      <c r="BO615" s="41"/>
    </row>
    <row r="616" spans="13:67" x14ac:dyDescent="0.2">
      <c r="M616" s="41"/>
      <c r="O616" s="41"/>
      <c r="Q616" s="41"/>
      <c r="S616" s="41"/>
      <c r="U616" s="41"/>
      <c r="W616" s="41"/>
      <c r="Y616" s="41"/>
      <c r="AA616" s="41"/>
      <c r="AC616" s="41"/>
      <c r="AE616" s="41"/>
      <c r="AG616" s="41"/>
      <c r="AI616" s="41"/>
      <c r="AK616" s="41"/>
      <c r="AM616" s="41"/>
      <c r="AO616" s="41"/>
      <c r="AQ616" s="41"/>
      <c r="AS616" s="41"/>
      <c r="AU616" s="41"/>
      <c r="AW616" s="41"/>
      <c r="AY616" s="41"/>
      <c r="BA616" s="41"/>
      <c r="BC616" s="41"/>
      <c r="BE616" s="41"/>
      <c r="BG616" s="41"/>
      <c r="BI616" s="41"/>
      <c r="BK616" s="41"/>
      <c r="BM616" s="41"/>
      <c r="BO616" s="41"/>
    </row>
    <row r="617" spans="13:67" x14ac:dyDescent="0.2">
      <c r="M617" s="41"/>
      <c r="O617" s="41"/>
      <c r="Q617" s="41"/>
      <c r="S617" s="41"/>
      <c r="U617" s="41"/>
      <c r="W617" s="41"/>
      <c r="Y617" s="41"/>
      <c r="AA617" s="41"/>
      <c r="AC617" s="41"/>
      <c r="AE617" s="41"/>
      <c r="AG617" s="41"/>
      <c r="AI617" s="41"/>
      <c r="AK617" s="41"/>
      <c r="AM617" s="41"/>
      <c r="AO617" s="41"/>
      <c r="AQ617" s="41"/>
      <c r="AS617" s="41"/>
      <c r="AU617" s="41"/>
      <c r="AW617" s="41"/>
      <c r="AY617" s="41"/>
      <c r="BA617" s="41"/>
      <c r="BC617" s="41"/>
      <c r="BE617" s="41"/>
      <c r="BG617" s="41"/>
      <c r="BI617" s="41"/>
      <c r="BK617" s="41"/>
      <c r="BM617" s="41"/>
      <c r="BO617" s="41"/>
    </row>
    <row r="618" spans="13:67" x14ac:dyDescent="0.2">
      <c r="M618" s="41"/>
      <c r="O618" s="41"/>
      <c r="Q618" s="41"/>
      <c r="S618" s="41"/>
      <c r="U618" s="41"/>
      <c r="W618" s="41"/>
      <c r="Y618" s="41"/>
      <c r="AA618" s="41"/>
      <c r="AC618" s="41"/>
      <c r="AE618" s="41"/>
      <c r="AG618" s="41"/>
      <c r="AI618" s="41"/>
      <c r="AK618" s="41"/>
      <c r="AM618" s="41"/>
      <c r="AO618" s="41"/>
      <c r="AQ618" s="41"/>
      <c r="AS618" s="41"/>
      <c r="AU618" s="41"/>
      <c r="AW618" s="41"/>
      <c r="AY618" s="41"/>
      <c r="BA618" s="41"/>
      <c r="BC618" s="41"/>
      <c r="BE618" s="41"/>
      <c r="BG618" s="41"/>
      <c r="BI618" s="41"/>
      <c r="BK618" s="41"/>
      <c r="BM618" s="41"/>
      <c r="BO618" s="41"/>
    </row>
    <row r="619" spans="13:67" x14ac:dyDescent="0.2">
      <c r="M619" s="41"/>
      <c r="O619" s="41"/>
      <c r="Q619" s="41"/>
      <c r="S619" s="41"/>
      <c r="U619" s="41"/>
      <c r="W619" s="41"/>
      <c r="Y619" s="41"/>
      <c r="AA619" s="41"/>
      <c r="AC619" s="41"/>
      <c r="AE619" s="41"/>
      <c r="AG619" s="41"/>
      <c r="AI619" s="41"/>
      <c r="AK619" s="41"/>
      <c r="AM619" s="41"/>
      <c r="AO619" s="41"/>
      <c r="AQ619" s="41"/>
      <c r="AS619" s="41"/>
      <c r="AU619" s="41"/>
      <c r="AW619" s="41"/>
      <c r="AY619" s="41"/>
      <c r="BA619" s="41"/>
      <c r="BC619" s="41"/>
      <c r="BE619" s="41"/>
      <c r="BG619" s="41"/>
      <c r="BI619" s="41"/>
      <c r="BK619" s="41"/>
      <c r="BM619" s="41"/>
      <c r="BO619" s="41"/>
    </row>
    <row r="620" spans="13:67" x14ac:dyDescent="0.2">
      <c r="M620" s="41"/>
      <c r="O620" s="41"/>
      <c r="Q620" s="41"/>
      <c r="S620" s="41"/>
      <c r="U620" s="41"/>
      <c r="W620" s="41"/>
      <c r="Y620" s="41"/>
      <c r="AA620" s="41"/>
      <c r="AC620" s="41"/>
      <c r="AE620" s="41"/>
      <c r="AG620" s="41"/>
      <c r="AI620" s="41"/>
      <c r="AK620" s="41"/>
      <c r="AM620" s="41"/>
      <c r="AO620" s="41"/>
      <c r="AQ620" s="41"/>
      <c r="AS620" s="41"/>
      <c r="AU620" s="41"/>
      <c r="AW620" s="41"/>
      <c r="AY620" s="41"/>
      <c r="BA620" s="41"/>
      <c r="BC620" s="41"/>
      <c r="BE620" s="41"/>
      <c r="BG620" s="41"/>
      <c r="BI620" s="41"/>
      <c r="BK620" s="41"/>
      <c r="BM620" s="41"/>
      <c r="BO620" s="41"/>
    </row>
    <row r="621" spans="13:67" x14ac:dyDescent="0.2">
      <c r="M621" s="41"/>
      <c r="O621" s="41"/>
      <c r="Q621" s="41"/>
      <c r="S621" s="41"/>
      <c r="U621" s="41"/>
      <c r="W621" s="41"/>
      <c r="Y621" s="41"/>
      <c r="AA621" s="41"/>
      <c r="AC621" s="41"/>
      <c r="AE621" s="41"/>
      <c r="AG621" s="41"/>
      <c r="AI621" s="41"/>
      <c r="AK621" s="41"/>
      <c r="AM621" s="41"/>
      <c r="AO621" s="41"/>
      <c r="AQ621" s="41"/>
      <c r="AS621" s="41"/>
      <c r="AU621" s="41"/>
      <c r="AW621" s="41"/>
      <c r="AY621" s="41"/>
      <c r="BA621" s="41"/>
      <c r="BC621" s="41"/>
      <c r="BE621" s="41"/>
      <c r="BG621" s="41"/>
      <c r="BI621" s="41"/>
      <c r="BK621" s="41"/>
      <c r="BM621" s="41"/>
      <c r="BO621" s="41"/>
    </row>
    <row r="622" spans="13:67" x14ac:dyDescent="0.2">
      <c r="M622" s="41"/>
      <c r="O622" s="41"/>
      <c r="Q622" s="41"/>
      <c r="S622" s="41"/>
      <c r="U622" s="41"/>
      <c r="W622" s="41"/>
      <c r="Y622" s="41"/>
      <c r="AA622" s="41"/>
      <c r="AC622" s="41"/>
      <c r="AE622" s="41"/>
      <c r="AG622" s="41"/>
      <c r="AI622" s="41"/>
      <c r="AK622" s="41"/>
      <c r="AM622" s="41"/>
      <c r="AO622" s="41"/>
      <c r="AQ622" s="41"/>
      <c r="AS622" s="41"/>
      <c r="AU622" s="41"/>
      <c r="AW622" s="41"/>
      <c r="AY622" s="41"/>
      <c r="BA622" s="41"/>
      <c r="BC622" s="41"/>
      <c r="BE622" s="41"/>
      <c r="BG622" s="41"/>
      <c r="BI622" s="41"/>
      <c r="BK622" s="41"/>
      <c r="BM622" s="41"/>
      <c r="BO622" s="41"/>
    </row>
    <row r="623" spans="13:67" x14ac:dyDescent="0.2">
      <c r="M623" s="41"/>
      <c r="O623" s="41"/>
      <c r="Q623" s="41"/>
      <c r="S623" s="41"/>
      <c r="U623" s="41"/>
      <c r="W623" s="41"/>
      <c r="Y623" s="41"/>
      <c r="AA623" s="41"/>
      <c r="AC623" s="41"/>
      <c r="AE623" s="41"/>
      <c r="AG623" s="41"/>
      <c r="AI623" s="41"/>
      <c r="AK623" s="41"/>
      <c r="AM623" s="41"/>
      <c r="AO623" s="41"/>
      <c r="AQ623" s="41"/>
      <c r="AS623" s="41"/>
      <c r="AU623" s="41"/>
      <c r="AW623" s="41"/>
      <c r="AY623" s="41"/>
      <c r="BA623" s="41"/>
      <c r="BC623" s="41"/>
      <c r="BE623" s="41"/>
      <c r="BG623" s="41"/>
      <c r="BI623" s="41"/>
      <c r="BK623" s="41"/>
      <c r="BM623" s="41"/>
      <c r="BO623" s="41"/>
    </row>
    <row r="624" spans="13:67" x14ac:dyDescent="0.2">
      <c r="M624" s="41"/>
      <c r="O624" s="41"/>
      <c r="Q624" s="41"/>
      <c r="S624" s="41"/>
      <c r="U624" s="41"/>
      <c r="W624" s="41"/>
      <c r="Y624" s="41"/>
      <c r="AA624" s="41"/>
      <c r="AC624" s="41"/>
      <c r="AE624" s="41"/>
      <c r="AG624" s="41"/>
      <c r="AI624" s="41"/>
      <c r="AK624" s="41"/>
      <c r="AM624" s="41"/>
      <c r="AO624" s="41"/>
      <c r="AQ624" s="41"/>
      <c r="AS624" s="41"/>
      <c r="AU624" s="41"/>
      <c r="AW624" s="41"/>
      <c r="AY624" s="41"/>
      <c r="BA624" s="41"/>
      <c r="BC624" s="41"/>
      <c r="BE624" s="41"/>
      <c r="BG624" s="41"/>
      <c r="BI624" s="41"/>
      <c r="BK624" s="41"/>
      <c r="BM624" s="41"/>
      <c r="BO624" s="41"/>
    </row>
    <row r="625" spans="13:67" x14ac:dyDescent="0.2">
      <c r="M625" s="41"/>
      <c r="O625" s="41"/>
      <c r="Q625" s="41"/>
      <c r="S625" s="41"/>
      <c r="U625" s="41"/>
      <c r="W625" s="41"/>
      <c r="Y625" s="41"/>
      <c r="AA625" s="41"/>
      <c r="AC625" s="41"/>
      <c r="AE625" s="41"/>
      <c r="AG625" s="41"/>
      <c r="AI625" s="41"/>
      <c r="AK625" s="41"/>
      <c r="AM625" s="41"/>
      <c r="AO625" s="41"/>
      <c r="AQ625" s="41"/>
      <c r="AS625" s="41"/>
      <c r="AU625" s="41"/>
      <c r="AW625" s="41"/>
      <c r="AY625" s="41"/>
      <c r="BA625" s="41"/>
      <c r="BC625" s="41"/>
      <c r="BE625" s="41"/>
      <c r="BG625" s="41"/>
      <c r="BI625" s="41"/>
      <c r="BK625" s="41"/>
      <c r="BM625" s="41"/>
      <c r="BO625" s="41"/>
    </row>
    <row r="626" spans="13:67" x14ac:dyDescent="0.2">
      <c r="M626" s="41"/>
      <c r="O626" s="41"/>
      <c r="Q626" s="41"/>
      <c r="S626" s="41"/>
      <c r="U626" s="41"/>
      <c r="W626" s="41"/>
      <c r="Y626" s="41"/>
      <c r="AA626" s="41"/>
      <c r="AC626" s="41"/>
      <c r="AE626" s="41"/>
      <c r="AG626" s="41"/>
      <c r="AI626" s="41"/>
      <c r="AK626" s="41"/>
      <c r="AM626" s="41"/>
      <c r="AO626" s="41"/>
      <c r="AQ626" s="41"/>
      <c r="AS626" s="41"/>
      <c r="AU626" s="41"/>
      <c r="AW626" s="41"/>
      <c r="AY626" s="41"/>
      <c r="BA626" s="41"/>
      <c r="BC626" s="41"/>
      <c r="BE626" s="41"/>
      <c r="BG626" s="41"/>
      <c r="BI626" s="41"/>
      <c r="BK626" s="41"/>
      <c r="BM626" s="41"/>
      <c r="BO626" s="41"/>
    </row>
    <row r="627" spans="13:67" x14ac:dyDescent="0.2">
      <c r="M627" s="41"/>
      <c r="O627" s="41"/>
      <c r="Q627" s="41"/>
      <c r="S627" s="41"/>
      <c r="U627" s="41"/>
      <c r="W627" s="41"/>
      <c r="Y627" s="41"/>
      <c r="AA627" s="41"/>
      <c r="AC627" s="41"/>
      <c r="AE627" s="41"/>
      <c r="AG627" s="41"/>
      <c r="AI627" s="41"/>
      <c r="AK627" s="41"/>
      <c r="AM627" s="41"/>
      <c r="AO627" s="41"/>
      <c r="AQ627" s="41"/>
      <c r="AS627" s="41"/>
      <c r="AU627" s="41"/>
      <c r="AW627" s="41"/>
      <c r="AY627" s="41"/>
      <c r="BA627" s="41"/>
      <c r="BC627" s="41"/>
      <c r="BE627" s="41"/>
      <c r="BG627" s="41"/>
      <c r="BI627" s="41"/>
      <c r="BK627" s="41"/>
      <c r="BM627" s="41"/>
      <c r="BO627" s="41"/>
    </row>
    <row r="628" spans="13:67" x14ac:dyDescent="0.2">
      <c r="M628" s="41"/>
      <c r="O628" s="41"/>
      <c r="Q628" s="41"/>
      <c r="S628" s="41"/>
      <c r="U628" s="41"/>
      <c r="W628" s="41"/>
      <c r="Y628" s="41"/>
      <c r="AA628" s="41"/>
      <c r="AC628" s="41"/>
      <c r="AE628" s="41"/>
      <c r="AG628" s="41"/>
      <c r="AI628" s="41"/>
      <c r="AK628" s="41"/>
      <c r="AM628" s="41"/>
      <c r="AO628" s="41"/>
      <c r="AQ628" s="41"/>
      <c r="AS628" s="41"/>
      <c r="AU628" s="41"/>
      <c r="AW628" s="41"/>
      <c r="AY628" s="41"/>
      <c r="BA628" s="41"/>
      <c r="BC628" s="41"/>
      <c r="BE628" s="41"/>
      <c r="BG628" s="41"/>
      <c r="BI628" s="41"/>
      <c r="BK628" s="41"/>
      <c r="BM628" s="41"/>
      <c r="BO628" s="41"/>
    </row>
    <row r="629" spans="13:67" x14ac:dyDescent="0.2">
      <c r="M629" s="41"/>
      <c r="O629" s="41"/>
      <c r="Q629" s="41"/>
      <c r="S629" s="41"/>
      <c r="U629" s="41"/>
      <c r="W629" s="41"/>
      <c r="Y629" s="41"/>
      <c r="AA629" s="41"/>
      <c r="AC629" s="41"/>
      <c r="AE629" s="41"/>
      <c r="AG629" s="41"/>
      <c r="AI629" s="41"/>
      <c r="AK629" s="41"/>
      <c r="AM629" s="41"/>
      <c r="AO629" s="41"/>
      <c r="AQ629" s="41"/>
      <c r="AS629" s="41"/>
      <c r="AU629" s="41"/>
      <c r="AW629" s="41"/>
      <c r="AY629" s="41"/>
      <c r="BA629" s="41"/>
      <c r="BC629" s="41"/>
      <c r="BE629" s="41"/>
      <c r="BG629" s="41"/>
      <c r="BI629" s="41"/>
      <c r="BK629" s="41"/>
      <c r="BM629" s="41"/>
      <c r="BO629" s="41"/>
    </row>
    <row r="630" spans="13:67" x14ac:dyDescent="0.2">
      <c r="M630" s="41"/>
      <c r="O630" s="41"/>
      <c r="Q630" s="41"/>
      <c r="S630" s="41"/>
      <c r="U630" s="41"/>
      <c r="W630" s="41"/>
      <c r="Y630" s="41"/>
      <c r="AA630" s="41"/>
      <c r="AC630" s="41"/>
      <c r="AE630" s="41"/>
      <c r="AG630" s="41"/>
      <c r="AI630" s="41"/>
      <c r="AK630" s="41"/>
      <c r="AM630" s="41"/>
      <c r="AO630" s="41"/>
      <c r="AQ630" s="41"/>
      <c r="AS630" s="41"/>
      <c r="AU630" s="41"/>
      <c r="AW630" s="41"/>
      <c r="AY630" s="41"/>
      <c r="BA630" s="41"/>
      <c r="BC630" s="41"/>
      <c r="BE630" s="41"/>
      <c r="BG630" s="41"/>
      <c r="BI630" s="41"/>
      <c r="BK630" s="41"/>
      <c r="BM630" s="41"/>
      <c r="BO630" s="41"/>
    </row>
    <row r="631" spans="13:67" x14ac:dyDescent="0.2">
      <c r="M631" s="41"/>
      <c r="O631" s="41"/>
      <c r="Q631" s="41"/>
      <c r="S631" s="41"/>
      <c r="U631" s="41"/>
      <c r="W631" s="41"/>
      <c r="Y631" s="41"/>
      <c r="AA631" s="41"/>
      <c r="AC631" s="41"/>
      <c r="AE631" s="41"/>
      <c r="AG631" s="41"/>
      <c r="AI631" s="41"/>
      <c r="AK631" s="41"/>
      <c r="AM631" s="41"/>
      <c r="AO631" s="41"/>
      <c r="AQ631" s="41"/>
      <c r="AS631" s="41"/>
      <c r="AU631" s="41"/>
      <c r="AW631" s="41"/>
      <c r="AY631" s="41"/>
      <c r="BA631" s="41"/>
      <c r="BC631" s="41"/>
      <c r="BE631" s="41"/>
      <c r="BG631" s="41"/>
      <c r="BI631" s="41"/>
      <c r="BK631" s="41"/>
      <c r="BM631" s="41"/>
      <c r="BO631" s="41"/>
    </row>
    <row r="632" spans="13:67" x14ac:dyDescent="0.2">
      <c r="M632" s="41"/>
      <c r="O632" s="41"/>
      <c r="Q632" s="41"/>
      <c r="S632" s="41"/>
      <c r="U632" s="41"/>
      <c r="W632" s="41"/>
      <c r="Y632" s="41"/>
      <c r="AA632" s="41"/>
      <c r="AC632" s="41"/>
      <c r="AE632" s="41"/>
      <c r="AG632" s="41"/>
      <c r="AI632" s="41"/>
      <c r="AK632" s="41"/>
      <c r="AM632" s="41"/>
      <c r="AO632" s="41"/>
      <c r="AQ632" s="41"/>
      <c r="AS632" s="41"/>
      <c r="AU632" s="41"/>
      <c r="AW632" s="41"/>
      <c r="AY632" s="41"/>
      <c r="BA632" s="41"/>
      <c r="BC632" s="41"/>
      <c r="BE632" s="41"/>
      <c r="BG632" s="41"/>
      <c r="BI632" s="41"/>
      <c r="BK632" s="41"/>
      <c r="BM632" s="41"/>
      <c r="BO632" s="41"/>
    </row>
    <row r="633" spans="13:67" x14ac:dyDescent="0.2">
      <c r="M633" s="41"/>
      <c r="O633" s="41"/>
      <c r="Q633" s="41"/>
      <c r="S633" s="41"/>
      <c r="U633" s="41"/>
      <c r="W633" s="41"/>
      <c r="Y633" s="41"/>
      <c r="AA633" s="41"/>
      <c r="AC633" s="41"/>
      <c r="AE633" s="41"/>
      <c r="AG633" s="41"/>
      <c r="AI633" s="41"/>
      <c r="AK633" s="41"/>
      <c r="AM633" s="41"/>
      <c r="AO633" s="41"/>
      <c r="AQ633" s="41"/>
      <c r="AS633" s="41"/>
      <c r="AU633" s="41"/>
      <c r="AW633" s="41"/>
      <c r="AY633" s="41"/>
      <c r="BA633" s="41"/>
      <c r="BC633" s="41"/>
      <c r="BE633" s="41"/>
      <c r="BG633" s="41"/>
      <c r="BI633" s="41"/>
      <c r="BK633" s="41"/>
      <c r="BM633" s="41"/>
      <c r="BO633" s="41"/>
    </row>
    <row r="634" spans="13:67" x14ac:dyDescent="0.2">
      <c r="M634" s="41"/>
      <c r="O634" s="41"/>
      <c r="Q634" s="41"/>
      <c r="S634" s="41"/>
      <c r="U634" s="41"/>
      <c r="W634" s="41"/>
      <c r="Y634" s="41"/>
      <c r="AA634" s="41"/>
      <c r="AC634" s="41"/>
      <c r="AE634" s="41"/>
      <c r="AG634" s="41"/>
      <c r="AI634" s="41"/>
      <c r="AK634" s="41"/>
      <c r="AM634" s="41"/>
      <c r="AO634" s="41"/>
      <c r="AQ634" s="41"/>
      <c r="AS634" s="41"/>
      <c r="AU634" s="41"/>
      <c r="AW634" s="41"/>
      <c r="AY634" s="41"/>
      <c r="BA634" s="41"/>
      <c r="BC634" s="41"/>
      <c r="BE634" s="41"/>
      <c r="BG634" s="41"/>
      <c r="BI634" s="41"/>
      <c r="BK634" s="41"/>
      <c r="BM634" s="41"/>
      <c r="BO634" s="41"/>
    </row>
    <row r="635" spans="13:67" x14ac:dyDescent="0.2">
      <c r="M635" s="41"/>
      <c r="O635" s="41"/>
      <c r="Q635" s="41"/>
      <c r="S635" s="41"/>
      <c r="U635" s="41"/>
      <c r="W635" s="41"/>
      <c r="Y635" s="41"/>
      <c r="AA635" s="41"/>
      <c r="AC635" s="41"/>
      <c r="AE635" s="41"/>
      <c r="AG635" s="41"/>
      <c r="AI635" s="41"/>
      <c r="AK635" s="41"/>
      <c r="AM635" s="41"/>
      <c r="AO635" s="41"/>
      <c r="AQ635" s="41"/>
      <c r="AS635" s="41"/>
      <c r="AU635" s="41"/>
      <c r="AW635" s="41"/>
      <c r="AY635" s="41"/>
      <c r="BA635" s="41"/>
      <c r="BC635" s="41"/>
      <c r="BE635" s="41"/>
      <c r="BG635" s="41"/>
      <c r="BI635" s="41"/>
      <c r="BK635" s="41"/>
      <c r="BM635" s="41"/>
      <c r="BO635" s="41"/>
    </row>
    <row r="636" spans="13:67" x14ac:dyDescent="0.2">
      <c r="M636" s="41"/>
      <c r="O636" s="41"/>
      <c r="Q636" s="41"/>
      <c r="S636" s="41"/>
      <c r="U636" s="41"/>
      <c r="W636" s="41"/>
      <c r="Y636" s="41"/>
      <c r="AA636" s="41"/>
      <c r="AC636" s="41"/>
      <c r="AE636" s="41"/>
      <c r="AG636" s="41"/>
      <c r="AI636" s="41"/>
      <c r="AK636" s="41"/>
      <c r="AM636" s="41"/>
      <c r="AO636" s="41"/>
      <c r="AQ636" s="41"/>
      <c r="AS636" s="41"/>
      <c r="AU636" s="41"/>
      <c r="AW636" s="41"/>
      <c r="AY636" s="41"/>
      <c r="BA636" s="41"/>
      <c r="BC636" s="41"/>
      <c r="BE636" s="41"/>
      <c r="BG636" s="41"/>
      <c r="BI636" s="41"/>
      <c r="BK636" s="41"/>
      <c r="BM636" s="41"/>
      <c r="BO636" s="41"/>
    </row>
    <row r="637" spans="13:67" x14ac:dyDescent="0.2">
      <c r="M637" s="41"/>
      <c r="O637" s="41"/>
      <c r="Q637" s="41"/>
      <c r="S637" s="41"/>
      <c r="U637" s="41"/>
      <c r="W637" s="41"/>
      <c r="Y637" s="41"/>
      <c r="AA637" s="41"/>
      <c r="AC637" s="41"/>
      <c r="AE637" s="41"/>
      <c r="AG637" s="41"/>
      <c r="AI637" s="41"/>
      <c r="AK637" s="41"/>
      <c r="AM637" s="41"/>
      <c r="AO637" s="41"/>
      <c r="AQ637" s="41"/>
      <c r="AS637" s="41"/>
      <c r="AU637" s="41"/>
      <c r="AW637" s="41"/>
      <c r="AY637" s="41"/>
      <c r="BA637" s="41"/>
      <c r="BC637" s="41"/>
      <c r="BE637" s="41"/>
      <c r="BG637" s="41"/>
      <c r="BI637" s="41"/>
      <c r="BK637" s="41"/>
      <c r="BM637" s="41"/>
      <c r="BO637" s="41"/>
    </row>
    <row r="638" spans="13:67" x14ac:dyDescent="0.2">
      <c r="M638" s="41"/>
      <c r="O638" s="41"/>
      <c r="Q638" s="41"/>
      <c r="S638" s="41"/>
      <c r="U638" s="41"/>
      <c r="W638" s="41"/>
      <c r="Y638" s="41"/>
      <c r="AA638" s="41"/>
      <c r="AC638" s="41"/>
      <c r="AE638" s="41"/>
      <c r="AG638" s="41"/>
      <c r="AI638" s="41"/>
      <c r="AK638" s="41"/>
      <c r="AM638" s="41"/>
      <c r="AO638" s="41"/>
      <c r="AQ638" s="41"/>
      <c r="AS638" s="41"/>
      <c r="AU638" s="41"/>
      <c r="AW638" s="41"/>
      <c r="AY638" s="41"/>
      <c r="BA638" s="41"/>
      <c r="BC638" s="41"/>
      <c r="BE638" s="41"/>
      <c r="BG638" s="41"/>
      <c r="BI638" s="41"/>
      <c r="BK638" s="41"/>
      <c r="BM638" s="41"/>
      <c r="BO638" s="41"/>
    </row>
    <row r="639" spans="13:67" x14ac:dyDescent="0.2">
      <c r="M639" s="41"/>
      <c r="O639" s="41"/>
      <c r="Q639" s="41"/>
      <c r="S639" s="41"/>
      <c r="U639" s="41"/>
      <c r="W639" s="41"/>
      <c r="Y639" s="41"/>
      <c r="AA639" s="41"/>
      <c r="AC639" s="41"/>
      <c r="AE639" s="41"/>
      <c r="AG639" s="41"/>
      <c r="AI639" s="41"/>
      <c r="AK639" s="41"/>
      <c r="AM639" s="41"/>
      <c r="AO639" s="41"/>
      <c r="AQ639" s="41"/>
      <c r="AS639" s="41"/>
      <c r="AU639" s="41"/>
      <c r="AW639" s="41"/>
      <c r="AY639" s="41"/>
      <c r="BA639" s="41"/>
      <c r="BC639" s="41"/>
      <c r="BE639" s="41"/>
      <c r="BG639" s="41"/>
      <c r="BI639" s="41"/>
      <c r="BK639" s="41"/>
      <c r="BM639" s="41"/>
      <c r="BO639" s="41"/>
    </row>
    <row r="640" spans="13:67" x14ac:dyDescent="0.2">
      <c r="M640" s="41"/>
      <c r="O640" s="41"/>
      <c r="Q640" s="41"/>
      <c r="S640" s="41"/>
      <c r="U640" s="41"/>
      <c r="W640" s="41"/>
      <c r="Y640" s="41"/>
      <c r="AA640" s="41"/>
      <c r="AC640" s="41"/>
      <c r="AE640" s="41"/>
      <c r="AG640" s="41"/>
      <c r="AI640" s="41"/>
      <c r="AK640" s="41"/>
      <c r="AM640" s="41"/>
      <c r="AO640" s="41"/>
      <c r="AQ640" s="41"/>
      <c r="AS640" s="41"/>
      <c r="AU640" s="41"/>
      <c r="AW640" s="41"/>
      <c r="AY640" s="41"/>
      <c r="BA640" s="41"/>
      <c r="BC640" s="41"/>
      <c r="BE640" s="41"/>
      <c r="BG640" s="41"/>
      <c r="BI640" s="41"/>
      <c r="BK640" s="41"/>
      <c r="BM640" s="41"/>
      <c r="BO640" s="41"/>
    </row>
    <row r="641" spans="13:67" x14ac:dyDescent="0.2">
      <c r="M641" s="41"/>
      <c r="O641" s="41"/>
      <c r="Q641" s="41"/>
      <c r="S641" s="41"/>
      <c r="U641" s="41"/>
      <c r="W641" s="41"/>
      <c r="Y641" s="41"/>
      <c r="AA641" s="41"/>
      <c r="AC641" s="41"/>
      <c r="AE641" s="41"/>
      <c r="AG641" s="41"/>
      <c r="AI641" s="41"/>
      <c r="AK641" s="41"/>
      <c r="AM641" s="41"/>
      <c r="AO641" s="41"/>
      <c r="AQ641" s="41"/>
      <c r="AS641" s="41"/>
      <c r="AU641" s="41"/>
      <c r="AW641" s="41"/>
      <c r="AY641" s="41"/>
      <c r="BA641" s="41"/>
      <c r="BC641" s="41"/>
      <c r="BE641" s="41"/>
      <c r="BG641" s="41"/>
      <c r="BI641" s="41"/>
      <c r="BK641" s="41"/>
      <c r="BM641" s="41"/>
      <c r="BO641" s="41"/>
    </row>
    <row r="642" spans="13:67" x14ac:dyDescent="0.2">
      <c r="M642" s="41"/>
      <c r="O642" s="41"/>
      <c r="Q642" s="41"/>
      <c r="S642" s="41"/>
      <c r="U642" s="41"/>
      <c r="W642" s="41"/>
      <c r="Y642" s="41"/>
      <c r="AA642" s="41"/>
      <c r="AC642" s="41"/>
      <c r="AE642" s="41"/>
      <c r="AG642" s="41"/>
      <c r="AI642" s="41"/>
      <c r="AK642" s="41"/>
      <c r="AM642" s="41"/>
      <c r="AO642" s="41"/>
      <c r="AQ642" s="41"/>
      <c r="AS642" s="41"/>
      <c r="AU642" s="41"/>
      <c r="AW642" s="41"/>
      <c r="AY642" s="41"/>
      <c r="BA642" s="41"/>
      <c r="BC642" s="41"/>
      <c r="BE642" s="41"/>
      <c r="BG642" s="41"/>
      <c r="BI642" s="41"/>
      <c r="BK642" s="41"/>
      <c r="BM642" s="41"/>
      <c r="BO642" s="41"/>
    </row>
    <row r="643" spans="13:67" x14ac:dyDescent="0.2">
      <c r="M643" s="41"/>
      <c r="O643" s="41"/>
      <c r="Q643" s="41"/>
      <c r="S643" s="41"/>
      <c r="U643" s="41"/>
      <c r="W643" s="41"/>
      <c r="Y643" s="41"/>
      <c r="AA643" s="41"/>
      <c r="AC643" s="41"/>
      <c r="AE643" s="41"/>
      <c r="AG643" s="41"/>
      <c r="AI643" s="41"/>
      <c r="AK643" s="41"/>
      <c r="AM643" s="41"/>
      <c r="AO643" s="41"/>
      <c r="AQ643" s="41"/>
      <c r="AS643" s="41"/>
      <c r="AU643" s="41"/>
      <c r="AW643" s="41"/>
      <c r="AY643" s="41"/>
      <c r="BA643" s="41"/>
      <c r="BC643" s="41"/>
      <c r="BE643" s="41"/>
      <c r="BG643" s="41"/>
      <c r="BI643" s="41"/>
      <c r="BK643" s="41"/>
      <c r="BM643" s="41"/>
      <c r="BO643" s="41"/>
    </row>
    <row r="644" spans="13:67" x14ac:dyDescent="0.2">
      <c r="M644" s="41"/>
      <c r="O644" s="41"/>
      <c r="Q644" s="41"/>
      <c r="S644" s="41"/>
      <c r="U644" s="41"/>
      <c r="W644" s="41"/>
      <c r="Y644" s="41"/>
      <c r="AA644" s="41"/>
      <c r="AC644" s="41"/>
      <c r="AE644" s="41"/>
      <c r="AG644" s="41"/>
      <c r="AI644" s="41"/>
      <c r="AK644" s="41"/>
      <c r="AM644" s="41"/>
      <c r="AO644" s="41"/>
      <c r="AQ644" s="41"/>
      <c r="AS644" s="41"/>
      <c r="AU644" s="41"/>
      <c r="AW644" s="41"/>
      <c r="AY644" s="41"/>
      <c r="BA644" s="41"/>
      <c r="BC644" s="41"/>
      <c r="BE644" s="41"/>
      <c r="BG644" s="41"/>
      <c r="BI644" s="41"/>
      <c r="BK644" s="41"/>
      <c r="BM644" s="41"/>
      <c r="BO644" s="41"/>
    </row>
    <row r="645" spans="13:67" x14ac:dyDescent="0.2">
      <c r="M645" s="41"/>
      <c r="O645" s="41"/>
      <c r="Q645" s="41"/>
      <c r="S645" s="41"/>
      <c r="U645" s="41"/>
      <c r="W645" s="41"/>
      <c r="Y645" s="41"/>
      <c r="AA645" s="41"/>
      <c r="AC645" s="41"/>
      <c r="AE645" s="41"/>
      <c r="AG645" s="41"/>
      <c r="AI645" s="41"/>
      <c r="AK645" s="41"/>
      <c r="AM645" s="41"/>
      <c r="AO645" s="41"/>
      <c r="AQ645" s="41"/>
      <c r="AS645" s="41"/>
      <c r="AU645" s="41"/>
      <c r="AW645" s="41"/>
      <c r="AY645" s="41"/>
      <c r="BA645" s="41"/>
      <c r="BC645" s="41"/>
      <c r="BE645" s="41"/>
      <c r="BG645" s="41"/>
      <c r="BI645" s="41"/>
      <c r="BK645" s="41"/>
      <c r="BM645" s="41"/>
      <c r="BO645" s="41"/>
    </row>
    <row r="646" spans="13:67" x14ac:dyDescent="0.2">
      <c r="M646" s="41"/>
      <c r="O646" s="41"/>
      <c r="Q646" s="41"/>
      <c r="S646" s="41"/>
      <c r="U646" s="41"/>
      <c r="W646" s="41"/>
      <c r="Y646" s="41"/>
      <c r="AA646" s="41"/>
      <c r="AC646" s="41"/>
      <c r="AE646" s="41"/>
      <c r="AG646" s="41"/>
      <c r="AI646" s="41"/>
      <c r="AK646" s="41"/>
      <c r="AM646" s="41"/>
      <c r="AO646" s="41"/>
      <c r="AQ646" s="41"/>
      <c r="AS646" s="41"/>
      <c r="AU646" s="41"/>
      <c r="AW646" s="41"/>
      <c r="AY646" s="41"/>
      <c r="BA646" s="41"/>
      <c r="BC646" s="41"/>
      <c r="BE646" s="41"/>
      <c r="BG646" s="41"/>
      <c r="BI646" s="41"/>
      <c r="BK646" s="41"/>
      <c r="BM646" s="41"/>
      <c r="BO646" s="41"/>
    </row>
    <row r="647" spans="13:67" x14ac:dyDescent="0.2">
      <c r="M647" s="41"/>
      <c r="O647" s="41"/>
      <c r="Q647" s="41"/>
      <c r="S647" s="41"/>
      <c r="U647" s="41"/>
      <c r="W647" s="41"/>
      <c r="Y647" s="41"/>
      <c r="AA647" s="41"/>
      <c r="AC647" s="41"/>
      <c r="AE647" s="41"/>
      <c r="AG647" s="41"/>
      <c r="AI647" s="41"/>
      <c r="AK647" s="41"/>
      <c r="AM647" s="41"/>
      <c r="AO647" s="41"/>
      <c r="AQ647" s="41"/>
      <c r="AS647" s="41"/>
      <c r="AU647" s="41"/>
      <c r="AW647" s="41"/>
      <c r="AY647" s="41"/>
      <c r="BA647" s="41"/>
      <c r="BC647" s="41"/>
      <c r="BE647" s="41"/>
      <c r="BG647" s="41"/>
      <c r="BI647" s="41"/>
      <c r="BK647" s="41"/>
      <c r="BM647" s="41"/>
      <c r="BO647" s="41"/>
    </row>
    <row r="648" spans="13:67" x14ac:dyDescent="0.2">
      <c r="M648" s="41"/>
      <c r="O648" s="41"/>
      <c r="Q648" s="41"/>
      <c r="S648" s="41"/>
      <c r="U648" s="41"/>
      <c r="W648" s="41"/>
      <c r="Y648" s="41"/>
      <c r="AA648" s="41"/>
      <c r="AC648" s="41"/>
      <c r="AE648" s="41"/>
      <c r="AG648" s="41"/>
      <c r="AI648" s="41"/>
      <c r="AK648" s="41"/>
      <c r="AM648" s="41"/>
      <c r="AO648" s="41"/>
      <c r="AQ648" s="41"/>
      <c r="AS648" s="41"/>
      <c r="AU648" s="41"/>
      <c r="AW648" s="41"/>
      <c r="AY648" s="41"/>
      <c r="BA648" s="41"/>
      <c r="BC648" s="41"/>
      <c r="BE648" s="41"/>
      <c r="BG648" s="41"/>
      <c r="BI648" s="41"/>
      <c r="BK648" s="41"/>
      <c r="BM648" s="41"/>
      <c r="BO648" s="41"/>
    </row>
    <row r="649" spans="13:67" x14ac:dyDescent="0.2">
      <c r="M649" s="41"/>
      <c r="O649" s="41"/>
      <c r="Q649" s="41"/>
      <c r="S649" s="41"/>
      <c r="U649" s="41"/>
      <c r="W649" s="41"/>
      <c r="Y649" s="41"/>
      <c r="AA649" s="41"/>
      <c r="AC649" s="41"/>
      <c r="AE649" s="41"/>
      <c r="AG649" s="41"/>
      <c r="AI649" s="41"/>
      <c r="AK649" s="41"/>
      <c r="AM649" s="41"/>
      <c r="AO649" s="41"/>
      <c r="AQ649" s="41"/>
      <c r="AS649" s="41"/>
      <c r="AU649" s="41"/>
      <c r="AW649" s="41"/>
      <c r="AY649" s="41"/>
      <c r="BA649" s="41"/>
      <c r="BC649" s="41"/>
      <c r="BE649" s="41"/>
      <c r="BG649" s="41"/>
      <c r="BI649" s="41"/>
      <c r="BK649" s="41"/>
      <c r="BM649" s="41"/>
      <c r="BO649" s="41"/>
    </row>
    <row r="650" spans="13:67" x14ac:dyDescent="0.2">
      <c r="M650" s="41"/>
      <c r="O650" s="41"/>
      <c r="Q650" s="41"/>
      <c r="S650" s="41"/>
      <c r="U650" s="41"/>
      <c r="W650" s="41"/>
      <c r="Y650" s="41"/>
      <c r="AA650" s="41"/>
      <c r="AC650" s="41"/>
      <c r="AE650" s="41"/>
      <c r="AG650" s="41"/>
      <c r="AI650" s="41"/>
      <c r="AK650" s="41"/>
      <c r="AM650" s="41"/>
      <c r="AO650" s="41"/>
      <c r="AQ650" s="41"/>
      <c r="AS650" s="41"/>
      <c r="AU650" s="41"/>
      <c r="AW650" s="41"/>
      <c r="AY650" s="41"/>
      <c r="BA650" s="41"/>
      <c r="BC650" s="41"/>
      <c r="BE650" s="41"/>
      <c r="BG650" s="41"/>
      <c r="BI650" s="41"/>
      <c r="BK650" s="41"/>
      <c r="BM650" s="41"/>
      <c r="BO650" s="41"/>
    </row>
    <row r="651" spans="13:67" x14ac:dyDescent="0.2">
      <c r="M651" s="41"/>
      <c r="O651" s="41"/>
      <c r="Q651" s="41"/>
      <c r="S651" s="41"/>
      <c r="U651" s="41"/>
      <c r="W651" s="41"/>
      <c r="Y651" s="41"/>
      <c r="AA651" s="41"/>
      <c r="AC651" s="41"/>
      <c r="AE651" s="41"/>
      <c r="AG651" s="41"/>
      <c r="AI651" s="41"/>
      <c r="AK651" s="41"/>
      <c r="AM651" s="41"/>
      <c r="AO651" s="41"/>
      <c r="AQ651" s="41"/>
      <c r="AS651" s="41"/>
      <c r="AU651" s="41"/>
      <c r="AW651" s="41"/>
      <c r="AY651" s="41"/>
      <c r="BA651" s="41"/>
      <c r="BC651" s="41"/>
      <c r="BE651" s="41"/>
      <c r="BG651" s="41"/>
      <c r="BI651" s="41"/>
      <c r="BK651" s="41"/>
      <c r="BM651" s="41"/>
      <c r="BO651" s="41"/>
    </row>
    <row r="652" spans="13:67" x14ac:dyDescent="0.2">
      <c r="M652" s="41"/>
      <c r="O652" s="41"/>
      <c r="Q652" s="41"/>
      <c r="S652" s="41"/>
      <c r="U652" s="41"/>
      <c r="W652" s="41"/>
      <c r="Y652" s="41"/>
      <c r="AA652" s="41"/>
      <c r="AC652" s="41"/>
      <c r="AE652" s="41"/>
      <c r="AG652" s="41"/>
      <c r="AI652" s="41"/>
      <c r="AK652" s="41"/>
      <c r="AM652" s="41"/>
      <c r="AO652" s="41"/>
      <c r="AQ652" s="41"/>
      <c r="AS652" s="41"/>
      <c r="AU652" s="41"/>
      <c r="AW652" s="41"/>
      <c r="AY652" s="41"/>
      <c r="BA652" s="41"/>
      <c r="BC652" s="41"/>
      <c r="BE652" s="41"/>
      <c r="BG652" s="41"/>
      <c r="BI652" s="41"/>
      <c r="BK652" s="41"/>
      <c r="BM652" s="41"/>
      <c r="BO652" s="41"/>
    </row>
    <row r="653" spans="13:67" x14ac:dyDescent="0.2">
      <c r="M653" s="41"/>
      <c r="O653" s="41"/>
      <c r="Q653" s="41"/>
      <c r="S653" s="41"/>
      <c r="U653" s="41"/>
      <c r="W653" s="41"/>
      <c r="Y653" s="41"/>
      <c r="AA653" s="41"/>
      <c r="AC653" s="41"/>
      <c r="AE653" s="41"/>
      <c r="AG653" s="41"/>
      <c r="AI653" s="41"/>
      <c r="AK653" s="41"/>
      <c r="AM653" s="41"/>
      <c r="AO653" s="41"/>
      <c r="AQ653" s="41"/>
      <c r="AS653" s="41"/>
      <c r="AU653" s="41"/>
      <c r="AW653" s="41"/>
      <c r="AY653" s="41"/>
      <c r="BA653" s="41"/>
      <c r="BC653" s="41"/>
      <c r="BE653" s="41"/>
      <c r="BG653" s="41"/>
      <c r="BI653" s="41"/>
      <c r="BK653" s="41"/>
      <c r="BM653" s="41"/>
      <c r="BO653" s="41"/>
    </row>
    <row r="654" spans="13:67" x14ac:dyDescent="0.2">
      <c r="M654" s="41"/>
      <c r="O654" s="41"/>
      <c r="Q654" s="41"/>
      <c r="S654" s="41"/>
      <c r="U654" s="41"/>
      <c r="W654" s="41"/>
      <c r="Y654" s="41"/>
      <c r="AA654" s="41"/>
      <c r="AC654" s="41"/>
      <c r="AE654" s="41"/>
      <c r="AG654" s="41"/>
      <c r="AI654" s="41"/>
      <c r="AK654" s="41"/>
      <c r="AM654" s="41"/>
      <c r="AO654" s="41"/>
      <c r="AQ654" s="41"/>
      <c r="AS654" s="41"/>
      <c r="AU654" s="41"/>
      <c r="AW654" s="41"/>
      <c r="AY654" s="41"/>
      <c r="BA654" s="41"/>
      <c r="BC654" s="41"/>
      <c r="BE654" s="41"/>
      <c r="BG654" s="41"/>
      <c r="BI654" s="41"/>
      <c r="BK654" s="41"/>
      <c r="BM654" s="41"/>
      <c r="BO654" s="41"/>
    </row>
    <row r="655" spans="13:67" x14ac:dyDescent="0.2">
      <c r="M655" s="41"/>
      <c r="O655" s="41"/>
      <c r="Q655" s="41"/>
      <c r="S655" s="41"/>
      <c r="U655" s="41"/>
      <c r="W655" s="41"/>
      <c r="Y655" s="41"/>
      <c r="AA655" s="41"/>
      <c r="AC655" s="41"/>
      <c r="AE655" s="41"/>
      <c r="AG655" s="41"/>
      <c r="AI655" s="41"/>
      <c r="AK655" s="41"/>
      <c r="AM655" s="41"/>
      <c r="AO655" s="41"/>
      <c r="AQ655" s="41"/>
      <c r="AS655" s="41"/>
      <c r="AU655" s="41"/>
      <c r="AW655" s="41"/>
      <c r="AY655" s="41"/>
      <c r="BA655" s="41"/>
      <c r="BC655" s="41"/>
      <c r="BE655" s="41"/>
      <c r="BG655" s="41"/>
      <c r="BI655" s="41"/>
      <c r="BK655" s="41"/>
      <c r="BM655" s="41"/>
      <c r="BO655" s="41"/>
    </row>
    <row r="656" spans="13:67" x14ac:dyDescent="0.2">
      <c r="M656" s="41"/>
      <c r="O656" s="41"/>
      <c r="Q656" s="41"/>
      <c r="S656" s="41"/>
      <c r="U656" s="41"/>
      <c r="W656" s="41"/>
      <c r="Y656" s="41"/>
      <c r="AA656" s="41"/>
      <c r="AC656" s="41"/>
      <c r="AE656" s="41"/>
      <c r="AG656" s="41"/>
      <c r="AI656" s="41"/>
      <c r="AK656" s="41"/>
      <c r="AM656" s="41"/>
      <c r="AO656" s="41"/>
      <c r="AQ656" s="41"/>
      <c r="AS656" s="41"/>
      <c r="AU656" s="41"/>
      <c r="AW656" s="41"/>
      <c r="AY656" s="41"/>
      <c r="BA656" s="41"/>
      <c r="BC656" s="41"/>
      <c r="BE656" s="41"/>
      <c r="BG656" s="41"/>
      <c r="BI656" s="41"/>
      <c r="BK656" s="41"/>
      <c r="BM656" s="41"/>
      <c r="BO656" s="41"/>
    </row>
    <row r="657" spans="13:67" x14ac:dyDescent="0.2">
      <c r="M657" s="41"/>
      <c r="O657" s="41"/>
      <c r="Q657" s="41"/>
      <c r="S657" s="41"/>
      <c r="U657" s="41"/>
      <c r="W657" s="41"/>
      <c r="Y657" s="41"/>
      <c r="AA657" s="41"/>
      <c r="AC657" s="41"/>
      <c r="AE657" s="41"/>
      <c r="AG657" s="41"/>
      <c r="AI657" s="41"/>
      <c r="AK657" s="41"/>
      <c r="AM657" s="41"/>
      <c r="AO657" s="41"/>
      <c r="AQ657" s="41"/>
      <c r="AS657" s="41"/>
      <c r="AU657" s="41"/>
      <c r="AW657" s="41"/>
      <c r="AY657" s="41"/>
      <c r="BA657" s="41"/>
      <c r="BC657" s="41"/>
      <c r="BE657" s="41"/>
      <c r="BG657" s="41"/>
      <c r="BI657" s="41"/>
      <c r="BK657" s="41"/>
      <c r="BM657" s="41"/>
      <c r="BO657" s="41"/>
    </row>
    <row r="658" spans="13:67" x14ac:dyDescent="0.2">
      <c r="M658" s="41"/>
      <c r="O658" s="41"/>
      <c r="Q658" s="41"/>
      <c r="S658" s="41"/>
      <c r="U658" s="41"/>
      <c r="W658" s="41"/>
      <c r="Y658" s="41"/>
      <c r="AA658" s="41"/>
      <c r="AC658" s="41"/>
      <c r="AE658" s="41"/>
      <c r="AG658" s="41"/>
      <c r="AI658" s="41"/>
      <c r="AK658" s="41"/>
      <c r="AM658" s="41"/>
      <c r="AO658" s="41"/>
      <c r="AQ658" s="41"/>
      <c r="AS658" s="41"/>
      <c r="AU658" s="41"/>
      <c r="AW658" s="41"/>
      <c r="AY658" s="41"/>
      <c r="BA658" s="41"/>
      <c r="BC658" s="41"/>
      <c r="BE658" s="41"/>
      <c r="BG658" s="41"/>
      <c r="BI658" s="41"/>
      <c r="BK658" s="41"/>
      <c r="BM658" s="41"/>
      <c r="BO658" s="41"/>
    </row>
    <row r="659" spans="13:67" x14ac:dyDescent="0.2">
      <c r="M659" s="41"/>
      <c r="O659" s="41"/>
      <c r="Q659" s="41"/>
      <c r="S659" s="41"/>
      <c r="U659" s="41"/>
      <c r="W659" s="41"/>
      <c r="Y659" s="41"/>
      <c r="AA659" s="41"/>
      <c r="AC659" s="41"/>
      <c r="AE659" s="41"/>
      <c r="AG659" s="41"/>
      <c r="AI659" s="41"/>
      <c r="AK659" s="41"/>
      <c r="AM659" s="41"/>
      <c r="AO659" s="41"/>
      <c r="AQ659" s="41"/>
      <c r="AS659" s="41"/>
      <c r="AU659" s="41"/>
      <c r="AW659" s="41"/>
      <c r="AY659" s="41"/>
      <c r="BA659" s="41"/>
      <c r="BC659" s="41"/>
      <c r="BE659" s="41"/>
      <c r="BG659" s="41"/>
      <c r="BI659" s="41"/>
      <c r="BK659" s="41"/>
      <c r="BM659" s="41"/>
      <c r="BO659" s="41"/>
    </row>
    <row r="660" spans="13:67" x14ac:dyDescent="0.2">
      <c r="M660" s="41"/>
      <c r="O660" s="41"/>
      <c r="Q660" s="41"/>
      <c r="S660" s="41"/>
      <c r="U660" s="41"/>
      <c r="W660" s="41"/>
      <c r="Y660" s="41"/>
      <c r="AA660" s="41"/>
      <c r="AC660" s="41"/>
      <c r="AE660" s="41"/>
      <c r="AG660" s="41"/>
      <c r="AI660" s="41"/>
      <c r="AK660" s="41"/>
      <c r="AM660" s="41"/>
      <c r="AO660" s="41"/>
      <c r="AQ660" s="41"/>
      <c r="AS660" s="41"/>
      <c r="AU660" s="41"/>
      <c r="AW660" s="41"/>
      <c r="AY660" s="41"/>
      <c r="BA660" s="41"/>
      <c r="BC660" s="41"/>
      <c r="BE660" s="41"/>
      <c r="BG660" s="41"/>
      <c r="BI660" s="41"/>
      <c r="BK660" s="41"/>
      <c r="BM660" s="41"/>
      <c r="BO660" s="41"/>
    </row>
    <row r="661" spans="13:67" x14ac:dyDescent="0.2">
      <c r="M661" s="41"/>
      <c r="O661" s="41"/>
      <c r="Q661" s="41"/>
      <c r="S661" s="41"/>
      <c r="U661" s="41"/>
      <c r="W661" s="41"/>
      <c r="Y661" s="41"/>
      <c r="AA661" s="41"/>
      <c r="AC661" s="41"/>
      <c r="AE661" s="41"/>
      <c r="AG661" s="41"/>
      <c r="AI661" s="41"/>
      <c r="AK661" s="41"/>
      <c r="AM661" s="41"/>
      <c r="AO661" s="41"/>
      <c r="AQ661" s="41"/>
      <c r="AS661" s="41"/>
      <c r="AU661" s="41"/>
      <c r="AW661" s="41"/>
      <c r="AY661" s="41"/>
      <c r="BA661" s="41"/>
      <c r="BC661" s="41"/>
      <c r="BE661" s="41"/>
      <c r="BG661" s="41"/>
      <c r="BI661" s="41"/>
      <c r="BK661" s="41"/>
      <c r="BM661" s="41"/>
      <c r="BO661" s="41"/>
    </row>
    <row r="662" spans="13:67" x14ac:dyDescent="0.2">
      <c r="M662" s="41"/>
      <c r="O662" s="41"/>
      <c r="Q662" s="41"/>
      <c r="S662" s="41"/>
      <c r="U662" s="41"/>
      <c r="W662" s="41"/>
      <c r="Y662" s="41"/>
      <c r="AA662" s="41"/>
      <c r="AC662" s="41"/>
      <c r="AE662" s="41"/>
      <c r="AG662" s="41"/>
      <c r="AI662" s="41"/>
      <c r="AK662" s="41"/>
      <c r="AM662" s="41"/>
      <c r="AO662" s="41"/>
      <c r="AQ662" s="41"/>
      <c r="AS662" s="41"/>
      <c r="AU662" s="41"/>
      <c r="AW662" s="41"/>
      <c r="AY662" s="41"/>
      <c r="BA662" s="41"/>
      <c r="BC662" s="41"/>
      <c r="BE662" s="41"/>
      <c r="BG662" s="41"/>
      <c r="BI662" s="41"/>
      <c r="BK662" s="41"/>
      <c r="BM662" s="41"/>
      <c r="BO662" s="41"/>
    </row>
    <row r="663" spans="13:67" x14ac:dyDescent="0.2">
      <c r="M663" s="41"/>
      <c r="O663" s="41"/>
      <c r="Q663" s="41"/>
      <c r="S663" s="41"/>
      <c r="U663" s="41"/>
      <c r="W663" s="41"/>
      <c r="Y663" s="41"/>
      <c r="AA663" s="41"/>
      <c r="AC663" s="41"/>
      <c r="AE663" s="41"/>
      <c r="AG663" s="41"/>
      <c r="AI663" s="41"/>
      <c r="AK663" s="41"/>
      <c r="AM663" s="41"/>
      <c r="AO663" s="41"/>
      <c r="AQ663" s="41"/>
      <c r="AS663" s="41"/>
      <c r="AU663" s="41"/>
      <c r="AW663" s="41"/>
      <c r="AY663" s="41"/>
      <c r="BA663" s="41"/>
      <c r="BC663" s="41"/>
      <c r="BE663" s="41"/>
      <c r="BG663" s="41"/>
      <c r="BI663" s="41"/>
      <c r="BK663" s="41"/>
      <c r="BM663" s="41"/>
      <c r="BO663" s="41"/>
    </row>
    <row r="664" spans="13:67" x14ac:dyDescent="0.2">
      <c r="M664" s="41"/>
      <c r="O664" s="41"/>
      <c r="Q664" s="41"/>
      <c r="S664" s="41"/>
      <c r="U664" s="41"/>
      <c r="W664" s="41"/>
      <c r="Y664" s="41"/>
      <c r="AA664" s="41"/>
      <c r="AC664" s="41"/>
      <c r="AE664" s="41"/>
      <c r="AG664" s="41"/>
      <c r="AI664" s="41"/>
      <c r="AK664" s="41"/>
      <c r="AM664" s="41"/>
      <c r="AO664" s="41"/>
      <c r="AQ664" s="41"/>
      <c r="AS664" s="41"/>
      <c r="AU664" s="41"/>
      <c r="AW664" s="41"/>
      <c r="AY664" s="41"/>
      <c r="BA664" s="41"/>
      <c r="BC664" s="41"/>
      <c r="BE664" s="41"/>
      <c r="BG664" s="41"/>
      <c r="BI664" s="41"/>
      <c r="BK664" s="41"/>
      <c r="BM664" s="41"/>
      <c r="BO664" s="41"/>
    </row>
    <row r="665" spans="13:67" x14ac:dyDescent="0.2">
      <c r="M665" s="41"/>
      <c r="O665" s="41"/>
      <c r="Q665" s="41"/>
      <c r="S665" s="41"/>
      <c r="U665" s="41"/>
      <c r="W665" s="41"/>
      <c r="Y665" s="41"/>
      <c r="AA665" s="41"/>
      <c r="AC665" s="41"/>
      <c r="AE665" s="41"/>
      <c r="AG665" s="41"/>
      <c r="AI665" s="41"/>
      <c r="AK665" s="41"/>
      <c r="AM665" s="41"/>
      <c r="AO665" s="41"/>
      <c r="AQ665" s="41"/>
      <c r="AS665" s="41"/>
      <c r="AU665" s="41"/>
      <c r="AW665" s="41"/>
      <c r="AY665" s="41"/>
      <c r="BA665" s="41"/>
      <c r="BC665" s="41"/>
      <c r="BE665" s="41"/>
      <c r="BG665" s="41"/>
      <c r="BI665" s="41"/>
      <c r="BK665" s="41"/>
      <c r="BM665" s="41"/>
      <c r="BO665" s="41"/>
    </row>
    <row r="666" spans="13:67" x14ac:dyDescent="0.2">
      <c r="M666" s="41"/>
      <c r="O666" s="41"/>
      <c r="Q666" s="41"/>
      <c r="S666" s="41"/>
      <c r="U666" s="41"/>
      <c r="W666" s="41"/>
      <c r="Y666" s="41"/>
      <c r="AA666" s="41"/>
      <c r="AC666" s="41"/>
      <c r="AE666" s="41"/>
      <c r="AG666" s="41"/>
      <c r="AI666" s="41"/>
      <c r="AK666" s="41"/>
      <c r="AM666" s="41"/>
      <c r="AO666" s="41"/>
      <c r="AQ666" s="41"/>
      <c r="AS666" s="41"/>
      <c r="AU666" s="41"/>
      <c r="AW666" s="41"/>
      <c r="AY666" s="41"/>
      <c r="BA666" s="41"/>
      <c r="BC666" s="41"/>
      <c r="BE666" s="41"/>
      <c r="BG666" s="41"/>
      <c r="BI666" s="41"/>
      <c r="BK666" s="41"/>
      <c r="BM666" s="41"/>
      <c r="BO666" s="41"/>
    </row>
    <row r="667" spans="13:67" x14ac:dyDescent="0.2">
      <c r="M667" s="41"/>
      <c r="O667" s="41"/>
      <c r="Q667" s="41"/>
      <c r="S667" s="41"/>
      <c r="U667" s="41"/>
      <c r="W667" s="41"/>
      <c r="Y667" s="41"/>
      <c r="AA667" s="41"/>
      <c r="AC667" s="41"/>
      <c r="AE667" s="41"/>
      <c r="AG667" s="41"/>
      <c r="AI667" s="41"/>
      <c r="AK667" s="41"/>
      <c r="AM667" s="41"/>
      <c r="AO667" s="41"/>
      <c r="AQ667" s="41"/>
      <c r="AS667" s="41"/>
      <c r="AU667" s="41"/>
      <c r="AW667" s="41"/>
      <c r="AY667" s="41"/>
      <c r="BA667" s="41"/>
      <c r="BC667" s="41"/>
      <c r="BE667" s="41"/>
      <c r="BG667" s="41"/>
      <c r="BI667" s="41"/>
      <c r="BK667" s="41"/>
      <c r="BM667" s="41"/>
      <c r="BO667" s="41"/>
    </row>
    <row r="668" spans="13:67" x14ac:dyDescent="0.2">
      <c r="M668" s="41"/>
      <c r="O668" s="41"/>
      <c r="Q668" s="41"/>
      <c r="S668" s="41"/>
      <c r="U668" s="41"/>
      <c r="W668" s="41"/>
      <c r="Y668" s="41"/>
      <c r="AA668" s="41"/>
      <c r="AC668" s="41"/>
      <c r="AE668" s="41"/>
      <c r="AG668" s="41"/>
      <c r="AI668" s="41"/>
      <c r="AK668" s="41"/>
      <c r="AM668" s="41"/>
      <c r="AO668" s="41"/>
      <c r="AQ668" s="41"/>
      <c r="AS668" s="41"/>
      <c r="AU668" s="41"/>
      <c r="AW668" s="41"/>
      <c r="AY668" s="41"/>
      <c r="BA668" s="41"/>
      <c r="BC668" s="41"/>
      <c r="BE668" s="41"/>
      <c r="BG668" s="41"/>
      <c r="BI668" s="41"/>
      <c r="BK668" s="41"/>
      <c r="BM668" s="41"/>
      <c r="BO668" s="41"/>
    </row>
    <row r="669" spans="13:67" x14ac:dyDescent="0.2">
      <c r="M669" s="41"/>
      <c r="O669" s="41"/>
      <c r="Q669" s="41"/>
      <c r="S669" s="41"/>
      <c r="U669" s="41"/>
      <c r="W669" s="41"/>
      <c r="Y669" s="41"/>
      <c r="AA669" s="41"/>
      <c r="AC669" s="41"/>
      <c r="AE669" s="41"/>
      <c r="AG669" s="41"/>
      <c r="AI669" s="41"/>
      <c r="AK669" s="41"/>
      <c r="AM669" s="41"/>
      <c r="AO669" s="41"/>
      <c r="AQ669" s="41"/>
      <c r="AS669" s="41"/>
      <c r="AU669" s="41"/>
      <c r="AW669" s="41"/>
      <c r="AY669" s="41"/>
      <c r="BA669" s="41"/>
      <c r="BC669" s="41"/>
      <c r="BE669" s="41"/>
      <c r="BG669" s="41"/>
      <c r="BI669" s="41"/>
      <c r="BK669" s="41"/>
      <c r="BM669" s="41"/>
      <c r="BO669" s="41"/>
    </row>
    <row r="670" spans="13:67" x14ac:dyDescent="0.2">
      <c r="M670" s="41"/>
      <c r="O670" s="41"/>
      <c r="Q670" s="41"/>
      <c r="S670" s="41"/>
      <c r="U670" s="41"/>
      <c r="W670" s="41"/>
      <c r="Y670" s="41"/>
      <c r="AA670" s="41"/>
      <c r="AC670" s="41"/>
      <c r="AE670" s="41"/>
      <c r="AG670" s="41"/>
      <c r="AI670" s="41"/>
      <c r="AK670" s="41"/>
      <c r="AM670" s="41"/>
      <c r="AO670" s="41"/>
      <c r="AQ670" s="41"/>
      <c r="AS670" s="41"/>
      <c r="AU670" s="41"/>
      <c r="AW670" s="41"/>
      <c r="AY670" s="41"/>
      <c r="BA670" s="41"/>
      <c r="BC670" s="41"/>
      <c r="BE670" s="41"/>
      <c r="BG670" s="41"/>
      <c r="BI670" s="41"/>
      <c r="BK670" s="41"/>
      <c r="BM670" s="41"/>
      <c r="BO670" s="41"/>
    </row>
    <row r="671" spans="13:67" x14ac:dyDescent="0.2">
      <c r="M671" s="41"/>
      <c r="O671" s="41"/>
      <c r="Q671" s="41"/>
      <c r="S671" s="41"/>
      <c r="U671" s="41"/>
      <c r="W671" s="41"/>
      <c r="Y671" s="41"/>
      <c r="AA671" s="41"/>
      <c r="AC671" s="41"/>
      <c r="AE671" s="41"/>
      <c r="AG671" s="41"/>
      <c r="AI671" s="41"/>
      <c r="AK671" s="41"/>
      <c r="AM671" s="41"/>
      <c r="AO671" s="41"/>
      <c r="AQ671" s="41"/>
      <c r="AS671" s="41"/>
      <c r="AU671" s="41"/>
      <c r="AW671" s="41"/>
      <c r="AY671" s="41"/>
      <c r="BA671" s="41"/>
      <c r="BC671" s="41"/>
      <c r="BE671" s="41"/>
      <c r="BG671" s="41"/>
      <c r="BI671" s="41"/>
      <c r="BK671" s="41"/>
      <c r="BM671" s="41"/>
      <c r="BO671" s="41"/>
    </row>
    <row r="672" spans="13:67" x14ac:dyDescent="0.2">
      <c r="M672" s="41"/>
      <c r="O672" s="41"/>
      <c r="Q672" s="41"/>
      <c r="S672" s="41"/>
      <c r="U672" s="41"/>
      <c r="W672" s="41"/>
      <c r="Y672" s="41"/>
      <c r="AA672" s="41"/>
      <c r="AC672" s="41"/>
      <c r="AE672" s="41"/>
      <c r="AG672" s="41"/>
      <c r="AI672" s="41"/>
      <c r="AK672" s="41"/>
      <c r="AM672" s="41"/>
      <c r="AO672" s="41"/>
      <c r="AQ672" s="41"/>
      <c r="AS672" s="41"/>
      <c r="AU672" s="41"/>
      <c r="AW672" s="41"/>
      <c r="AY672" s="41"/>
      <c r="BA672" s="41"/>
      <c r="BC672" s="41"/>
      <c r="BE672" s="41"/>
      <c r="BG672" s="41"/>
      <c r="BI672" s="41"/>
      <c r="BK672" s="41"/>
      <c r="BM672" s="41"/>
      <c r="BO672" s="41"/>
    </row>
    <row r="673" spans="13:67" x14ac:dyDescent="0.2">
      <c r="M673" s="41"/>
      <c r="O673" s="41"/>
      <c r="Q673" s="41"/>
      <c r="S673" s="41"/>
      <c r="U673" s="41"/>
      <c r="W673" s="41"/>
      <c r="Y673" s="41"/>
      <c r="AA673" s="41"/>
      <c r="AC673" s="41"/>
      <c r="AE673" s="41"/>
      <c r="AG673" s="41"/>
      <c r="AI673" s="41"/>
      <c r="AK673" s="41"/>
      <c r="AM673" s="41"/>
      <c r="AO673" s="41"/>
      <c r="AQ673" s="41"/>
      <c r="AS673" s="41"/>
      <c r="AU673" s="41"/>
      <c r="AW673" s="41"/>
      <c r="AY673" s="41"/>
      <c r="BA673" s="41"/>
      <c r="BC673" s="41"/>
      <c r="BE673" s="41"/>
      <c r="BG673" s="41"/>
      <c r="BI673" s="41"/>
      <c r="BK673" s="41"/>
      <c r="BM673" s="41"/>
      <c r="BO673" s="41"/>
    </row>
    <row r="674" spans="13:67" x14ac:dyDescent="0.2">
      <c r="M674" s="41"/>
      <c r="O674" s="41"/>
      <c r="Q674" s="41"/>
      <c r="S674" s="41"/>
      <c r="U674" s="41"/>
      <c r="W674" s="41"/>
      <c r="Y674" s="41"/>
      <c r="AA674" s="41"/>
      <c r="AC674" s="41"/>
      <c r="AE674" s="41"/>
      <c r="AG674" s="41"/>
      <c r="AI674" s="41"/>
      <c r="AK674" s="41"/>
      <c r="AM674" s="41"/>
      <c r="AO674" s="41"/>
      <c r="AQ674" s="41"/>
      <c r="AS674" s="41"/>
      <c r="AU674" s="41"/>
      <c r="AW674" s="41"/>
      <c r="AY674" s="41"/>
      <c r="BA674" s="41"/>
      <c r="BC674" s="41"/>
      <c r="BE674" s="41"/>
      <c r="BG674" s="41"/>
      <c r="BI674" s="41"/>
      <c r="BK674" s="41"/>
      <c r="BM674" s="41"/>
      <c r="BO674" s="41"/>
    </row>
    <row r="675" spans="13:67" x14ac:dyDescent="0.2">
      <c r="M675" s="41"/>
      <c r="O675" s="41"/>
      <c r="Q675" s="41"/>
      <c r="S675" s="41"/>
      <c r="U675" s="41"/>
      <c r="W675" s="41"/>
      <c r="Y675" s="41"/>
      <c r="AA675" s="41"/>
      <c r="AC675" s="41"/>
      <c r="AE675" s="41"/>
      <c r="AG675" s="41"/>
      <c r="AI675" s="41"/>
      <c r="AK675" s="41"/>
      <c r="AM675" s="41"/>
      <c r="AO675" s="41"/>
      <c r="AQ675" s="41"/>
      <c r="AS675" s="41"/>
      <c r="AU675" s="41"/>
      <c r="AW675" s="41"/>
      <c r="AY675" s="41"/>
      <c r="BA675" s="41"/>
      <c r="BC675" s="41"/>
      <c r="BE675" s="41"/>
      <c r="BG675" s="41"/>
      <c r="BI675" s="41"/>
      <c r="BK675" s="41"/>
      <c r="BM675" s="41"/>
      <c r="BO675" s="41"/>
    </row>
    <row r="676" spans="13:67" x14ac:dyDescent="0.2">
      <c r="M676" s="41"/>
      <c r="O676" s="41"/>
      <c r="Q676" s="41"/>
      <c r="S676" s="41"/>
      <c r="U676" s="41"/>
      <c r="W676" s="41"/>
      <c r="Y676" s="41"/>
      <c r="AA676" s="41"/>
      <c r="AC676" s="41"/>
      <c r="AE676" s="41"/>
      <c r="AG676" s="41"/>
      <c r="AI676" s="41"/>
      <c r="AK676" s="41"/>
      <c r="AM676" s="41"/>
      <c r="AO676" s="41"/>
      <c r="AQ676" s="41"/>
      <c r="AS676" s="41"/>
      <c r="AU676" s="41"/>
      <c r="AW676" s="41"/>
      <c r="AY676" s="41"/>
      <c r="BA676" s="41"/>
      <c r="BC676" s="41"/>
      <c r="BE676" s="41"/>
      <c r="BG676" s="41"/>
      <c r="BI676" s="41"/>
      <c r="BK676" s="41"/>
      <c r="BM676" s="41"/>
      <c r="BO676" s="41"/>
    </row>
    <row r="677" spans="13:67" x14ac:dyDescent="0.2">
      <c r="M677" s="41"/>
      <c r="O677" s="41"/>
      <c r="Q677" s="41"/>
      <c r="S677" s="41"/>
      <c r="U677" s="41"/>
      <c r="W677" s="41"/>
      <c r="Y677" s="41"/>
      <c r="AA677" s="41"/>
      <c r="AC677" s="41"/>
      <c r="AE677" s="41"/>
      <c r="AG677" s="41"/>
      <c r="AI677" s="41"/>
      <c r="AK677" s="41"/>
      <c r="AM677" s="41"/>
      <c r="AO677" s="41"/>
      <c r="AQ677" s="41"/>
      <c r="AS677" s="41"/>
      <c r="AU677" s="41"/>
      <c r="AW677" s="41"/>
      <c r="AY677" s="41"/>
      <c r="BA677" s="41"/>
      <c r="BC677" s="41"/>
      <c r="BE677" s="41"/>
      <c r="BG677" s="41"/>
      <c r="BI677" s="41"/>
      <c r="BK677" s="41"/>
      <c r="BM677" s="41"/>
      <c r="BO677" s="41"/>
    </row>
    <row r="678" spans="13:67" x14ac:dyDescent="0.2">
      <c r="M678" s="41"/>
      <c r="O678" s="41"/>
      <c r="Q678" s="41"/>
      <c r="S678" s="41"/>
      <c r="U678" s="41"/>
      <c r="W678" s="41"/>
      <c r="Y678" s="41"/>
      <c r="AA678" s="41"/>
      <c r="AC678" s="41"/>
      <c r="AE678" s="41"/>
      <c r="AG678" s="41"/>
      <c r="AI678" s="41"/>
      <c r="AK678" s="41"/>
      <c r="AM678" s="41"/>
      <c r="AO678" s="41"/>
      <c r="AQ678" s="41"/>
      <c r="AS678" s="41"/>
      <c r="AU678" s="41"/>
      <c r="AW678" s="41"/>
      <c r="AY678" s="41"/>
      <c r="BA678" s="41"/>
      <c r="BC678" s="41"/>
      <c r="BE678" s="41"/>
      <c r="BG678" s="41"/>
      <c r="BI678" s="41"/>
      <c r="BK678" s="41"/>
      <c r="BM678" s="41"/>
      <c r="BO678" s="41"/>
    </row>
    <row r="679" spans="13:67" x14ac:dyDescent="0.2">
      <c r="M679" s="41"/>
      <c r="O679" s="41"/>
      <c r="Q679" s="41"/>
      <c r="S679" s="41"/>
      <c r="U679" s="41"/>
      <c r="W679" s="41"/>
      <c r="Y679" s="41"/>
      <c r="AA679" s="41"/>
      <c r="AC679" s="41"/>
      <c r="AE679" s="41"/>
      <c r="AG679" s="41"/>
      <c r="AI679" s="41"/>
      <c r="AK679" s="41"/>
      <c r="AM679" s="41"/>
      <c r="AO679" s="41"/>
      <c r="AQ679" s="41"/>
      <c r="AS679" s="41"/>
      <c r="AU679" s="41"/>
      <c r="AW679" s="41"/>
      <c r="AY679" s="41"/>
      <c r="BA679" s="41"/>
      <c r="BC679" s="41"/>
      <c r="BE679" s="41"/>
      <c r="BG679" s="41"/>
      <c r="BI679" s="41"/>
      <c r="BK679" s="41"/>
      <c r="BM679" s="41"/>
      <c r="BO679" s="41"/>
    </row>
    <row r="680" spans="13:67" x14ac:dyDescent="0.2">
      <c r="M680" s="41"/>
      <c r="O680" s="41"/>
      <c r="Q680" s="41"/>
      <c r="S680" s="41"/>
      <c r="U680" s="41"/>
      <c r="W680" s="41"/>
      <c r="Y680" s="41"/>
      <c r="AA680" s="41"/>
      <c r="AC680" s="41"/>
      <c r="AE680" s="41"/>
      <c r="AG680" s="41"/>
      <c r="AI680" s="41"/>
      <c r="AK680" s="41"/>
      <c r="AM680" s="41"/>
      <c r="AO680" s="41"/>
      <c r="AQ680" s="41"/>
      <c r="AS680" s="41"/>
      <c r="AU680" s="41"/>
      <c r="AW680" s="41"/>
      <c r="AY680" s="41"/>
      <c r="BA680" s="41"/>
      <c r="BC680" s="41"/>
      <c r="BE680" s="41"/>
      <c r="BG680" s="41"/>
      <c r="BI680" s="41"/>
      <c r="BK680" s="41"/>
      <c r="BM680" s="41"/>
      <c r="BO680" s="41"/>
    </row>
    <row r="681" spans="13:67" x14ac:dyDescent="0.2">
      <c r="M681" s="41"/>
      <c r="O681" s="41"/>
      <c r="Q681" s="41"/>
      <c r="S681" s="41"/>
      <c r="U681" s="41"/>
      <c r="W681" s="41"/>
      <c r="Y681" s="41"/>
      <c r="AA681" s="41"/>
      <c r="AC681" s="41"/>
      <c r="AE681" s="41"/>
      <c r="AG681" s="41"/>
      <c r="AI681" s="41"/>
      <c r="AK681" s="41"/>
      <c r="AM681" s="41"/>
      <c r="AO681" s="41"/>
      <c r="AQ681" s="41"/>
      <c r="AS681" s="41"/>
      <c r="AU681" s="41"/>
      <c r="AW681" s="41"/>
      <c r="AY681" s="41"/>
      <c r="BA681" s="41"/>
      <c r="BC681" s="41"/>
      <c r="BE681" s="41"/>
      <c r="BG681" s="41"/>
      <c r="BI681" s="41"/>
      <c r="BK681" s="41"/>
      <c r="BM681" s="41"/>
      <c r="BO681" s="41"/>
    </row>
    <row r="682" spans="13:67" x14ac:dyDescent="0.2">
      <c r="M682" s="41"/>
      <c r="O682" s="41"/>
      <c r="Q682" s="41"/>
      <c r="S682" s="41"/>
      <c r="U682" s="41"/>
      <c r="W682" s="41"/>
      <c r="Y682" s="41"/>
      <c r="AA682" s="41"/>
      <c r="AC682" s="41"/>
      <c r="AE682" s="41"/>
      <c r="AG682" s="41"/>
      <c r="AI682" s="41"/>
      <c r="AK682" s="41"/>
      <c r="AM682" s="41"/>
      <c r="AO682" s="41"/>
      <c r="AQ682" s="41"/>
      <c r="AS682" s="41"/>
      <c r="AU682" s="41"/>
      <c r="AW682" s="41"/>
      <c r="AY682" s="41"/>
      <c r="BA682" s="41"/>
      <c r="BC682" s="41"/>
      <c r="BE682" s="41"/>
      <c r="BG682" s="41"/>
      <c r="BI682" s="41"/>
      <c r="BK682" s="41"/>
      <c r="BM682" s="41"/>
      <c r="BO682" s="41"/>
    </row>
    <row r="683" spans="13:67" x14ac:dyDescent="0.2">
      <c r="M683" s="41"/>
      <c r="O683" s="41"/>
      <c r="Q683" s="41"/>
      <c r="S683" s="41"/>
      <c r="U683" s="41"/>
      <c r="W683" s="41"/>
      <c r="Y683" s="41"/>
      <c r="AA683" s="41"/>
      <c r="AC683" s="41"/>
      <c r="AE683" s="41"/>
      <c r="AG683" s="41"/>
      <c r="AI683" s="41"/>
      <c r="AK683" s="41"/>
      <c r="AM683" s="41"/>
      <c r="AO683" s="41"/>
      <c r="AQ683" s="41"/>
      <c r="AS683" s="41"/>
      <c r="AU683" s="41"/>
      <c r="AW683" s="41"/>
      <c r="AY683" s="41"/>
      <c r="BA683" s="41"/>
      <c r="BC683" s="41"/>
      <c r="BE683" s="41"/>
      <c r="BG683" s="41"/>
      <c r="BI683" s="41"/>
      <c r="BK683" s="41"/>
      <c r="BM683" s="41"/>
      <c r="BO683" s="41"/>
    </row>
    <row r="684" spans="13:67" x14ac:dyDescent="0.2">
      <c r="M684" s="41"/>
      <c r="O684" s="41"/>
      <c r="Q684" s="41"/>
      <c r="S684" s="41"/>
      <c r="U684" s="41"/>
      <c r="W684" s="41"/>
      <c r="Y684" s="41"/>
      <c r="AA684" s="41"/>
      <c r="AC684" s="41"/>
      <c r="AE684" s="41"/>
      <c r="AG684" s="41"/>
      <c r="AI684" s="41"/>
      <c r="AK684" s="41"/>
      <c r="AM684" s="41"/>
      <c r="AO684" s="41"/>
      <c r="AQ684" s="41"/>
      <c r="AS684" s="41"/>
      <c r="AU684" s="41"/>
      <c r="AW684" s="41"/>
      <c r="AY684" s="41"/>
      <c r="BA684" s="41"/>
      <c r="BC684" s="41"/>
      <c r="BE684" s="41"/>
      <c r="BG684" s="41"/>
      <c r="BI684" s="41"/>
      <c r="BK684" s="41"/>
      <c r="BM684" s="41"/>
      <c r="BO684" s="41"/>
    </row>
    <row r="685" spans="13:67" x14ac:dyDescent="0.2">
      <c r="M685" s="41"/>
      <c r="O685" s="41"/>
      <c r="Q685" s="41"/>
      <c r="S685" s="41"/>
      <c r="U685" s="41"/>
      <c r="W685" s="41"/>
      <c r="Y685" s="41"/>
      <c r="AA685" s="41"/>
      <c r="AC685" s="41"/>
      <c r="AE685" s="41"/>
      <c r="AG685" s="41"/>
      <c r="AI685" s="41"/>
      <c r="AK685" s="41"/>
      <c r="AM685" s="41"/>
      <c r="AO685" s="41"/>
      <c r="AQ685" s="41"/>
      <c r="AS685" s="41"/>
      <c r="AU685" s="41"/>
      <c r="AW685" s="41"/>
      <c r="AY685" s="41"/>
      <c r="BA685" s="41"/>
      <c r="BC685" s="41"/>
      <c r="BE685" s="41"/>
      <c r="BG685" s="41"/>
      <c r="BI685" s="41"/>
      <c r="BK685" s="41"/>
      <c r="BM685" s="41"/>
      <c r="BO685" s="41"/>
    </row>
    <row r="686" spans="13:67" x14ac:dyDescent="0.2">
      <c r="M686" s="41"/>
      <c r="O686" s="41"/>
      <c r="Q686" s="41"/>
      <c r="S686" s="41"/>
      <c r="U686" s="41"/>
      <c r="W686" s="41"/>
      <c r="Y686" s="41"/>
      <c r="AA686" s="41"/>
      <c r="AC686" s="41"/>
      <c r="AE686" s="41"/>
      <c r="AG686" s="41"/>
      <c r="AI686" s="41"/>
      <c r="AK686" s="41"/>
      <c r="AM686" s="41"/>
      <c r="AO686" s="41"/>
      <c r="AQ686" s="41"/>
      <c r="AS686" s="41"/>
      <c r="AU686" s="41"/>
      <c r="AW686" s="41"/>
      <c r="AY686" s="41"/>
      <c r="BA686" s="41"/>
      <c r="BC686" s="41"/>
      <c r="BE686" s="41"/>
      <c r="BG686" s="41"/>
      <c r="BI686" s="41"/>
      <c r="BK686" s="41"/>
      <c r="BM686" s="41"/>
      <c r="BO686" s="41"/>
    </row>
    <row r="687" spans="13:67" x14ac:dyDescent="0.2">
      <c r="M687" s="41"/>
      <c r="O687" s="41"/>
      <c r="Q687" s="41"/>
      <c r="S687" s="41"/>
      <c r="U687" s="41"/>
      <c r="W687" s="41"/>
      <c r="Y687" s="41"/>
      <c r="AA687" s="41"/>
      <c r="AC687" s="41"/>
      <c r="AE687" s="41"/>
      <c r="AG687" s="41"/>
      <c r="AI687" s="41"/>
      <c r="AK687" s="41"/>
      <c r="AM687" s="41"/>
      <c r="AO687" s="41"/>
      <c r="AQ687" s="41"/>
      <c r="AS687" s="41"/>
      <c r="AU687" s="41"/>
      <c r="AW687" s="41"/>
      <c r="AY687" s="41"/>
      <c r="BA687" s="41"/>
      <c r="BC687" s="41"/>
      <c r="BE687" s="41"/>
      <c r="BG687" s="41"/>
      <c r="BI687" s="41"/>
      <c r="BK687" s="41"/>
      <c r="BM687" s="41"/>
      <c r="BO687" s="41"/>
    </row>
    <row r="688" spans="13:67" x14ac:dyDescent="0.2">
      <c r="M688" s="41"/>
      <c r="O688" s="41"/>
      <c r="Q688" s="41"/>
      <c r="S688" s="41"/>
      <c r="U688" s="41"/>
      <c r="W688" s="41"/>
      <c r="Y688" s="41"/>
      <c r="AA688" s="41"/>
      <c r="AC688" s="41"/>
      <c r="AE688" s="41"/>
      <c r="AG688" s="41"/>
      <c r="AI688" s="41"/>
      <c r="AK688" s="41"/>
      <c r="AM688" s="41"/>
      <c r="AO688" s="41"/>
      <c r="AQ688" s="41"/>
      <c r="AS688" s="41"/>
      <c r="AU688" s="41"/>
      <c r="AW688" s="41"/>
      <c r="AY688" s="41"/>
      <c r="BA688" s="41"/>
      <c r="BC688" s="41"/>
      <c r="BE688" s="41"/>
      <c r="BG688" s="41"/>
      <c r="BI688" s="41"/>
      <c r="BK688" s="41"/>
      <c r="BM688" s="41"/>
      <c r="BO688" s="41"/>
    </row>
    <row r="689" spans="13:67" x14ac:dyDescent="0.2">
      <c r="M689" s="41"/>
      <c r="O689" s="41"/>
      <c r="Q689" s="41"/>
      <c r="S689" s="41"/>
      <c r="U689" s="41"/>
      <c r="W689" s="41"/>
      <c r="Y689" s="41"/>
      <c r="AA689" s="41"/>
      <c r="AC689" s="41"/>
      <c r="AE689" s="41"/>
      <c r="AG689" s="41"/>
      <c r="AI689" s="41"/>
      <c r="AK689" s="41"/>
      <c r="AM689" s="41"/>
      <c r="AO689" s="41"/>
      <c r="AQ689" s="41"/>
      <c r="AS689" s="41"/>
      <c r="AU689" s="41"/>
      <c r="AW689" s="41"/>
      <c r="AY689" s="41"/>
      <c r="BA689" s="41"/>
      <c r="BC689" s="41"/>
      <c r="BE689" s="41"/>
      <c r="BG689" s="41"/>
      <c r="BI689" s="41"/>
      <c r="BK689" s="41"/>
      <c r="BM689" s="41"/>
      <c r="BO689" s="41"/>
    </row>
    <row r="690" spans="13:67" x14ac:dyDescent="0.2">
      <c r="M690" s="41"/>
      <c r="O690" s="41"/>
      <c r="Q690" s="41"/>
      <c r="S690" s="41"/>
      <c r="U690" s="41"/>
      <c r="W690" s="41"/>
      <c r="Y690" s="41"/>
      <c r="AA690" s="41"/>
      <c r="AC690" s="41"/>
      <c r="AE690" s="41"/>
      <c r="AG690" s="41"/>
      <c r="AI690" s="41"/>
      <c r="AK690" s="41"/>
      <c r="AM690" s="41"/>
      <c r="AO690" s="41"/>
      <c r="AQ690" s="41"/>
      <c r="AS690" s="41"/>
      <c r="AU690" s="41"/>
      <c r="AW690" s="41"/>
      <c r="AY690" s="41"/>
      <c r="BA690" s="41"/>
      <c r="BC690" s="41"/>
      <c r="BE690" s="41"/>
      <c r="BG690" s="41"/>
      <c r="BI690" s="41"/>
      <c r="BK690" s="41"/>
      <c r="BM690" s="41"/>
      <c r="BO690" s="41"/>
    </row>
    <row r="691" spans="13:67" x14ac:dyDescent="0.2">
      <c r="M691" s="41"/>
      <c r="O691" s="41"/>
      <c r="Q691" s="41"/>
      <c r="S691" s="41"/>
      <c r="U691" s="41"/>
      <c r="W691" s="41"/>
      <c r="Y691" s="41"/>
      <c r="AA691" s="41"/>
      <c r="AC691" s="41"/>
      <c r="AE691" s="41"/>
      <c r="AG691" s="41"/>
      <c r="AI691" s="41"/>
      <c r="AK691" s="41"/>
      <c r="AM691" s="41"/>
      <c r="AO691" s="41"/>
      <c r="AQ691" s="41"/>
      <c r="AS691" s="41"/>
      <c r="AU691" s="41"/>
      <c r="AW691" s="41"/>
      <c r="AY691" s="41"/>
      <c r="BA691" s="41"/>
      <c r="BC691" s="41"/>
      <c r="BE691" s="41"/>
      <c r="BG691" s="41"/>
      <c r="BI691" s="41"/>
      <c r="BK691" s="41"/>
      <c r="BM691" s="41"/>
      <c r="BO691" s="41"/>
    </row>
    <row r="692" spans="13:67" x14ac:dyDescent="0.2">
      <c r="M692" s="41"/>
      <c r="O692" s="41"/>
      <c r="Q692" s="41"/>
      <c r="S692" s="41"/>
      <c r="U692" s="41"/>
      <c r="W692" s="41"/>
      <c r="Y692" s="41"/>
      <c r="AA692" s="41"/>
      <c r="AC692" s="41"/>
      <c r="AE692" s="41"/>
      <c r="AG692" s="41"/>
      <c r="AI692" s="41"/>
      <c r="AK692" s="41"/>
      <c r="AM692" s="41"/>
      <c r="AO692" s="41"/>
      <c r="AQ692" s="41"/>
      <c r="AS692" s="41"/>
      <c r="AU692" s="41"/>
      <c r="AW692" s="41"/>
      <c r="AY692" s="41"/>
      <c r="BA692" s="41"/>
      <c r="BC692" s="41"/>
      <c r="BE692" s="41"/>
      <c r="BG692" s="41"/>
      <c r="BI692" s="41"/>
      <c r="BK692" s="41"/>
      <c r="BM692" s="41"/>
      <c r="BO692" s="41"/>
    </row>
    <row r="693" spans="13:67" x14ac:dyDescent="0.2">
      <c r="M693" s="41"/>
      <c r="O693" s="41"/>
      <c r="Q693" s="41"/>
      <c r="S693" s="41"/>
      <c r="U693" s="41"/>
      <c r="W693" s="41"/>
      <c r="Y693" s="41"/>
      <c r="AA693" s="41"/>
      <c r="AC693" s="41"/>
      <c r="AE693" s="41"/>
      <c r="AG693" s="41"/>
      <c r="AI693" s="41"/>
      <c r="AK693" s="41"/>
      <c r="AM693" s="41"/>
      <c r="AO693" s="41"/>
      <c r="AQ693" s="41"/>
      <c r="AS693" s="41"/>
      <c r="AU693" s="41"/>
      <c r="AW693" s="41"/>
      <c r="AY693" s="41"/>
      <c r="BA693" s="41"/>
      <c r="BC693" s="41"/>
      <c r="BE693" s="41"/>
      <c r="BG693" s="41"/>
      <c r="BI693" s="41"/>
      <c r="BK693" s="41"/>
      <c r="BM693" s="41"/>
      <c r="BO693" s="41"/>
    </row>
    <row r="694" spans="13:67" x14ac:dyDescent="0.2">
      <c r="M694" s="41"/>
      <c r="O694" s="41"/>
      <c r="Q694" s="41"/>
      <c r="S694" s="41"/>
      <c r="U694" s="41"/>
      <c r="W694" s="41"/>
      <c r="Y694" s="41"/>
      <c r="AA694" s="41"/>
      <c r="AC694" s="41"/>
      <c r="AE694" s="41"/>
      <c r="AG694" s="41"/>
      <c r="AI694" s="41"/>
      <c r="AK694" s="41"/>
      <c r="AM694" s="41"/>
      <c r="AO694" s="41"/>
      <c r="AQ694" s="41"/>
      <c r="AS694" s="41"/>
      <c r="AU694" s="41"/>
      <c r="AW694" s="41"/>
      <c r="AY694" s="41"/>
      <c r="BA694" s="41"/>
      <c r="BC694" s="41"/>
      <c r="BE694" s="41"/>
      <c r="BG694" s="41"/>
      <c r="BI694" s="41"/>
      <c r="BK694" s="41"/>
      <c r="BM694" s="41"/>
      <c r="BO694" s="41"/>
    </row>
    <row r="695" spans="13:67" x14ac:dyDescent="0.2">
      <c r="M695" s="41"/>
      <c r="O695" s="41"/>
      <c r="Q695" s="41"/>
      <c r="S695" s="41"/>
      <c r="U695" s="41"/>
      <c r="W695" s="41"/>
      <c r="Y695" s="41"/>
      <c r="AA695" s="41"/>
      <c r="AC695" s="41"/>
      <c r="AE695" s="41"/>
      <c r="AG695" s="41"/>
      <c r="AI695" s="41"/>
      <c r="AK695" s="41"/>
      <c r="AM695" s="41"/>
      <c r="AO695" s="41"/>
      <c r="AQ695" s="41"/>
      <c r="AS695" s="41"/>
      <c r="AU695" s="41"/>
      <c r="AW695" s="41"/>
      <c r="AY695" s="41"/>
      <c r="BA695" s="41"/>
      <c r="BC695" s="41"/>
      <c r="BE695" s="41"/>
      <c r="BG695" s="41"/>
      <c r="BI695" s="41"/>
      <c r="BK695" s="41"/>
      <c r="BM695" s="41"/>
      <c r="BO695" s="41"/>
    </row>
    <row r="696" spans="13:67" x14ac:dyDescent="0.2">
      <c r="M696" s="41"/>
      <c r="O696" s="41"/>
      <c r="Q696" s="41"/>
      <c r="S696" s="41"/>
      <c r="U696" s="41"/>
      <c r="W696" s="41"/>
      <c r="Y696" s="41"/>
      <c r="AA696" s="41"/>
      <c r="AC696" s="41"/>
      <c r="AE696" s="41"/>
      <c r="AG696" s="41"/>
      <c r="AI696" s="41"/>
      <c r="AK696" s="41"/>
      <c r="AM696" s="41"/>
      <c r="AO696" s="41"/>
      <c r="AQ696" s="41"/>
      <c r="AS696" s="41"/>
      <c r="AU696" s="41"/>
      <c r="AW696" s="41"/>
      <c r="AY696" s="41"/>
      <c r="BA696" s="41"/>
      <c r="BC696" s="41"/>
      <c r="BE696" s="41"/>
      <c r="BG696" s="41"/>
      <c r="BI696" s="41"/>
      <c r="BK696" s="41"/>
      <c r="BM696" s="41"/>
      <c r="BO696" s="41"/>
    </row>
    <row r="697" spans="13:67" x14ac:dyDescent="0.2">
      <c r="M697" s="41"/>
      <c r="O697" s="41"/>
      <c r="Q697" s="41"/>
      <c r="S697" s="41"/>
      <c r="U697" s="41"/>
      <c r="W697" s="41"/>
      <c r="Y697" s="41"/>
      <c r="AA697" s="41"/>
      <c r="AC697" s="41"/>
      <c r="AE697" s="41"/>
      <c r="AG697" s="41"/>
      <c r="AI697" s="41"/>
      <c r="AK697" s="41"/>
      <c r="AM697" s="41"/>
      <c r="AO697" s="41"/>
      <c r="AQ697" s="41"/>
      <c r="AS697" s="41"/>
      <c r="AU697" s="41"/>
      <c r="AW697" s="41"/>
      <c r="AY697" s="41"/>
      <c r="BA697" s="41"/>
      <c r="BC697" s="41"/>
      <c r="BE697" s="41"/>
      <c r="BG697" s="41"/>
      <c r="BI697" s="41"/>
      <c r="BK697" s="41"/>
      <c r="BM697" s="41"/>
      <c r="BO697" s="41"/>
    </row>
    <row r="698" spans="13:67" x14ac:dyDescent="0.2">
      <c r="M698" s="41"/>
      <c r="O698" s="41"/>
      <c r="Q698" s="41"/>
      <c r="S698" s="41"/>
      <c r="U698" s="41"/>
      <c r="W698" s="41"/>
      <c r="Y698" s="41"/>
      <c r="AA698" s="41"/>
      <c r="AC698" s="41"/>
      <c r="AE698" s="41"/>
      <c r="AG698" s="41"/>
      <c r="AI698" s="41"/>
      <c r="AK698" s="41"/>
      <c r="AM698" s="41"/>
      <c r="AO698" s="41"/>
      <c r="AQ698" s="41"/>
      <c r="AS698" s="41"/>
      <c r="AU698" s="41"/>
      <c r="AW698" s="41"/>
      <c r="AY698" s="41"/>
      <c r="BA698" s="41"/>
      <c r="BC698" s="41"/>
      <c r="BE698" s="41"/>
      <c r="BG698" s="41"/>
      <c r="BI698" s="41"/>
      <c r="BK698" s="41"/>
      <c r="BM698" s="41"/>
      <c r="BO698" s="41"/>
    </row>
    <row r="699" spans="13:67" x14ac:dyDescent="0.2">
      <c r="M699" s="41"/>
      <c r="O699" s="41"/>
      <c r="Q699" s="41"/>
      <c r="S699" s="41"/>
      <c r="U699" s="41"/>
      <c r="W699" s="41"/>
      <c r="Y699" s="41"/>
      <c r="AA699" s="41"/>
      <c r="AC699" s="41"/>
      <c r="AE699" s="41"/>
      <c r="AG699" s="41"/>
      <c r="AI699" s="41"/>
      <c r="AK699" s="41"/>
      <c r="AM699" s="41"/>
      <c r="AO699" s="41"/>
      <c r="AQ699" s="41"/>
      <c r="AS699" s="41"/>
      <c r="AU699" s="41"/>
      <c r="AW699" s="41"/>
      <c r="AY699" s="41"/>
      <c r="BA699" s="41"/>
      <c r="BC699" s="41"/>
      <c r="BE699" s="41"/>
      <c r="BG699" s="41"/>
      <c r="BI699" s="41"/>
      <c r="BK699" s="41"/>
      <c r="BM699" s="41"/>
      <c r="BO699" s="41"/>
    </row>
    <row r="700" spans="13:67" x14ac:dyDescent="0.2">
      <c r="M700" s="41"/>
      <c r="O700" s="41"/>
      <c r="Q700" s="41"/>
      <c r="S700" s="41"/>
      <c r="U700" s="41"/>
      <c r="W700" s="41"/>
      <c r="Y700" s="41"/>
      <c r="AA700" s="41"/>
      <c r="AC700" s="41"/>
      <c r="AE700" s="41"/>
      <c r="AG700" s="41"/>
      <c r="AI700" s="41"/>
      <c r="AK700" s="41"/>
      <c r="AM700" s="41"/>
      <c r="AO700" s="41"/>
      <c r="AQ700" s="41"/>
      <c r="AS700" s="41"/>
      <c r="AU700" s="41"/>
      <c r="AW700" s="41"/>
      <c r="AY700" s="41"/>
      <c r="BA700" s="41"/>
      <c r="BC700" s="41"/>
      <c r="BE700" s="41"/>
      <c r="BG700" s="41"/>
      <c r="BI700" s="41"/>
      <c r="BK700" s="41"/>
      <c r="BM700" s="41"/>
      <c r="BO700" s="41"/>
    </row>
    <row r="701" spans="13:67" x14ac:dyDescent="0.2">
      <c r="M701" s="41"/>
      <c r="O701" s="41"/>
      <c r="Q701" s="41"/>
      <c r="S701" s="41"/>
      <c r="U701" s="41"/>
      <c r="W701" s="41"/>
      <c r="Y701" s="41"/>
      <c r="AA701" s="41"/>
      <c r="AC701" s="41"/>
      <c r="AE701" s="41"/>
      <c r="AG701" s="41"/>
      <c r="AI701" s="41"/>
      <c r="AK701" s="41"/>
      <c r="AM701" s="41"/>
      <c r="AO701" s="41"/>
      <c r="AQ701" s="41"/>
      <c r="AS701" s="41"/>
      <c r="AU701" s="41"/>
      <c r="AW701" s="41"/>
      <c r="AY701" s="41"/>
      <c r="BA701" s="41"/>
      <c r="BC701" s="41"/>
      <c r="BE701" s="41"/>
      <c r="BG701" s="41"/>
      <c r="BI701" s="41"/>
      <c r="BK701" s="41"/>
      <c r="BM701" s="41"/>
      <c r="BO701" s="41"/>
    </row>
    <row r="702" spans="13:67" x14ac:dyDescent="0.2">
      <c r="M702" s="41"/>
      <c r="O702" s="41"/>
      <c r="Q702" s="41"/>
      <c r="S702" s="41"/>
      <c r="U702" s="41"/>
      <c r="W702" s="41"/>
      <c r="Y702" s="41"/>
      <c r="AA702" s="41"/>
      <c r="AC702" s="41"/>
      <c r="AE702" s="41"/>
      <c r="AG702" s="41"/>
      <c r="AI702" s="41"/>
      <c r="AK702" s="41"/>
      <c r="AM702" s="41"/>
      <c r="AO702" s="41"/>
      <c r="AQ702" s="41"/>
      <c r="AS702" s="41"/>
      <c r="AU702" s="41"/>
      <c r="AW702" s="41"/>
      <c r="AY702" s="41"/>
      <c r="BA702" s="41"/>
      <c r="BC702" s="41"/>
      <c r="BE702" s="41"/>
      <c r="BG702" s="41"/>
      <c r="BI702" s="41"/>
      <c r="BK702" s="41"/>
      <c r="BM702" s="41"/>
      <c r="BO702" s="41"/>
    </row>
    <row r="703" spans="13:67" x14ac:dyDescent="0.2">
      <c r="M703" s="41"/>
      <c r="O703" s="41"/>
      <c r="Q703" s="41"/>
      <c r="S703" s="41"/>
      <c r="U703" s="41"/>
      <c r="W703" s="41"/>
      <c r="Y703" s="41"/>
      <c r="AA703" s="41"/>
      <c r="AC703" s="41"/>
      <c r="AE703" s="41"/>
      <c r="AG703" s="41"/>
      <c r="AI703" s="41"/>
      <c r="AK703" s="41"/>
      <c r="AM703" s="41"/>
      <c r="AO703" s="41"/>
      <c r="AQ703" s="41"/>
      <c r="AS703" s="41"/>
      <c r="AU703" s="41"/>
      <c r="AW703" s="41"/>
      <c r="AY703" s="41"/>
      <c r="BA703" s="41"/>
      <c r="BC703" s="41"/>
      <c r="BE703" s="41"/>
      <c r="BG703" s="41"/>
      <c r="BI703" s="41"/>
      <c r="BK703" s="41"/>
      <c r="BM703" s="41"/>
      <c r="BO703" s="41"/>
    </row>
    <row r="704" spans="13:67" x14ac:dyDescent="0.2">
      <c r="M704" s="41"/>
      <c r="O704" s="41"/>
      <c r="Q704" s="41"/>
      <c r="S704" s="41"/>
      <c r="U704" s="41"/>
      <c r="W704" s="41"/>
      <c r="Y704" s="41"/>
      <c r="AA704" s="41"/>
      <c r="AC704" s="41"/>
      <c r="AE704" s="41"/>
      <c r="AG704" s="41"/>
      <c r="AI704" s="41"/>
      <c r="AK704" s="41"/>
      <c r="AM704" s="41"/>
      <c r="AO704" s="41"/>
      <c r="AQ704" s="41"/>
      <c r="AS704" s="41"/>
      <c r="AU704" s="41"/>
      <c r="AW704" s="41"/>
      <c r="AY704" s="41"/>
      <c r="BA704" s="41"/>
      <c r="BC704" s="41"/>
      <c r="BE704" s="41"/>
      <c r="BG704" s="41"/>
      <c r="BI704" s="41"/>
      <c r="BK704" s="41"/>
      <c r="BM704" s="41"/>
      <c r="BO704" s="41"/>
    </row>
    <row r="705" spans="13:67" x14ac:dyDescent="0.2">
      <c r="M705" s="41"/>
      <c r="O705" s="41"/>
      <c r="Q705" s="41"/>
      <c r="S705" s="41"/>
      <c r="U705" s="41"/>
      <c r="W705" s="41"/>
      <c r="Y705" s="41"/>
      <c r="AA705" s="41"/>
      <c r="AC705" s="41"/>
      <c r="AE705" s="41"/>
      <c r="AG705" s="41"/>
      <c r="AI705" s="41"/>
      <c r="AK705" s="41"/>
      <c r="AM705" s="41"/>
      <c r="AO705" s="41"/>
      <c r="AQ705" s="41"/>
      <c r="AS705" s="41"/>
      <c r="AU705" s="41"/>
      <c r="AW705" s="41"/>
      <c r="AY705" s="41"/>
      <c r="BA705" s="41"/>
      <c r="BC705" s="41"/>
      <c r="BE705" s="41"/>
      <c r="BG705" s="41"/>
      <c r="BI705" s="41"/>
      <c r="BK705" s="41"/>
      <c r="BM705" s="41"/>
      <c r="BO705" s="41"/>
    </row>
    <row r="706" spans="13:67" x14ac:dyDescent="0.2">
      <c r="M706" s="41"/>
      <c r="O706" s="41"/>
      <c r="Q706" s="41"/>
      <c r="S706" s="41"/>
      <c r="U706" s="41"/>
      <c r="W706" s="41"/>
      <c r="Y706" s="41"/>
      <c r="AA706" s="41"/>
      <c r="AC706" s="41"/>
      <c r="AE706" s="41"/>
      <c r="AG706" s="41"/>
      <c r="AI706" s="41"/>
      <c r="AK706" s="41"/>
      <c r="AM706" s="41"/>
      <c r="AO706" s="41"/>
      <c r="AQ706" s="41"/>
      <c r="AS706" s="41"/>
      <c r="AU706" s="41"/>
      <c r="AW706" s="41"/>
      <c r="AY706" s="41"/>
      <c r="BA706" s="41"/>
      <c r="BC706" s="41"/>
      <c r="BE706" s="41"/>
      <c r="BG706" s="41"/>
      <c r="BI706" s="41"/>
      <c r="BK706" s="41"/>
      <c r="BM706" s="41"/>
      <c r="BO706" s="41"/>
    </row>
    <row r="707" spans="13:67" x14ac:dyDescent="0.2">
      <c r="M707" s="41"/>
      <c r="O707" s="41"/>
      <c r="Q707" s="41"/>
      <c r="S707" s="41"/>
      <c r="U707" s="41"/>
      <c r="W707" s="41"/>
      <c r="Y707" s="41"/>
      <c r="AA707" s="41"/>
      <c r="AC707" s="41"/>
      <c r="AE707" s="41"/>
      <c r="AG707" s="41"/>
      <c r="AI707" s="41"/>
      <c r="AK707" s="41"/>
      <c r="AM707" s="41"/>
      <c r="AO707" s="41"/>
      <c r="AQ707" s="41"/>
      <c r="AS707" s="41"/>
      <c r="AU707" s="41"/>
      <c r="AW707" s="41"/>
      <c r="AY707" s="41"/>
      <c r="BA707" s="41"/>
      <c r="BC707" s="41"/>
      <c r="BE707" s="41"/>
      <c r="BG707" s="41"/>
      <c r="BI707" s="41"/>
      <c r="BK707" s="41"/>
      <c r="BM707" s="41"/>
      <c r="BO707" s="41"/>
    </row>
    <row r="708" spans="13:67" x14ac:dyDescent="0.2">
      <c r="M708" s="41"/>
      <c r="O708" s="41"/>
      <c r="Q708" s="41"/>
      <c r="S708" s="41"/>
      <c r="U708" s="41"/>
      <c r="W708" s="41"/>
      <c r="Y708" s="41"/>
      <c r="AA708" s="41"/>
      <c r="AC708" s="41"/>
      <c r="AE708" s="41"/>
      <c r="AG708" s="41"/>
      <c r="AI708" s="41"/>
      <c r="AK708" s="41"/>
      <c r="AM708" s="41"/>
      <c r="AO708" s="41"/>
      <c r="AQ708" s="41"/>
      <c r="AS708" s="41"/>
      <c r="AU708" s="41"/>
      <c r="AW708" s="41"/>
      <c r="AY708" s="41"/>
      <c r="BA708" s="41"/>
      <c r="BC708" s="41"/>
      <c r="BE708" s="41"/>
      <c r="BG708" s="41"/>
      <c r="BI708" s="41"/>
      <c r="BK708" s="41"/>
      <c r="BM708" s="41"/>
      <c r="BO708" s="41"/>
    </row>
    <row r="709" spans="13:67" x14ac:dyDescent="0.2">
      <c r="M709" s="41"/>
      <c r="O709" s="41"/>
      <c r="Q709" s="41"/>
      <c r="S709" s="41"/>
      <c r="U709" s="41"/>
      <c r="W709" s="41"/>
      <c r="Y709" s="41"/>
      <c r="AA709" s="41"/>
      <c r="AC709" s="41"/>
      <c r="AE709" s="41"/>
      <c r="AG709" s="41"/>
      <c r="AI709" s="41"/>
      <c r="AK709" s="41"/>
      <c r="AM709" s="41"/>
      <c r="AO709" s="41"/>
      <c r="AQ709" s="41"/>
      <c r="AS709" s="41"/>
      <c r="AU709" s="41"/>
      <c r="AW709" s="41"/>
      <c r="AY709" s="41"/>
      <c r="BA709" s="41"/>
      <c r="BC709" s="41"/>
      <c r="BE709" s="41"/>
      <c r="BG709" s="41"/>
      <c r="BI709" s="41"/>
      <c r="BK709" s="41"/>
      <c r="BM709" s="41"/>
      <c r="BO709" s="41"/>
    </row>
    <row r="710" spans="13:67" x14ac:dyDescent="0.2">
      <c r="M710" s="41"/>
      <c r="O710" s="41"/>
      <c r="Q710" s="41"/>
      <c r="S710" s="41"/>
      <c r="U710" s="41"/>
      <c r="W710" s="41"/>
      <c r="Y710" s="41"/>
      <c r="AA710" s="41"/>
      <c r="AC710" s="41"/>
      <c r="AE710" s="41"/>
      <c r="AG710" s="41"/>
      <c r="AI710" s="41"/>
      <c r="AK710" s="41"/>
      <c r="AM710" s="41"/>
      <c r="AO710" s="41"/>
      <c r="AQ710" s="41"/>
      <c r="AS710" s="41"/>
      <c r="AU710" s="41"/>
      <c r="AW710" s="41"/>
      <c r="AY710" s="41"/>
      <c r="BA710" s="41"/>
      <c r="BC710" s="41"/>
      <c r="BE710" s="41"/>
      <c r="BG710" s="41"/>
      <c r="BI710" s="41"/>
      <c r="BK710" s="41"/>
      <c r="BM710" s="41"/>
      <c r="BO710" s="41"/>
    </row>
    <row r="711" spans="13:67" x14ac:dyDescent="0.2">
      <c r="M711" s="41"/>
      <c r="O711" s="41"/>
      <c r="Q711" s="41"/>
      <c r="S711" s="41"/>
      <c r="U711" s="41"/>
      <c r="W711" s="41"/>
      <c r="Y711" s="41"/>
      <c r="AA711" s="41"/>
      <c r="AC711" s="41"/>
      <c r="AE711" s="41"/>
      <c r="AG711" s="41"/>
      <c r="AI711" s="41"/>
      <c r="AK711" s="41"/>
      <c r="AM711" s="41"/>
      <c r="AO711" s="41"/>
      <c r="AQ711" s="41"/>
      <c r="AS711" s="41"/>
      <c r="AU711" s="41"/>
      <c r="AW711" s="41"/>
      <c r="AY711" s="41"/>
      <c r="BA711" s="41"/>
      <c r="BC711" s="41"/>
      <c r="BE711" s="41"/>
      <c r="BG711" s="41"/>
      <c r="BI711" s="41"/>
      <c r="BK711" s="41"/>
      <c r="BM711" s="41"/>
      <c r="BO711" s="41"/>
    </row>
    <row r="712" spans="13:67" x14ac:dyDescent="0.2">
      <c r="M712" s="41"/>
      <c r="O712" s="41"/>
      <c r="Q712" s="41"/>
      <c r="S712" s="41"/>
      <c r="U712" s="41"/>
      <c r="W712" s="41"/>
      <c r="Y712" s="41"/>
      <c r="AA712" s="41"/>
      <c r="AC712" s="41"/>
      <c r="AE712" s="41"/>
      <c r="AG712" s="41"/>
      <c r="AI712" s="41"/>
      <c r="AK712" s="41"/>
      <c r="AM712" s="41"/>
      <c r="AO712" s="41"/>
      <c r="AQ712" s="41"/>
      <c r="AS712" s="41"/>
      <c r="AU712" s="41"/>
      <c r="AW712" s="41"/>
      <c r="AY712" s="41"/>
      <c r="BA712" s="41"/>
      <c r="BC712" s="41"/>
      <c r="BE712" s="41"/>
      <c r="BG712" s="41"/>
      <c r="BI712" s="41"/>
      <c r="BK712" s="41"/>
      <c r="BM712" s="41"/>
      <c r="BO712" s="41"/>
    </row>
    <row r="713" spans="13:67" x14ac:dyDescent="0.2">
      <c r="M713" s="41"/>
      <c r="O713" s="41"/>
      <c r="Q713" s="41"/>
      <c r="S713" s="41"/>
      <c r="U713" s="41"/>
      <c r="W713" s="41"/>
      <c r="Y713" s="41"/>
      <c r="AA713" s="41"/>
      <c r="AC713" s="41"/>
      <c r="AE713" s="41"/>
      <c r="AG713" s="41"/>
      <c r="AI713" s="41"/>
      <c r="AK713" s="41"/>
      <c r="AM713" s="41"/>
      <c r="AO713" s="41"/>
      <c r="AQ713" s="41"/>
      <c r="AS713" s="41"/>
      <c r="AU713" s="41"/>
      <c r="AW713" s="41"/>
      <c r="AY713" s="41"/>
      <c r="BA713" s="41"/>
      <c r="BC713" s="41"/>
      <c r="BE713" s="41"/>
      <c r="BG713" s="41"/>
      <c r="BI713" s="41"/>
      <c r="BK713" s="41"/>
      <c r="BM713" s="41"/>
      <c r="BO713" s="41"/>
    </row>
    <row r="714" spans="13:67" x14ac:dyDescent="0.2">
      <c r="M714" s="41"/>
      <c r="O714" s="41"/>
      <c r="Q714" s="41"/>
      <c r="S714" s="41"/>
      <c r="U714" s="41"/>
      <c r="W714" s="41"/>
      <c r="Y714" s="41"/>
      <c r="AA714" s="41"/>
      <c r="AC714" s="41"/>
      <c r="AE714" s="41"/>
      <c r="AG714" s="41"/>
      <c r="AI714" s="41"/>
      <c r="AK714" s="41"/>
      <c r="AM714" s="41"/>
      <c r="AO714" s="41"/>
      <c r="AQ714" s="41"/>
      <c r="AS714" s="41"/>
      <c r="AU714" s="41"/>
      <c r="AW714" s="41"/>
      <c r="AY714" s="41"/>
      <c r="BA714" s="41"/>
      <c r="BC714" s="41"/>
      <c r="BE714" s="41"/>
      <c r="BG714" s="41"/>
      <c r="BI714" s="41"/>
      <c r="BK714" s="41"/>
      <c r="BM714" s="41"/>
      <c r="BO714" s="41"/>
    </row>
    <row r="715" spans="13:67" x14ac:dyDescent="0.2">
      <c r="M715" s="41"/>
      <c r="O715" s="41"/>
      <c r="Q715" s="41"/>
      <c r="S715" s="41"/>
      <c r="U715" s="41"/>
      <c r="W715" s="41"/>
      <c r="Y715" s="41"/>
      <c r="AA715" s="41"/>
      <c r="AC715" s="41"/>
      <c r="AE715" s="41"/>
      <c r="AG715" s="41"/>
      <c r="AI715" s="41"/>
      <c r="AK715" s="41"/>
      <c r="AM715" s="41"/>
      <c r="AO715" s="41"/>
      <c r="AQ715" s="41"/>
      <c r="AS715" s="41"/>
      <c r="AU715" s="41"/>
      <c r="AW715" s="41"/>
      <c r="AY715" s="41"/>
      <c r="BA715" s="41"/>
      <c r="BC715" s="41"/>
      <c r="BE715" s="41"/>
      <c r="BG715" s="41"/>
      <c r="BI715" s="41"/>
      <c r="BK715" s="41"/>
      <c r="BM715" s="41"/>
      <c r="BO715" s="41"/>
    </row>
    <row r="716" spans="13:67" x14ac:dyDescent="0.2">
      <c r="M716" s="41"/>
      <c r="O716" s="41"/>
      <c r="Q716" s="41"/>
      <c r="S716" s="41"/>
      <c r="U716" s="41"/>
      <c r="W716" s="41"/>
      <c r="Y716" s="41"/>
      <c r="AA716" s="41"/>
      <c r="AC716" s="41"/>
      <c r="AE716" s="41"/>
      <c r="AG716" s="41"/>
      <c r="AI716" s="41"/>
      <c r="AK716" s="41"/>
      <c r="AM716" s="41"/>
      <c r="AO716" s="41"/>
      <c r="AQ716" s="41"/>
      <c r="AS716" s="41"/>
      <c r="AU716" s="41"/>
      <c r="AW716" s="41"/>
      <c r="AY716" s="41"/>
      <c r="BA716" s="41"/>
      <c r="BC716" s="41"/>
      <c r="BE716" s="41"/>
      <c r="BG716" s="41"/>
      <c r="BI716" s="41"/>
      <c r="BK716" s="41"/>
      <c r="BM716" s="41"/>
      <c r="BO716" s="41"/>
    </row>
    <row r="717" spans="13:67" x14ac:dyDescent="0.2">
      <c r="M717" s="41"/>
      <c r="O717" s="41"/>
      <c r="Q717" s="41"/>
      <c r="S717" s="41"/>
      <c r="U717" s="41"/>
      <c r="W717" s="41"/>
      <c r="Y717" s="41"/>
      <c r="AA717" s="41"/>
      <c r="AC717" s="41"/>
      <c r="AE717" s="41"/>
      <c r="AG717" s="41"/>
      <c r="AI717" s="41"/>
      <c r="AK717" s="41"/>
      <c r="AM717" s="41"/>
      <c r="AO717" s="41"/>
      <c r="AQ717" s="41"/>
      <c r="AS717" s="41"/>
      <c r="AU717" s="41"/>
      <c r="AW717" s="41"/>
      <c r="AY717" s="41"/>
      <c r="BA717" s="41"/>
      <c r="BC717" s="41"/>
      <c r="BE717" s="41"/>
      <c r="BG717" s="41"/>
      <c r="BI717" s="41"/>
      <c r="BK717" s="41"/>
      <c r="BM717" s="41"/>
      <c r="BO717" s="41"/>
    </row>
    <row r="718" spans="13:67" x14ac:dyDescent="0.2">
      <c r="M718" s="41"/>
      <c r="O718" s="41"/>
      <c r="Q718" s="41"/>
      <c r="S718" s="41"/>
      <c r="U718" s="41"/>
      <c r="W718" s="41"/>
      <c r="Y718" s="41"/>
      <c r="AA718" s="41"/>
      <c r="AC718" s="41"/>
      <c r="AE718" s="41"/>
      <c r="AG718" s="41"/>
      <c r="AI718" s="41"/>
      <c r="AK718" s="41"/>
      <c r="AM718" s="41"/>
      <c r="AO718" s="41"/>
      <c r="AQ718" s="41"/>
      <c r="AS718" s="41"/>
      <c r="AU718" s="41"/>
      <c r="AW718" s="41"/>
      <c r="AY718" s="41"/>
      <c r="BA718" s="41"/>
      <c r="BC718" s="41"/>
      <c r="BE718" s="41"/>
      <c r="BG718" s="41"/>
      <c r="BI718" s="41"/>
      <c r="BK718" s="41"/>
      <c r="BM718" s="41"/>
      <c r="BO718" s="41"/>
    </row>
    <row r="719" spans="13:67" x14ac:dyDescent="0.2">
      <c r="M719" s="41"/>
      <c r="O719" s="41"/>
      <c r="Q719" s="41"/>
      <c r="S719" s="41"/>
      <c r="U719" s="41"/>
      <c r="W719" s="41"/>
      <c r="Y719" s="41"/>
      <c r="AA719" s="41"/>
      <c r="AC719" s="41"/>
      <c r="AE719" s="41"/>
      <c r="AG719" s="41"/>
      <c r="AI719" s="41"/>
      <c r="AK719" s="41"/>
      <c r="AM719" s="41"/>
      <c r="AO719" s="41"/>
      <c r="AQ719" s="41"/>
      <c r="AS719" s="41"/>
      <c r="AU719" s="41"/>
      <c r="AW719" s="41"/>
      <c r="AY719" s="41"/>
      <c r="BA719" s="41"/>
      <c r="BC719" s="41"/>
      <c r="BE719" s="41"/>
      <c r="BG719" s="41"/>
      <c r="BI719" s="41"/>
      <c r="BK719" s="41"/>
      <c r="BM719" s="41"/>
      <c r="BO719" s="41"/>
    </row>
    <row r="720" spans="13:67" x14ac:dyDescent="0.2">
      <c r="M720" s="41"/>
      <c r="O720" s="41"/>
      <c r="Q720" s="41"/>
      <c r="S720" s="41"/>
      <c r="U720" s="41"/>
      <c r="W720" s="41"/>
      <c r="Y720" s="41"/>
      <c r="AA720" s="41"/>
      <c r="AC720" s="41"/>
      <c r="AE720" s="41"/>
      <c r="AG720" s="41"/>
      <c r="AI720" s="41"/>
      <c r="AK720" s="41"/>
      <c r="AM720" s="41"/>
      <c r="AO720" s="41"/>
      <c r="AQ720" s="41"/>
      <c r="AS720" s="41"/>
      <c r="AU720" s="41"/>
      <c r="AW720" s="41"/>
      <c r="AY720" s="41"/>
      <c r="BA720" s="41"/>
      <c r="BC720" s="41"/>
      <c r="BE720" s="41"/>
      <c r="BG720" s="41"/>
      <c r="BI720" s="41"/>
      <c r="BK720" s="41"/>
      <c r="BM720" s="41"/>
      <c r="BO720" s="41"/>
    </row>
    <row r="721" spans="13:67" x14ac:dyDescent="0.2">
      <c r="M721" s="41"/>
      <c r="O721" s="41"/>
      <c r="Q721" s="41"/>
      <c r="S721" s="41"/>
      <c r="U721" s="41"/>
      <c r="W721" s="41"/>
      <c r="Y721" s="41"/>
      <c r="AA721" s="41"/>
      <c r="AC721" s="41"/>
      <c r="AE721" s="41"/>
      <c r="AG721" s="41"/>
      <c r="AI721" s="41"/>
      <c r="AK721" s="41"/>
      <c r="AM721" s="41"/>
      <c r="AO721" s="41"/>
      <c r="AQ721" s="41"/>
      <c r="AS721" s="41"/>
      <c r="AU721" s="41"/>
      <c r="AW721" s="41"/>
      <c r="AY721" s="41"/>
      <c r="BA721" s="41"/>
      <c r="BC721" s="41"/>
      <c r="BE721" s="41"/>
      <c r="BG721" s="41"/>
      <c r="BI721" s="41"/>
      <c r="BK721" s="41"/>
      <c r="BM721" s="41"/>
      <c r="BO721" s="41"/>
    </row>
    <row r="722" spans="13:67" x14ac:dyDescent="0.2">
      <c r="M722" s="41"/>
      <c r="O722" s="41"/>
      <c r="Q722" s="41"/>
      <c r="S722" s="41"/>
      <c r="U722" s="41"/>
      <c r="W722" s="41"/>
      <c r="Y722" s="41"/>
      <c r="AA722" s="41"/>
      <c r="AC722" s="41"/>
      <c r="AE722" s="41"/>
      <c r="AG722" s="41"/>
      <c r="AI722" s="41"/>
      <c r="AK722" s="41"/>
      <c r="AM722" s="41"/>
      <c r="AO722" s="41"/>
      <c r="AQ722" s="41"/>
      <c r="AS722" s="41"/>
      <c r="AU722" s="41"/>
      <c r="AW722" s="41"/>
      <c r="AY722" s="41"/>
      <c r="BA722" s="41"/>
      <c r="BC722" s="41"/>
      <c r="BE722" s="41"/>
      <c r="BG722" s="41"/>
      <c r="BI722" s="41"/>
      <c r="BK722" s="41"/>
      <c r="BM722" s="41"/>
      <c r="BO722" s="41"/>
    </row>
    <row r="723" spans="13:67" x14ac:dyDescent="0.2">
      <c r="M723" s="41"/>
      <c r="O723" s="41"/>
      <c r="Q723" s="41"/>
      <c r="S723" s="41"/>
      <c r="U723" s="41"/>
      <c r="W723" s="41"/>
      <c r="Y723" s="41"/>
      <c r="AA723" s="41"/>
      <c r="AC723" s="41"/>
      <c r="AE723" s="41"/>
      <c r="AG723" s="41"/>
      <c r="AI723" s="41"/>
      <c r="AK723" s="41"/>
      <c r="AM723" s="41"/>
      <c r="AO723" s="41"/>
      <c r="AQ723" s="41"/>
      <c r="AS723" s="41"/>
      <c r="AU723" s="41"/>
      <c r="AW723" s="41"/>
      <c r="AY723" s="41"/>
      <c r="BA723" s="41"/>
      <c r="BC723" s="41"/>
      <c r="BE723" s="41"/>
      <c r="BG723" s="41"/>
      <c r="BI723" s="41"/>
      <c r="BK723" s="41"/>
      <c r="BM723" s="41"/>
      <c r="BO723" s="41"/>
    </row>
    <row r="724" spans="13:67" x14ac:dyDescent="0.2">
      <c r="M724" s="41"/>
      <c r="O724" s="41"/>
      <c r="Q724" s="41"/>
      <c r="S724" s="41"/>
      <c r="U724" s="41"/>
      <c r="W724" s="41"/>
      <c r="Y724" s="41"/>
      <c r="AA724" s="41"/>
      <c r="AC724" s="41"/>
      <c r="AE724" s="41"/>
      <c r="AG724" s="41"/>
      <c r="AI724" s="41"/>
      <c r="AK724" s="41"/>
      <c r="AM724" s="41"/>
      <c r="AO724" s="41"/>
      <c r="AQ724" s="41"/>
      <c r="AS724" s="41"/>
      <c r="AU724" s="41"/>
      <c r="AW724" s="41"/>
      <c r="AY724" s="41"/>
      <c r="BA724" s="41"/>
      <c r="BC724" s="41"/>
      <c r="BE724" s="41"/>
      <c r="BG724" s="41"/>
      <c r="BI724" s="41"/>
      <c r="BK724" s="41"/>
      <c r="BM724" s="41"/>
      <c r="BO724" s="41"/>
    </row>
    <row r="725" spans="13:67" x14ac:dyDescent="0.2">
      <c r="M725" s="41"/>
      <c r="O725" s="41"/>
      <c r="Q725" s="41"/>
      <c r="S725" s="41"/>
      <c r="U725" s="41"/>
      <c r="W725" s="41"/>
      <c r="Y725" s="41"/>
      <c r="AA725" s="41"/>
      <c r="AC725" s="41"/>
      <c r="AE725" s="41"/>
      <c r="AG725" s="41"/>
      <c r="AI725" s="41"/>
      <c r="AK725" s="41"/>
      <c r="AM725" s="41"/>
      <c r="AO725" s="41"/>
      <c r="AQ725" s="41"/>
      <c r="AS725" s="41"/>
      <c r="AU725" s="41"/>
      <c r="AW725" s="41"/>
      <c r="AY725" s="41"/>
      <c r="BA725" s="41"/>
      <c r="BC725" s="41"/>
      <c r="BE725" s="41"/>
      <c r="BG725" s="41"/>
      <c r="BI725" s="41"/>
      <c r="BK725" s="41"/>
      <c r="BM725" s="41"/>
      <c r="BO725" s="41"/>
    </row>
    <row r="726" spans="13:67" x14ac:dyDescent="0.2">
      <c r="M726" s="41"/>
      <c r="O726" s="41"/>
      <c r="Q726" s="41"/>
      <c r="S726" s="41"/>
      <c r="U726" s="41"/>
      <c r="W726" s="41"/>
      <c r="Y726" s="41"/>
      <c r="AA726" s="41"/>
      <c r="AC726" s="41"/>
      <c r="AE726" s="41"/>
      <c r="AG726" s="41"/>
      <c r="AI726" s="41"/>
      <c r="AK726" s="41"/>
      <c r="AM726" s="41"/>
      <c r="AO726" s="41"/>
      <c r="AQ726" s="41"/>
      <c r="AS726" s="41"/>
      <c r="AU726" s="41"/>
      <c r="AW726" s="41"/>
      <c r="AY726" s="41"/>
      <c r="BA726" s="41"/>
      <c r="BC726" s="41"/>
      <c r="BE726" s="41"/>
      <c r="BG726" s="41"/>
      <c r="BI726" s="41"/>
      <c r="BK726" s="41"/>
      <c r="BM726" s="41"/>
      <c r="BO726" s="41"/>
    </row>
    <row r="727" spans="13:67" x14ac:dyDescent="0.2">
      <c r="M727" s="41"/>
      <c r="O727" s="41"/>
      <c r="Q727" s="41"/>
      <c r="S727" s="41"/>
      <c r="U727" s="41"/>
      <c r="W727" s="41"/>
      <c r="Y727" s="41"/>
      <c r="AA727" s="41"/>
      <c r="AC727" s="41"/>
      <c r="AE727" s="41"/>
      <c r="AG727" s="41"/>
      <c r="AI727" s="41"/>
      <c r="AK727" s="41"/>
      <c r="AM727" s="41"/>
      <c r="AO727" s="41"/>
      <c r="AQ727" s="41"/>
      <c r="AS727" s="41"/>
      <c r="AU727" s="41"/>
      <c r="AW727" s="41"/>
      <c r="AY727" s="41"/>
      <c r="BA727" s="41"/>
      <c r="BC727" s="41"/>
      <c r="BE727" s="41"/>
      <c r="BG727" s="41"/>
      <c r="BI727" s="41"/>
      <c r="BK727" s="41"/>
      <c r="BM727" s="41"/>
      <c r="BO727" s="41"/>
    </row>
    <row r="728" spans="13:67" x14ac:dyDescent="0.2">
      <c r="M728" s="41"/>
      <c r="O728" s="41"/>
      <c r="Q728" s="41"/>
      <c r="S728" s="41"/>
      <c r="U728" s="41"/>
      <c r="W728" s="41"/>
      <c r="Y728" s="41"/>
      <c r="AA728" s="41"/>
      <c r="AC728" s="41"/>
      <c r="AE728" s="41"/>
      <c r="AG728" s="41"/>
      <c r="AI728" s="41"/>
      <c r="AK728" s="41"/>
      <c r="AM728" s="41"/>
      <c r="AO728" s="41"/>
      <c r="AQ728" s="41"/>
      <c r="AS728" s="41"/>
      <c r="AU728" s="41"/>
      <c r="AW728" s="41"/>
      <c r="AY728" s="41"/>
      <c r="BA728" s="41"/>
      <c r="BC728" s="41"/>
      <c r="BE728" s="41"/>
      <c r="BG728" s="41"/>
      <c r="BI728" s="41"/>
      <c r="BK728" s="41"/>
      <c r="BM728" s="41"/>
      <c r="BO728" s="41"/>
    </row>
    <row r="729" spans="13:67" x14ac:dyDescent="0.2">
      <c r="M729" s="41"/>
      <c r="O729" s="41"/>
      <c r="Q729" s="41"/>
      <c r="S729" s="41"/>
      <c r="U729" s="41"/>
      <c r="W729" s="41"/>
      <c r="Y729" s="41"/>
      <c r="AA729" s="41"/>
      <c r="AC729" s="41"/>
      <c r="AE729" s="41"/>
      <c r="AG729" s="41"/>
      <c r="AI729" s="41"/>
      <c r="AK729" s="41"/>
      <c r="AM729" s="41"/>
      <c r="AO729" s="41"/>
      <c r="AQ729" s="41"/>
      <c r="AS729" s="41"/>
      <c r="AU729" s="41"/>
      <c r="AW729" s="41"/>
      <c r="AY729" s="41"/>
      <c r="BA729" s="41"/>
      <c r="BC729" s="41"/>
      <c r="BE729" s="41"/>
      <c r="BG729" s="41"/>
      <c r="BI729" s="41"/>
      <c r="BK729" s="41"/>
      <c r="BM729" s="41"/>
      <c r="BO729" s="41"/>
    </row>
    <row r="730" spans="13:67" x14ac:dyDescent="0.2">
      <c r="M730" s="41"/>
      <c r="O730" s="41"/>
      <c r="Q730" s="41"/>
      <c r="S730" s="41"/>
      <c r="U730" s="41"/>
      <c r="W730" s="41"/>
      <c r="Y730" s="41"/>
      <c r="AA730" s="41"/>
      <c r="AC730" s="41"/>
      <c r="AE730" s="41"/>
      <c r="AG730" s="41"/>
      <c r="AI730" s="41"/>
      <c r="AK730" s="41"/>
      <c r="AM730" s="41"/>
      <c r="AO730" s="41"/>
      <c r="AQ730" s="41"/>
      <c r="AS730" s="41"/>
      <c r="AU730" s="41"/>
      <c r="AW730" s="41"/>
      <c r="AY730" s="41"/>
      <c r="BA730" s="41"/>
      <c r="BC730" s="41"/>
      <c r="BE730" s="41"/>
      <c r="BG730" s="41"/>
      <c r="BI730" s="41"/>
      <c r="BK730" s="41"/>
      <c r="BM730" s="41"/>
      <c r="BO730" s="41"/>
    </row>
    <row r="731" spans="13:67" x14ac:dyDescent="0.2">
      <c r="M731" s="41"/>
      <c r="O731" s="41"/>
      <c r="Q731" s="41"/>
      <c r="S731" s="41"/>
      <c r="U731" s="41"/>
      <c r="W731" s="41"/>
      <c r="Y731" s="41"/>
      <c r="AA731" s="41"/>
      <c r="AC731" s="41"/>
      <c r="AE731" s="41"/>
      <c r="AG731" s="41"/>
      <c r="AI731" s="41"/>
      <c r="AK731" s="41"/>
      <c r="AM731" s="41"/>
      <c r="AO731" s="41"/>
      <c r="AQ731" s="41"/>
      <c r="AS731" s="41"/>
      <c r="AU731" s="41"/>
      <c r="AW731" s="41"/>
      <c r="AY731" s="41"/>
      <c r="BA731" s="41"/>
      <c r="BC731" s="41"/>
      <c r="BE731" s="41"/>
      <c r="BG731" s="41"/>
      <c r="BI731" s="41"/>
      <c r="BK731" s="41"/>
      <c r="BM731" s="41"/>
      <c r="BO731" s="41"/>
    </row>
    <row r="732" spans="13:67" x14ac:dyDescent="0.2">
      <c r="M732" s="41"/>
      <c r="O732" s="41"/>
      <c r="Q732" s="41"/>
      <c r="S732" s="41"/>
      <c r="U732" s="41"/>
      <c r="W732" s="41"/>
      <c r="Y732" s="41"/>
      <c r="AA732" s="41"/>
      <c r="AC732" s="41"/>
      <c r="AE732" s="41"/>
      <c r="AG732" s="41"/>
      <c r="AI732" s="41"/>
      <c r="AK732" s="41"/>
      <c r="AM732" s="41"/>
      <c r="AO732" s="41"/>
      <c r="AQ732" s="41"/>
      <c r="AS732" s="41"/>
      <c r="AU732" s="41"/>
      <c r="AW732" s="41"/>
      <c r="AY732" s="41"/>
      <c r="BA732" s="41"/>
      <c r="BC732" s="41"/>
      <c r="BE732" s="41"/>
      <c r="BG732" s="41"/>
      <c r="BI732" s="41"/>
      <c r="BK732" s="41"/>
      <c r="BM732" s="41"/>
      <c r="BO732" s="41"/>
    </row>
    <row r="733" spans="13:67" x14ac:dyDescent="0.2">
      <c r="M733" s="41"/>
      <c r="O733" s="41"/>
      <c r="Q733" s="41"/>
      <c r="S733" s="41"/>
      <c r="U733" s="41"/>
      <c r="W733" s="41"/>
      <c r="Y733" s="41"/>
      <c r="AA733" s="41"/>
      <c r="AC733" s="41"/>
      <c r="AE733" s="41"/>
      <c r="AG733" s="41"/>
      <c r="AI733" s="41"/>
      <c r="AK733" s="41"/>
      <c r="AM733" s="41"/>
      <c r="AO733" s="41"/>
      <c r="AQ733" s="41"/>
      <c r="AS733" s="41"/>
      <c r="AU733" s="41"/>
      <c r="AW733" s="41"/>
      <c r="AY733" s="41"/>
      <c r="BA733" s="41"/>
      <c r="BC733" s="41"/>
      <c r="BE733" s="41"/>
      <c r="BG733" s="41"/>
      <c r="BI733" s="41"/>
      <c r="BK733" s="41"/>
      <c r="BM733" s="41"/>
      <c r="BO733" s="41"/>
    </row>
    <row r="734" spans="13:67" x14ac:dyDescent="0.2">
      <c r="M734" s="41"/>
      <c r="O734" s="41"/>
      <c r="Q734" s="41"/>
      <c r="S734" s="41"/>
      <c r="U734" s="41"/>
      <c r="W734" s="41"/>
      <c r="Y734" s="41"/>
      <c r="AA734" s="41"/>
      <c r="AC734" s="41"/>
      <c r="AE734" s="41"/>
      <c r="AG734" s="41"/>
      <c r="AI734" s="41"/>
      <c r="AK734" s="41"/>
      <c r="AM734" s="41"/>
      <c r="AO734" s="41"/>
      <c r="AQ734" s="41"/>
      <c r="AS734" s="41"/>
      <c r="AU734" s="41"/>
      <c r="AW734" s="41"/>
      <c r="AY734" s="41"/>
      <c r="BA734" s="41"/>
      <c r="BC734" s="41"/>
      <c r="BE734" s="41"/>
      <c r="BG734" s="41"/>
      <c r="BI734" s="41"/>
      <c r="BK734" s="41"/>
      <c r="BM734" s="41"/>
      <c r="BO734" s="41"/>
    </row>
    <row r="735" spans="13:67" x14ac:dyDescent="0.2">
      <c r="M735" s="41"/>
      <c r="O735" s="41"/>
      <c r="Q735" s="41"/>
      <c r="S735" s="41"/>
      <c r="U735" s="41"/>
      <c r="W735" s="41"/>
      <c r="Y735" s="41"/>
      <c r="AA735" s="41"/>
      <c r="AC735" s="41"/>
      <c r="AE735" s="41"/>
      <c r="AG735" s="41"/>
      <c r="AI735" s="41"/>
      <c r="AK735" s="41"/>
      <c r="AM735" s="41"/>
      <c r="AO735" s="41"/>
      <c r="AQ735" s="41"/>
      <c r="AS735" s="41"/>
      <c r="AU735" s="41"/>
      <c r="AW735" s="41"/>
      <c r="AY735" s="41"/>
      <c r="BA735" s="41"/>
      <c r="BC735" s="41"/>
      <c r="BE735" s="41"/>
      <c r="BG735" s="41"/>
      <c r="BI735" s="41"/>
      <c r="BK735" s="41"/>
      <c r="BM735" s="41"/>
      <c r="BO735" s="41"/>
    </row>
    <row r="736" spans="13:67" x14ac:dyDescent="0.2">
      <c r="M736" s="41"/>
      <c r="O736" s="41"/>
      <c r="Q736" s="41"/>
      <c r="S736" s="41"/>
      <c r="U736" s="41"/>
      <c r="W736" s="41"/>
      <c r="Y736" s="41"/>
      <c r="AA736" s="41"/>
      <c r="AC736" s="41"/>
      <c r="AE736" s="41"/>
      <c r="AG736" s="41"/>
      <c r="AI736" s="41"/>
      <c r="AK736" s="41"/>
      <c r="AM736" s="41"/>
      <c r="AO736" s="41"/>
      <c r="AQ736" s="41"/>
      <c r="AS736" s="41"/>
      <c r="AU736" s="41"/>
      <c r="AW736" s="41"/>
      <c r="AY736" s="41"/>
      <c r="BA736" s="41"/>
      <c r="BC736" s="41"/>
      <c r="BE736" s="41"/>
      <c r="BG736" s="41"/>
      <c r="BI736" s="41"/>
      <c r="BK736" s="41"/>
      <c r="BM736" s="41"/>
      <c r="BO736" s="41"/>
    </row>
    <row r="737" spans="13:67" x14ac:dyDescent="0.2">
      <c r="M737" s="41"/>
      <c r="O737" s="41"/>
      <c r="Q737" s="41"/>
      <c r="S737" s="41"/>
      <c r="U737" s="41"/>
      <c r="W737" s="41"/>
      <c r="Y737" s="41"/>
      <c r="AA737" s="41"/>
      <c r="AC737" s="41"/>
      <c r="AE737" s="41"/>
      <c r="AG737" s="41"/>
      <c r="AI737" s="41"/>
      <c r="AK737" s="41"/>
      <c r="AM737" s="41"/>
      <c r="AO737" s="41"/>
      <c r="AQ737" s="41"/>
      <c r="AS737" s="41"/>
      <c r="AU737" s="41"/>
      <c r="AW737" s="41"/>
      <c r="AY737" s="41"/>
      <c r="BA737" s="41"/>
      <c r="BC737" s="41"/>
      <c r="BE737" s="41"/>
      <c r="BG737" s="41"/>
      <c r="BI737" s="41"/>
      <c r="BK737" s="41"/>
      <c r="BM737" s="41"/>
      <c r="BO737" s="41"/>
    </row>
    <row r="738" spans="13:67" x14ac:dyDescent="0.2">
      <c r="M738" s="41"/>
      <c r="O738" s="41"/>
      <c r="Q738" s="41"/>
      <c r="S738" s="41"/>
      <c r="U738" s="41"/>
      <c r="W738" s="41"/>
      <c r="Y738" s="41"/>
      <c r="AA738" s="41"/>
      <c r="AC738" s="41"/>
      <c r="AE738" s="41"/>
      <c r="AG738" s="41"/>
      <c r="AI738" s="41"/>
      <c r="AK738" s="41"/>
      <c r="AM738" s="41"/>
      <c r="AO738" s="41"/>
      <c r="AQ738" s="41"/>
      <c r="AS738" s="41"/>
      <c r="AU738" s="41"/>
      <c r="AW738" s="41"/>
      <c r="AY738" s="41"/>
      <c r="BA738" s="41"/>
      <c r="BC738" s="41"/>
      <c r="BE738" s="41"/>
      <c r="BG738" s="41"/>
      <c r="BI738" s="41"/>
      <c r="BK738" s="41"/>
      <c r="BM738" s="41"/>
      <c r="BO738" s="41"/>
    </row>
    <row r="739" spans="13:67" x14ac:dyDescent="0.2">
      <c r="M739" s="41"/>
      <c r="O739" s="41"/>
      <c r="Q739" s="41"/>
      <c r="S739" s="41"/>
      <c r="U739" s="41"/>
      <c r="W739" s="41"/>
      <c r="Y739" s="41"/>
      <c r="AA739" s="41"/>
      <c r="AC739" s="41"/>
      <c r="AE739" s="41"/>
      <c r="AG739" s="41"/>
      <c r="AI739" s="41"/>
      <c r="AK739" s="41"/>
      <c r="AM739" s="41"/>
      <c r="AO739" s="41"/>
      <c r="AQ739" s="41"/>
      <c r="AS739" s="41"/>
      <c r="AU739" s="41"/>
      <c r="AW739" s="41"/>
      <c r="AY739" s="41"/>
      <c r="BA739" s="41"/>
      <c r="BC739" s="41"/>
      <c r="BE739" s="41"/>
      <c r="BG739" s="41"/>
      <c r="BI739" s="41"/>
      <c r="BK739" s="41"/>
      <c r="BM739" s="41"/>
      <c r="BO739" s="41"/>
    </row>
    <row r="740" spans="13:67" x14ac:dyDescent="0.2">
      <c r="M740" s="41"/>
      <c r="O740" s="41"/>
      <c r="Q740" s="41"/>
      <c r="S740" s="41"/>
      <c r="U740" s="41"/>
      <c r="W740" s="41"/>
      <c r="Y740" s="41"/>
      <c r="AA740" s="41"/>
      <c r="AC740" s="41"/>
      <c r="AE740" s="41"/>
      <c r="AG740" s="41"/>
      <c r="AI740" s="41"/>
      <c r="AK740" s="41"/>
      <c r="AM740" s="41"/>
      <c r="AO740" s="41"/>
      <c r="AQ740" s="41"/>
      <c r="AS740" s="41"/>
      <c r="AU740" s="41"/>
      <c r="AW740" s="41"/>
      <c r="AY740" s="41"/>
      <c r="BA740" s="41"/>
      <c r="BC740" s="41"/>
      <c r="BE740" s="41"/>
      <c r="BG740" s="41"/>
      <c r="BI740" s="41"/>
      <c r="BK740" s="41"/>
      <c r="BM740" s="41"/>
      <c r="BO740" s="41"/>
    </row>
    <row r="741" spans="13:67" x14ac:dyDescent="0.2">
      <c r="M741" s="41"/>
      <c r="O741" s="41"/>
      <c r="Q741" s="41"/>
      <c r="S741" s="41"/>
      <c r="U741" s="41"/>
      <c r="W741" s="41"/>
      <c r="Y741" s="41"/>
      <c r="AA741" s="41"/>
      <c r="AC741" s="41"/>
      <c r="AE741" s="41"/>
      <c r="AG741" s="41"/>
      <c r="AI741" s="41"/>
      <c r="AK741" s="41"/>
      <c r="AM741" s="41"/>
      <c r="AO741" s="41"/>
      <c r="AQ741" s="41"/>
      <c r="AS741" s="41"/>
      <c r="AU741" s="41"/>
      <c r="AW741" s="41"/>
      <c r="AY741" s="41"/>
      <c r="BA741" s="41"/>
      <c r="BC741" s="41"/>
      <c r="BE741" s="41"/>
      <c r="BG741" s="41"/>
      <c r="BI741" s="41"/>
      <c r="BK741" s="41"/>
      <c r="BM741" s="41"/>
      <c r="BO741" s="41"/>
    </row>
    <row r="742" spans="13:67" x14ac:dyDescent="0.2">
      <c r="M742" s="41"/>
      <c r="O742" s="41"/>
      <c r="Q742" s="41"/>
      <c r="S742" s="41"/>
      <c r="U742" s="41"/>
      <c r="W742" s="41"/>
      <c r="Y742" s="41"/>
      <c r="AA742" s="41"/>
      <c r="AC742" s="41"/>
      <c r="AE742" s="41"/>
      <c r="AG742" s="41"/>
      <c r="AI742" s="41"/>
      <c r="AK742" s="41"/>
      <c r="AM742" s="41"/>
      <c r="AO742" s="41"/>
      <c r="AQ742" s="41"/>
      <c r="AS742" s="41"/>
      <c r="AU742" s="41"/>
      <c r="AW742" s="41"/>
      <c r="AY742" s="41"/>
      <c r="BA742" s="41"/>
      <c r="BC742" s="41"/>
      <c r="BE742" s="41"/>
      <c r="BG742" s="41"/>
      <c r="BI742" s="41"/>
      <c r="BK742" s="41"/>
      <c r="BM742" s="41"/>
      <c r="BO742" s="41"/>
    </row>
    <row r="743" spans="13:67" x14ac:dyDescent="0.2">
      <c r="M743" s="41"/>
      <c r="O743" s="41"/>
      <c r="Q743" s="41"/>
      <c r="S743" s="41"/>
      <c r="U743" s="41"/>
      <c r="W743" s="41"/>
      <c r="Y743" s="41"/>
      <c r="AA743" s="41"/>
      <c r="AC743" s="41"/>
      <c r="AE743" s="41"/>
      <c r="AG743" s="41"/>
      <c r="AI743" s="41"/>
      <c r="AK743" s="41"/>
      <c r="AM743" s="41"/>
      <c r="AO743" s="41"/>
      <c r="AQ743" s="41"/>
      <c r="AS743" s="41"/>
      <c r="AU743" s="41"/>
      <c r="AW743" s="41"/>
      <c r="AY743" s="41"/>
      <c r="BA743" s="41"/>
      <c r="BC743" s="41"/>
      <c r="BE743" s="41"/>
      <c r="BG743" s="41"/>
      <c r="BI743" s="41"/>
      <c r="BK743" s="41"/>
      <c r="BM743" s="41"/>
      <c r="BO743" s="41"/>
    </row>
    <row r="744" spans="13:67" x14ac:dyDescent="0.2">
      <c r="M744" s="41"/>
      <c r="O744" s="41"/>
      <c r="Q744" s="41"/>
      <c r="S744" s="41"/>
      <c r="U744" s="41"/>
      <c r="W744" s="41"/>
      <c r="Y744" s="41"/>
      <c r="AA744" s="41"/>
      <c r="AC744" s="41"/>
      <c r="AE744" s="41"/>
      <c r="AG744" s="41"/>
      <c r="AI744" s="41"/>
      <c r="AK744" s="41"/>
      <c r="AM744" s="41"/>
      <c r="AO744" s="41"/>
      <c r="AQ744" s="41"/>
      <c r="AS744" s="41"/>
      <c r="AU744" s="41"/>
      <c r="AW744" s="41"/>
      <c r="AY744" s="41"/>
      <c r="BA744" s="41"/>
      <c r="BC744" s="41"/>
      <c r="BE744" s="41"/>
      <c r="BG744" s="41"/>
      <c r="BI744" s="41"/>
      <c r="BK744" s="41"/>
      <c r="BM744" s="41"/>
      <c r="BO744" s="41"/>
    </row>
    <row r="745" spans="13:67" x14ac:dyDescent="0.2">
      <c r="M745" s="41"/>
      <c r="O745" s="41"/>
      <c r="Q745" s="41"/>
      <c r="S745" s="41"/>
      <c r="U745" s="41"/>
      <c r="W745" s="41"/>
      <c r="Y745" s="41"/>
      <c r="AA745" s="41"/>
      <c r="AC745" s="41"/>
      <c r="AE745" s="41"/>
      <c r="AG745" s="41"/>
      <c r="AI745" s="41"/>
      <c r="AK745" s="41"/>
      <c r="AM745" s="41"/>
      <c r="AO745" s="41"/>
      <c r="AQ745" s="41"/>
      <c r="AS745" s="41"/>
      <c r="AU745" s="41"/>
      <c r="AW745" s="41"/>
      <c r="AY745" s="41"/>
      <c r="BA745" s="41"/>
      <c r="BC745" s="41"/>
      <c r="BE745" s="41"/>
      <c r="BG745" s="41"/>
      <c r="BI745" s="41"/>
      <c r="BK745" s="41"/>
      <c r="BM745" s="41"/>
      <c r="BO745" s="41"/>
    </row>
    <row r="746" spans="13:67" x14ac:dyDescent="0.2">
      <c r="M746" s="41"/>
      <c r="O746" s="41"/>
      <c r="Q746" s="41"/>
      <c r="S746" s="41"/>
      <c r="U746" s="41"/>
      <c r="W746" s="41"/>
      <c r="Y746" s="41"/>
      <c r="AA746" s="41"/>
      <c r="AC746" s="41"/>
      <c r="AE746" s="41"/>
      <c r="AG746" s="41"/>
      <c r="AI746" s="41"/>
      <c r="AK746" s="41"/>
      <c r="AM746" s="41"/>
      <c r="AO746" s="41"/>
      <c r="AQ746" s="41"/>
      <c r="AS746" s="41"/>
      <c r="AU746" s="41"/>
      <c r="AW746" s="41"/>
      <c r="AY746" s="41"/>
      <c r="BA746" s="41"/>
      <c r="BC746" s="41"/>
      <c r="BE746" s="41"/>
      <c r="BG746" s="41"/>
      <c r="BI746" s="41"/>
      <c r="BK746" s="41"/>
      <c r="BM746" s="41"/>
      <c r="BO746" s="41"/>
    </row>
    <row r="747" spans="13:67" x14ac:dyDescent="0.2">
      <c r="M747" s="41"/>
      <c r="O747" s="41"/>
      <c r="Q747" s="41"/>
      <c r="S747" s="41"/>
      <c r="U747" s="41"/>
      <c r="W747" s="41"/>
      <c r="Y747" s="41"/>
      <c r="AA747" s="41"/>
      <c r="AC747" s="41"/>
      <c r="AE747" s="41"/>
      <c r="AG747" s="41"/>
      <c r="AI747" s="41"/>
      <c r="AK747" s="41"/>
      <c r="AM747" s="41"/>
      <c r="AO747" s="41"/>
      <c r="AQ747" s="41"/>
      <c r="AS747" s="41"/>
      <c r="AU747" s="41"/>
      <c r="AW747" s="41"/>
      <c r="AY747" s="41"/>
      <c r="BA747" s="41"/>
      <c r="BC747" s="41"/>
      <c r="BE747" s="41"/>
      <c r="BG747" s="41"/>
      <c r="BI747" s="41"/>
      <c r="BK747" s="41"/>
      <c r="BM747" s="41"/>
      <c r="BO747" s="41"/>
    </row>
    <row r="748" spans="13:67" x14ac:dyDescent="0.2">
      <c r="M748" s="41"/>
      <c r="O748" s="41"/>
      <c r="Q748" s="41"/>
      <c r="S748" s="41"/>
      <c r="U748" s="41"/>
      <c r="W748" s="41"/>
      <c r="Y748" s="41"/>
      <c r="AA748" s="41"/>
      <c r="AC748" s="41"/>
      <c r="AE748" s="41"/>
      <c r="AG748" s="41"/>
      <c r="AI748" s="41"/>
      <c r="AK748" s="41"/>
      <c r="AM748" s="41"/>
      <c r="AO748" s="41"/>
      <c r="AQ748" s="41"/>
      <c r="AS748" s="41"/>
      <c r="AU748" s="41"/>
      <c r="AW748" s="41"/>
      <c r="AY748" s="41"/>
      <c r="BA748" s="41"/>
      <c r="BC748" s="41"/>
      <c r="BE748" s="41"/>
      <c r="BG748" s="41"/>
      <c r="BI748" s="41"/>
      <c r="BK748" s="41"/>
      <c r="BM748" s="41"/>
      <c r="BO748" s="41"/>
    </row>
    <row r="749" spans="13:67" x14ac:dyDescent="0.2">
      <c r="M749" s="41"/>
      <c r="O749" s="41"/>
      <c r="Q749" s="41"/>
      <c r="S749" s="41"/>
      <c r="U749" s="41"/>
      <c r="W749" s="41"/>
      <c r="Y749" s="41"/>
      <c r="AA749" s="41"/>
      <c r="AC749" s="41"/>
      <c r="AE749" s="41"/>
      <c r="AG749" s="41"/>
      <c r="AI749" s="41"/>
      <c r="AK749" s="41"/>
      <c r="AM749" s="41"/>
      <c r="AO749" s="41"/>
      <c r="AQ749" s="41"/>
      <c r="AS749" s="41"/>
      <c r="AU749" s="41"/>
      <c r="AW749" s="41"/>
      <c r="AY749" s="41"/>
      <c r="BA749" s="41"/>
      <c r="BC749" s="41"/>
      <c r="BE749" s="41"/>
      <c r="BG749" s="41"/>
      <c r="BI749" s="41"/>
      <c r="BK749" s="41"/>
      <c r="BM749" s="41"/>
      <c r="BO749" s="41"/>
    </row>
    <row r="750" spans="13:67" x14ac:dyDescent="0.2">
      <c r="M750" s="41"/>
      <c r="O750" s="41"/>
      <c r="Q750" s="41"/>
      <c r="S750" s="41"/>
      <c r="U750" s="41"/>
      <c r="W750" s="41"/>
      <c r="Y750" s="41"/>
      <c r="AA750" s="41"/>
      <c r="AC750" s="41"/>
      <c r="AE750" s="41"/>
      <c r="AG750" s="41"/>
      <c r="AI750" s="41"/>
      <c r="AK750" s="41"/>
      <c r="AM750" s="41"/>
      <c r="AO750" s="41"/>
      <c r="AQ750" s="41"/>
      <c r="AS750" s="41"/>
      <c r="AU750" s="41"/>
      <c r="AW750" s="41"/>
      <c r="AY750" s="41"/>
      <c r="BA750" s="41"/>
      <c r="BC750" s="41"/>
      <c r="BE750" s="41"/>
      <c r="BG750" s="41"/>
      <c r="BI750" s="41"/>
      <c r="BK750" s="41"/>
      <c r="BM750" s="41"/>
      <c r="BO750" s="41"/>
    </row>
    <row r="751" spans="13:67" x14ac:dyDescent="0.2">
      <c r="M751" s="41"/>
      <c r="O751" s="41"/>
      <c r="Q751" s="41"/>
      <c r="S751" s="41"/>
      <c r="U751" s="41"/>
      <c r="W751" s="41"/>
      <c r="Y751" s="41"/>
      <c r="AA751" s="41"/>
      <c r="AC751" s="41"/>
      <c r="AE751" s="41"/>
      <c r="AG751" s="41"/>
      <c r="AI751" s="41"/>
      <c r="AK751" s="41"/>
      <c r="AM751" s="41"/>
      <c r="AO751" s="41"/>
      <c r="AQ751" s="41"/>
      <c r="AS751" s="41"/>
      <c r="AU751" s="41"/>
      <c r="AW751" s="41"/>
      <c r="AY751" s="41"/>
      <c r="BA751" s="41"/>
      <c r="BC751" s="41"/>
      <c r="BE751" s="41"/>
      <c r="BG751" s="41"/>
      <c r="BI751" s="41"/>
      <c r="BK751" s="41"/>
      <c r="BM751" s="41"/>
      <c r="BO751" s="41"/>
    </row>
    <row r="752" spans="13:67" x14ac:dyDescent="0.2">
      <c r="M752" s="41"/>
      <c r="O752" s="41"/>
      <c r="Q752" s="41"/>
      <c r="S752" s="41"/>
      <c r="U752" s="41"/>
      <c r="W752" s="41"/>
      <c r="Y752" s="41"/>
      <c r="AA752" s="41"/>
      <c r="AC752" s="41"/>
      <c r="AE752" s="41"/>
      <c r="AG752" s="41"/>
      <c r="AI752" s="41"/>
      <c r="AK752" s="41"/>
      <c r="AM752" s="41"/>
      <c r="AO752" s="41"/>
      <c r="AQ752" s="41"/>
      <c r="AS752" s="41"/>
      <c r="AU752" s="41"/>
      <c r="AW752" s="41"/>
      <c r="AY752" s="41"/>
      <c r="BA752" s="41"/>
      <c r="BC752" s="41"/>
      <c r="BE752" s="41"/>
      <c r="BG752" s="41"/>
      <c r="BI752" s="41"/>
      <c r="BK752" s="41"/>
      <c r="BM752" s="41"/>
      <c r="BO752" s="41"/>
    </row>
    <row r="753" spans="13:67" x14ac:dyDescent="0.2">
      <c r="M753" s="41"/>
      <c r="O753" s="41"/>
      <c r="Q753" s="41"/>
      <c r="S753" s="41"/>
      <c r="U753" s="41"/>
      <c r="W753" s="41"/>
      <c r="Y753" s="41"/>
      <c r="AA753" s="41"/>
      <c r="AC753" s="41"/>
      <c r="AE753" s="41"/>
      <c r="AG753" s="41"/>
      <c r="AI753" s="41"/>
      <c r="AK753" s="41"/>
      <c r="AM753" s="41"/>
      <c r="AO753" s="41"/>
      <c r="AQ753" s="41"/>
      <c r="AS753" s="41"/>
      <c r="AU753" s="41"/>
      <c r="AW753" s="41"/>
      <c r="AY753" s="41"/>
      <c r="BA753" s="41"/>
      <c r="BC753" s="41"/>
      <c r="BE753" s="41"/>
      <c r="BG753" s="41"/>
      <c r="BI753" s="41"/>
      <c r="BK753" s="41"/>
      <c r="BM753" s="41"/>
      <c r="BO753" s="41"/>
    </row>
    <row r="754" spans="13:67" x14ac:dyDescent="0.2">
      <c r="M754" s="41"/>
      <c r="O754" s="41"/>
      <c r="Q754" s="41"/>
      <c r="S754" s="41"/>
      <c r="U754" s="41"/>
      <c r="W754" s="41"/>
      <c r="Y754" s="41"/>
      <c r="AA754" s="41"/>
      <c r="AC754" s="41"/>
      <c r="AE754" s="41"/>
      <c r="AG754" s="41"/>
      <c r="AI754" s="41"/>
      <c r="AK754" s="41"/>
      <c r="AM754" s="41"/>
      <c r="AO754" s="41"/>
      <c r="AQ754" s="41"/>
      <c r="AS754" s="41"/>
      <c r="AU754" s="41"/>
      <c r="AW754" s="41"/>
      <c r="AY754" s="41"/>
      <c r="BA754" s="41"/>
      <c r="BC754" s="41"/>
      <c r="BE754" s="41"/>
      <c r="BG754" s="41"/>
      <c r="BI754" s="41"/>
      <c r="BK754" s="41"/>
      <c r="BM754" s="41"/>
      <c r="BO754" s="41"/>
    </row>
    <row r="755" spans="13:67" x14ac:dyDescent="0.2">
      <c r="M755" s="41"/>
      <c r="O755" s="41"/>
      <c r="Q755" s="41"/>
      <c r="S755" s="41"/>
      <c r="U755" s="41"/>
      <c r="W755" s="41"/>
      <c r="Y755" s="41"/>
      <c r="AA755" s="41"/>
      <c r="AC755" s="41"/>
      <c r="AE755" s="41"/>
      <c r="AG755" s="41"/>
      <c r="AI755" s="41"/>
      <c r="AK755" s="41"/>
      <c r="AM755" s="41"/>
      <c r="AO755" s="41"/>
      <c r="AQ755" s="41"/>
      <c r="AS755" s="41"/>
      <c r="AU755" s="41"/>
      <c r="AW755" s="41"/>
      <c r="AY755" s="41"/>
      <c r="BA755" s="41"/>
      <c r="BC755" s="41"/>
      <c r="BE755" s="41"/>
      <c r="BG755" s="41"/>
      <c r="BI755" s="41"/>
      <c r="BK755" s="41"/>
      <c r="BM755" s="41"/>
      <c r="BO755" s="41"/>
    </row>
    <row r="756" spans="13:67" x14ac:dyDescent="0.2">
      <c r="M756" s="41"/>
      <c r="O756" s="41"/>
      <c r="Q756" s="41"/>
      <c r="S756" s="41"/>
      <c r="U756" s="41"/>
      <c r="W756" s="41"/>
      <c r="Y756" s="41"/>
      <c r="AA756" s="41"/>
      <c r="AC756" s="41"/>
      <c r="AE756" s="41"/>
      <c r="AG756" s="41"/>
      <c r="AI756" s="41"/>
      <c r="AK756" s="41"/>
      <c r="AM756" s="41"/>
      <c r="AO756" s="41"/>
      <c r="AQ756" s="41"/>
      <c r="AS756" s="41"/>
      <c r="AU756" s="41"/>
      <c r="AW756" s="41"/>
      <c r="AY756" s="41"/>
      <c r="BA756" s="41"/>
      <c r="BC756" s="41"/>
      <c r="BE756" s="41"/>
      <c r="BG756" s="41"/>
      <c r="BI756" s="41"/>
      <c r="BK756" s="41"/>
      <c r="BM756" s="41"/>
      <c r="BO756" s="41"/>
    </row>
    <row r="757" spans="13:67" x14ac:dyDescent="0.2">
      <c r="M757" s="41"/>
      <c r="O757" s="41"/>
      <c r="Q757" s="41"/>
      <c r="S757" s="41"/>
      <c r="U757" s="41"/>
      <c r="W757" s="41"/>
      <c r="Y757" s="41"/>
      <c r="AA757" s="41"/>
      <c r="AC757" s="41"/>
      <c r="AE757" s="41"/>
      <c r="AG757" s="41"/>
      <c r="AI757" s="41"/>
      <c r="AK757" s="41"/>
      <c r="AM757" s="41"/>
      <c r="AO757" s="41"/>
      <c r="AQ757" s="41"/>
      <c r="AS757" s="41"/>
      <c r="AU757" s="41"/>
      <c r="AW757" s="41"/>
      <c r="AY757" s="41"/>
      <c r="BA757" s="41"/>
      <c r="BC757" s="41"/>
      <c r="BE757" s="41"/>
      <c r="BG757" s="41"/>
      <c r="BI757" s="41"/>
      <c r="BK757" s="41"/>
      <c r="BM757" s="41"/>
      <c r="BO757" s="41"/>
    </row>
    <row r="758" spans="13:67" x14ac:dyDescent="0.2">
      <c r="M758" s="41"/>
      <c r="O758" s="41"/>
      <c r="Q758" s="41"/>
      <c r="S758" s="41"/>
      <c r="U758" s="41"/>
      <c r="W758" s="41"/>
      <c r="Y758" s="41"/>
      <c r="AA758" s="41"/>
      <c r="AC758" s="41"/>
      <c r="AE758" s="41"/>
      <c r="AG758" s="41"/>
      <c r="AI758" s="41"/>
      <c r="AK758" s="41"/>
      <c r="AM758" s="41"/>
      <c r="AO758" s="41"/>
      <c r="AQ758" s="41"/>
      <c r="AS758" s="41"/>
      <c r="AU758" s="41"/>
      <c r="AW758" s="41"/>
      <c r="AY758" s="41"/>
      <c r="BA758" s="41"/>
      <c r="BC758" s="41"/>
      <c r="BE758" s="41"/>
      <c r="BG758" s="41"/>
      <c r="BI758" s="41"/>
      <c r="BK758" s="41"/>
      <c r="BM758" s="41"/>
      <c r="BO758" s="41"/>
    </row>
    <row r="759" spans="13:67" x14ac:dyDescent="0.2">
      <c r="M759" s="41"/>
      <c r="O759" s="41"/>
      <c r="Q759" s="41"/>
      <c r="S759" s="41"/>
      <c r="U759" s="41"/>
      <c r="W759" s="41"/>
      <c r="Y759" s="41"/>
      <c r="AA759" s="41"/>
      <c r="AC759" s="41"/>
      <c r="AE759" s="41"/>
      <c r="AG759" s="41"/>
      <c r="AI759" s="41"/>
      <c r="AK759" s="41"/>
      <c r="AM759" s="41"/>
      <c r="AO759" s="41"/>
      <c r="AQ759" s="41"/>
      <c r="AS759" s="41"/>
      <c r="AU759" s="41"/>
      <c r="AW759" s="41"/>
      <c r="AY759" s="41"/>
      <c r="BA759" s="41"/>
      <c r="BC759" s="41"/>
      <c r="BE759" s="41"/>
      <c r="BG759" s="41"/>
      <c r="BI759" s="41"/>
      <c r="BK759" s="41"/>
      <c r="BM759" s="41"/>
      <c r="BO759" s="41"/>
    </row>
    <row r="760" spans="13:67" x14ac:dyDescent="0.2">
      <c r="M760" s="41"/>
      <c r="O760" s="41"/>
      <c r="Q760" s="41"/>
      <c r="S760" s="41"/>
      <c r="U760" s="41"/>
      <c r="W760" s="41"/>
      <c r="Y760" s="41"/>
      <c r="AA760" s="41"/>
      <c r="AC760" s="41"/>
      <c r="AE760" s="41"/>
      <c r="AG760" s="41"/>
      <c r="AI760" s="41"/>
      <c r="AK760" s="41"/>
      <c r="AM760" s="41"/>
      <c r="AO760" s="41"/>
      <c r="AQ760" s="41"/>
      <c r="AS760" s="41"/>
      <c r="AU760" s="41"/>
      <c r="AW760" s="41"/>
      <c r="AY760" s="41"/>
      <c r="BA760" s="41"/>
      <c r="BC760" s="41"/>
      <c r="BE760" s="41"/>
      <c r="BG760" s="41"/>
      <c r="BI760" s="41"/>
      <c r="BK760" s="41"/>
      <c r="BM760" s="41"/>
      <c r="BO760" s="41"/>
    </row>
    <row r="761" spans="13:67" x14ac:dyDescent="0.2">
      <c r="M761" s="41"/>
      <c r="O761" s="41"/>
      <c r="Q761" s="41"/>
      <c r="S761" s="41"/>
      <c r="U761" s="41"/>
      <c r="W761" s="41"/>
      <c r="Y761" s="41"/>
      <c r="AA761" s="41"/>
      <c r="AC761" s="41"/>
      <c r="AE761" s="41"/>
      <c r="AG761" s="41"/>
      <c r="AI761" s="41"/>
      <c r="AK761" s="41"/>
      <c r="AM761" s="41"/>
      <c r="AO761" s="41"/>
      <c r="AQ761" s="41"/>
      <c r="AS761" s="41"/>
      <c r="AU761" s="41"/>
      <c r="AW761" s="41"/>
      <c r="AY761" s="41"/>
      <c r="BA761" s="41"/>
      <c r="BC761" s="41"/>
      <c r="BE761" s="41"/>
      <c r="BG761" s="41"/>
      <c r="BI761" s="41"/>
      <c r="BK761" s="41"/>
      <c r="BM761" s="41"/>
      <c r="BO761" s="41"/>
    </row>
    <row r="762" spans="13:67" x14ac:dyDescent="0.2">
      <c r="M762" s="41"/>
      <c r="O762" s="41"/>
      <c r="Q762" s="41"/>
      <c r="S762" s="41"/>
      <c r="U762" s="41"/>
      <c r="W762" s="41"/>
      <c r="Y762" s="41"/>
      <c r="AA762" s="41"/>
      <c r="AC762" s="41"/>
      <c r="AE762" s="41"/>
      <c r="AG762" s="41"/>
      <c r="AI762" s="41"/>
      <c r="AK762" s="41"/>
      <c r="AM762" s="41"/>
      <c r="AO762" s="41"/>
      <c r="AQ762" s="41"/>
      <c r="AS762" s="41"/>
      <c r="AU762" s="41"/>
      <c r="AW762" s="41"/>
      <c r="AY762" s="41"/>
      <c r="BA762" s="41"/>
      <c r="BC762" s="41"/>
      <c r="BE762" s="41"/>
      <c r="BG762" s="41"/>
      <c r="BI762" s="41"/>
      <c r="BK762" s="41"/>
      <c r="BM762" s="41"/>
      <c r="BO762" s="41"/>
    </row>
    <row r="763" spans="13:67" x14ac:dyDescent="0.2">
      <c r="M763" s="41"/>
      <c r="O763" s="41"/>
      <c r="Q763" s="41"/>
      <c r="S763" s="41"/>
      <c r="U763" s="41"/>
      <c r="W763" s="41"/>
      <c r="Y763" s="41"/>
      <c r="AA763" s="41"/>
      <c r="AC763" s="41"/>
      <c r="AE763" s="41"/>
      <c r="AG763" s="41"/>
      <c r="AI763" s="41"/>
      <c r="AK763" s="41"/>
      <c r="AM763" s="41"/>
      <c r="AO763" s="41"/>
      <c r="AQ763" s="41"/>
      <c r="AS763" s="41"/>
      <c r="AU763" s="41"/>
      <c r="AW763" s="41"/>
      <c r="AY763" s="41"/>
      <c r="BA763" s="41"/>
      <c r="BC763" s="41"/>
      <c r="BE763" s="41"/>
      <c r="BG763" s="41"/>
      <c r="BI763" s="41"/>
      <c r="BK763" s="41"/>
      <c r="BM763" s="41"/>
      <c r="BO763" s="41"/>
    </row>
    <row r="764" spans="13:67" x14ac:dyDescent="0.2">
      <c r="M764" s="41"/>
      <c r="O764" s="41"/>
      <c r="Q764" s="41"/>
      <c r="S764" s="41"/>
      <c r="U764" s="41"/>
      <c r="W764" s="41"/>
      <c r="Y764" s="41"/>
      <c r="AA764" s="41"/>
      <c r="AC764" s="41"/>
      <c r="AE764" s="41"/>
      <c r="AG764" s="41"/>
      <c r="AI764" s="41"/>
      <c r="AK764" s="41"/>
      <c r="AM764" s="41"/>
      <c r="AO764" s="41"/>
      <c r="AQ764" s="41"/>
      <c r="AS764" s="41"/>
      <c r="AU764" s="41"/>
      <c r="AW764" s="41"/>
      <c r="AY764" s="41"/>
      <c r="BA764" s="41"/>
      <c r="BC764" s="41"/>
      <c r="BE764" s="41"/>
      <c r="BG764" s="41"/>
      <c r="BI764" s="41"/>
      <c r="BK764" s="41"/>
      <c r="BM764" s="41"/>
      <c r="BO764" s="41"/>
    </row>
    <row r="765" spans="13:67" x14ac:dyDescent="0.2">
      <c r="M765" s="41"/>
      <c r="O765" s="41"/>
      <c r="Q765" s="41"/>
      <c r="S765" s="41"/>
      <c r="U765" s="41"/>
      <c r="W765" s="41"/>
      <c r="Y765" s="41"/>
      <c r="AA765" s="41"/>
      <c r="AC765" s="41"/>
      <c r="AE765" s="41"/>
      <c r="AG765" s="41"/>
      <c r="AI765" s="41"/>
      <c r="AK765" s="41"/>
      <c r="AM765" s="41"/>
      <c r="AO765" s="41"/>
      <c r="AQ765" s="41"/>
      <c r="AS765" s="41"/>
      <c r="AU765" s="41"/>
      <c r="AW765" s="41"/>
      <c r="AY765" s="41"/>
      <c r="BA765" s="41"/>
      <c r="BC765" s="41"/>
      <c r="BE765" s="41"/>
      <c r="BG765" s="41"/>
      <c r="BI765" s="41"/>
      <c r="BK765" s="41"/>
      <c r="BM765" s="41"/>
      <c r="BO765" s="41"/>
    </row>
    <row r="766" spans="13:67" x14ac:dyDescent="0.2">
      <c r="M766" s="41"/>
      <c r="O766" s="41"/>
      <c r="Q766" s="41"/>
      <c r="S766" s="41"/>
      <c r="U766" s="41"/>
      <c r="W766" s="41"/>
      <c r="Y766" s="41"/>
      <c r="AA766" s="41"/>
      <c r="AC766" s="41"/>
      <c r="AE766" s="41"/>
      <c r="AG766" s="41"/>
      <c r="AI766" s="41"/>
      <c r="AK766" s="41"/>
      <c r="AM766" s="41"/>
      <c r="AO766" s="41"/>
      <c r="AQ766" s="41"/>
      <c r="AS766" s="41"/>
      <c r="AU766" s="41"/>
      <c r="AW766" s="41"/>
      <c r="AY766" s="41"/>
      <c r="BA766" s="41"/>
      <c r="BC766" s="41"/>
      <c r="BE766" s="41"/>
      <c r="BG766" s="41"/>
      <c r="BI766" s="41"/>
      <c r="BK766" s="41"/>
      <c r="BM766" s="41"/>
      <c r="BO766" s="41"/>
    </row>
    <row r="767" spans="13:67" x14ac:dyDescent="0.2">
      <c r="M767" s="41"/>
      <c r="O767" s="41"/>
      <c r="Q767" s="41"/>
      <c r="S767" s="41"/>
      <c r="U767" s="41"/>
      <c r="W767" s="41"/>
      <c r="Y767" s="41"/>
      <c r="AA767" s="41"/>
      <c r="AC767" s="41"/>
      <c r="AE767" s="41"/>
      <c r="AG767" s="41"/>
      <c r="AI767" s="41"/>
      <c r="AK767" s="41"/>
      <c r="AM767" s="41"/>
      <c r="AO767" s="41"/>
      <c r="AQ767" s="41"/>
      <c r="AS767" s="41"/>
      <c r="AU767" s="41"/>
      <c r="AW767" s="41"/>
      <c r="AY767" s="41"/>
      <c r="BA767" s="41"/>
      <c r="BC767" s="41"/>
      <c r="BE767" s="41"/>
      <c r="BG767" s="41"/>
      <c r="BI767" s="41"/>
      <c r="BK767" s="41"/>
      <c r="BM767" s="41"/>
      <c r="BO767" s="41"/>
    </row>
    <row r="768" spans="13:67" x14ac:dyDescent="0.2">
      <c r="M768" s="41"/>
      <c r="O768" s="41"/>
      <c r="Q768" s="41"/>
      <c r="S768" s="41"/>
      <c r="U768" s="41"/>
      <c r="W768" s="41"/>
      <c r="Y768" s="41"/>
      <c r="AA768" s="41"/>
      <c r="AC768" s="41"/>
      <c r="AE768" s="41"/>
      <c r="AG768" s="41"/>
      <c r="AI768" s="41"/>
      <c r="AK768" s="41"/>
      <c r="AM768" s="41"/>
      <c r="AO768" s="41"/>
      <c r="AQ768" s="41"/>
      <c r="AS768" s="41"/>
      <c r="AU768" s="41"/>
      <c r="AW768" s="41"/>
      <c r="AY768" s="41"/>
      <c r="BA768" s="41"/>
      <c r="BC768" s="41"/>
      <c r="BE768" s="41"/>
      <c r="BG768" s="41"/>
      <c r="BI768" s="41"/>
      <c r="BK768" s="41"/>
      <c r="BM768" s="41"/>
      <c r="BO768" s="41"/>
    </row>
    <row r="769" spans="13:67" x14ac:dyDescent="0.2">
      <c r="M769" s="41"/>
      <c r="O769" s="41"/>
      <c r="Q769" s="41"/>
      <c r="S769" s="41"/>
      <c r="U769" s="41"/>
      <c r="W769" s="41"/>
      <c r="Y769" s="41"/>
      <c r="AA769" s="41"/>
      <c r="AC769" s="41"/>
      <c r="AE769" s="41"/>
      <c r="AG769" s="41"/>
      <c r="AI769" s="41"/>
      <c r="AK769" s="41"/>
      <c r="AM769" s="41"/>
      <c r="AO769" s="41"/>
      <c r="AQ769" s="41"/>
      <c r="AS769" s="41"/>
      <c r="AU769" s="41"/>
      <c r="AW769" s="41"/>
      <c r="AY769" s="41"/>
      <c r="BA769" s="41"/>
      <c r="BC769" s="41"/>
      <c r="BE769" s="41"/>
      <c r="BG769" s="41"/>
      <c r="BI769" s="41"/>
      <c r="BK769" s="41"/>
      <c r="BM769" s="41"/>
      <c r="BO769" s="41"/>
    </row>
    <row r="770" spans="13:67" x14ac:dyDescent="0.2">
      <c r="M770" s="41"/>
      <c r="O770" s="41"/>
      <c r="Q770" s="41"/>
      <c r="S770" s="41"/>
      <c r="U770" s="41"/>
      <c r="W770" s="41"/>
      <c r="Y770" s="41"/>
      <c r="AA770" s="41"/>
      <c r="AC770" s="41"/>
      <c r="AE770" s="41"/>
      <c r="AG770" s="41"/>
      <c r="AI770" s="41"/>
      <c r="AK770" s="41"/>
      <c r="AM770" s="41"/>
      <c r="AO770" s="41"/>
      <c r="AQ770" s="41"/>
      <c r="AS770" s="41"/>
      <c r="AU770" s="41"/>
      <c r="AW770" s="41"/>
      <c r="AY770" s="41"/>
      <c r="BA770" s="41"/>
      <c r="BC770" s="41"/>
      <c r="BE770" s="41"/>
      <c r="BG770" s="41"/>
      <c r="BI770" s="41"/>
      <c r="BK770" s="41"/>
      <c r="BM770" s="41"/>
      <c r="BO770" s="41"/>
    </row>
    <row r="771" spans="13:67" x14ac:dyDescent="0.2">
      <c r="M771" s="41"/>
      <c r="O771" s="41"/>
      <c r="Q771" s="41"/>
      <c r="S771" s="41"/>
      <c r="U771" s="41"/>
      <c r="W771" s="41"/>
      <c r="Y771" s="41"/>
      <c r="AA771" s="41"/>
      <c r="AC771" s="41"/>
      <c r="AE771" s="41"/>
      <c r="AG771" s="41"/>
      <c r="AI771" s="41"/>
      <c r="AK771" s="41"/>
      <c r="AM771" s="41"/>
      <c r="AO771" s="41"/>
      <c r="AQ771" s="41"/>
      <c r="AS771" s="41"/>
      <c r="AU771" s="41"/>
      <c r="AW771" s="41"/>
      <c r="AY771" s="41"/>
      <c r="BA771" s="41"/>
      <c r="BC771" s="41"/>
      <c r="BE771" s="41"/>
      <c r="BG771" s="41"/>
      <c r="BI771" s="41"/>
      <c r="BK771" s="41"/>
      <c r="BM771" s="41"/>
      <c r="BO771" s="41"/>
    </row>
    <row r="772" spans="13:67" x14ac:dyDescent="0.2">
      <c r="M772" s="41"/>
      <c r="O772" s="41"/>
      <c r="Q772" s="41"/>
      <c r="S772" s="41"/>
      <c r="U772" s="41"/>
      <c r="W772" s="41"/>
      <c r="Y772" s="41"/>
      <c r="AA772" s="41"/>
      <c r="AC772" s="41"/>
      <c r="AE772" s="41"/>
      <c r="AG772" s="41"/>
      <c r="AI772" s="41"/>
      <c r="AK772" s="41"/>
      <c r="AM772" s="41"/>
      <c r="AO772" s="41"/>
      <c r="AQ772" s="41"/>
      <c r="AS772" s="41"/>
      <c r="AU772" s="41"/>
      <c r="AW772" s="41"/>
      <c r="AY772" s="41"/>
      <c r="BA772" s="41"/>
      <c r="BC772" s="41"/>
      <c r="BE772" s="41"/>
      <c r="BG772" s="41"/>
      <c r="BI772" s="41"/>
      <c r="BK772" s="41"/>
      <c r="BM772" s="41"/>
      <c r="BO772" s="41"/>
    </row>
    <row r="773" spans="13:67" x14ac:dyDescent="0.2">
      <c r="M773" s="41"/>
      <c r="O773" s="41"/>
      <c r="Q773" s="41"/>
      <c r="S773" s="41"/>
      <c r="U773" s="41"/>
      <c r="W773" s="41"/>
      <c r="Y773" s="41"/>
      <c r="AA773" s="41"/>
      <c r="AC773" s="41"/>
      <c r="AE773" s="41"/>
      <c r="AG773" s="41"/>
      <c r="AI773" s="41"/>
      <c r="AK773" s="41"/>
      <c r="AM773" s="41"/>
      <c r="AO773" s="41"/>
      <c r="AQ773" s="41"/>
      <c r="AS773" s="41"/>
      <c r="AU773" s="41"/>
      <c r="AW773" s="41"/>
      <c r="AY773" s="41"/>
      <c r="BA773" s="41"/>
      <c r="BC773" s="41"/>
      <c r="BE773" s="41"/>
      <c r="BG773" s="41"/>
      <c r="BI773" s="41"/>
      <c r="BK773" s="41"/>
      <c r="BM773" s="41"/>
      <c r="BO773" s="41"/>
    </row>
    <row r="774" spans="13:67" x14ac:dyDescent="0.2">
      <c r="M774" s="41"/>
      <c r="O774" s="41"/>
      <c r="Q774" s="41"/>
      <c r="S774" s="41"/>
      <c r="U774" s="41"/>
      <c r="W774" s="41"/>
      <c r="Y774" s="41"/>
      <c r="AA774" s="41"/>
      <c r="AC774" s="41"/>
      <c r="AE774" s="41"/>
      <c r="AG774" s="41"/>
      <c r="AI774" s="41"/>
      <c r="AK774" s="41"/>
      <c r="AM774" s="41"/>
      <c r="AO774" s="41"/>
      <c r="AQ774" s="41"/>
      <c r="AS774" s="41"/>
      <c r="AU774" s="41"/>
      <c r="AW774" s="41"/>
      <c r="AY774" s="41"/>
      <c r="BA774" s="41"/>
      <c r="BC774" s="41"/>
      <c r="BE774" s="41"/>
      <c r="BG774" s="41"/>
      <c r="BI774" s="41"/>
      <c r="BK774" s="41"/>
      <c r="BM774" s="41"/>
      <c r="BO774" s="41"/>
    </row>
    <row r="775" spans="13:67" x14ac:dyDescent="0.2">
      <c r="M775" s="41"/>
      <c r="O775" s="41"/>
      <c r="Q775" s="41"/>
      <c r="S775" s="41"/>
      <c r="U775" s="41"/>
      <c r="W775" s="41"/>
      <c r="Y775" s="41"/>
      <c r="AA775" s="41"/>
      <c r="AC775" s="41"/>
      <c r="AE775" s="41"/>
      <c r="AG775" s="41"/>
      <c r="AI775" s="41"/>
      <c r="AK775" s="41"/>
      <c r="AM775" s="41"/>
      <c r="AO775" s="41"/>
      <c r="AQ775" s="41"/>
      <c r="AS775" s="41"/>
      <c r="AU775" s="41"/>
      <c r="AW775" s="41"/>
      <c r="AY775" s="41"/>
      <c r="BA775" s="41"/>
      <c r="BC775" s="41"/>
      <c r="BE775" s="41"/>
      <c r="BG775" s="41"/>
      <c r="BI775" s="41"/>
      <c r="BK775" s="41"/>
      <c r="BM775" s="41"/>
      <c r="BO775" s="41"/>
    </row>
    <row r="776" spans="13:67" x14ac:dyDescent="0.2">
      <c r="M776" s="41"/>
      <c r="O776" s="41"/>
      <c r="Q776" s="41"/>
      <c r="S776" s="41"/>
      <c r="U776" s="41"/>
      <c r="W776" s="41"/>
      <c r="Y776" s="41"/>
      <c r="AA776" s="41"/>
      <c r="AC776" s="41"/>
      <c r="AE776" s="41"/>
      <c r="AG776" s="41"/>
      <c r="AI776" s="41"/>
      <c r="AK776" s="41"/>
      <c r="AM776" s="41"/>
      <c r="AO776" s="41"/>
      <c r="AQ776" s="41"/>
      <c r="AS776" s="41"/>
      <c r="AU776" s="41"/>
      <c r="AW776" s="41"/>
      <c r="AY776" s="41"/>
      <c r="BA776" s="41"/>
      <c r="BC776" s="41"/>
      <c r="BE776" s="41"/>
      <c r="BG776" s="41"/>
      <c r="BI776" s="41"/>
      <c r="BK776" s="41"/>
      <c r="BM776" s="41"/>
      <c r="BO776" s="41"/>
    </row>
    <row r="777" spans="13:67" x14ac:dyDescent="0.2">
      <c r="M777" s="41"/>
      <c r="O777" s="41"/>
      <c r="Q777" s="41"/>
      <c r="S777" s="41"/>
      <c r="U777" s="41"/>
      <c r="W777" s="41"/>
      <c r="Y777" s="41"/>
      <c r="AA777" s="41"/>
      <c r="AC777" s="41"/>
      <c r="AE777" s="41"/>
      <c r="AG777" s="41"/>
      <c r="AI777" s="41"/>
      <c r="AK777" s="41"/>
      <c r="AM777" s="41"/>
      <c r="AO777" s="41"/>
      <c r="AQ777" s="41"/>
      <c r="AS777" s="41"/>
      <c r="AU777" s="41"/>
      <c r="AW777" s="41"/>
      <c r="AY777" s="41"/>
      <c r="BA777" s="41"/>
      <c r="BC777" s="41"/>
      <c r="BE777" s="41"/>
      <c r="BG777" s="41"/>
      <c r="BI777" s="41"/>
      <c r="BK777" s="41"/>
      <c r="BM777" s="41"/>
      <c r="BO777" s="41"/>
    </row>
    <row r="778" spans="13:67" x14ac:dyDescent="0.2">
      <c r="M778" s="41"/>
      <c r="O778" s="41"/>
      <c r="Q778" s="41"/>
      <c r="S778" s="41"/>
      <c r="U778" s="41"/>
      <c r="W778" s="41"/>
      <c r="Y778" s="41"/>
      <c r="AA778" s="41"/>
      <c r="AC778" s="41"/>
      <c r="AE778" s="41"/>
      <c r="AG778" s="41"/>
      <c r="AI778" s="41"/>
      <c r="AK778" s="41"/>
      <c r="AM778" s="41"/>
      <c r="AO778" s="41"/>
      <c r="AQ778" s="41"/>
      <c r="AS778" s="41"/>
      <c r="AU778" s="41"/>
      <c r="AW778" s="41"/>
      <c r="AY778" s="41"/>
      <c r="BA778" s="41"/>
      <c r="BC778" s="41"/>
      <c r="BE778" s="41"/>
      <c r="BG778" s="41"/>
      <c r="BI778" s="41"/>
      <c r="BK778" s="41"/>
      <c r="BM778" s="41"/>
      <c r="BO778" s="41"/>
    </row>
    <row r="779" spans="13:67" x14ac:dyDescent="0.2">
      <c r="M779" s="41"/>
      <c r="O779" s="41"/>
      <c r="Q779" s="41"/>
      <c r="S779" s="41"/>
      <c r="U779" s="41"/>
      <c r="W779" s="41"/>
      <c r="Y779" s="41"/>
      <c r="AA779" s="41"/>
      <c r="AC779" s="41"/>
      <c r="AE779" s="41"/>
      <c r="AG779" s="41"/>
      <c r="AI779" s="41"/>
      <c r="AK779" s="41"/>
      <c r="AM779" s="41"/>
      <c r="AO779" s="41"/>
      <c r="AQ779" s="41"/>
      <c r="AS779" s="41"/>
      <c r="AU779" s="41"/>
      <c r="AW779" s="41"/>
      <c r="AY779" s="41"/>
      <c r="BA779" s="41"/>
      <c r="BC779" s="41"/>
      <c r="BE779" s="41"/>
      <c r="BG779" s="41"/>
      <c r="BI779" s="41"/>
      <c r="BK779" s="41"/>
      <c r="BM779" s="41"/>
      <c r="BO779" s="41"/>
    </row>
    <row r="780" spans="13:67" x14ac:dyDescent="0.2">
      <c r="M780" s="41"/>
      <c r="O780" s="41"/>
      <c r="Q780" s="41"/>
      <c r="S780" s="41"/>
      <c r="U780" s="41"/>
      <c r="W780" s="41"/>
      <c r="Y780" s="41"/>
      <c r="AA780" s="41"/>
      <c r="AC780" s="41"/>
      <c r="AE780" s="41"/>
      <c r="AG780" s="41"/>
      <c r="AI780" s="41"/>
      <c r="AK780" s="41"/>
      <c r="AM780" s="41"/>
      <c r="AO780" s="41"/>
      <c r="AQ780" s="41"/>
      <c r="AS780" s="41"/>
      <c r="AU780" s="41"/>
      <c r="AW780" s="41"/>
      <c r="AY780" s="41"/>
      <c r="BA780" s="41"/>
      <c r="BC780" s="41"/>
      <c r="BE780" s="41"/>
      <c r="BG780" s="41"/>
      <c r="BI780" s="41"/>
      <c r="BK780" s="41"/>
      <c r="BM780" s="41"/>
      <c r="BO780" s="41"/>
    </row>
    <row r="781" spans="13:67" x14ac:dyDescent="0.2">
      <c r="M781" s="41"/>
      <c r="O781" s="41"/>
      <c r="Q781" s="41"/>
      <c r="S781" s="41"/>
      <c r="U781" s="41"/>
      <c r="W781" s="41"/>
      <c r="Y781" s="41"/>
      <c r="AA781" s="41"/>
      <c r="AC781" s="41"/>
      <c r="AE781" s="41"/>
      <c r="AG781" s="41"/>
      <c r="AI781" s="41"/>
      <c r="AK781" s="41"/>
      <c r="AM781" s="41"/>
      <c r="AO781" s="41"/>
      <c r="AQ781" s="41"/>
      <c r="AS781" s="41"/>
      <c r="AU781" s="41"/>
      <c r="AW781" s="41"/>
      <c r="AY781" s="41"/>
      <c r="BA781" s="41"/>
      <c r="BC781" s="41"/>
      <c r="BE781" s="41"/>
      <c r="BG781" s="41"/>
      <c r="BI781" s="41"/>
      <c r="BK781" s="41"/>
      <c r="BM781" s="41"/>
      <c r="BO781" s="41"/>
    </row>
    <row r="782" spans="13:67" x14ac:dyDescent="0.2">
      <c r="M782" s="41"/>
      <c r="O782" s="41"/>
      <c r="Q782" s="41"/>
      <c r="S782" s="41"/>
      <c r="U782" s="41"/>
      <c r="W782" s="41"/>
      <c r="Y782" s="41"/>
      <c r="AA782" s="41"/>
      <c r="AC782" s="41"/>
      <c r="AE782" s="41"/>
      <c r="AG782" s="41"/>
      <c r="AI782" s="41"/>
      <c r="AK782" s="41"/>
      <c r="AM782" s="41"/>
      <c r="AO782" s="41"/>
      <c r="AQ782" s="41"/>
      <c r="AS782" s="41"/>
      <c r="AU782" s="41"/>
      <c r="AW782" s="41"/>
      <c r="AY782" s="41"/>
      <c r="BA782" s="41"/>
      <c r="BC782" s="41"/>
      <c r="BE782" s="41"/>
      <c r="BG782" s="41"/>
      <c r="BI782" s="41"/>
      <c r="BK782" s="41"/>
      <c r="BM782" s="41"/>
      <c r="BO782" s="41"/>
    </row>
    <row r="783" spans="13:67" x14ac:dyDescent="0.2">
      <c r="M783" s="41"/>
      <c r="O783" s="41"/>
      <c r="Q783" s="41"/>
      <c r="S783" s="41"/>
      <c r="U783" s="41"/>
      <c r="W783" s="41"/>
      <c r="Y783" s="41"/>
      <c r="AA783" s="41"/>
      <c r="AC783" s="41"/>
      <c r="AE783" s="41"/>
      <c r="AG783" s="41"/>
      <c r="AI783" s="41"/>
      <c r="AK783" s="41"/>
      <c r="AM783" s="41"/>
      <c r="AO783" s="41"/>
      <c r="AQ783" s="41"/>
      <c r="AS783" s="41"/>
      <c r="AU783" s="41"/>
      <c r="AW783" s="41"/>
      <c r="AY783" s="41"/>
      <c r="BA783" s="41"/>
      <c r="BC783" s="41"/>
      <c r="BE783" s="41"/>
      <c r="BG783" s="41"/>
      <c r="BI783" s="41"/>
      <c r="BK783" s="41"/>
      <c r="BM783" s="41"/>
      <c r="BO783" s="41"/>
    </row>
    <row r="784" spans="13:67" x14ac:dyDescent="0.2">
      <c r="M784" s="41"/>
      <c r="O784" s="41"/>
      <c r="Q784" s="41"/>
      <c r="S784" s="41"/>
      <c r="U784" s="41"/>
      <c r="W784" s="41"/>
      <c r="Y784" s="41"/>
      <c r="AA784" s="41"/>
      <c r="AC784" s="41"/>
      <c r="AE784" s="41"/>
      <c r="AG784" s="41"/>
      <c r="AI784" s="41"/>
      <c r="AK784" s="41"/>
      <c r="AM784" s="41"/>
      <c r="AO784" s="41"/>
      <c r="AQ784" s="41"/>
      <c r="AS784" s="41"/>
      <c r="AU784" s="41"/>
      <c r="AW784" s="41"/>
      <c r="AY784" s="41"/>
      <c r="BA784" s="41"/>
      <c r="BC784" s="41"/>
      <c r="BE784" s="41"/>
      <c r="BG784" s="41"/>
      <c r="BI784" s="41"/>
      <c r="BK784" s="41"/>
      <c r="BM784" s="41"/>
      <c r="BO784" s="41"/>
    </row>
    <row r="785" spans="13:67" x14ac:dyDescent="0.2">
      <c r="M785" s="41"/>
      <c r="O785" s="41"/>
      <c r="Q785" s="41"/>
      <c r="S785" s="41"/>
      <c r="U785" s="41"/>
      <c r="W785" s="41"/>
      <c r="Y785" s="41"/>
      <c r="AA785" s="41"/>
      <c r="AC785" s="41"/>
      <c r="AE785" s="41"/>
      <c r="AG785" s="41"/>
      <c r="AI785" s="41"/>
      <c r="AK785" s="41"/>
      <c r="AM785" s="41"/>
      <c r="AO785" s="41"/>
      <c r="AQ785" s="41"/>
      <c r="AS785" s="41"/>
      <c r="AU785" s="41"/>
      <c r="AW785" s="41"/>
      <c r="AY785" s="41"/>
      <c r="BA785" s="41"/>
      <c r="BC785" s="41"/>
      <c r="BE785" s="41"/>
      <c r="BG785" s="41"/>
      <c r="BI785" s="41"/>
      <c r="BK785" s="41"/>
      <c r="BM785" s="41"/>
      <c r="BO785" s="41"/>
    </row>
    <row r="786" spans="13:67" x14ac:dyDescent="0.2">
      <c r="M786" s="41"/>
      <c r="O786" s="41"/>
      <c r="Q786" s="41"/>
      <c r="S786" s="41"/>
      <c r="U786" s="41"/>
      <c r="W786" s="41"/>
      <c r="Y786" s="41"/>
      <c r="AA786" s="41"/>
      <c r="AC786" s="41"/>
      <c r="AE786" s="41"/>
      <c r="AG786" s="41"/>
      <c r="AI786" s="41"/>
      <c r="AK786" s="41"/>
      <c r="AM786" s="41"/>
      <c r="AO786" s="41"/>
      <c r="AQ786" s="41"/>
      <c r="AS786" s="41"/>
      <c r="AU786" s="41"/>
      <c r="AW786" s="41"/>
      <c r="AY786" s="41"/>
      <c r="BA786" s="41"/>
      <c r="BC786" s="41"/>
      <c r="BE786" s="41"/>
      <c r="BG786" s="41"/>
      <c r="BI786" s="41"/>
      <c r="BK786" s="41"/>
      <c r="BM786" s="41"/>
      <c r="BO786" s="41"/>
    </row>
    <row r="787" spans="13:67" x14ac:dyDescent="0.2">
      <c r="M787" s="41"/>
      <c r="O787" s="41"/>
      <c r="Q787" s="41"/>
      <c r="S787" s="41"/>
      <c r="U787" s="41"/>
      <c r="W787" s="41"/>
      <c r="Y787" s="41"/>
      <c r="AA787" s="41"/>
      <c r="AC787" s="41"/>
      <c r="AE787" s="41"/>
      <c r="AG787" s="41"/>
      <c r="AI787" s="41"/>
      <c r="AK787" s="41"/>
      <c r="AM787" s="41"/>
      <c r="AO787" s="41"/>
      <c r="AQ787" s="41"/>
      <c r="AS787" s="41"/>
      <c r="AU787" s="41"/>
      <c r="AW787" s="41"/>
      <c r="AY787" s="41"/>
      <c r="BA787" s="41"/>
      <c r="BC787" s="41"/>
      <c r="BE787" s="41"/>
      <c r="BG787" s="41"/>
      <c r="BI787" s="41"/>
      <c r="BK787" s="41"/>
      <c r="BM787" s="41"/>
      <c r="BO787" s="41"/>
    </row>
    <row r="788" spans="13:67" x14ac:dyDescent="0.2">
      <c r="M788" s="41"/>
      <c r="O788" s="41"/>
      <c r="Q788" s="41"/>
      <c r="S788" s="41"/>
      <c r="U788" s="41"/>
      <c r="W788" s="41"/>
      <c r="Y788" s="41"/>
      <c r="AA788" s="41"/>
      <c r="AC788" s="41"/>
      <c r="AE788" s="41"/>
      <c r="AG788" s="41"/>
      <c r="AI788" s="41"/>
      <c r="AK788" s="41"/>
      <c r="AM788" s="41"/>
      <c r="AO788" s="41"/>
      <c r="AQ788" s="41"/>
      <c r="AS788" s="41"/>
      <c r="AU788" s="41"/>
      <c r="AW788" s="41"/>
      <c r="AY788" s="41"/>
      <c r="BA788" s="41"/>
      <c r="BC788" s="41"/>
      <c r="BE788" s="41"/>
      <c r="BG788" s="41"/>
      <c r="BI788" s="41"/>
      <c r="BK788" s="41"/>
      <c r="BM788" s="41"/>
      <c r="BO788" s="41"/>
    </row>
    <row r="789" spans="13:67" x14ac:dyDescent="0.2">
      <c r="M789" s="41"/>
      <c r="O789" s="41"/>
      <c r="Q789" s="41"/>
      <c r="S789" s="41"/>
      <c r="U789" s="41"/>
      <c r="W789" s="41"/>
      <c r="Y789" s="41"/>
      <c r="AA789" s="41"/>
      <c r="AC789" s="41"/>
      <c r="AE789" s="41"/>
      <c r="AG789" s="41"/>
      <c r="AI789" s="41"/>
      <c r="AK789" s="41"/>
      <c r="AM789" s="41"/>
      <c r="AO789" s="41"/>
      <c r="AQ789" s="41"/>
      <c r="AS789" s="41"/>
      <c r="AU789" s="41"/>
      <c r="AW789" s="41"/>
      <c r="AY789" s="41"/>
      <c r="BA789" s="41"/>
      <c r="BC789" s="41"/>
      <c r="BE789" s="41"/>
      <c r="BG789" s="41"/>
      <c r="BI789" s="41"/>
      <c r="BK789" s="41"/>
      <c r="BM789" s="41"/>
      <c r="BO789" s="41"/>
    </row>
    <row r="790" spans="13:67" x14ac:dyDescent="0.2">
      <c r="M790" s="41"/>
      <c r="O790" s="41"/>
      <c r="Q790" s="41"/>
      <c r="S790" s="41"/>
      <c r="U790" s="41"/>
      <c r="W790" s="41"/>
      <c r="Y790" s="41"/>
      <c r="AA790" s="41"/>
      <c r="AC790" s="41"/>
      <c r="AE790" s="41"/>
      <c r="AG790" s="41"/>
      <c r="AI790" s="41"/>
      <c r="AK790" s="41"/>
      <c r="AM790" s="41"/>
      <c r="AO790" s="41"/>
      <c r="AQ790" s="41"/>
      <c r="AS790" s="41"/>
      <c r="AU790" s="41"/>
      <c r="AW790" s="41"/>
      <c r="AY790" s="41"/>
      <c r="BA790" s="41"/>
      <c r="BC790" s="41"/>
      <c r="BE790" s="41"/>
      <c r="BG790" s="41"/>
      <c r="BI790" s="41"/>
      <c r="BK790" s="41"/>
      <c r="BM790" s="41"/>
      <c r="BO790" s="41"/>
    </row>
    <row r="791" spans="13:67" x14ac:dyDescent="0.2">
      <c r="M791" s="41"/>
      <c r="O791" s="41"/>
      <c r="Q791" s="41"/>
      <c r="S791" s="41"/>
      <c r="U791" s="41"/>
      <c r="W791" s="41"/>
      <c r="Y791" s="41"/>
      <c r="AA791" s="41"/>
      <c r="AC791" s="41"/>
      <c r="AE791" s="41"/>
      <c r="AG791" s="41"/>
      <c r="AI791" s="41"/>
      <c r="AK791" s="41"/>
      <c r="AM791" s="41"/>
      <c r="AO791" s="41"/>
      <c r="AQ791" s="41"/>
      <c r="AS791" s="41"/>
      <c r="AU791" s="41"/>
      <c r="AW791" s="41"/>
      <c r="AY791" s="41"/>
      <c r="BA791" s="41"/>
      <c r="BC791" s="41"/>
      <c r="BE791" s="41"/>
      <c r="BG791" s="41"/>
      <c r="BI791" s="41"/>
      <c r="BK791" s="41"/>
      <c r="BM791" s="41"/>
      <c r="BO791" s="41"/>
    </row>
    <row r="792" spans="13:67" x14ac:dyDescent="0.2">
      <c r="M792" s="41"/>
      <c r="O792" s="41"/>
      <c r="Q792" s="41"/>
      <c r="S792" s="41"/>
      <c r="U792" s="41"/>
      <c r="W792" s="41"/>
      <c r="Y792" s="41"/>
      <c r="AA792" s="41"/>
      <c r="AC792" s="41"/>
      <c r="AE792" s="41"/>
      <c r="AG792" s="41"/>
      <c r="AI792" s="41"/>
      <c r="AK792" s="41"/>
      <c r="AM792" s="41"/>
      <c r="AO792" s="41"/>
      <c r="AQ792" s="41"/>
      <c r="AS792" s="41"/>
      <c r="AU792" s="41"/>
      <c r="AW792" s="41"/>
      <c r="AY792" s="41"/>
      <c r="BA792" s="41"/>
      <c r="BC792" s="41"/>
      <c r="BE792" s="41"/>
      <c r="BG792" s="41"/>
      <c r="BI792" s="41"/>
      <c r="BK792" s="41"/>
      <c r="BM792" s="41"/>
      <c r="BO792" s="41"/>
    </row>
    <row r="793" spans="13:67" x14ac:dyDescent="0.2">
      <c r="M793" s="41"/>
      <c r="O793" s="41"/>
      <c r="Q793" s="41"/>
      <c r="S793" s="41"/>
      <c r="U793" s="41"/>
      <c r="W793" s="41"/>
      <c r="Y793" s="41"/>
      <c r="AA793" s="41"/>
      <c r="AC793" s="41"/>
      <c r="AE793" s="41"/>
      <c r="AG793" s="41"/>
      <c r="AI793" s="41"/>
      <c r="AK793" s="41"/>
      <c r="AM793" s="41"/>
      <c r="AO793" s="41"/>
      <c r="AQ793" s="41"/>
      <c r="AS793" s="41"/>
      <c r="AU793" s="41"/>
      <c r="AW793" s="41"/>
      <c r="AY793" s="41"/>
      <c r="BA793" s="41"/>
      <c r="BC793" s="41"/>
      <c r="BE793" s="41"/>
      <c r="BG793" s="41"/>
      <c r="BI793" s="41"/>
      <c r="BK793" s="41"/>
      <c r="BM793" s="41"/>
      <c r="BO793" s="41"/>
    </row>
    <row r="794" spans="13:67" x14ac:dyDescent="0.2">
      <c r="M794" s="41"/>
      <c r="O794" s="41"/>
      <c r="Q794" s="41"/>
      <c r="S794" s="41"/>
      <c r="U794" s="41"/>
      <c r="W794" s="41"/>
      <c r="Y794" s="41"/>
      <c r="AA794" s="41"/>
      <c r="AC794" s="41"/>
      <c r="AE794" s="41"/>
      <c r="AG794" s="41"/>
      <c r="AI794" s="41"/>
      <c r="AK794" s="41"/>
      <c r="AM794" s="41"/>
      <c r="AO794" s="41"/>
      <c r="AQ794" s="41"/>
      <c r="AS794" s="41"/>
      <c r="AU794" s="41"/>
      <c r="AW794" s="41"/>
      <c r="AY794" s="41"/>
      <c r="BA794" s="41"/>
      <c r="BC794" s="41"/>
      <c r="BE794" s="41"/>
      <c r="BG794" s="41"/>
      <c r="BI794" s="41"/>
      <c r="BK794" s="41"/>
      <c r="BM794" s="41"/>
      <c r="BO794" s="41"/>
    </row>
    <row r="795" spans="13:67" x14ac:dyDescent="0.2">
      <c r="M795" s="41"/>
      <c r="O795" s="41"/>
      <c r="Q795" s="41"/>
      <c r="S795" s="41"/>
      <c r="U795" s="41"/>
      <c r="W795" s="41"/>
      <c r="Y795" s="41"/>
      <c r="AA795" s="41"/>
      <c r="AC795" s="41"/>
      <c r="AE795" s="41"/>
      <c r="AG795" s="41"/>
      <c r="AI795" s="41"/>
      <c r="AK795" s="41"/>
      <c r="AM795" s="41"/>
      <c r="AO795" s="41"/>
      <c r="AQ795" s="41"/>
      <c r="AS795" s="41"/>
      <c r="AU795" s="41"/>
      <c r="AW795" s="41"/>
      <c r="AY795" s="41"/>
      <c r="BA795" s="41"/>
      <c r="BC795" s="41"/>
      <c r="BE795" s="41"/>
      <c r="BG795" s="41"/>
      <c r="BI795" s="41"/>
      <c r="BK795" s="41"/>
      <c r="BM795" s="41"/>
      <c r="BO795" s="41"/>
    </row>
    <row r="796" spans="13:67" x14ac:dyDescent="0.2">
      <c r="M796" s="41"/>
      <c r="O796" s="41"/>
      <c r="Q796" s="41"/>
      <c r="S796" s="41"/>
      <c r="U796" s="41"/>
      <c r="W796" s="41"/>
      <c r="Y796" s="41"/>
      <c r="AA796" s="41"/>
      <c r="AC796" s="41"/>
      <c r="AE796" s="41"/>
      <c r="AG796" s="41"/>
      <c r="AI796" s="41"/>
      <c r="AK796" s="41"/>
      <c r="AM796" s="41"/>
      <c r="AO796" s="41"/>
      <c r="AQ796" s="41"/>
      <c r="AS796" s="41"/>
      <c r="AU796" s="41"/>
      <c r="AW796" s="41"/>
      <c r="AY796" s="41"/>
      <c r="BA796" s="41"/>
      <c r="BC796" s="41"/>
      <c r="BE796" s="41"/>
      <c r="BG796" s="41"/>
      <c r="BI796" s="41"/>
      <c r="BK796" s="41"/>
      <c r="BM796" s="41"/>
      <c r="BO796" s="41"/>
    </row>
    <row r="797" spans="13:67" x14ac:dyDescent="0.2">
      <c r="M797" s="41"/>
      <c r="O797" s="41"/>
      <c r="Q797" s="41"/>
      <c r="S797" s="41"/>
      <c r="U797" s="41"/>
      <c r="W797" s="41"/>
      <c r="Y797" s="41"/>
      <c r="AA797" s="41"/>
      <c r="AC797" s="41"/>
      <c r="AE797" s="41"/>
      <c r="AG797" s="41"/>
      <c r="AI797" s="41"/>
      <c r="AK797" s="41"/>
      <c r="AM797" s="41"/>
      <c r="AO797" s="41"/>
      <c r="AQ797" s="41"/>
      <c r="AS797" s="41"/>
      <c r="AU797" s="41"/>
      <c r="AW797" s="41"/>
      <c r="AY797" s="41"/>
      <c r="BA797" s="41"/>
      <c r="BC797" s="41"/>
      <c r="BE797" s="41"/>
      <c r="BG797" s="41"/>
      <c r="BI797" s="41"/>
      <c r="BK797" s="41"/>
      <c r="BM797" s="41"/>
      <c r="BO797" s="41"/>
    </row>
    <row r="798" spans="13:67" x14ac:dyDescent="0.2">
      <c r="M798" s="41"/>
      <c r="O798" s="41"/>
      <c r="Q798" s="41"/>
      <c r="S798" s="41"/>
      <c r="U798" s="41"/>
      <c r="W798" s="41"/>
      <c r="Y798" s="41"/>
      <c r="AA798" s="41"/>
      <c r="AC798" s="41"/>
      <c r="AE798" s="41"/>
      <c r="AG798" s="41"/>
      <c r="AI798" s="41"/>
      <c r="AK798" s="41"/>
      <c r="AM798" s="41"/>
      <c r="AO798" s="41"/>
      <c r="AQ798" s="41"/>
      <c r="AS798" s="41"/>
      <c r="AU798" s="41"/>
      <c r="AW798" s="41"/>
      <c r="AY798" s="41"/>
      <c r="BA798" s="41"/>
      <c r="BC798" s="41"/>
      <c r="BE798" s="41"/>
      <c r="BG798" s="41"/>
      <c r="BI798" s="41"/>
      <c r="BK798" s="41"/>
      <c r="BM798" s="41"/>
      <c r="BO798" s="41"/>
    </row>
    <row r="799" spans="13:67" x14ac:dyDescent="0.2">
      <c r="M799" s="41"/>
      <c r="O799" s="41"/>
      <c r="Q799" s="41"/>
      <c r="S799" s="41"/>
      <c r="U799" s="41"/>
      <c r="W799" s="41"/>
      <c r="Y799" s="41"/>
      <c r="AA799" s="41"/>
      <c r="AC799" s="41"/>
      <c r="AE799" s="41"/>
      <c r="AG799" s="41"/>
      <c r="AI799" s="41"/>
      <c r="AK799" s="41"/>
      <c r="AM799" s="41"/>
      <c r="AO799" s="41"/>
      <c r="AQ799" s="41"/>
      <c r="AS799" s="41"/>
      <c r="AU799" s="41"/>
      <c r="AW799" s="41"/>
      <c r="AY799" s="41"/>
      <c r="BA799" s="41"/>
      <c r="BC799" s="41"/>
      <c r="BE799" s="41"/>
      <c r="BG799" s="41"/>
      <c r="BI799" s="41"/>
      <c r="BK799" s="41"/>
      <c r="BM799" s="41"/>
      <c r="BO799" s="41"/>
    </row>
    <row r="800" spans="13:67" x14ac:dyDescent="0.2">
      <c r="M800" s="41"/>
      <c r="O800" s="41"/>
      <c r="Q800" s="41"/>
      <c r="S800" s="41"/>
      <c r="U800" s="41"/>
      <c r="W800" s="41"/>
      <c r="Y800" s="41"/>
      <c r="AA800" s="41"/>
      <c r="AC800" s="41"/>
      <c r="AE800" s="41"/>
      <c r="AG800" s="41"/>
      <c r="AI800" s="41"/>
      <c r="AK800" s="41"/>
      <c r="AM800" s="41"/>
      <c r="AO800" s="41"/>
      <c r="AQ800" s="41"/>
      <c r="AS800" s="41"/>
      <c r="AU800" s="41"/>
      <c r="AW800" s="41"/>
      <c r="AY800" s="41"/>
      <c r="BA800" s="41"/>
      <c r="BC800" s="41"/>
      <c r="BE800" s="41"/>
      <c r="BG800" s="41"/>
      <c r="BI800" s="41"/>
      <c r="BK800" s="41"/>
      <c r="BM800" s="41"/>
      <c r="BO800" s="41"/>
    </row>
    <row r="801" spans="13:67" x14ac:dyDescent="0.2">
      <c r="M801" s="41"/>
      <c r="O801" s="41"/>
      <c r="Q801" s="41"/>
      <c r="S801" s="41"/>
      <c r="U801" s="41"/>
      <c r="W801" s="41"/>
      <c r="Y801" s="41"/>
      <c r="AA801" s="41"/>
      <c r="AC801" s="41"/>
      <c r="AE801" s="41"/>
      <c r="AG801" s="41"/>
      <c r="AI801" s="41"/>
      <c r="AK801" s="41"/>
      <c r="AM801" s="41"/>
      <c r="AO801" s="41"/>
      <c r="AQ801" s="41"/>
      <c r="AS801" s="41"/>
      <c r="AU801" s="41"/>
      <c r="AW801" s="41"/>
      <c r="AY801" s="41"/>
      <c r="BA801" s="41"/>
      <c r="BC801" s="41"/>
      <c r="BE801" s="41"/>
      <c r="BG801" s="41"/>
      <c r="BI801" s="41"/>
      <c r="BK801" s="41"/>
      <c r="BM801" s="41"/>
      <c r="BO801" s="41"/>
    </row>
    <row r="802" spans="13:67" x14ac:dyDescent="0.2">
      <c r="M802" s="41"/>
      <c r="O802" s="41"/>
      <c r="Q802" s="41"/>
      <c r="S802" s="41"/>
      <c r="U802" s="41"/>
      <c r="W802" s="41"/>
      <c r="Y802" s="41"/>
      <c r="AA802" s="41"/>
      <c r="AC802" s="41"/>
      <c r="AE802" s="41"/>
      <c r="AG802" s="41"/>
      <c r="AI802" s="41"/>
      <c r="AK802" s="41"/>
      <c r="AM802" s="41"/>
      <c r="AO802" s="41"/>
      <c r="AQ802" s="41"/>
      <c r="AS802" s="41"/>
      <c r="AU802" s="41"/>
      <c r="AW802" s="41"/>
      <c r="AY802" s="41"/>
      <c r="BA802" s="41"/>
      <c r="BC802" s="41"/>
      <c r="BE802" s="41"/>
      <c r="BG802" s="41"/>
      <c r="BI802" s="41"/>
      <c r="BK802" s="41"/>
      <c r="BM802" s="41"/>
      <c r="BO802" s="41"/>
    </row>
    <row r="803" spans="13:67" x14ac:dyDescent="0.2">
      <c r="M803" s="41"/>
      <c r="O803" s="41"/>
      <c r="Q803" s="41"/>
      <c r="S803" s="41"/>
      <c r="U803" s="41"/>
      <c r="W803" s="41"/>
      <c r="Y803" s="41"/>
      <c r="AA803" s="41"/>
      <c r="AC803" s="41"/>
      <c r="AE803" s="41"/>
      <c r="AG803" s="41"/>
      <c r="AI803" s="41"/>
      <c r="AK803" s="41"/>
      <c r="AM803" s="41"/>
      <c r="AO803" s="41"/>
      <c r="AQ803" s="41"/>
      <c r="AS803" s="41"/>
      <c r="AU803" s="41"/>
      <c r="AW803" s="41"/>
      <c r="AY803" s="41"/>
      <c r="BA803" s="41"/>
      <c r="BC803" s="41"/>
      <c r="BE803" s="41"/>
      <c r="BG803" s="41"/>
      <c r="BI803" s="41"/>
      <c r="BK803" s="41"/>
      <c r="BM803" s="41"/>
      <c r="BO803" s="41"/>
    </row>
    <row r="804" spans="13:67" x14ac:dyDescent="0.2">
      <c r="M804" s="41"/>
      <c r="O804" s="41"/>
      <c r="Q804" s="41"/>
      <c r="S804" s="41"/>
      <c r="U804" s="41"/>
      <c r="W804" s="41"/>
      <c r="Y804" s="41"/>
      <c r="AA804" s="41"/>
      <c r="AC804" s="41"/>
      <c r="AE804" s="41"/>
      <c r="AG804" s="41"/>
      <c r="AI804" s="41"/>
      <c r="AK804" s="41"/>
      <c r="AM804" s="41"/>
      <c r="AO804" s="41"/>
      <c r="AQ804" s="41"/>
      <c r="AS804" s="41"/>
      <c r="AU804" s="41"/>
      <c r="AW804" s="41"/>
      <c r="AY804" s="41"/>
      <c r="BA804" s="41"/>
      <c r="BC804" s="41"/>
      <c r="BE804" s="41"/>
      <c r="BG804" s="41"/>
      <c r="BI804" s="41"/>
      <c r="BK804" s="41"/>
      <c r="BM804" s="41"/>
      <c r="BO804" s="41"/>
    </row>
    <row r="805" spans="13:67" x14ac:dyDescent="0.2">
      <c r="M805" s="41"/>
      <c r="O805" s="41"/>
      <c r="Q805" s="41"/>
      <c r="S805" s="41"/>
      <c r="U805" s="41"/>
      <c r="W805" s="41"/>
      <c r="Y805" s="41"/>
      <c r="AA805" s="41"/>
      <c r="AC805" s="41"/>
      <c r="AE805" s="41"/>
      <c r="AG805" s="41"/>
      <c r="AI805" s="41"/>
      <c r="AK805" s="41"/>
      <c r="AM805" s="41"/>
      <c r="AO805" s="41"/>
      <c r="AQ805" s="41"/>
      <c r="AS805" s="41"/>
      <c r="AU805" s="41"/>
      <c r="AW805" s="41"/>
      <c r="AY805" s="41"/>
      <c r="BA805" s="41"/>
      <c r="BC805" s="41"/>
      <c r="BE805" s="41"/>
      <c r="BG805" s="41"/>
      <c r="BI805" s="41"/>
      <c r="BK805" s="41"/>
      <c r="BM805" s="41"/>
      <c r="BO805" s="41"/>
    </row>
    <row r="806" spans="13:67" x14ac:dyDescent="0.2">
      <c r="M806" s="41"/>
      <c r="O806" s="41"/>
      <c r="Q806" s="41"/>
      <c r="S806" s="41"/>
      <c r="U806" s="41"/>
      <c r="W806" s="41"/>
      <c r="Y806" s="41"/>
      <c r="AA806" s="41"/>
      <c r="AC806" s="41"/>
      <c r="AE806" s="41"/>
      <c r="AG806" s="41"/>
      <c r="AI806" s="41"/>
      <c r="AK806" s="41"/>
      <c r="AM806" s="41"/>
      <c r="AO806" s="41"/>
      <c r="AQ806" s="41"/>
      <c r="AS806" s="41"/>
      <c r="AU806" s="41"/>
      <c r="AW806" s="41"/>
      <c r="AY806" s="41"/>
      <c r="BA806" s="41"/>
      <c r="BC806" s="41"/>
      <c r="BE806" s="41"/>
      <c r="BG806" s="41"/>
      <c r="BI806" s="41"/>
      <c r="BK806" s="41"/>
      <c r="BM806" s="41"/>
      <c r="BO806" s="41"/>
    </row>
    <row r="807" spans="13:67" x14ac:dyDescent="0.2">
      <c r="M807" s="41"/>
      <c r="O807" s="41"/>
      <c r="Q807" s="41"/>
      <c r="S807" s="41"/>
      <c r="U807" s="41"/>
      <c r="W807" s="41"/>
      <c r="Y807" s="41"/>
      <c r="AA807" s="41"/>
      <c r="AC807" s="41"/>
      <c r="AE807" s="41"/>
      <c r="AG807" s="41"/>
      <c r="AI807" s="41"/>
      <c r="AK807" s="41"/>
      <c r="AM807" s="41"/>
      <c r="AO807" s="41"/>
      <c r="AQ807" s="41"/>
      <c r="AS807" s="41"/>
      <c r="AU807" s="41"/>
      <c r="AW807" s="41"/>
      <c r="AY807" s="41"/>
      <c r="BA807" s="41"/>
      <c r="BC807" s="41"/>
      <c r="BE807" s="41"/>
      <c r="BG807" s="41"/>
      <c r="BI807" s="41"/>
      <c r="BK807" s="41"/>
      <c r="BM807" s="41"/>
      <c r="BO807" s="41"/>
    </row>
    <row r="808" spans="13:67" x14ac:dyDescent="0.2">
      <c r="M808" s="41"/>
      <c r="O808" s="41"/>
      <c r="Q808" s="41"/>
      <c r="S808" s="41"/>
      <c r="U808" s="41"/>
      <c r="W808" s="41"/>
      <c r="Y808" s="41"/>
      <c r="AA808" s="41"/>
      <c r="AC808" s="41"/>
      <c r="AE808" s="41"/>
      <c r="AG808" s="41"/>
      <c r="AI808" s="41"/>
      <c r="AK808" s="41"/>
      <c r="AM808" s="41"/>
      <c r="AO808" s="41"/>
      <c r="AQ808" s="41"/>
      <c r="AS808" s="41"/>
      <c r="AU808" s="41"/>
      <c r="AW808" s="41"/>
      <c r="AY808" s="41"/>
      <c r="BA808" s="41"/>
      <c r="BC808" s="41"/>
      <c r="BE808" s="41"/>
      <c r="BG808" s="41"/>
      <c r="BI808" s="41"/>
      <c r="BK808" s="41"/>
      <c r="BM808" s="41"/>
      <c r="BO808" s="41"/>
    </row>
    <row r="809" spans="13:67" x14ac:dyDescent="0.2">
      <c r="M809" s="41"/>
      <c r="O809" s="41"/>
      <c r="Q809" s="41"/>
      <c r="S809" s="41"/>
      <c r="U809" s="41"/>
      <c r="W809" s="41"/>
      <c r="Y809" s="41"/>
      <c r="AA809" s="41"/>
      <c r="AC809" s="41"/>
      <c r="AE809" s="41"/>
      <c r="AG809" s="41"/>
      <c r="AI809" s="41"/>
      <c r="AK809" s="41"/>
      <c r="AM809" s="41"/>
      <c r="AO809" s="41"/>
      <c r="AQ809" s="41"/>
      <c r="AS809" s="41"/>
      <c r="AU809" s="41"/>
      <c r="AW809" s="41"/>
      <c r="AY809" s="41"/>
      <c r="BA809" s="41"/>
      <c r="BC809" s="41"/>
      <c r="BE809" s="41"/>
      <c r="BG809" s="41"/>
      <c r="BI809" s="41"/>
      <c r="BK809" s="41"/>
      <c r="BM809" s="41"/>
      <c r="BO809" s="41"/>
    </row>
    <row r="810" spans="13:67" x14ac:dyDescent="0.2">
      <c r="M810" s="41"/>
      <c r="O810" s="41"/>
      <c r="Q810" s="41"/>
      <c r="S810" s="41"/>
      <c r="U810" s="41"/>
      <c r="W810" s="41"/>
      <c r="Y810" s="41"/>
      <c r="AA810" s="41"/>
      <c r="AC810" s="41"/>
      <c r="AE810" s="41"/>
      <c r="AG810" s="41"/>
      <c r="AI810" s="41"/>
      <c r="AK810" s="41"/>
      <c r="AM810" s="41"/>
      <c r="AO810" s="41"/>
      <c r="AQ810" s="41"/>
      <c r="AS810" s="41"/>
      <c r="AU810" s="41"/>
      <c r="AW810" s="41"/>
      <c r="AY810" s="41"/>
      <c r="BA810" s="41"/>
      <c r="BC810" s="41"/>
      <c r="BE810" s="41"/>
      <c r="BG810" s="41"/>
      <c r="BI810" s="41"/>
      <c r="BK810" s="41"/>
      <c r="BM810" s="41"/>
      <c r="BO810" s="41"/>
    </row>
    <row r="811" spans="13:67" x14ac:dyDescent="0.2">
      <c r="M811" s="41"/>
      <c r="O811" s="41"/>
      <c r="Q811" s="41"/>
      <c r="S811" s="41"/>
      <c r="U811" s="41"/>
      <c r="W811" s="41"/>
      <c r="Y811" s="41"/>
      <c r="AA811" s="41"/>
      <c r="AC811" s="41"/>
      <c r="AE811" s="41"/>
      <c r="AG811" s="41"/>
      <c r="AI811" s="41"/>
      <c r="AK811" s="41"/>
      <c r="AM811" s="41"/>
      <c r="AO811" s="41"/>
      <c r="AQ811" s="41"/>
      <c r="AS811" s="41"/>
      <c r="AU811" s="41"/>
      <c r="AW811" s="41"/>
      <c r="AY811" s="41"/>
      <c r="BA811" s="41"/>
      <c r="BC811" s="41"/>
      <c r="BE811" s="41"/>
      <c r="BG811" s="41"/>
      <c r="BI811" s="41"/>
      <c r="BK811" s="41"/>
      <c r="BM811" s="41"/>
      <c r="BO811" s="41"/>
    </row>
    <row r="812" spans="13:67" x14ac:dyDescent="0.2">
      <c r="M812" s="41"/>
      <c r="O812" s="41"/>
      <c r="Q812" s="41"/>
      <c r="S812" s="41"/>
      <c r="U812" s="41"/>
      <c r="W812" s="41"/>
      <c r="Y812" s="41"/>
      <c r="AA812" s="41"/>
      <c r="AC812" s="41"/>
      <c r="AE812" s="41"/>
      <c r="AG812" s="41"/>
      <c r="AI812" s="41"/>
      <c r="AK812" s="41"/>
      <c r="AM812" s="41"/>
      <c r="AO812" s="41"/>
      <c r="AQ812" s="41"/>
      <c r="AS812" s="41"/>
      <c r="AU812" s="41"/>
      <c r="AW812" s="41"/>
      <c r="AY812" s="41"/>
      <c r="BA812" s="41"/>
      <c r="BC812" s="41"/>
      <c r="BE812" s="41"/>
      <c r="BG812" s="41"/>
      <c r="BI812" s="41"/>
      <c r="BK812" s="41"/>
      <c r="BM812" s="41"/>
      <c r="BO812" s="41"/>
    </row>
    <row r="813" spans="13:67" x14ac:dyDescent="0.2">
      <c r="M813" s="41"/>
      <c r="O813" s="41"/>
      <c r="Q813" s="41"/>
      <c r="S813" s="41"/>
      <c r="U813" s="41"/>
      <c r="W813" s="41"/>
      <c r="Y813" s="41"/>
      <c r="AA813" s="41"/>
      <c r="AC813" s="41"/>
      <c r="AE813" s="41"/>
      <c r="AG813" s="41"/>
      <c r="AI813" s="41"/>
      <c r="AK813" s="41"/>
      <c r="AM813" s="41"/>
      <c r="AO813" s="41"/>
      <c r="AQ813" s="41"/>
      <c r="AS813" s="41"/>
      <c r="AU813" s="41"/>
      <c r="AW813" s="41"/>
      <c r="AY813" s="41"/>
      <c r="BA813" s="41"/>
      <c r="BC813" s="41"/>
      <c r="BE813" s="41"/>
      <c r="BG813" s="41"/>
      <c r="BI813" s="41"/>
      <c r="BK813" s="41"/>
      <c r="BM813" s="41"/>
      <c r="BO813" s="41"/>
    </row>
    <row r="814" spans="13:67" x14ac:dyDescent="0.2">
      <c r="M814" s="41"/>
      <c r="O814" s="41"/>
      <c r="Q814" s="41"/>
      <c r="S814" s="41"/>
      <c r="U814" s="41"/>
      <c r="W814" s="41"/>
      <c r="Y814" s="41"/>
      <c r="AA814" s="41"/>
      <c r="AC814" s="41"/>
      <c r="AE814" s="41"/>
      <c r="AG814" s="41"/>
      <c r="AI814" s="41"/>
      <c r="AK814" s="41"/>
      <c r="AM814" s="41"/>
      <c r="AO814" s="41"/>
      <c r="AQ814" s="41"/>
      <c r="AS814" s="41"/>
      <c r="AU814" s="41"/>
      <c r="AW814" s="41"/>
      <c r="AY814" s="41"/>
      <c r="BA814" s="41"/>
      <c r="BC814" s="41"/>
      <c r="BE814" s="41"/>
      <c r="BG814" s="41"/>
      <c r="BI814" s="41"/>
      <c r="BK814" s="41"/>
      <c r="BM814" s="41"/>
      <c r="BO814" s="41"/>
    </row>
    <row r="815" spans="13:67" x14ac:dyDescent="0.2">
      <c r="M815" s="41"/>
      <c r="O815" s="41"/>
      <c r="Q815" s="41"/>
      <c r="S815" s="41"/>
      <c r="U815" s="41"/>
      <c r="W815" s="41"/>
      <c r="Y815" s="41"/>
      <c r="AA815" s="41"/>
      <c r="AC815" s="41"/>
      <c r="AE815" s="41"/>
      <c r="AG815" s="41"/>
      <c r="AI815" s="41"/>
      <c r="AK815" s="41"/>
      <c r="AM815" s="41"/>
      <c r="AO815" s="41"/>
      <c r="AQ815" s="41"/>
      <c r="AS815" s="41"/>
      <c r="AU815" s="41"/>
      <c r="AW815" s="41"/>
      <c r="AY815" s="41"/>
      <c r="BA815" s="41"/>
      <c r="BC815" s="41"/>
      <c r="BE815" s="41"/>
      <c r="BG815" s="41"/>
      <c r="BI815" s="41"/>
      <c r="BK815" s="41"/>
      <c r="BM815" s="41"/>
      <c r="BO815" s="41"/>
    </row>
    <row r="816" spans="13:67" x14ac:dyDescent="0.2">
      <c r="M816" s="41"/>
      <c r="O816" s="41"/>
      <c r="Q816" s="41"/>
      <c r="S816" s="41"/>
      <c r="U816" s="41"/>
      <c r="W816" s="41"/>
      <c r="Y816" s="41"/>
      <c r="AA816" s="41"/>
      <c r="AC816" s="41"/>
      <c r="AE816" s="41"/>
      <c r="AG816" s="41"/>
      <c r="AI816" s="41"/>
      <c r="AK816" s="41"/>
      <c r="AM816" s="41"/>
      <c r="AO816" s="41"/>
      <c r="AQ816" s="41"/>
      <c r="AS816" s="41"/>
      <c r="AU816" s="41"/>
      <c r="AW816" s="41"/>
      <c r="AY816" s="41"/>
      <c r="BA816" s="41"/>
      <c r="BC816" s="41"/>
      <c r="BE816" s="41"/>
      <c r="BG816" s="41"/>
      <c r="BI816" s="41"/>
      <c r="BK816" s="41"/>
      <c r="BM816" s="41"/>
      <c r="BO816" s="41"/>
    </row>
    <row r="817" spans="13:67" x14ac:dyDescent="0.2">
      <c r="M817" s="41"/>
      <c r="O817" s="41"/>
      <c r="Q817" s="41"/>
      <c r="S817" s="41"/>
      <c r="U817" s="41"/>
      <c r="W817" s="41"/>
      <c r="Y817" s="41"/>
      <c r="AA817" s="41"/>
      <c r="AC817" s="41"/>
      <c r="AE817" s="41"/>
      <c r="AG817" s="41"/>
      <c r="AI817" s="41"/>
      <c r="AK817" s="41"/>
      <c r="AM817" s="41"/>
      <c r="AO817" s="41"/>
      <c r="AQ817" s="41"/>
      <c r="AS817" s="41"/>
      <c r="AU817" s="41"/>
      <c r="AW817" s="41"/>
      <c r="AY817" s="41"/>
      <c r="BA817" s="41"/>
      <c r="BC817" s="41"/>
      <c r="BE817" s="41"/>
      <c r="BG817" s="41"/>
      <c r="BI817" s="41"/>
      <c r="BK817" s="41"/>
      <c r="BM817" s="41"/>
      <c r="BO817" s="41"/>
    </row>
    <row r="818" spans="13:67" x14ac:dyDescent="0.2">
      <c r="M818" s="41"/>
      <c r="O818" s="41"/>
      <c r="Q818" s="41"/>
      <c r="S818" s="41"/>
      <c r="U818" s="41"/>
      <c r="W818" s="41"/>
      <c r="Y818" s="41"/>
      <c r="AA818" s="41"/>
      <c r="AC818" s="41"/>
      <c r="AE818" s="41"/>
      <c r="AG818" s="41"/>
      <c r="AI818" s="41"/>
      <c r="AK818" s="41"/>
      <c r="AM818" s="41"/>
      <c r="AO818" s="41"/>
      <c r="AQ818" s="41"/>
      <c r="AS818" s="41"/>
      <c r="AU818" s="41"/>
      <c r="AW818" s="41"/>
      <c r="AY818" s="41"/>
      <c r="BA818" s="41"/>
      <c r="BC818" s="41"/>
      <c r="BE818" s="41"/>
      <c r="BG818" s="41"/>
      <c r="BI818" s="41"/>
      <c r="BK818" s="41"/>
      <c r="BM818" s="41"/>
      <c r="BO818" s="41"/>
    </row>
    <row r="819" spans="13:67" x14ac:dyDescent="0.2">
      <c r="M819" s="41"/>
      <c r="O819" s="41"/>
      <c r="Q819" s="41"/>
      <c r="S819" s="41"/>
      <c r="U819" s="41"/>
      <c r="W819" s="41"/>
      <c r="Y819" s="41"/>
      <c r="AA819" s="41"/>
      <c r="AC819" s="41"/>
      <c r="AE819" s="41"/>
      <c r="AG819" s="41"/>
      <c r="AI819" s="41"/>
      <c r="AK819" s="41"/>
      <c r="AM819" s="41"/>
      <c r="AO819" s="41"/>
      <c r="AQ819" s="41"/>
      <c r="AS819" s="41"/>
      <c r="AU819" s="41"/>
      <c r="AW819" s="41"/>
      <c r="AY819" s="41"/>
      <c r="BA819" s="41"/>
      <c r="BC819" s="41"/>
      <c r="BE819" s="41"/>
      <c r="BG819" s="41"/>
      <c r="BI819" s="41"/>
      <c r="BK819" s="41"/>
      <c r="BM819" s="41"/>
      <c r="BO819" s="41"/>
    </row>
    <row r="820" spans="13:67" x14ac:dyDescent="0.2">
      <c r="M820" s="41"/>
      <c r="O820" s="41"/>
      <c r="Q820" s="41"/>
      <c r="S820" s="41"/>
      <c r="U820" s="41"/>
      <c r="W820" s="41"/>
      <c r="Y820" s="41"/>
      <c r="AA820" s="41"/>
      <c r="AC820" s="41"/>
      <c r="AE820" s="41"/>
      <c r="AG820" s="41"/>
      <c r="AI820" s="41"/>
      <c r="AK820" s="41"/>
      <c r="AM820" s="41"/>
      <c r="AO820" s="41"/>
      <c r="AQ820" s="41"/>
      <c r="AS820" s="41"/>
      <c r="AU820" s="41"/>
      <c r="AW820" s="41"/>
      <c r="AY820" s="41"/>
      <c r="BA820" s="41"/>
      <c r="BC820" s="41"/>
      <c r="BE820" s="41"/>
      <c r="BG820" s="41"/>
      <c r="BI820" s="41"/>
      <c r="BK820" s="41"/>
      <c r="BM820" s="41"/>
      <c r="BO820" s="41"/>
    </row>
    <row r="821" spans="13:67" x14ac:dyDescent="0.2">
      <c r="M821" s="41"/>
      <c r="O821" s="41"/>
      <c r="Q821" s="41"/>
      <c r="S821" s="41"/>
      <c r="U821" s="41"/>
      <c r="W821" s="41"/>
      <c r="Y821" s="41"/>
      <c r="AA821" s="41"/>
      <c r="AC821" s="41"/>
      <c r="AE821" s="41"/>
      <c r="AG821" s="41"/>
      <c r="AI821" s="41"/>
      <c r="AK821" s="41"/>
      <c r="AM821" s="41"/>
      <c r="AO821" s="41"/>
      <c r="AQ821" s="41"/>
      <c r="AS821" s="41"/>
      <c r="AU821" s="41"/>
      <c r="AW821" s="41"/>
      <c r="AY821" s="41"/>
      <c r="BA821" s="41"/>
      <c r="BC821" s="41"/>
      <c r="BE821" s="41"/>
      <c r="BG821" s="41"/>
      <c r="BI821" s="41"/>
      <c r="BK821" s="41"/>
      <c r="BM821" s="41"/>
      <c r="BO821" s="41"/>
    </row>
    <row r="822" spans="13:67" x14ac:dyDescent="0.2">
      <c r="M822" s="41"/>
      <c r="O822" s="41"/>
      <c r="Q822" s="41"/>
      <c r="S822" s="41"/>
      <c r="U822" s="41"/>
      <c r="W822" s="41"/>
      <c r="Y822" s="41"/>
      <c r="AA822" s="41"/>
      <c r="AC822" s="41"/>
      <c r="AE822" s="41"/>
      <c r="AG822" s="41"/>
      <c r="AI822" s="41"/>
      <c r="AK822" s="41"/>
      <c r="AM822" s="41"/>
      <c r="AO822" s="41"/>
      <c r="AQ822" s="41"/>
      <c r="AS822" s="41"/>
      <c r="AU822" s="41"/>
      <c r="AW822" s="41"/>
      <c r="AY822" s="41"/>
      <c r="BA822" s="41"/>
      <c r="BC822" s="41"/>
      <c r="BE822" s="41"/>
      <c r="BG822" s="41"/>
      <c r="BI822" s="41"/>
      <c r="BK822" s="41"/>
      <c r="BM822" s="41"/>
      <c r="BO822" s="41"/>
    </row>
    <row r="823" spans="13:67" x14ac:dyDescent="0.2">
      <c r="M823" s="41"/>
      <c r="O823" s="41"/>
      <c r="Q823" s="41"/>
      <c r="S823" s="41"/>
      <c r="U823" s="41"/>
      <c r="W823" s="41"/>
      <c r="Y823" s="41"/>
      <c r="AA823" s="41"/>
      <c r="AC823" s="41"/>
      <c r="AE823" s="41"/>
      <c r="AG823" s="41"/>
      <c r="AI823" s="41"/>
      <c r="AK823" s="41"/>
      <c r="AM823" s="41"/>
      <c r="AO823" s="41"/>
      <c r="AQ823" s="41"/>
      <c r="AS823" s="41"/>
      <c r="AU823" s="41"/>
      <c r="AW823" s="41"/>
      <c r="AY823" s="41"/>
      <c r="BA823" s="41"/>
      <c r="BC823" s="41"/>
      <c r="BE823" s="41"/>
      <c r="BG823" s="41"/>
      <c r="BI823" s="41"/>
      <c r="BK823" s="41"/>
      <c r="BM823" s="41"/>
      <c r="BO823" s="41"/>
    </row>
    <row r="824" spans="13:67" x14ac:dyDescent="0.2">
      <c r="M824" s="41"/>
      <c r="O824" s="41"/>
      <c r="Q824" s="41"/>
      <c r="S824" s="41"/>
      <c r="U824" s="41"/>
      <c r="W824" s="41"/>
      <c r="Y824" s="41"/>
      <c r="AA824" s="41"/>
      <c r="AC824" s="41"/>
      <c r="AE824" s="41"/>
      <c r="AG824" s="41"/>
      <c r="AI824" s="41"/>
      <c r="AK824" s="41"/>
      <c r="AM824" s="41"/>
      <c r="AO824" s="41"/>
      <c r="AQ824" s="41"/>
      <c r="AS824" s="41"/>
      <c r="AU824" s="41"/>
      <c r="AW824" s="41"/>
      <c r="AY824" s="41"/>
      <c r="BA824" s="41"/>
      <c r="BC824" s="41"/>
      <c r="BE824" s="41"/>
      <c r="BG824" s="41"/>
      <c r="BI824" s="41"/>
      <c r="BK824" s="41"/>
      <c r="BM824" s="41"/>
      <c r="BO824" s="41"/>
    </row>
    <row r="825" spans="13:67" x14ac:dyDescent="0.2">
      <c r="M825" s="41"/>
      <c r="O825" s="41"/>
      <c r="Q825" s="41"/>
      <c r="S825" s="41"/>
      <c r="U825" s="41"/>
      <c r="W825" s="41"/>
      <c r="Y825" s="41"/>
      <c r="AA825" s="41"/>
      <c r="AC825" s="41"/>
      <c r="AE825" s="41"/>
      <c r="AG825" s="41"/>
      <c r="AI825" s="41"/>
      <c r="AK825" s="41"/>
      <c r="AM825" s="41"/>
      <c r="AO825" s="41"/>
      <c r="AQ825" s="41"/>
      <c r="AS825" s="41"/>
      <c r="AU825" s="41"/>
      <c r="AW825" s="41"/>
      <c r="AY825" s="41"/>
      <c r="BA825" s="41"/>
      <c r="BC825" s="41"/>
      <c r="BE825" s="41"/>
      <c r="BG825" s="41"/>
      <c r="BI825" s="41"/>
      <c r="BK825" s="41"/>
      <c r="BM825" s="41"/>
      <c r="BO825" s="41"/>
    </row>
    <row r="826" spans="13:67" x14ac:dyDescent="0.2">
      <c r="M826" s="41"/>
      <c r="O826" s="41"/>
      <c r="Q826" s="41"/>
      <c r="S826" s="41"/>
      <c r="U826" s="41"/>
      <c r="W826" s="41"/>
      <c r="Y826" s="41"/>
      <c r="AA826" s="41"/>
      <c r="AC826" s="41"/>
      <c r="AE826" s="41"/>
      <c r="AG826" s="41"/>
      <c r="AI826" s="41"/>
      <c r="AK826" s="41"/>
      <c r="AM826" s="41"/>
      <c r="AO826" s="41"/>
      <c r="AQ826" s="41"/>
      <c r="AS826" s="41"/>
      <c r="AU826" s="41"/>
      <c r="AW826" s="41"/>
      <c r="AY826" s="41"/>
      <c r="BA826" s="41"/>
      <c r="BC826" s="41"/>
      <c r="BE826" s="41"/>
      <c r="BG826" s="41"/>
      <c r="BI826" s="41"/>
      <c r="BK826" s="41"/>
      <c r="BM826" s="41"/>
      <c r="BO826" s="41"/>
    </row>
    <row r="827" spans="13:67" x14ac:dyDescent="0.2">
      <c r="M827" s="41"/>
      <c r="O827" s="41"/>
      <c r="Q827" s="41"/>
      <c r="S827" s="41"/>
      <c r="U827" s="41"/>
      <c r="W827" s="41"/>
      <c r="Y827" s="41"/>
      <c r="AA827" s="41"/>
      <c r="AC827" s="41"/>
      <c r="AE827" s="41"/>
      <c r="AG827" s="41"/>
      <c r="AI827" s="41"/>
      <c r="AK827" s="41"/>
      <c r="AM827" s="41"/>
      <c r="AO827" s="41"/>
      <c r="AQ827" s="41"/>
      <c r="AS827" s="41"/>
      <c r="AU827" s="41"/>
      <c r="AW827" s="41"/>
      <c r="AY827" s="41"/>
      <c r="BA827" s="41"/>
      <c r="BC827" s="41"/>
      <c r="BE827" s="41"/>
      <c r="BG827" s="41"/>
      <c r="BI827" s="41"/>
      <c r="BK827" s="41"/>
      <c r="BM827" s="41"/>
      <c r="BO827" s="41"/>
    </row>
    <row r="828" spans="13:67" x14ac:dyDescent="0.2">
      <c r="M828" s="41"/>
      <c r="O828" s="41"/>
      <c r="Q828" s="41"/>
      <c r="S828" s="41"/>
      <c r="U828" s="41"/>
      <c r="W828" s="41"/>
      <c r="Y828" s="41"/>
      <c r="AA828" s="41"/>
      <c r="AC828" s="41"/>
      <c r="AE828" s="41"/>
      <c r="AG828" s="41"/>
      <c r="AI828" s="41"/>
      <c r="AK828" s="41"/>
      <c r="AM828" s="41"/>
      <c r="AO828" s="41"/>
      <c r="AQ828" s="41"/>
      <c r="AS828" s="41"/>
      <c r="AU828" s="41"/>
      <c r="AW828" s="41"/>
      <c r="AY828" s="41"/>
      <c r="BA828" s="41"/>
      <c r="BC828" s="41"/>
      <c r="BE828" s="41"/>
      <c r="BG828" s="41"/>
      <c r="BI828" s="41"/>
      <c r="BK828" s="41"/>
      <c r="BM828" s="41"/>
      <c r="BO828" s="41"/>
    </row>
    <row r="829" spans="13:67" x14ac:dyDescent="0.2">
      <c r="M829" s="41"/>
      <c r="O829" s="41"/>
      <c r="Q829" s="41"/>
      <c r="S829" s="41"/>
      <c r="U829" s="41"/>
      <c r="W829" s="41"/>
      <c r="Y829" s="41"/>
      <c r="AA829" s="41"/>
      <c r="AC829" s="41"/>
      <c r="AE829" s="41"/>
      <c r="AG829" s="41"/>
      <c r="AI829" s="41"/>
      <c r="AK829" s="41"/>
      <c r="AM829" s="41"/>
      <c r="AO829" s="41"/>
      <c r="AQ829" s="41"/>
      <c r="AS829" s="41"/>
      <c r="AU829" s="41"/>
      <c r="AW829" s="41"/>
      <c r="AY829" s="41"/>
      <c r="BA829" s="41"/>
      <c r="BC829" s="41"/>
      <c r="BE829" s="41"/>
      <c r="BG829" s="41"/>
      <c r="BI829" s="41"/>
      <c r="BK829" s="41"/>
      <c r="BM829" s="41"/>
      <c r="BO829" s="41"/>
    </row>
    <row r="830" spans="13:67" x14ac:dyDescent="0.2">
      <c r="M830" s="41"/>
      <c r="O830" s="41"/>
      <c r="Q830" s="41"/>
      <c r="S830" s="41"/>
      <c r="U830" s="41"/>
      <c r="W830" s="41"/>
      <c r="Y830" s="41"/>
      <c r="AA830" s="41"/>
      <c r="AC830" s="41"/>
      <c r="AE830" s="41"/>
      <c r="AG830" s="41"/>
      <c r="AI830" s="41"/>
      <c r="AK830" s="41"/>
      <c r="AM830" s="41"/>
      <c r="AO830" s="41"/>
      <c r="AQ830" s="41"/>
      <c r="AS830" s="41"/>
      <c r="AU830" s="41"/>
      <c r="AW830" s="41"/>
      <c r="AY830" s="41"/>
      <c r="BA830" s="41"/>
      <c r="BC830" s="41"/>
      <c r="BE830" s="41"/>
      <c r="BG830" s="41"/>
      <c r="BI830" s="41"/>
      <c r="BK830" s="41"/>
      <c r="BM830" s="41"/>
      <c r="BO830" s="41"/>
    </row>
    <row r="831" spans="13:67" x14ac:dyDescent="0.2">
      <c r="M831" s="41"/>
      <c r="O831" s="41"/>
      <c r="Q831" s="41"/>
      <c r="S831" s="41"/>
      <c r="U831" s="41"/>
      <c r="W831" s="41"/>
      <c r="Y831" s="41"/>
      <c r="AA831" s="41"/>
      <c r="AC831" s="41"/>
      <c r="AE831" s="41"/>
      <c r="AG831" s="41"/>
      <c r="AI831" s="41"/>
      <c r="AK831" s="41"/>
      <c r="AM831" s="41"/>
      <c r="AO831" s="41"/>
      <c r="AQ831" s="41"/>
      <c r="AS831" s="41"/>
      <c r="AU831" s="41"/>
      <c r="AW831" s="41"/>
      <c r="AY831" s="41"/>
      <c r="BA831" s="41"/>
      <c r="BC831" s="41"/>
      <c r="BE831" s="41"/>
      <c r="BG831" s="41"/>
      <c r="BI831" s="41"/>
      <c r="BK831" s="41"/>
      <c r="BM831" s="41"/>
      <c r="BO831" s="41"/>
    </row>
    <row r="832" spans="13:67" x14ac:dyDescent="0.2">
      <c r="M832" s="41"/>
      <c r="O832" s="41"/>
      <c r="Q832" s="41"/>
      <c r="S832" s="41"/>
      <c r="U832" s="41"/>
      <c r="W832" s="41"/>
      <c r="Y832" s="41"/>
      <c r="AA832" s="41"/>
      <c r="AC832" s="41"/>
      <c r="AE832" s="41"/>
      <c r="AG832" s="41"/>
      <c r="AI832" s="41"/>
      <c r="AK832" s="41"/>
      <c r="AM832" s="41"/>
      <c r="AO832" s="41"/>
      <c r="AQ832" s="41"/>
      <c r="AS832" s="41"/>
      <c r="AU832" s="41"/>
      <c r="AW832" s="41"/>
      <c r="AY832" s="41"/>
      <c r="BA832" s="41"/>
      <c r="BC832" s="41"/>
      <c r="BE832" s="41"/>
      <c r="BG832" s="41"/>
      <c r="BI832" s="41"/>
      <c r="BK832" s="41"/>
      <c r="BM832" s="41"/>
      <c r="BO832" s="41"/>
    </row>
    <row r="833" spans="13:67" x14ac:dyDescent="0.2">
      <c r="M833" s="41"/>
      <c r="O833" s="41"/>
      <c r="Q833" s="41"/>
      <c r="S833" s="41"/>
      <c r="U833" s="41"/>
      <c r="W833" s="41"/>
      <c r="Y833" s="41"/>
      <c r="AA833" s="41"/>
      <c r="AC833" s="41"/>
      <c r="AE833" s="41"/>
      <c r="AG833" s="41"/>
      <c r="AI833" s="41"/>
      <c r="AK833" s="41"/>
      <c r="AM833" s="41"/>
      <c r="AO833" s="41"/>
      <c r="AQ833" s="41"/>
      <c r="AS833" s="41"/>
      <c r="AU833" s="41"/>
      <c r="AW833" s="41"/>
      <c r="AY833" s="41"/>
      <c r="BA833" s="41"/>
      <c r="BC833" s="41"/>
      <c r="BE833" s="41"/>
      <c r="BG833" s="41"/>
      <c r="BI833" s="41"/>
      <c r="BK833" s="41"/>
      <c r="BM833" s="41"/>
      <c r="BO833" s="41"/>
    </row>
    <row r="834" spans="13:67" x14ac:dyDescent="0.2">
      <c r="M834" s="41"/>
      <c r="O834" s="41"/>
      <c r="Q834" s="41"/>
      <c r="S834" s="41"/>
      <c r="U834" s="41"/>
      <c r="W834" s="41"/>
      <c r="Y834" s="41"/>
      <c r="AA834" s="41"/>
      <c r="AC834" s="41"/>
      <c r="AE834" s="41"/>
      <c r="AG834" s="41"/>
      <c r="AI834" s="41"/>
      <c r="AK834" s="41"/>
      <c r="AM834" s="41"/>
      <c r="AO834" s="41"/>
      <c r="AQ834" s="41"/>
      <c r="AS834" s="41"/>
      <c r="AU834" s="41"/>
      <c r="AW834" s="41"/>
      <c r="AY834" s="41"/>
      <c r="BA834" s="41"/>
      <c r="BC834" s="41"/>
      <c r="BE834" s="41"/>
      <c r="BG834" s="41"/>
      <c r="BI834" s="41"/>
      <c r="BK834" s="41"/>
      <c r="BM834" s="41"/>
      <c r="BO834" s="41"/>
    </row>
    <row r="835" spans="13:67" x14ac:dyDescent="0.2">
      <c r="M835" s="41"/>
      <c r="O835" s="41"/>
      <c r="Q835" s="41"/>
      <c r="S835" s="41"/>
      <c r="U835" s="41"/>
      <c r="W835" s="41"/>
      <c r="Y835" s="41"/>
      <c r="AA835" s="41"/>
      <c r="AC835" s="41"/>
      <c r="AE835" s="41"/>
      <c r="AG835" s="41"/>
      <c r="AI835" s="41"/>
      <c r="AK835" s="41"/>
      <c r="AM835" s="41"/>
      <c r="AO835" s="41"/>
      <c r="AQ835" s="41"/>
      <c r="AS835" s="41"/>
      <c r="AU835" s="41"/>
      <c r="AW835" s="41"/>
      <c r="AY835" s="41"/>
      <c r="BA835" s="41"/>
      <c r="BC835" s="41"/>
      <c r="BE835" s="41"/>
      <c r="BG835" s="41"/>
      <c r="BI835" s="41"/>
      <c r="BK835" s="41"/>
      <c r="BM835" s="41"/>
      <c r="BO835" s="41"/>
    </row>
    <row r="836" spans="13:67" x14ac:dyDescent="0.2">
      <c r="M836" s="41"/>
      <c r="O836" s="41"/>
      <c r="Q836" s="41"/>
      <c r="S836" s="41"/>
      <c r="U836" s="41"/>
      <c r="W836" s="41"/>
      <c r="Y836" s="41"/>
      <c r="AA836" s="41"/>
      <c r="AC836" s="41"/>
      <c r="AE836" s="41"/>
      <c r="AG836" s="41"/>
      <c r="AI836" s="41"/>
      <c r="AK836" s="41"/>
      <c r="AM836" s="41"/>
      <c r="AO836" s="41"/>
      <c r="AQ836" s="41"/>
      <c r="AS836" s="41"/>
      <c r="AU836" s="41"/>
      <c r="AW836" s="41"/>
      <c r="AY836" s="41"/>
      <c r="BA836" s="41"/>
      <c r="BC836" s="41"/>
      <c r="BE836" s="41"/>
      <c r="BG836" s="41"/>
      <c r="BI836" s="41"/>
      <c r="BK836" s="41"/>
      <c r="BM836" s="41"/>
      <c r="BO836" s="41"/>
    </row>
    <row r="837" spans="13:67" x14ac:dyDescent="0.2">
      <c r="M837" s="41"/>
      <c r="O837" s="41"/>
      <c r="Q837" s="41"/>
      <c r="S837" s="41"/>
      <c r="U837" s="41"/>
      <c r="W837" s="41"/>
      <c r="Y837" s="41"/>
      <c r="AA837" s="41"/>
      <c r="AC837" s="41"/>
      <c r="AE837" s="41"/>
      <c r="AG837" s="41"/>
      <c r="AI837" s="41"/>
      <c r="AK837" s="41"/>
      <c r="AM837" s="41"/>
      <c r="AO837" s="41"/>
      <c r="AQ837" s="41"/>
      <c r="AS837" s="41"/>
      <c r="AU837" s="41"/>
      <c r="AW837" s="41"/>
      <c r="AY837" s="41"/>
      <c r="BA837" s="41"/>
      <c r="BC837" s="41"/>
      <c r="BE837" s="41"/>
      <c r="BG837" s="41"/>
      <c r="BI837" s="41"/>
      <c r="BK837" s="41"/>
      <c r="BM837" s="41"/>
      <c r="BO837" s="41"/>
    </row>
    <row r="838" spans="13:67" x14ac:dyDescent="0.2">
      <c r="M838" s="41"/>
      <c r="O838" s="41"/>
      <c r="Q838" s="41"/>
      <c r="S838" s="41"/>
      <c r="U838" s="41"/>
      <c r="W838" s="41"/>
      <c r="Y838" s="41"/>
      <c r="AA838" s="41"/>
      <c r="AC838" s="41"/>
      <c r="AE838" s="41"/>
      <c r="AG838" s="41"/>
      <c r="AI838" s="41"/>
      <c r="AK838" s="41"/>
      <c r="AM838" s="41"/>
      <c r="AO838" s="41"/>
      <c r="AQ838" s="41"/>
      <c r="AS838" s="41"/>
      <c r="AU838" s="41"/>
      <c r="AW838" s="41"/>
      <c r="AY838" s="41"/>
      <c r="BA838" s="41"/>
      <c r="BC838" s="41"/>
      <c r="BE838" s="41"/>
      <c r="BG838" s="41"/>
      <c r="BI838" s="41"/>
      <c r="BK838" s="41"/>
      <c r="BM838" s="41"/>
      <c r="BO838" s="41"/>
    </row>
    <row r="839" spans="13:67" x14ac:dyDescent="0.2">
      <c r="M839" s="41"/>
      <c r="O839" s="41"/>
      <c r="Q839" s="41"/>
      <c r="S839" s="41"/>
      <c r="U839" s="41"/>
      <c r="W839" s="41"/>
      <c r="Y839" s="41"/>
      <c r="AA839" s="41"/>
      <c r="AC839" s="41"/>
      <c r="AE839" s="41"/>
      <c r="AG839" s="41"/>
      <c r="AI839" s="41"/>
      <c r="AK839" s="41"/>
      <c r="AM839" s="41"/>
      <c r="AO839" s="41"/>
      <c r="AQ839" s="41"/>
      <c r="AS839" s="41"/>
      <c r="AU839" s="41"/>
      <c r="AW839" s="41"/>
      <c r="AY839" s="41"/>
      <c r="BA839" s="41"/>
      <c r="BC839" s="41"/>
      <c r="BE839" s="41"/>
      <c r="BG839" s="41"/>
      <c r="BI839" s="41"/>
      <c r="BK839" s="41"/>
      <c r="BM839" s="41"/>
      <c r="BO839" s="41"/>
    </row>
    <row r="840" spans="13:67" x14ac:dyDescent="0.2">
      <c r="M840" s="41"/>
      <c r="O840" s="41"/>
      <c r="Q840" s="41"/>
      <c r="S840" s="41"/>
      <c r="U840" s="41"/>
      <c r="W840" s="41"/>
      <c r="Y840" s="41"/>
      <c r="AA840" s="41"/>
      <c r="AC840" s="41"/>
      <c r="AE840" s="41"/>
      <c r="AG840" s="41"/>
      <c r="AI840" s="41"/>
      <c r="AK840" s="41"/>
      <c r="AM840" s="41"/>
      <c r="AO840" s="41"/>
      <c r="AQ840" s="41"/>
      <c r="AS840" s="41"/>
      <c r="AU840" s="41"/>
      <c r="AW840" s="41"/>
      <c r="AY840" s="41"/>
      <c r="BA840" s="41"/>
      <c r="BC840" s="41"/>
      <c r="BE840" s="41"/>
      <c r="BG840" s="41"/>
      <c r="BI840" s="41"/>
      <c r="BK840" s="41"/>
      <c r="BM840" s="41"/>
      <c r="BO840" s="41"/>
    </row>
    <row r="841" spans="13:67" x14ac:dyDescent="0.2">
      <c r="M841" s="41"/>
      <c r="O841" s="41"/>
      <c r="Q841" s="41"/>
      <c r="S841" s="41"/>
      <c r="U841" s="41"/>
      <c r="W841" s="41"/>
      <c r="Y841" s="41"/>
      <c r="AA841" s="41"/>
      <c r="AC841" s="41"/>
      <c r="AE841" s="41"/>
      <c r="AG841" s="41"/>
      <c r="AI841" s="41"/>
      <c r="AK841" s="41"/>
      <c r="AM841" s="41"/>
      <c r="AO841" s="41"/>
      <c r="AQ841" s="41"/>
      <c r="AS841" s="41"/>
      <c r="AU841" s="41"/>
      <c r="AW841" s="41"/>
      <c r="AY841" s="41"/>
      <c r="BA841" s="41"/>
      <c r="BC841" s="41"/>
      <c r="BE841" s="41"/>
      <c r="BG841" s="41"/>
      <c r="BI841" s="41"/>
      <c r="BK841" s="41"/>
      <c r="BM841" s="41"/>
      <c r="BO841" s="41"/>
    </row>
    <row r="842" spans="13:67" x14ac:dyDescent="0.2">
      <c r="M842" s="41"/>
      <c r="O842" s="41"/>
      <c r="Q842" s="41"/>
      <c r="S842" s="41"/>
      <c r="U842" s="41"/>
      <c r="W842" s="41"/>
      <c r="Y842" s="41"/>
      <c r="AA842" s="41"/>
      <c r="AC842" s="41"/>
      <c r="AE842" s="41"/>
      <c r="AG842" s="41"/>
      <c r="AI842" s="41"/>
      <c r="AK842" s="41"/>
      <c r="AM842" s="41"/>
      <c r="AO842" s="41"/>
      <c r="AQ842" s="41"/>
      <c r="AS842" s="41"/>
      <c r="AU842" s="41"/>
      <c r="AW842" s="41"/>
      <c r="AY842" s="41"/>
      <c r="BA842" s="41"/>
      <c r="BC842" s="41"/>
      <c r="BE842" s="41"/>
      <c r="BG842" s="41"/>
      <c r="BI842" s="41"/>
      <c r="BK842" s="41"/>
      <c r="BM842" s="41"/>
      <c r="BO842" s="41"/>
    </row>
    <row r="843" spans="13:67" x14ac:dyDescent="0.2">
      <c r="M843" s="41"/>
      <c r="O843" s="41"/>
      <c r="Q843" s="41"/>
      <c r="S843" s="41"/>
      <c r="U843" s="41"/>
      <c r="W843" s="41"/>
      <c r="Y843" s="41"/>
      <c r="AA843" s="41"/>
      <c r="AC843" s="41"/>
      <c r="AE843" s="41"/>
      <c r="AG843" s="41"/>
      <c r="AI843" s="41"/>
      <c r="AK843" s="41"/>
      <c r="AM843" s="41"/>
      <c r="AO843" s="41"/>
      <c r="AQ843" s="41"/>
      <c r="AS843" s="41"/>
      <c r="AU843" s="41"/>
      <c r="AW843" s="41"/>
      <c r="AY843" s="41"/>
      <c r="BA843" s="41"/>
      <c r="BC843" s="41"/>
      <c r="BE843" s="41"/>
      <c r="BG843" s="41"/>
      <c r="BI843" s="41"/>
      <c r="BK843" s="41"/>
      <c r="BM843" s="41"/>
      <c r="BO843" s="41"/>
    </row>
    <row r="844" spans="13:67" x14ac:dyDescent="0.2">
      <c r="M844" s="41"/>
      <c r="O844" s="41"/>
      <c r="Q844" s="41"/>
      <c r="S844" s="41"/>
      <c r="U844" s="41"/>
      <c r="W844" s="41"/>
      <c r="Y844" s="41"/>
      <c r="AA844" s="41"/>
      <c r="AC844" s="41"/>
      <c r="AE844" s="41"/>
      <c r="AG844" s="41"/>
      <c r="AI844" s="41"/>
      <c r="AK844" s="41"/>
      <c r="AM844" s="41"/>
      <c r="AO844" s="41"/>
      <c r="AQ844" s="41"/>
      <c r="AS844" s="41"/>
      <c r="AU844" s="41"/>
      <c r="AW844" s="41"/>
      <c r="AY844" s="41"/>
      <c r="BA844" s="41"/>
      <c r="BC844" s="41"/>
      <c r="BE844" s="41"/>
      <c r="BG844" s="41"/>
      <c r="BI844" s="41"/>
      <c r="BK844" s="41"/>
      <c r="BM844" s="41"/>
      <c r="BO844" s="41"/>
    </row>
    <row r="845" spans="13:67" x14ac:dyDescent="0.2">
      <c r="M845" s="41"/>
      <c r="O845" s="41"/>
      <c r="Q845" s="41"/>
      <c r="S845" s="41"/>
      <c r="U845" s="41"/>
      <c r="W845" s="41"/>
      <c r="Y845" s="41"/>
      <c r="AA845" s="41"/>
      <c r="AC845" s="41"/>
      <c r="AE845" s="41"/>
      <c r="AG845" s="41"/>
      <c r="AI845" s="41"/>
      <c r="AK845" s="41"/>
      <c r="AM845" s="41"/>
      <c r="AO845" s="41"/>
      <c r="AQ845" s="41"/>
      <c r="AS845" s="41"/>
      <c r="AU845" s="41"/>
      <c r="AW845" s="41"/>
      <c r="AY845" s="41"/>
      <c r="BA845" s="41"/>
      <c r="BC845" s="41"/>
      <c r="BE845" s="41"/>
      <c r="BG845" s="41"/>
      <c r="BI845" s="41"/>
      <c r="BK845" s="41"/>
      <c r="BM845" s="41"/>
      <c r="BO845" s="41"/>
    </row>
    <row r="846" spans="13:67" x14ac:dyDescent="0.2">
      <c r="M846" s="41"/>
      <c r="O846" s="41"/>
      <c r="Q846" s="41"/>
      <c r="S846" s="41"/>
      <c r="U846" s="41"/>
      <c r="W846" s="41"/>
      <c r="Y846" s="41"/>
      <c r="AA846" s="41"/>
      <c r="AC846" s="41"/>
      <c r="AE846" s="41"/>
      <c r="AG846" s="41"/>
      <c r="AI846" s="41"/>
      <c r="AK846" s="41"/>
      <c r="AM846" s="41"/>
      <c r="AO846" s="41"/>
      <c r="AQ846" s="41"/>
      <c r="AS846" s="41"/>
      <c r="AU846" s="41"/>
      <c r="AW846" s="41"/>
      <c r="AY846" s="41"/>
      <c r="BA846" s="41"/>
      <c r="BC846" s="41"/>
      <c r="BE846" s="41"/>
      <c r="BG846" s="41"/>
      <c r="BI846" s="41"/>
      <c r="BK846" s="41"/>
      <c r="BM846" s="41"/>
      <c r="BO846" s="41"/>
    </row>
    <row r="847" spans="13:67" x14ac:dyDescent="0.2">
      <c r="M847" s="41"/>
      <c r="O847" s="41"/>
      <c r="Q847" s="41"/>
      <c r="S847" s="41"/>
      <c r="U847" s="41"/>
      <c r="W847" s="41"/>
      <c r="Y847" s="41"/>
      <c r="AA847" s="41"/>
      <c r="AC847" s="41"/>
      <c r="AE847" s="41"/>
      <c r="AG847" s="41"/>
      <c r="AI847" s="41"/>
      <c r="AK847" s="41"/>
      <c r="AM847" s="41"/>
      <c r="AO847" s="41"/>
      <c r="AQ847" s="41"/>
      <c r="AS847" s="41"/>
      <c r="AU847" s="41"/>
      <c r="AW847" s="41"/>
      <c r="AY847" s="41"/>
      <c r="BA847" s="41"/>
      <c r="BC847" s="41"/>
      <c r="BE847" s="41"/>
      <c r="BG847" s="41"/>
      <c r="BI847" s="41"/>
      <c r="BK847" s="41"/>
      <c r="BM847" s="41"/>
      <c r="BO847" s="41"/>
    </row>
    <row r="848" spans="13:67" x14ac:dyDescent="0.2">
      <c r="M848" s="41"/>
      <c r="O848" s="41"/>
      <c r="Q848" s="41"/>
      <c r="S848" s="41"/>
      <c r="U848" s="41"/>
      <c r="W848" s="41"/>
      <c r="Y848" s="41"/>
      <c r="AA848" s="41"/>
      <c r="AC848" s="41"/>
      <c r="AE848" s="41"/>
      <c r="AG848" s="41"/>
      <c r="AI848" s="41"/>
      <c r="AK848" s="41"/>
      <c r="AM848" s="41"/>
      <c r="AO848" s="41"/>
      <c r="AQ848" s="41"/>
      <c r="AS848" s="41"/>
      <c r="AU848" s="41"/>
      <c r="AW848" s="41"/>
      <c r="AY848" s="41"/>
      <c r="BA848" s="41"/>
      <c r="BC848" s="41"/>
      <c r="BE848" s="41"/>
      <c r="BG848" s="41"/>
      <c r="BI848" s="41"/>
      <c r="BK848" s="41"/>
      <c r="BM848" s="41"/>
      <c r="BO848" s="41"/>
    </row>
    <row r="849" spans="13:67" x14ac:dyDescent="0.2">
      <c r="M849" s="41"/>
      <c r="O849" s="41"/>
      <c r="Q849" s="41"/>
      <c r="S849" s="41"/>
      <c r="U849" s="41"/>
      <c r="W849" s="41"/>
      <c r="Y849" s="41"/>
      <c r="AA849" s="41"/>
      <c r="AC849" s="41"/>
      <c r="AE849" s="41"/>
      <c r="AG849" s="41"/>
      <c r="AI849" s="41"/>
      <c r="AK849" s="41"/>
      <c r="AM849" s="41"/>
      <c r="AO849" s="41"/>
      <c r="AQ849" s="41"/>
      <c r="AS849" s="41"/>
      <c r="AU849" s="41"/>
      <c r="AW849" s="41"/>
      <c r="AY849" s="41"/>
      <c r="BA849" s="41"/>
      <c r="BC849" s="41"/>
      <c r="BE849" s="41"/>
      <c r="BG849" s="41"/>
      <c r="BI849" s="41"/>
      <c r="BK849" s="41"/>
      <c r="BM849" s="41"/>
      <c r="BO849" s="41"/>
    </row>
    <row r="850" spans="13:67" x14ac:dyDescent="0.2">
      <c r="M850" s="41"/>
      <c r="O850" s="41"/>
      <c r="Q850" s="41"/>
      <c r="S850" s="41"/>
      <c r="U850" s="41"/>
      <c r="W850" s="41"/>
      <c r="Y850" s="41"/>
      <c r="AA850" s="41"/>
      <c r="AC850" s="41"/>
      <c r="AE850" s="41"/>
      <c r="AG850" s="41"/>
      <c r="AI850" s="41"/>
      <c r="AK850" s="41"/>
      <c r="AM850" s="41"/>
      <c r="AO850" s="41"/>
      <c r="AQ850" s="41"/>
      <c r="AS850" s="41"/>
      <c r="AU850" s="41"/>
      <c r="AW850" s="41"/>
      <c r="AY850" s="41"/>
      <c r="BA850" s="41"/>
      <c r="BC850" s="41"/>
      <c r="BE850" s="41"/>
      <c r="BG850" s="41"/>
      <c r="BI850" s="41"/>
      <c r="BK850" s="41"/>
      <c r="BM850" s="41"/>
      <c r="BO850" s="41"/>
    </row>
    <row r="851" spans="13:67" x14ac:dyDescent="0.2">
      <c r="M851" s="41"/>
      <c r="O851" s="41"/>
      <c r="Q851" s="41"/>
      <c r="S851" s="41"/>
      <c r="U851" s="41"/>
      <c r="W851" s="41"/>
      <c r="Y851" s="41"/>
      <c r="AA851" s="41"/>
      <c r="AC851" s="41"/>
      <c r="AE851" s="41"/>
      <c r="AG851" s="41"/>
      <c r="AI851" s="41"/>
      <c r="AK851" s="41"/>
      <c r="AM851" s="41"/>
      <c r="AO851" s="41"/>
      <c r="AQ851" s="41"/>
      <c r="AS851" s="41"/>
      <c r="AU851" s="41"/>
      <c r="AW851" s="41"/>
      <c r="AY851" s="41"/>
      <c r="BA851" s="41"/>
      <c r="BC851" s="41"/>
      <c r="BE851" s="41"/>
      <c r="BG851" s="41"/>
      <c r="BI851" s="41"/>
      <c r="BK851" s="41"/>
      <c r="BM851" s="41"/>
      <c r="BO851" s="41"/>
    </row>
    <row r="852" spans="13:67" x14ac:dyDescent="0.2">
      <c r="M852" s="41"/>
      <c r="O852" s="41"/>
      <c r="Q852" s="41"/>
      <c r="S852" s="41"/>
      <c r="U852" s="41"/>
      <c r="W852" s="41"/>
      <c r="Y852" s="41"/>
      <c r="AA852" s="41"/>
      <c r="AC852" s="41"/>
      <c r="AE852" s="41"/>
      <c r="AG852" s="41"/>
      <c r="AI852" s="41"/>
      <c r="AK852" s="41"/>
      <c r="AM852" s="41"/>
      <c r="AO852" s="41"/>
      <c r="AQ852" s="41"/>
      <c r="AS852" s="41"/>
      <c r="AU852" s="41"/>
      <c r="AW852" s="41"/>
      <c r="AY852" s="41"/>
      <c r="BA852" s="41"/>
      <c r="BC852" s="41"/>
      <c r="BE852" s="41"/>
      <c r="BG852" s="41"/>
      <c r="BI852" s="41"/>
      <c r="BK852" s="41"/>
      <c r="BM852" s="41"/>
      <c r="BO852" s="41"/>
    </row>
    <row r="853" spans="13:67" x14ac:dyDescent="0.2">
      <c r="M853" s="41"/>
      <c r="O853" s="41"/>
      <c r="Q853" s="41"/>
      <c r="S853" s="41"/>
      <c r="U853" s="41"/>
      <c r="W853" s="41"/>
      <c r="Y853" s="41"/>
      <c r="AA853" s="41"/>
      <c r="AC853" s="41"/>
      <c r="AE853" s="41"/>
      <c r="AG853" s="41"/>
      <c r="AI853" s="41"/>
      <c r="AK853" s="41"/>
      <c r="AM853" s="41"/>
      <c r="AO853" s="41"/>
      <c r="AQ853" s="41"/>
      <c r="AS853" s="41"/>
      <c r="AU853" s="41"/>
      <c r="AW853" s="41"/>
      <c r="AY853" s="41"/>
      <c r="BA853" s="41"/>
      <c r="BC853" s="41"/>
      <c r="BE853" s="41"/>
      <c r="BG853" s="41"/>
      <c r="BI853" s="41"/>
      <c r="BK853" s="41"/>
      <c r="BM853" s="41"/>
      <c r="BO853" s="41"/>
    </row>
    <row r="854" spans="13:67" x14ac:dyDescent="0.2">
      <c r="M854" s="41"/>
      <c r="O854" s="41"/>
      <c r="Q854" s="41"/>
      <c r="S854" s="41"/>
      <c r="U854" s="41"/>
      <c r="W854" s="41"/>
      <c r="Y854" s="41"/>
      <c r="AA854" s="41"/>
      <c r="AC854" s="41"/>
      <c r="AE854" s="41"/>
      <c r="AG854" s="41"/>
      <c r="AI854" s="41"/>
      <c r="AK854" s="41"/>
      <c r="AM854" s="41"/>
      <c r="AO854" s="41"/>
      <c r="AQ854" s="41"/>
      <c r="AS854" s="41"/>
      <c r="AU854" s="41"/>
      <c r="AW854" s="41"/>
      <c r="AY854" s="41"/>
      <c r="BA854" s="41"/>
      <c r="BC854" s="41"/>
      <c r="BE854" s="41"/>
      <c r="BG854" s="41"/>
      <c r="BI854" s="41"/>
      <c r="BK854" s="41"/>
      <c r="BM854" s="41"/>
      <c r="BO854" s="41"/>
    </row>
    <row r="855" spans="13:67" x14ac:dyDescent="0.2">
      <c r="M855" s="41"/>
      <c r="O855" s="41"/>
      <c r="Q855" s="41"/>
      <c r="S855" s="41"/>
      <c r="U855" s="41"/>
      <c r="W855" s="41"/>
      <c r="Y855" s="41"/>
      <c r="AA855" s="41"/>
      <c r="AC855" s="41"/>
      <c r="AE855" s="41"/>
      <c r="AG855" s="41"/>
      <c r="AI855" s="41"/>
      <c r="AK855" s="41"/>
      <c r="AM855" s="41"/>
      <c r="AO855" s="41"/>
      <c r="AQ855" s="41"/>
      <c r="AS855" s="41"/>
      <c r="AU855" s="41"/>
      <c r="AW855" s="41"/>
      <c r="AY855" s="41"/>
      <c r="BA855" s="41"/>
      <c r="BC855" s="41"/>
      <c r="BE855" s="41"/>
      <c r="BG855" s="41"/>
      <c r="BI855" s="41"/>
      <c r="BK855" s="41"/>
      <c r="BM855" s="41"/>
      <c r="BO855" s="41"/>
    </row>
    <row r="856" spans="13:67" x14ac:dyDescent="0.2">
      <c r="M856" s="41"/>
      <c r="O856" s="41"/>
      <c r="Q856" s="41"/>
      <c r="S856" s="41"/>
      <c r="U856" s="41"/>
      <c r="W856" s="41"/>
      <c r="Y856" s="41"/>
      <c r="AA856" s="41"/>
      <c r="AC856" s="41"/>
      <c r="AE856" s="41"/>
      <c r="AG856" s="41"/>
      <c r="AI856" s="41"/>
      <c r="AK856" s="41"/>
      <c r="AM856" s="41"/>
      <c r="AO856" s="41"/>
      <c r="AQ856" s="41"/>
      <c r="AS856" s="41"/>
      <c r="AU856" s="41"/>
      <c r="AW856" s="41"/>
      <c r="AY856" s="41"/>
      <c r="BA856" s="41"/>
      <c r="BC856" s="41"/>
      <c r="BE856" s="41"/>
      <c r="BG856" s="41"/>
      <c r="BI856" s="41"/>
      <c r="BK856" s="41"/>
      <c r="BM856" s="41"/>
      <c r="BO856" s="41"/>
    </row>
    <row r="857" spans="13:67" x14ac:dyDescent="0.2">
      <c r="M857" s="41"/>
      <c r="O857" s="41"/>
      <c r="Q857" s="41"/>
      <c r="S857" s="41"/>
      <c r="U857" s="41"/>
      <c r="W857" s="41"/>
      <c r="Y857" s="41"/>
      <c r="AA857" s="41"/>
      <c r="AC857" s="41"/>
      <c r="AE857" s="41"/>
      <c r="AG857" s="41"/>
      <c r="AI857" s="41"/>
      <c r="AK857" s="41"/>
      <c r="AM857" s="41"/>
      <c r="AO857" s="41"/>
      <c r="AQ857" s="41"/>
      <c r="AS857" s="41"/>
      <c r="AU857" s="41"/>
      <c r="AW857" s="41"/>
      <c r="AY857" s="41"/>
      <c r="BA857" s="41"/>
      <c r="BC857" s="41"/>
      <c r="BE857" s="41"/>
      <c r="BG857" s="41"/>
      <c r="BI857" s="41"/>
      <c r="BK857" s="41"/>
      <c r="BM857" s="41"/>
      <c r="BO857" s="41"/>
    </row>
    <row r="858" spans="13:67" x14ac:dyDescent="0.2">
      <c r="M858" s="41"/>
      <c r="O858" s="41"/>
      <c r="Q858" s="41"/>
      <c r="S858" s="41"/>
      <c r="U858" s="41"/>
      <c r="W858" s="41"/>
      <c r="Y858" s="41"/>
      <c r="AA858" s="41"/>
      <c r="AC858" s="41"/>
      <c r="AE858" s="41"/>
      <c r="AG858" s="41"/>
      <c r="AI858" s="41"/>
      <c r="AK858" s="41"/>
      <c r="AM858" s="41"/>
      <c r="AO858" s="41"/>
      <c r="AQ858" s="41"/>
      <c r="AS858" s="41"/>
      <c r="AU858" s="41"/>
      <c r="AW858" s="41"/>
      <c r="AY858" s="41"/>
      <c r="BA858" s="41"/>
      <c r="BC858" s="41"/>
      <c r="BE858" s="41"/>
      <c r="BG858" s="41"/>
      <c r="BI858" s="41"/>
      <c r="BK858" s="41"/>
      <c r="BM858" s="41"/>
      <c r="BO858" s="41"/>
    </row>
    <row r="859" spans="13:67" x14ac:dyDescent="0.2">
      <c r="M859" s="41"/>
      <c r="O859" s="41"/>
      <c r="Q859" s="41"/>
      <c r="S859" s="41"/>
      <c r="U859" s="41"/>
      <c r="W859" s="41"/>
      <c r="Y859" s="41"/>
      <c r="AA859" s="41"/>
      <c r="AC859" s="41"/>
      <c r="AE859" s="41"/>
      <c r="AG859" s="41"/>
      <c r="AI859" s="41"/>
      <c r="AK859" s="41"/>
      <c r="AM859" s="41"/>
      <c r="AO859" s="41"/>
      <c r="AQ859" s="41"/>
      <c r="AS859" s="41"/>
      <c r="AU859" s="41"/>
      <c r="AW859" s="41"/>
      <c r="AY859" s="41"/>
      <c r="BA859" s="41"/>
      <c r="BC859" s="41"/>
      <c r="BE859" s="41"/>
      <c r="BG859" s="41"/>
      <c r="BI859" s="41"/>
      <c r="BK859" s="41"/>
      <c r="BM859" s="41"/>
      <c r="BO859" s="41"/>
    </row>
    <row r="860" spans="13:67" x14ac:dyDescent="0.2">
      <c r="M860" s="41"/>
      <c r="O860" s="41"/>
      <c r="Q860" s="41"/>
      <c r="S860" s="41"/>
      <c r="U860" s="41"/>
      <c r="W860" s="41"/>
      <c r="Y860" s="41"/>
      <c r="AA860" s="41"/>
      <c r="AC860" s="41"/>
      <c r="AE860" s="41"/>
      <c r="AG860" s="41"/>
      <c r="AI860" s="41"/>
      <c r="AK860" s="41"/>
      <c r="AM860" s="41"/>
      <c r="AO860" s="41"/>
      <c r="AQ860" s="41"/>
      <c r="AS860" s="41"/>
      <c r="AU860" s="41"/>
      <c r="AW860" s="41"/>
      <c r="AY860" s="41"/>
      <c r="BA860" s="41"/>
      <c r="BC860" s="41"/>
      <c r="BE860" s="41"/>
      <c r="BG860" s="41"/>
      <c r="BI860" s="41"/>
      <c r="BK860" s="41"/>
      <c r="BM860" s="41"/>
      <c r="BO860" s="41"/>
    </row>
    <row r="861" spans="13:67" x14ac:dyDescent="0.2">
      <c r="M861" s="41"/>
      <c r="O861" s="41"/>
      <c r="Q861" s="41"/>
      <c r="S861" s="41"/>
      <c r="U861" s="41"/>
      <c r="W861" s="41"/>
      <c r="Y861" s="41"/>
      <c r="AA861" s="41"/>
      <c r="AC861" s="41"/>
      <c r="AE861" s="41"/>
      <c r="AG861" s="41"/>
      <c r="AI861" s="41"/>
      <c r="AK861" s="41"/>
      <c r="AM861" s="41"/>
      <c r="AO861" s="41"/>
      <c r="AQ861" s="41"/>
      <c r="AS861" s="41"/>
      <c r="AU861" s="41"/>
      <c r="AW861" s="41"/>
      <c r="AY861" s="41"/>
      <c r="BA861" s="41"/>
      <c r="BC861" s="41"/>
      <c r="BE861" s="41"/>
      <c r="BG861" s="41"/>
      <c r="BI861" s="41"/>
      <c r="BK861" s="41"/>
      <c r="BM861" s="41"/>
      <c r="BO861" s="41"/>
    </row>
    <row r="862" spans="13:67" x14ac:dyDescent="0.2">
      <c r="M862" s="41"/>
      <c r="O862" s="41"/>
      <c r="Q862" s="41"/>
      <c r="S862" s="41"/>
      <c r="U862" s="41"/>
      <c r="W862" s="41"/>
      <c r="Y862" s="41"/>
      <c r="AA862" s="41"/>
      <c r="AC862" s="41"/>
      <c r="AE862" s="41"/>
      <c r="AG862" s="41"/>
      <c r="AI862" s="41"/>
      <c r="AK862" s="41"/>
      <c r="AM862" s="41"/>
      <c r="AO862" s="41"/>
      <c r="AQ862" s="41"/>
      <c r="AS862" s="41"/>
      <c r="AU862" s="41"/>
      <c r="AW862" s="41"/>
      <c r="AY862" s="41"/>
      <c r="BA862" s="41"/>
      <c r="BC862" s="41"/>
      <c r="BE862" s="41"/>
      <c r="BG862" s="41"/>
      <c r="BI862" s="41"/>
      <c r="BK862" s="41"/>
      <c r="BM862" s="41"/>
      <c r="BO862" s="41"/>
    </row>
    <row r="863" spans="13:67" x14ac:dyDescent="0.2">
      <c r="M863" s="41"/>
      <c r="O863" s="41"/>
      <c r="Q863" s="41"/>
      <c r="S863" s="41"/>
      <c r="U863" s="41"/>
      <c r="W863" s="41"/>
      <c r="Y863" s="41"/>
      <c r="AA863" s="41"/>
      <c r="AC863" s="41"/>
      <c r="AE863" s="41"/>
      <c r="AG863" s="41"/>
      <c r="AI863" s="41"/>
      <c r="AK863" s="41"/>
      <c r="AM863" s="41"/>
      <c r="AO863" s="41"/>
      <c r="AQ863" s="41"/>
      <c r="AS863" s="41"/>
      <c r="AU863" s="41"/>
      <c r="AW863" s="41"/>
      <c r="AY863" s="41"/>
      <c r="BA863" s="41"/>
      <c r="BC863" s="41"/>
      <c r="BE863" s="41"/>
      <c r="BG863" s="41"/>
      <c r="BI863" s="41"/>
      <c r="BK863" s="41"/>
      <c r="BM863" s="41"/>
      <c r="BO863" s="41"/>
    </row>
    <row r="864" spans="13:67" x14ac:dyDescent="0.2">
      <c r="M864" s="41"/>
      <c r="O864" s="41"/>
      <c r="Q864" s="41"/>
      <c r="S864" s="41"/>
      <c r="U864" s="41"/>
      <c r="W864" s="41"/>
      <c r="Y864" s="41"/>
      <c r="AA864" s="41"/>
      <c r="AC864" s="41"/>
      <c r="AE864" s="41"/>
      <c r="AG864" s="41"/>
      <c r="AI864" s="41"/>
      <c r="AK864" s="41"/>
      <c r="AM864" s="41"/>
      <c r="AO864" s="41"/>
      <c r="AQ864" s="41"/>
      <c r="AS864" s="41"/>
      <c r="AU864" s="41"/>
      <c r="AW864" s="41"/>
      <c r="AY864" s="41"/>
      <c r="BA864" s="41"/>
      <c r="BC864" s="41"/>
      <c r="BE864" s="41"/>
      <c r="BG864" s="41"/>
      <c r="BI864" s="41"/>
      <c r="BK864" s="41"/>
      <c r="BM864" s="41"/>
      <c r="BO864" s="41"/>
    </row>
    <row r="865" spans="13:67" x14ac:dyDescent="0.2">
      <c r="M865" s="41"/>
      <c r="O865" s="41"/>
      <c r="Q865" s="41"/>
      <c r="S865" s="41"/>
      <c r="U865" s="41"/>
      <c r="W865" s="41"/>
      <c r="Y865" s="41"/>
      <c r="AA865" s="41"/>
      <c r="AC865" s="41"/>
      <c r="AE865" s="41"/>
      <c r="AG865" s="41"/>
      <c r="AI865" s="41"/>
      <c r="AK865" s="41"/>
      <c r="AM865" s="41"/>
      <c r="AO865" s="41"/>
      <c r="AQ865" s="41"/>
      <c r="AS865" s="41"/>
      <c r="AU865" s="41"/>
      <c r="AW865" s="41"/>
      <c r="AY865" s="41"/>
      <c r="BA865" s="41"/>
      <c r="BC865" s="41"/>
      <c r="BE865" s="41"/>
      <c r="BG865" s="41"/>
      <c r="BI865" s="41"/>
      <c r="BK865" s="41"/>
      <c r="BM865" s="41"/>
      <c r="BO865" s="41"/>
    </row>
    <row r="866" spans="13:67" x14ac:dyDescent="0.2">
      <c r="M866" s="41"/>
      <c r="O866" s="41"/>
      <c r="Q866" s="41"/>
      <c r="S866" s="41"/>
      <c r="U866" s="41"/>
      <c r="W866" s="41"/>
      <c r="Y866" s="41"/>
      <c r="AA866" s="41"/>
      <c r="AC866" s="41"/>
      <c r="AE866" s="41"/>
      <c r="AG866" s="41"/>
      <c r="AI866" s="41"/>
      <c r="AK866" s="41"/>
      <c r="AM866" s="41"/>
      <c r="AO866" s="41"/>
      <c r="AQ866" s="41"/>
      <c r="AS866" s="41"/>
      <c r="AU866" s="41"/>
      <c r="AW866" s="41"/>
      <c r="AY866" s="41"/>
      <c r="BA866" s="41"/>
      <c r="BC866" s="41"/>
      <c r="BE866" s="41"/>
      <c r="BG866" s="41"/>
      <c r="BI866" s="41"/>
      <c r="BK866" s="41"/>
      <c r="BM866" s="41"/>
      <c r="BO866" s="41"/>
    </row>
    <row r="867" spans="13:67" x14ac:dyDescent="0.2">
      <c r="M867" s="41"/>
      <c r="O867" s="41"/>
      <c r="Q867" s="41"/>
      <c r="S867" s="41"/>
      <c r="U867" s="41"/>
      <c r="W867" s="41"/>
      <c r="Y867" s="41"/>
      <c r="AA867" s="41"/>
      <c r="AC867" s="41"/>
      <c r="AE867" s="41"/>
      <c r="AG867" s="41"/>
      <c r="AI867" s="41"/>
      <c r="AK867" s="41"/>
      <c r="AM867" s="41"/>
      <c r="AO867" s="41"/>
      <c r="AQ867" s="41"/>
      <c r="AS867" s="41"/>
      <c r="AU867" s="41"/>
      <c r="AW867" s="41"/>
      <c r="AY867" s="41"/>
      <c r="BA867" s="41"/>
      <c r="BC867" s="41"/>
      <c r="BE867" s="41"/>
      <c r="BG867" s="41"/>
      <c r="BI867" s="41"/>
      <c r="BK867" s="41"/>
      <c r="BM867" s="41"/>
      <c r="BO867" s="41"/>
    </row>
    <row r="868" spans="13:67" x14ac:dyDescent="0.2">
      <c r="M868" s="41"/>
      <c r="O868" s="41"/>
      <c r="Q868" s="41"/>
      <c r="S868" s="41"/>
      <c r="U868" s="41"/>
      <c r="W868" s="41"/>
      <c r="Y868" s="41"/>
      <c r="AA868" s="41"/>
      <c r="AC868" s="41"/>
      <c r="AE868" s="41"/>
      <c r="AG868" s="41"/>
      <c r="AI868" s="41"/>
      <c r="AK868" s="41"/>
      <c r="AM868" s="41"/>
      <c r="AO868" s="41"/>
      <c r="AQ868" s="41"/>
      <c r="AS868" s="41"/>
      <c r="AU868" s="41"/>
      <c r="AW868" s="41"/>
      <c r="AY868" s="41"/>
      <c r="BA868" s="41"/>
      <c r="BC868" s="41"/>
      <c r="BE868" s="41"/>
      <c r="BG868" s="41"/>
      <c r="BI868" s="41"/>
      <c r="BK868" s="41"/>
      <c r="BM868" s="41"/>
      <c r="BO868" s="41"/>
    </row>
    <row r="869" spans="13:67" x14ac:dyDescent="0.2">
      <c r="M869" s="41"/>
      <c r="O869" s="41"/>
      <c r="Q869" s="41"/>
      <c r="S869" s="41"/>
      <c r="U869" s="41"/>
      <c r="W869" s="41"/>
      <c r="Y869" s="41"/>
      <c r="AA869" s="41"/>
      <c r="AC869" s="41"/>
      <c r="AE869" s="41"/>
      <c r="AG869" s="41"/>
      <c r="AI869" s="41"/>
      <c r="AK869" s="41"/>
      <c r="AM869" s="41"/>
      <c r="AO869" s="41"/>
      <c r="AQ869" s="41"/>
      <c r="AS869" s="41"/>
      <c r="AU869" s="41"/>
      <c r="AW869" s="41"/>
      <c r="AY869" s="41"/>
      <c r="BA869" s="41"/>
      <c r="BC869" s="41"/>
      <c r="BE869" s="41"/>
      <c r="BG869" s="41"/>
      <c r="BI869" s="41"/>
      <c r="BK869" s="41"/>
      <c r="BM869" s="41"/>
      <c r="BO869" s="41"/>
    </row>
    <row r="870" spans="13:67" x14ac:dyDescent="0.2">
      <c r="M870" s="41"/>
      <c r="O870" s="41"/>
      <c r="Q870" s="41"/>
      <c r="S870" s="41"/>
      <c r="U870" s="41"/>
      <c r="W870" s="41"/>
      <c r="Y870" s="41"/>
      <c r="AA870" s="41"/>
      <c r="AC870" s="41"/>
      <c r="AE870" s="41"/>
      <c r="AG870" s="41"/>
      <c r="AI870" s="41"/>
      <c r="AK870" s="41"/>
      <c r="AM870" s="41"/>
      <c r="AO870" s="41"/>
      <c r="AQ870" s="41"/>
      <c r="AS870" s="41"/>
      <c r="AU870" s="41"/>
      <c r="AW870" s="41"/>
      <c r="AY870" s="41"/>
      <c r="BA870" s="41"/>
      <c r="BC870" s="41"/>
      <c r="BE870" s="41"/>
      <c r="BG870" s="41"/>
      <c r="BI870" s="41"/>
      <c r="BK870" s="41"/>
      <c r="BM870" s="41"/>
      <c r="BO870" s="41"/>
    </row>
    <row r="871" spans="13:67" x14ac:dyDescent="0.2">
      <c r="M871" s="41"/>
      <c r="O871" s="41"/>
      <c r="Q871" s="41"/>
      <c r="S871" s="41"/>
      <c r="U871" s="41"/>
      <c r="W871" s="41"/>
      <c r="Y871" s="41"/>
      <c r="AA871" s="41"/>
      <c r="AC871" s="41"/>
      <c r="AE871" s="41"/>
      <c r="AG871" s="41"/>
      <c r="AI871" s="41"/>
      <c r="AK871" s="41"/>
      <c r="AM871" s="41"/>
      <c r="AO871" s="41"/>
      <c r="AQ871" s="41"/>
      <c r="AS871" s="41"/>
      <c r="AU871" s="41"/>
      <c r="AW871" s="41"/>
      <c r="AY871" s="41"/>
      <c r="BA871" s="41"/>
      <c r="BC871" s="41"/>
      <c r="BE871" s="41"/>
      <c r="BG871" s="41"/>
      <c r="BI871" s="41"/>
      <c r="BK871" s="41"/>
      <c r="BM871" s="41"/>
      <c r="BO871" s="41"/>
    </row>
    <row r="872" spans="13:67" x14ac:dyDescent="0.2">
      <c r="M872" s="41"/>
      <c r="O872" s="41"/>
      <c r="Q872" s="41"/>
      <c r="S872" s="41"/>
      <c r="U872" s="41"/>
      <c r="W872" s="41"/>
      <c r="Y872" s="41"/>
      <c r="AA872" s="41"/>
      <c r="AC872" s="41"/>
      <c r="AE872" s="41"/>
      <c r="AG872" s="41"/>
      <c r="AI872" s="41"/>
      <c r="AK872" s="41"/>
      <c r="AM872" s="41"/>
      <c r="AO872" s="41"/>
      <c r="AQ872" s="41"/>
      <c r="AS872" s="41"/>
      <c r="AU872" s="41"/>
      <c r="AW872" s="41"/>
      <c r="AY872" s="41"/>
      <c r="BA872" s="41"/>
      <c r="BC872" s="41"/>
      <c r="BE872" s="41"/>
      <c r="BG872" s="41"/>
      <c r="BI872" s="41"/>
      <c r="BK872" s="41"/>
      <c r="BM872" s="41"/>
      <c r="BO872" s="41"/>
    </row>
    <row r="873" spans="13:67" x14ac:dyDescent="0.2">
      <c r="M873" s="41"/>
      <c r="O873" s="41"/>
      <c r="Q873" s="41"/>
      <c r="S873" s="41"/>
      <c r="U873" s="41"/>
      <c r="W873" s="41"/>
      <c r="Y873" s="41"/>
      <c r="AA873" s="41"/>
      <c r="AC873" s="41"/>
      <c r="AE873" s="41"/>
      <c r="AG873" s="41"/>
      <c r="AI873" s="41"/>
      <c r="AK873" s="41"/>
      <c r="AM873" s="41"/>
      <c r="AO873" s="41"/>
      <c r="AQ873" s="41"/>
      <c r="AS873" s="41"/>
      <c r="AU873" s="41"/>
      <c r="AW873" s="41"/>
      <c r="AY873" s="41"/>
      <c r="BA873" s="41"/>
      <c r="BC873" s="41"/>
      <c r="BE873" s="41"/>
      <c r="BG873" s="41"/>
      <c r="BI873" s="41"/>
      <c r="BK873" s="41"/>
      <c r="BM873" s="41"/>
      <c r="BO873" s="41"/>
    </row>
    <row r="874" spans="13:67" x14ac:dyDescent="0.2">
      <c r="M874" s="41"/>
      <c r="O874" s="41"/>
      <c r="Q874" s="41"/>
      <c r="S874" s="41"/>
      <c r="U874" s="41"/>
      <c r="W874" s="41"/>
      <c r="Y874" s="41"/>
      <c r="AA874" s="41"/>
      <c r="AC874" s="41"/>
      <c r="AE874" s="41"/>
      <c r="AG874" s="41"/>
      <c r="AI874" s="41"/>
      <c r="AK874" s="41"/>
      <c r="AM874" s="41"/>
      <c r="AO874" s="41"/>
      <c r="AQ874" s="41"/>
      <c r="AS874" s="41"/>
      <c r="AU874" s="41"/>
      <c r="AW874" s="41"/>
      <c r="AY874" s="41"/>
      <c r="BA874" s="41"/>
      <c r="BC874" s="41"/>
      <c r="BE874" s="41"/>
      <c r="BG874" s="41"/>
      <c r="BI874" s="41"/>
      <c r="BK874" s="41"/>
      <c r="BM874" s="41"/>
      <c r="BO874" s="41"/>
    </row>
    <row r="875" spans="13:67" x14ac:dyDescent="0.2">
      <c r="M875" s="41"/>
      <c r="O875" s="41"/>
      <c r="Q875" s="41"/>
      <c r="S875" s="41"/>
      <c r="U875" s="41"/>
      <c r="W875" s="41"/>
      <c r="Y875" s="41"/>
      <c r="AA875" s="41"/>
      <c r="AC875" s="41"/>
      <c r="AE875" s="41"/>
      <c r="AG875" s="41"/>
      <c r="AI875" s="41"/>
      <c r="AK875" s="41"/>
      <c r="AM875" s="41"/>
      <c r="AO875" s="41"/>
      <c r="AQ875" s="41"/>
      <c r="AS875" s="41"/>
      <c r="AU875" s="41"/>
      <c r="AW875" s="41"/>
      <c r="AY875" s="41"/>
      <c r="BA875" s="41"/>
      <c r="BC875" s="41"/>
      <c r="BE875" s="41"/>
      <c r="BG875" s="41"/>
      <c r="BI875" s="41"/>
      <c r="BK875" s="41"/>
      <c r="BM875" s="41"/>
      <c r="BO875" s="41"/>
    </row>
    <row r="876" spans="13:67" x14ac:dyDescent="0.2">
      <c r="M876" s="41"/>
      <c r="O876" s="41"/>
      <c r="Q876" s="41"/>
      <c r="S876" s="41"/>
      <c r="U876" s="41"/>
      <c r="W876" s="41"/>
      <c r="Y876" s="41"/>
      <c r="AA876" s="41"/>
      <c r="AC876" s="41"/>
      <c r="AE876" s="41"/>
      <c r="AG876" s="41"/>
      <c r="AI876" s="41"/>
      <c r="AK876" s="41"/>
      <c r="AM876" s="41"/>
      <c r="AO876" s="41"/>
      <c r="AQ876" s="41"/>
      <c r="AS876" s="41"/>
      <c r="AU876" s="41"/>
      <c r="AW876" s="41"/>
      <c r="AY876" s="41"/>
      <c r="BA876" s="41"/>
      <c r="BC876" s="41"/>
      <c r="BE876" s="41"/>
      <c r="BG876" s="41"/>
      <c r="BI876" s="41"/>
      <c r="BK876" s="41"/>
      <c r="BM876" s="41"/>
      <c r="BO876" s="41"/>
    </row>
    <row r="877" spans="13:67" x14ac:dyDescent="0.2">
      <c r="M877" s="41"/>
      <c r="O877" s="41"/>
      <c r="Q877" s="41"/>
      <c r="S877" s="41"/>
      <c r="U877" s="41"/>
      <c r="W877" s="41"/>
      <c r="Y877" s="41"/>
      <c r="AA877" s="41"/>
      <c r="AC877" s="41"/>
      <c r="AE877" s="41"/>
      <c r="AG877" s="41"/>
      <c r="AI877" s="41"/>
      <c r="AK877" s="41"/>
      <c r="AM877" s="41"/>
      <c r="AO877" s="41"/>
      <c r="AQ877" s="41"/>
      <c r="AS877" s="41"/>
      <c r="AU877" s="41"/>
      <c r="AW877" s="41"/>
      <c r="AY877" s="41"/>
      <c r="BA877" s="41"/>
      <c r="BC877" s="41"/>
      <c r="BE877" s="41"/>
      <c r="BG877" s="41"/>
      <c r="BI877" s="41"/>
      <c r="BK877" s="41"/>
      <c r="BM877" s="41"/>
      <c r="BO877" s="41"/>
    </row>
    <row r="878" spans="13:67" x14ac:dyDescent="0.2">
      <c r="M878" s="41"/>
      <c r="O878" s="41"/>
      <c r="Q878" s="41"/>
      <c r="S878" s="41"/>
      <c r="U878" s="41"/>
      <c r="W878" s="41"/>
      <c r="Y878" s="41"/>
      <c r="AA878" s="41"/>
      <c r="AC878" s="41"/>
      <c r="AE878" s="41"/>
      <c r="AG878" s="41"/>
      <c r="AI878" s="41"/>
      <c r="AK878" s="41"/>
      <c r="AM878" s="41"/>
      <c r="AO878" s="41"/>
      <c r="AQ878" s="41"/>
      <c r="AS878" s="41"/>
      <c r="AU878" s="41"/>
      <c r="AW878" s="41"/>
      <c r="AY878" s="41"/>
      <c r="BA878" s="41"/>
      <c r="BC878" s="41"/>
      <c r="BE878" s="41"/>
      <c r="BG878" s="41"/>
      <c r="BI878" s="41"/>
      <c r="BK878" s="41"/>
      <c r="BM878" s="41"/>
      <c r="BO878" s="41"/>
    </row>
    <row r="879" spans="13:67" x14ac:dyDescent="0.2">
      <c r="M879" s="41"/>
      <c r="O879" s="41"/>
      <c r="Q879" s="41"/>
      <c r="S879" s="41"/>
      <c r="U879" s="41"/>
      <c r="W879" s="41"/>
      <c r="Y879" s="41"/>
      <c r="AA879" s="41"/>
      <c r="AC879" s="41"/>
      <c r="AE879" s="41"/>
      <c r="AG879" s="41"/>
      <c r="AI879" s="41"/>
      <c r="AK879" s="41"/>
      <c r="AM879" s="41"/>
      <c r="AO879" s="41"/>
      <c r="AQ879" s="41"/>
      <c r="AS879" s="41"/>
      <c r="AU879" s="41"/>
      <c r="AW879" s="41"/>
      <c r="AY879" s="41"/>
      <c r="BA879" s="41"/>
      <c r="BC879" s="41"/>
      <c r="BE879" s="41"/>
      <c r="BG879" s="41"/>
      <c r="BI879" s="41"/>
      <c r="BK879" s="41"/>
      <c r="BM879" s="41"/>
      <c r="BO879" s="41"/>
    </row>
    <row r="880" spans="13:67" x14ac:dyDescent="0.2">
      <c r="M880" s="41"/>
      <c r="O880" s="41"/>
      <c r="Q880" s="41"/>
      <c r="S880" s="41"/>
      <c r="U880" s="41"/>
      <c r="W880" s="41"/>
      <c r="Y880" s="41"/>
      <c r="AA880" s="41"/>
      <c r="AC880" s="41"/>
      <c r="AE880" s="41"/>
      <c r="AG880" s="41"/>
      <c r="AI880" s="41"/>
      <c r="AK880" s="41"/>
      <c r="AM880" s="41"/>
      <c r="AO880" s="41"/>
      <c r="AQ880" s="41"/>
      <c r="AS880" s="41"/>
      <c r="AU880" s="41"/>
      <c r="AW880" s="41"/>
      <c r="AY880" s="41"/>
      <c r="BA880" s="41"/>
      <c r="BC880" s="41"/>
      <c r="BE880" s="41"/>
      <c r="BG880" s="41"/>
      <c r="BI880" s="41"/>
      <c r="BK880" s="41"/>
      <c r="BM880" s="41"/>
      <c r="BO880" s="41"/>
    </row>
    <row r="881" spans="13:67" x14ac:dyDescent="0.2">
      <c r="M881" s="41"/>
      <c r="O881" s="41"/>
      <c r="Q881" s="41"/>
      <c r="S881" s="41"/>
      <c r="U881" s="41"/>
      <c r="W881" s="41"/>
      <c r="Y881" s="41"/>
      <c r="AA881" s="41"/>
      <c r="AC881" s="41"/>
      <c r="AE881" s="41"/>
      <c r="AG881" s="41"/>
      <c r="AI881" s="41"/>
      <c r="AK881" s="41"/>
      <c r="AM881" s="41"/>
      <c r="AO881" s="41"/>
      <c r="AQ881" s="41"/>
      <c r="AS881" s="41"/>
      <c r="AU881" s="41"/>
      <c r="AW881" s="41"/>
      <c r="AY881" s="41"/>
      <c r="BA881" s="41"/>
      <c r="BC881" s="41"/>
      <c r="BE881" s="41"/>
      <c r="BG881" s="41"/>
      <c r="BI881" s="41"/>
      <c r="BK881" s="41"/>
      <c r="BM881" s="41"/>
      <c r="BO881" s="41"/>
    </row>
    <row r="882" spans="13:67" x14ac:dyDescent="0.2">
      <c r="M882" s="41"/>
      <c r="O882" s="41"/>
      <c r="Q882" s="41"/>
      <c r="S882" s="41"/>
      <c r="U882" s="41"/>
      <c r="W882" s="41"/>
      <c r="Y882" s="41"/>
      <c r="AA882" s="41"/>
      <c r="AC882" s="41"/>
      <c r="AE882" s="41"/>
      <c r="AG882" s="41"/>
      <c r="AI882" s="41"/>
      <c r="AK882" s="41"/>
      <c r="AM882" s="41"/>
      <c r="AO882" s="41"/>
      <c r="AQ882" s="41"/>
      <c r="AS882" s="41"/>
      <c r="AU882" s="41"/>
      <c r="AW882" s="41"/>
      <c r="AY882" s="41"/>
      <c r="BA882" s="41"/>
      <c r="BC882" s="41"/>
      <c r="BE882" s="41"/>
      <c r="BG882" s="41"/>
      <c r="BI882" s="41"/>
      <c r="BK882" s="41"/>
      <c r="BM882" s="41"/>
      <c r="BO882" s="41"/>
    </row>
    <row r="883" spans="13:67" x14ac:dyDescent="0.2">
      <c r="M883" s="41"/>
      <c r="O883" s="41"/>
      <c r="Q883" s="41"/>
      <c r="S883" s="41"/>
      <c r="U883" s="41"/>
      <c r="W883" s="41"/>
      <c r="Y883" s="41"/>
      <c r="AA883" s="41"/>
      <c r="AC883" s="41"/>
      <c r="AE883" s="41"/>
      <c r="AG883" s="41"/>
      <c r="AI883" s="41"/>
      <c r="AK883" s="41"/>
      <c r="AM883" s="41"/>
      <c r="AO883" s="41"/>
      <c r="AQ883" s="41"/>
      <c r="AS883" s="41"/>
      <c r="AU883" s="41"/>
      <c r="AW883" s="41"/>
      <c r="AY883" s="41"/>
      <c r="BA883" s="41"/>
      <c r="BC883" s="41"/>
      <c r="BE883" s="41"/>
      <c r="BG883" s="41"/>
      <c r="BI883" s="41"/>
      <c r="BK883" s="41"/>
      <c r="BM883" s="41"/>
      <c r="BO883" s="41"/>
    </row>
    <row r="884" spans="13:67" x14ac:dyDescent="0.2">
      <c r="M884" s="41"/>
      <c r="O884" s="41"/>
      <c r="Q884" s="41"/>
      <c r="S884" s="41"/>
      <c r="U884" s="41"/>
      <c r="W884" s="41"/>
      <c r="Y884" s="41"/>
      <c r="AA884" s="41"/>
      <c r="AC884" s="41"/>
      <c r="AE884" s="41"/>
      <c r="AG884" s="41"/>
      <c r="AI884" s="41"/>
      <c r="AK884" s="41"/>
      <c r="AM884" s="41"/>
      <c r="AO884" s="41"/>
      <c r="AQ884" s="41"/>
      <c r="AS884" s="41"/>
      <c r="AU884" s="41"/>
      <c r="AW884" s="41"/>
      <c r="AY884" s="41"/>
      <c r="BA884" s="41"/>
      <c r="BC884" s="41"/>
      <c r="BE884" s="41"/>
      <c r="BG884" s="41"/>
      <c r="BI884" s="41"/>
      <c r="BK884" s="41"/>
      <c r="BM884" s="41"/>
      <c r="BO884" s="41"/>
    </row>
    <row r="885" spans="13:67" x14ac:dyDescent="0.2">
      <c r="M885" s="41"/>
      <c r="O885" s="41"/>
      <c r="Q885" s="41"/>
      <c r="S885" s="41"/>
      <c r="U885" s="41"/>
      <c r="W885" s="41"/>
      <c r="Y885" s="41"/>
      <c r="AA885" s="41"/>
      <c r="AC885" s="41"/>
      <c r="AE885" s="41"/>
      <c r="AG885" s="41"/>
      <c r="AI885" s="41"/>
      <c r="AK885" s="41"/>
      <c r="AM885" s="41"/>
      <c r="AO885" s="41"/>
      <c r="AQ885" s="41"/>
      <c r="AS885" s="41"/>
      <c r="AU885" s="41"/>
      <c r="AW885" s="41"/>
      <c r="AY885" s="41"/>
      <c r="BA885" s="41"/>
      <c r="BC885" s="41"/>
      <c r="BE885" s="41"/>
      <c r="BG885" s="41"/>
      <c r="BI885" s="41"/>
      <c r="BK885" s="41"/>
      <c r="BM885" s="41"/>
      <c r="BO885" s="41"/>
    </row>
    <row r="886" spans="13:67" x14ac:dyDescent="0.2">
      <c r="M886" s="41"/>
      <c r="O886" s="41"/>
      <c r="Q886" s="41"/>
      <c r="S886" s="41"/>
      <c r="U886" s="41"/>
      <c r="W886" s="41"/>
      <c r="Y886" s="41"/>
      <c r="AA886" s="41"/>
      <c r="AC886" s="41"/>
      <c r="AE886" s="41"/>
      <c r="AG886" s="41"/>
      <c r="AI886" s="41"/>
      <c r="AK886" s="41"/>
      <c r="AM886" s="41"/>
      <c r="AO886" s="41"/>
      <c r="AQ886" s="41"/>
      <c r="AS886" s="41"/>
      <c r="AU886" s="41"/>
      <c r="AW886" s="41"/>
      <c r="AY886" s="41"/>
      <c r="BA886" s="41"/>
      <c r="BC886" s="41"/>
      <c r="BE886" s="41"/>
      <c r="BG886" s="41"/>
      <c r="BI886" s="41"/>
      <c r="BK886" s="41"/>
      <c r="BM886" s="41"/>
      <c r="BO886" s="41"/>
    </row>
    <row r="887" spans="13:67" x14ac:dyDescent="0.2">
      <c r="M887" s="41"/>
      <c r="O887" s="41"/>
      <c r="Q887" s="41"/>
      <c r="S887" s="41"/>
      <c r="U887" s="41"/>
      <c r="W887" s="41"/>
      <c r="Y887" s="41"/>
      <c r="AA887" s="41"/>
      <c r="AC887" s="41"/>
      <c r="AE887" s="41"/>
      <c r="AG887" s="41"/>
      <c r="AI887" s="41"/>
      <c r="AK887" s="41"/>
      <c r="AM887" s="41"/>
      <c r="AO887" s="41"/>
      <c r="AQ887" s="41"/>
      <c r="AS887" s="41"/>
      <c r="AU887" s="41"/>
      <c r="AW887" s="41"/>
      <c r="AY887" s="41"/>
      <c r="BA887" s="41"/>
      <c r="BC887" s="41"/>
      <c r="BE887" s="41"/>
      <c r="BG887" s="41"/>
      <c r="BI887" s="41"/>
      <c r="BK887" s="41"/>
      <c r="BM887" s="41"/>
      <c r="BO887" s="41"/>
    </row>
    <row r="888" spans="13:67" x14ac:dyDescent="0.2">
      <c r="M888" s="41"/>
      <c r="O888" s="41"/>
      <c r="Q888" s="41"/>
      <c r="S888" s="41"/>
      <c r="U888" s="41"/>
      <c r="W888" s="41"/>
      <c r="Y888" s="41"/>
      <c r="AA888" s="41"/>
      <c r="AC888" s="41"/>
      <c r="AE888" s="41"/>
      <c r="AG888" s="41"/>
      <c r="AI888" s="41"/>
      <c r="AK888" s="41"/>
      <c r="AM888" s="41"/>
      <c r="AO888" s="41"/>
      <c r="AQ888" s="41"/>
      <c r="AS888" s="41"/>
      <c r="AU888" s="41"/>
      <c r="AW888" s="41"/>
      <c r="AY888" s="41"/>
      <c r="BA888" s="41"/>
      <c r="BC888" s="41"/>
      <c r="BE888" s="41"/>
      <c r="BG888" s="41"/>
      <c r="BI888" s="41"/>
      <c r="BK888" s="41"/>
      <c r="BM888" s="41"/>
      <c r="BO888" s="41"/>
    </row>
    <row r="889" spans="13:67" x14ac:dyDescent="0.2">
      <c r="M889" s="41"/>
      <c r="O889" s="41"/>
      <c r="Q889" s="41"/>
      <c r="S889" s="41"/>
      <c r="U889" s="41"/>
      <c r="W889" s="41"/>
      <c r="Y889" s="41"/>
      <c r="AA889" s="41"/>
      <c r="AC889" s="41"/>
      <c r="AE889" s="41"/>
      <c r="AG889" s="41"/>
      <c r="AI889" s="41"/>
      <c r="AK889" s="41"/>
      <c r="AM889" s="41"/>
      <c r="AO889" s="41"/>
      <c r="AQ889" s="41"/>
      <c r="AS889" s="41"/>
      <c r="AU889" s="41"/>
      <c r="AW889" s="41"/>
      <c r="AY889" s="41"/>
      <c r="BA889" s="41"/>
      <c r="BC889" s="41"/>
      <c r="BE889" s="41"/>
      <c r="BG889" s="41"/>
      <c r="BI889" s="41"/>
      <c r="BK889" s="41"/>
      <c r="BM889" s="41"/>
      <c r="BO889" s="41"/>
    </row>
    <row r="890" spans="13:67" x14ac:dyDescent="0.2">
      <c r="M890" s="41"/>
      <c r="O890" s="41"/>
      <c r="Q890" s="41"/>
      <c r="S890" s="41"/>
      <c r="U890" s="41"/>
      <c r="W890" s="41"/>
      <c r="Y890" s="41"/>
      <c r="AA890" s="41"/>
      <c r="AC890" s="41"/>
      <c r="AE890" s="41"/>
      <c r="AG890" s="41"/>
      <c r="AI890" s="41"/>
      <c r="AK890" s="41"/>
      <c r="AM890" s="41"/>
      <c r="AO890" s="41"/>
      <c r="AQ890" s="41"/>
      <c r="AS890" s="41"/>
      <c r="AU890" s="41"/>
      <c r="AW890" s="41"/>
      <c r="AY890" s="41"/>
      <c r="BA890" s="41"/>
      <c r="BC890" s="41"/>
      <c r="BE890" s="41"/>
      <c r="BG890" s="41"/>
      <c r="BI890" s="41"/>
      <c r="BK890" s="41"/>
      <c r="BM890" s="41"/>
      <c r="BO890" s="41"/>
    </row>
    <row r="891" spans="13:67" x14ac:dyDescent="0.2">
      <c r="M891" s="41"/>
      <c r="O891" s="41"/>
      <c r="Q891" s="41"/>
      <c r="S891" s="41"/>
      <c r="U891" s="41"/>
      <c r="W891" s="41"/>
      <c r="Y891" s="41"/>
      <c r="AA891" s="41"/>
      <c r="AC891" s="41"/>
      <c r="AE891" s="41"/>
      <c r="AG891" s="41"/>
      <c r="AI891" s="41"/>
      <c r="AK891" s="41"/>
      <c r="AM891" s="41"/>
      <c r="AO891" s="41"/>
      <c r="AQ891" s="41"/>
      <c r="AS891" s="41"/>
      <c r="AU891" s="41"/>
      <c r="AW891" s="41"/>
      <c r="AY891" s="41"/>
      <c r="BA891" s="41"/>
      <c r="BC891" s="41"/>
      <c r="BE891" s="41"/>
      <c r="BG891" s="41"/>
      <c r="BI891" s="41"/>
      <c r="BK891" s="41"/>
      <c r="BM891" s="41"/>
      <c r="BO891" s="41"/>
    </row>
    <row r="892" spans="13:67" x14ac:dyDescent="0.2">
      <c r="M892" s="41"/>
      <c r="O892" s="41"/>
      <c r="Q892" s="41"/>
      <c r="S892" s="41"/>
      <c r="U892" s="41"/>
      <c r="W892" s="41"/>
      <c r="Y892" s="41"/>
      <c r="AA892" s="41"/>
      <c r="AC892" s="41"/>
      <c r="AE892" s="41"/>
      <c r="AG892" s="41"/>
      <c r="AI892" s="41"/>
      <c r="AK892" s="41"/>
      <c r="AM892" s="41"/>
      <c r="AO892" s="41"/>
      <c r="AQ892" s="41"/>
      <c r="AS892" s="41"/>
      <c r="AU892" s="41"/>
      <c r="AW892" s="41"/>
      <c r="AY892" s="41"/>
      <c r="BA892" s="41"/>
      <c r="BC892" s="41"/>
      <c r="BE892" s="41"/>
      <c r="BG892" s="41"/>
      <c r="BI892" s="41"/>
      <c r="BK892" s="41"/>
      <c r="BM892" s="41"/>
      <c r="BO892" s="41"/>
    </row>
    <row r="893" spans="13:67" x14ac:dyDescent="0.2">
      <c r="M893" s="41"/>
      <c r="O893" s="41"/>
      <c r="Q893" s="41"/>
      <c r="S893" s="41"/>
      <c r="U893" s="41"/>
      <c r="W893" s="41"/>
      <c r="Y893" s="41"/>
      <c r="AA893" s="41"/>
      <c r="AC893" s="41"/>
      <c r="AE893" s="41"/>
      <c r="AG893" s="41"/>
      <c r="AI893" s="41"/>
      <c r="AK893" s="41"/>
      <c r="AM893" s="41"/>
      <c r="AO893" s="41"/>
      <c r="AQ893" s="41"/>
      <c r="AS893" s="41"/>
      <c r="AU893" s="41"/>
      <c r="AW893" s="41"/>
      <c r="AY893" s="41"/>
      <c r="BA893" s="41"/>
      <c r="BC893" s="41"/>
      <c r="BE893" s="41"/>
      <c r="BG893" s="41"/>
      <c r="BI893" s="41"/>
      <c r="BK893" s="41"/>
      <c r="BM893" s="41"/>
      <c r="BO893" s="41"/>
    </row>
    <row r="894" spans="13:67" x14ac:dyDescent="0.2">
      <c r="M894" s="41"/>
      <c r="O894" s="41"/>
      <c r="Q894" s="41"/>
      <c r="S894" s="41"/>
      <c r="U894" s="41"/>
      <c r="W894" s="41"/>
      <c r="Y894" s="41"/>
      <c r="AA894" s="41"/>
      <c r="AC894" s="41"/>
      <c r="AE894" s="41"/>
      <c r="AG894" s="41"/>
      <c r="AI894" s="41"/>
      <c r="AK894" s="41"/>
      <c r="AM894" s="41"/>
      <c r="AO894" s="41"/>
      <c r="AQ894" s="41"/>
      <c r="AS894" s="41"/>
      <c r="AU894" s="41"/>
      <c r="AW894" s="41"/>
      <c r="AY894" s="41"/>
      <c r="BA894" s="41"/>
      <c r="BC894" s="41"/>
      <c r="BE894" s="41"/>
      <c r="BG894" s="41"/>
      <c r="BI894" s="41"/>
      <c r="BK894" s="41"/>
      <c r="BM894" s="41"/>
      <c r="BO894" s="41"/>
    </row>
    <row r="895" spans="13:67" x14ac:dyDescent="0.2">
      <c r="M895" s="41"/>
      <c r="O895" s="41"/>
      <c r="Q895" s="41"/>
      <c r="S895" s="41"/>
      <c r="U895" s="41"/>
      <c r="W895" s="41"/>
      <c r="Y895" s="41"/>
      <c r="AA895" s="41"/>
      <c r="AC895" s="41"/>
      <c r="AE895" s="41"/>
      <c r="AG895" s="41"/>
      <c r="AI895" s="41"/>
      <c r="AK895" s="41"/>
      <c r="AM895" s="41"/>
      <c r="AO895" s="41"/>
      <c r="AQ895" s="41"/>
      <c r="AS895" s="41"/>
      <c r="AU895" s="41"/>
      <c r="AW895" s="41"/>
      <c r="AY895" s="41"/>
      <c r="BA895" s="41"/>
      <c r="BC895" s="41"/>
      <c r="BE895" s="41"/>
      <c r="BG895" s="41"/>
      <c r="BI895" s="41"/>
      <c r="BK895" s="41"/>
      <c r="BM895" s="41"/>
      <c r="BO895" s="41"/>
    </row>
    <row r="896" spans="13:67" x14ac:dyDescent="0.2">
      <c r="M896" s="41"/>
      <c r="O896" s="41"/>
      <c r="Q896" s="41"/>
      <c r="S896" s="41"/>
      <c r="U896" s="41"/>
      <c r="W896" s="41"/>
      <c r="Y896" s="41"/>
      <c r="AA896" s="41"/>
      <c r="AC896" s="41"/>
      <c r="AE896" s="41"/>
      <c r="AG896" s="41"/>
      <c r="AI896" s="41"/>
      <c r="AK896" s="41"/>
      <c r="AM896" s="41"/>
      <c r="AO896" s="41"/>
      <c r="AQ896" s="41"/>
      <c r="AS896" s="41"/>
      <c r="AU896" s="41"/>
      <c r="AW896" s="41"/>
      <c r="AY896" s="41"/>
      <c r="BA896" s="41"/>
      <c r="BC896" s="41"/>
      <c r="BE896" s="41"/>
      <c r="BG896" s="41"/>
      <c r="BI896" s="41"/>
      <c r="BK896" s="41"/>
      <c r="BM896" s="41"/>
      <c r="BO896" s="41"/>
    </row>
    <row r="897" spans="13:67" x14ac:dyDescent="0.2">
      <c r="M897" s="41"/>
      <c r="O897" s="41"/>
      <c r="Q897" s="41"/>
      <c r="S897" s="41"/>
      <c r="U897" s="41"/>
      <c r="W897" s="41"/>
      <c r="Y897" s="41"/>
      <c r="AA897" s="41"/>
      <c r="AC897" s="41"/>
      <c r="AE897" s="41"/>
      <c r="AG897" s="41"/>
      <c r="AI897" s="41"/>
      <c r="AK897" s="41"/>
      <c r="AM897" s="41"/>
      <c r="AO897" s="41"/>
      <c r="AQ897" s="41"/>
      <c r="AS897" s="41"/>
      <c r="AU897" s="41"/>
      <c r="AW897" s="41"/>
      <c r="AY897" s="41"/>
      <c r="BA897" s="41"/>
      <c r="BC897" s="41"/>
      <c r="BE897" s="41"/>
      <c r="BG897" s="41"/>
      <c r="BI897" s="41"/>
      <c r="BK897" s="41"/>
      <c r="BM897" s="41"/>
      <c r="BO897" s="41"/>
    </row>
    <row r="898" spans="13:67" x14ac:dyDescent="0.2">
      <c r="M898" s="41"/>
      <c r="O898" s="41"/>
      <c r="Q898" s="41"/>
      <c r="S898" s="41"/>
      <c r="U898" s="41"/>
      <c r="W898" s="41"/>
      <c r="Y898" s="41"/>
      <c r="AA898" s="41"/>
      <c r="AC898" s="41"/>
      <c r="AE898" s="41"/>
      <c r="AG898" s="41"/>
      <c r="AI898" s="41"/>
      <c r="AK898" s="41"/>
      <c r="AM898" s="41"/>
      <c r="AO898" s="41"/>
      <c r="AQ898" s="41"/>
      <c r="AS898" s="41"/>
      <c r="AU898" s="41"/>
      <c r="AW898" s="41"/>
      <c r="AY898" s="41"/>
      <c r="BA898" s="41"/>
      <c r="BC898" s="41"/>
      <c r="BE898" s="41"/>
      <c r="BG898" s="41"/>
      <c r="BI898" s="41"/>
      <c r="BK898" s="41"/>
      <c r="BM898" s="41"/>
      <c r="BO898" s="41"/>
    </row>
    <row r="899" spans="13:67" x14ac:dyDescent="0.2">
      <c r="M899" s="41"/>
      <c r="O899" s="41"/>
      <c r="Q899" s="41"/>
      <c r="S899" s="41"/>
      <c r="U899" s="41"/>
      <c r="W899" s="41"/>
      <c r="Y899" s="41"/>
      <c r="AA899" s="41"/>
      <c r="AC899" s="41"/>
      <c r="AE899" s="41"/>
      <c r="AG899" s="41"/>
      <c r="AI899" s="41"/>
      <c r="AK899" s="41"/>
      <c r="AM899" s="41"/>
      <c r="AO899" s="41"/>
      <c r="AQ899" s="41"/>
      <c r="AS899" s="41"/>
      <c r="AU899" s="41"/>
      <c r="AW899" s="41"/>
      <c r="AY899" s="41"/>
      <c r="BA899" s="41"/>
      <c r="BC899" s="41"/>
      <c r="BE899" s="41"/>
      <c r="BG899" s="41"/>
      <c r="BI899" s="41"/>
      <c r="BK899" s="41"/>
      <c r="BM899" s="41"/>
      <c r="BO899" s="41"/>
    </row>
    <row r="900" spans="13:67" x14ac:dyDescent="0.2">
      <c r="M900" s="41"/>
      <c r="O900" s="41"/>
      <c r="Q900" s="41"/>
      <c r="S900" s="41"/>
      <c r="U900" s="41"/>
      <c r="W900" s="41"/>
      <c r="Y900" s="41"/>
      <c r="AA900" s="41"/>
      <c r="AC900" s="41"/>
      <c r="AE900" s="41"/>
      <c r="AG900" s="41"/>
      <c r="AI900" s="41"/>
      <c r="AK900" s="41"/>
      <c r="AM900" s="41"/>
      <c r="AO900" s="41"/>
      <c r="AQ900" s="41"/>
      <c r="AS900" s="41"/>
      <c r="AU900" s="41"/>
      <c r="AW900" s="41"/>
      <c r="AY900" s="41"/>
      <c r="BA900" s="41"/>
      <c r="BC900" s="41"/>
      <c r="BE900" s="41"/>
      <c r="BG900" s="41"/>
      <c r="BI900" s="41"/>
      <c r="BK900" s="41"/>
      <c r="BM900" s="41"/>
      <c r="BO900" s="41"/>
    </row>
    <row r="901" spans="13:67" x14ac:dyDescent="0.2">
      <c r="M901" s="41"/>
      <c r="O901" s="41"/>
      <c r="Q901" s="41"/>
      <c r="S901" s="41"/>
      <c r="U901" s="41"/>
      <c r="W901" s="41"/>
      <c r="Y901" s="41"/>
      <c r="AA901" s="41"/>
      <c r="AC901" s="41"/>
      <c r="AE901" s="41"/>
      <c r="AG901" s="41"/>
      <c r="AI901" s="41"/>
      <c r="AK901" s="41"/>
      <c r="AM901" s="41"/>
      <c r="AO901" s="41"/>
      <c r="AQ901" s="41"/>
      <c r="AS901" s="41"/>
      <c r="AU901" s="41"/>
      <c r="AW901" s="41"/>
      <c r="AY901" s="41"/>
      <c r="BA901" s="41"/>
      <c r="BC901" s="41"/>
      <c r="BE901" s="41"/>
      <c r="BG901" s="41"/>
      <c r="BI901" s="41"/>
      <c r="BK901" s="41"/>
      <c r="BM901" s="41"/>
      <c r="BO901" s="41"/>
    </row>
    <row r="902" spans="13:67" x14ac:dyDescent="0.2">
      <c r="M902" s="41"/>
      <c r="O902" s="41"/>
      <c r="Q902" s="41"/>
      <c r="S902" s="41"/>
      <c r="U902" s="41"/>
      <c r="W902" s="41"/>
      <c r="Y902" s="41"/>
      <c r="AA902" s="41"/>
      <c r="AC902" s="41"/>
      <c r="AE902" s="41"/>
      <c r="AG902" s="41"/>
      <c r="AI902" s="41"/>
      <c r="AK902" s="41"/>
      <c r="AM902" s="41"/>
      <c r="AO902" s="41"/>
      <c r="AQ902" s="41"/>
      <c r="AS902" s="41"/>
      <c r="AU902" s="41"/>
      <c r="AW902" s="41"/>
      <c r="AY902" s="41"/>
      <c r="BA902" s="41"/>
      <c r="BC902" s="41"/>
      <c r="BE902" s="41"/>
      <c r="BG902" s="41"/>
      <c r="BI902" s="41"/>
      <c r="BK902" s="41"/>
      <c r="BM902" s="41"/>
      <c r="BO902" s="41"/>
    </row>
    <row r="903" spans="13:67" x14ac:dyDescent="0.2">
      <c r="M903" s="41"/>
      <c r="O903" s="41"/>
      <c r="Q903" s="41"/>
      <c r="S903" s="41"/>
      <c r="U903" s="41"/>
      <c r="W903" s="41"/>
      <c r="Y903" s="41"/>
      <c r="AA903" s="41"/>
      <c r="AC903" s="41"/>
      <c r="AE903" s="41"/>
      <c r="AG903" s="41"/>
      <c r="AI903" s="41"/>
      <c r="AK903" s="41"/>
      <c r="AM903" s="41"/>
      <c r="AO903" s="41"/>
      <c r="AQ903" s="41"/>
      <c r="AS903" s="41"/>
      <c r="AU903" s="41"/>
      <c r="AW903" s="41"/>
      <c r="AY903" s="41"/>
      <c r="BA903" s="41"/>
      <c r="BC903" s="41"/>
      <c r="BE903" s="41"/>
      <c r="BG903" s="41"/>
      <c r="BI903" s="41"/>
      <c r="BK903" s="41"/>
      <c r="BM903" s="41"/>
      <c r="BO903" s="41"/>
    </row>
    <row r="904" spans="13:67" x14ac:dyDescent="0.2">
      <c r="M904" s="41"/>
      <c r="O904" s="41"/>
      <c r="Q904" s="41"/>
      <c r="S904" s="41"/>
      <c r="U904" s="41"/>
      <c r="W904" s="41"/>
      <c r="Y904" s="41"/>
      <c r="AA904" s="41"/>
      <c r="AC904" s="41"/>
      <c r="AE904" s="41"/>
      <c r="AG904" s="41"/>
      <c r="AI904" s="41"/>
      <c r="AK904" s="41"/>
      <c r="AM904" s="41"/>
      <c r="AO904" s="41"/>
      <c r="AQ904" s="41"/>
      <c r="AS904" s="41"/>
      <c r="AU904" s="41"/>
      <c r="AW904" s="41"/>
      <c r="AY904" s="41"/>
      <c r="BA904" s="41"/>
      <c r="BC904" s="41"/>
      <c r="BE904" s="41"/>
      <c r="BG904" s="41"/>
      <c r="BI904" s="41"/>
      <c r="BK904" s="41"/>
      <c r="BM904" s="41"/>
      <c r="BO904" s="41"/>
    </row>
    <row r="905" spans="13:67" x14ac:dyDescent="0.2">
      <c r="M905" s="41"/>
      <c r="O905" s="41"/>
      <c r="Q905" s="41"/>
      <c r="S905" s="41"/>
      <c r="U905" s="41"/>
      <c r="W905" s="41"/>
      <c r="Y905" s="41"/>
      <c r="AA905" s="41"/>
      <c r="AC905" s="41"/>
      <c r="AE905" s="41"/>
      <c r="AG905" s="41"/>
      <c r="AI905" s="41"/>
      <c r="AK905" s="41"/>
      <c r="AM905" s="41"/>
      <c r="AO905" s="41"/>
      <c r="AQ905" s="41"/>
      <c r="AS905" s="41"/>
      <c r="AU905" s="41"/>
      <c r="AW905" s="41"/>
      <c r="AY905" s="41"/>
      <c r="BA905" s="41"/>
      <c r="BC905" s="41"/>
      <c r="BE905" s="41"/>
      <c r="BG905" s="41"/>
      <c r="BI905" s="41"/>
      <c r="BK905" s="41"/>
      <c r="BM905" s="41"/>
      <c r="BO905" s="41"/>
    </row>
    <row r="906" spans="13:67" x14ac:dyDescent="0.2">
      <c r="M906" s="41"/>
      <c r="O906" s="41"/>
      <c r="Q906" s="41"/>
      <c r="S906" s="41"/>
      <c r="U906" s="41"/>
      <c r="W906" s="41"/>
      <c r="Y906" s="41"/>
      <c r="AA906" s="41"/>
      <c r="AC906" s="41"/>
      <c r="AE906" s="41"/>
      <c r="AG906" s="41"/>
      <c r="AI906" s="41"/>
      <c r="AK906" s="41"/>
      <c r="AM906" s="41"/>
      <c r="AO906" s="41"/>
      <c r="AQ906" s="41"/>
      <c r="AS906" s="41"/>
      <c r="AU906" s="41"/>
      <c r="AW906" s="41"/>
      <c r="AY906" s="41"/>
      <c r="BA906" s="41"/>
      <c r="BC906" s="41"/>
      <c r="BE906" s="41"/>
      <c r="BG906" s="41"/>
      <c r="BI906" s="41"/>
      <c r="BK906" s="41"/>
      <c r="BM906" s="41"/>
      <c r="BO906" s="41"/>
    </row>
    <row r="907" spans="13:67" x14ac:dyDescent="0.2">
      <c r="M907" s="41"/>
      <c r="O907" s="41"/>
      <c r="Q907" s="41"/>
      <c r="S907" s="41"/>
      <c r="U907" s="41"/>
      <c r="W907" s="41"/>
      <c r="Y907" s="41"/>
      <c r="AA907" s="41"/>
      <c r="AC907" s="41"/>
      <c r="AE907" s="41"/>
      <c r="AG907" s="41"/>
      <c r="AI907" s="41"/>
      <c r="AK907" s="41"/>
      <c r="AM907" s="41"/>
      <c r="AO907" s="41"/>
      <c r="AQ907" s="41"/>
      <c r="AS907" s="41"/>
      <c r="AU907" s="41"/>
      <c r="AW907" s="41"/>
      <c r="AY907" s="41"/>
      <c r="BA907" s="41"/>
      <c r="BC907" s="41"/>
      <c r="BE907" s="41"/>
      <c r="BG907" s="41"/>
      <c r="BI907" s="41"/>
      <c r="BK907" s="41"/>
      <c r="BM907" s="41"/>
      <c r="BO907" s="41"/>
    </row>
    <row r="908" spans="13:67" x14ac:dyDescent="0.2">
      <c r="M908" s="41"/>
      <c r="O908" s="41"/>
      <c r="Q908" s="41"/>
      <c r="S908" s="41"/>
      <c r="U908" s="41"/>
      <c r="W908" s="41"/>
      <c r="Y908" s="41"/>
      <c r="AA908" s="41"/>
      <c r="AC908" s="41"/>
      <c r="AE908" s="41"/>
      <c r="AG908" s="41"/>
      <c r="AI908" s="41"/>
      <c r="AK908" s="41"/>
      <c r="AM908" s="41"/>
      <c r="AO908" s="41"/>
      <c r="AQ908" s="41"/>
      <c r="AS908" s="41"/>
      <c r="AU908" s="41"/>
      <c r="AW908" s="41"/>
      <c r="AY908" s="41"/>
      <c r="BA908" s="41"/>
      <c r="BC908" s="41"/>
      <c r="BE908" s="41"/>
      <c r="BG908" s="41"/>
      <c r="BI908" s="41"/>
      <c r="BK908" s="41"/>
      <c r="BM908" s="41"/>
      <c r="BO908" s="41"/>
    </row>
    <row r="909" spans="13:67" x14ac:dyDescent="0.2">
      <c r="M909" s="41"/>
      <c r="O909" s="41"/>
      <c r="Q909" s="41"/>
      <c r="S909" s="41"/>
      <c r="U909" s="41"/>
      <c r="W909" s="41"/>
      <c r="Y909" s="41"/>
      <c r="AA909" s="41"/>
      <c r="AC909" s="41"/>
      <c r="AE909" s="41"/>
      <c r="AG909" s="41"/>
      <c r="AI909" s="41"/>
      <c r="AK909" s="41"/>
      <c r="AM909" s="41"/>
      <c r="AO909" s="41"/>
      <c r="AQ909" s="41"/>
      <c r="AS909" s="41"/>
      <c r="AU909" s="41"/>
      <c r="AW909" s="41"/>
      <c r="AY909" s="41"/>
      <c r="BA909" s="41"/>
      <c r="BC909" s="41"/>
      <c r="BE909" s="41"/>
      <c r="BG909" s="41"/>
      <c r="BI909" s="41"/>
      <c r="BK909" s="41"/>
      <c r="BM909" s="41"/>
      <c r="BO909" s="41"/>
    </row>
    <row r="910" spans="13:67" x14ac:dyDescent="0.2">
      <c r="M910" s="41"/>
      <c r="O910" s="41"/>
      <c r="Q910" s="41"/>
      <c r="S910" s="41"/>
      <c r="U910" s="41"/>
      <c r="W910" s="41"/>
      <c r="Y910" s="41"/>
      <c r="AA910" s="41"/>
      <c r="AC910" s="41"/>
      <c r="AE910" s="41"/>
      <c r="AG910" s="41"/>
      <c r="AI910" s="41"/>
      <c r="AK910" s="41"/>
      <c r="AM910" s="41"/>
      <c r="AO910" s="41"/>
      <c r="AQ910" s="41"/>
      <c r="AS910" s="41"/>
      <c r="AU910" s="41"/>
      <c r="AW910" s="41"/>
      <c r="AY910" s="41"/>
      <c r="BA910" s="41"/>
      <c r="BC910" s="41"/>
      <c r="BE910" s="41"/>
      <c r="BG910" s="41"/>
      <c r="BI910" s="41"/>
      <c r="BK910" s="41"/>
      <c r="BM910" s="41"/>
      <c r="BO910" s="41"/>
    </row>
    <row r="911" spans="13:67" x14ac:dyDescent="0.2">
      <c r="M911" s="41"/>
      <c r="O911" s="41"/>
      <c r="Q911" s="41"/>
      <c r="S911" s="41"/>
      <c r="U911" s="41"/>
      <c r="W911" s="41"/>
      <c r="Y911" s="41"/>
      <c r="AA911" s="41"/>
      <c r="AC911" s="41"/>
      <c r="AE911" s="41"/>
      <c r="AG911" s="41"/>
      <c r="AI911" s="41"/>
      <c r="AK911" s="41"/>
      <c r="AM911" s="41"/>
      <c r="AO911" s="41"/>
      <c r="AQ911" s="41"/>
      <c r="AS911" s="41"/>
      <c r="AU911" s="41"/>
      <c r="AW911" s="41"/>
      <c r="AY911" s="41"/>
      <c r="BA911" s="41"/>
      <c r="BC911" s="41"/>
      <c r="BE911" s="41"/>
      <c r="BG911" s="41"/>
      <c r="BI911" s="41"/>
      <c r="BK911" s="41"/>
      <c r="BM911" s="41"/>
      <c r="BO911" s="41"/>
    </row>
    <row r="912" spans="13:67" x14ac:dyDescent="0.2">
      <c r="M912" s="41"/>
      <c r="O912" s="41"/>
      <c r="Q912" s="41"/>
      <c r="S912" s="41"/>
      <c r="U912" s="41"/>
      <c r="W912" s="41"/>
      <c r="Y912" s="41"/>
      <c r="AA912" s="41"/>
      <c r="AC912" s="41"/>
      <c r="AE912" s="41"/>
      <c r="AG912" s="41"/>
      <c r="AI912" s="41"/>
      <c r="AK912" s="41"/>
      <c r="AM912" s="41"/>
      <c r="AO912" s="41"/>
      <c r="AQ912" s="41"/>
      <c r="AS912" s="41"/>
      <c r="AU912" s="41"/>
      <c r="AW912" s="41"/>
      <c r="AY912" s="41"/>
      <c r="BA912" s="41"/>
      <c r="BC912" s="41"/>
      <c r="BE912" s="41"/>
      <c r="BG912" s="41"/>
      <c r="BI912" s="41"/>
      <c r="BK912" s="41"/>
      <c r="BM912" s="41"/>
      <c r="BO912" s="41"/>
    </row>
    <row r="913" spans="13:67" x14ac:dyDescent="0.2">
      <c r="M913" s="41"/>
      <c r="O913" s="41"/>
      <c r="Q913" s="41"/>
      <c r="S913" s="41"/>
      <c r="U913" s="41"/>
      <c r="W913" s="41"/>
      <c r="Y913" s="41"/>
      <c r="AA913" s="41"/>
      <c r="AC913" s="41"/>
      <c r="AE913" s="41"/>
      <c r="AG913" s="41"/>
      <c r="AI913" s="41"/>
      <c r="AK913" s="41"/>
      <c r="AM913" s="41"/>
      <c r="AO913" s="41"/>
      <c r="AQ913" s="41"/>
      <c r="AS913" s="41"/>
      <c r="AU913" s="41"/>
      <c r="AW913" s="41"/>
      <c r="AY913" s="41"/>
      <c r="BA913" s="41"/>
      <c r="BC913" s="41"/>
      <c r="BE913" s="41"/>
      <c r="BG913" s="41"/>
      <c r="BI913" s="41"/>
      <c r="BK913" s="41"/>
      <c r="BM913" s="41"/>
      <c r="BO913" s="41"/>
    </row>
    <row r="914" spans="13:67" x14ac:dyDescent="0.2">
      <c r="M914" s="41"/>
      <c r="O914" s="41"/>
      <c r="Q914" s="41"/>
      <c r="S914" s="41"/>
      <c r="U914" s="41"/>
      <c r="W914" s="41"/>
      <c r="Y914" s="41"/>
      <c r="AA914" s="41"/>
      <c r="AC914" s="41"/>
      <c r="AE914" s="41"/>
      <c r="AG914" s="41"/>
      <c r="AI914" s="41"/>
      <c r="AK914" s="41"/>
      <c r="AM914" s="41"/>
      <c r="AO914" s="41"/>
      <c r="AQ914" s="41"/>
      <c r="AS914" s="41"/>
      <c r="AU914" s="41"/>
      <c r="AW914" s="41"/>
      <c r="AY914" s="41"/>
      <c r="BA914" s="41"/>
      <c r="BC914" s="41"/>
      <c r="BE914" s="41"/>
      <c r="BG914" s="41"/>
      <c r="BI914" s="41"/>
      <c r="BK914" s="41"/>
      <c r="BM914" s="41"/>
      <c r="BO914" s="41"/>
    </row>
    <row r="915" spans="13:67" x14ac:dyDescent="0.2">
      <c r="M915" s="41"/>
      <c r="O915" s="41"/>
      <c r="Q915" s="41"/>
      <c r="S915" s="41"/>
      <c r="U915" s="41"/>
      <c r="W915" s="41"/>
      <c r="Y915" s="41"/>
      <c r="AA915" s="41"/>
      <c r="AC915" s="41"/>
      <c r="AE915" s="41"/>
      <c r="AG915" s="41"/>
      <c r="AI915" s="41"/>
      <c r="AK915" s="41"/>
      <c r="AM915" s="41"/>
      <c r="AO915" s="41"/>
      <c r="AQ915" s="41"/>
      <c r="AS915" s="41"/>
      <c r="AU915" s="41"/>
      <c r="AW915" s="41"/>
      <c r="AY915" s="41"/>
      <c r="BA915" s="41"/>
      <c r="BC915" s="41"/>
      <c r="BE915" s="41"/>
      <c r="BG915" s="41"/>
      <c r="BI915" s="41"/>
      <c r="BK915" s="41"/>
      <c r="BM915" s="41"/>
      <c r="BO915" s="41"/>
    </row>
    <row r="916" spans="13:67" x14ac:dyDescent="0.2">
      <c r="M916" s="41"/>
      <c r="O916" s="41"/>
      <c r="Q916" s="41"/>
      <c r="S916" s="41"/>
      <c r="U916" s="41"/>
      <c r="W916" s="41"/>
      <c r="Y916" s="41"/>
      <c r="AA916" s="41"/>
      <c r="AC916" s="41"/>
      <c r="AE916" s="41"/>
      <c r="AG916" s="41"/>
      <c r="AI916" s="41"/>
      <c r="AK916" s="41"/>
      <c r="AM916" s="41"/>
      <c r="AO916" s="41"/>
      <c r="AQ916" s="41"/>
      <c r="AS916" s="41"/>
      <c r="AU916" s="41"/>
      <c r="AW916" s="41"/>
      <c r="AY916" s="41"/>
      <c r="BA916" s="41"/>
      <c r="BC916" s="41"/>
      <c r="BE916" s="41"/>
      <c r="BG916" s="41"/>
      <c r="BI916" s="41"/>
      <c r="BK916" s="41"/>
      <c r="BM916" s="41"/>
      <c r="BO916" s="41"/>
    </row>
    <row r="917" spans="13:67" x14ac:dyDescent="0.2">
      <c r="M917" s="41"/>
      <c r="O917" s="41"/>
      <c r="Q917" s="41"/>
      <c r="S917" s="41"/>
      <c r="U917" s="41"/>
      <c r="W917" s="41"/>
      <c r="Y917" s="41"/>
      <c r="AA917" s="41"/>
      <c r="AC917" s="41"/>
      <c r="AE917" s="41"/>
      <c r="AG917" s="41"/>
      <c r="AI917" s="41"/>
      <c r="AK917" s="41"/>
      <c r="AM917" s="41"/>
      <c r="AO917" s="41"/>
      <c r="AQ917" s="41"/>
      <c r="AS917" s="41"/>
      <c r="AU917" s="41"/>
      <c r="AW917" s="41"/>
      <c r="AY917" s="41"/>
      <c r="BA917" s="41"/>
      <c r="BC917" s="41"/>
      <c r="BE917" s="41"/>
      <c r="BG917" s="41"/>
      <c r="BI917" s="41"/>
      <c r="BK917" s="41"/>
      <c r="BM917" s="41"/>
      <c r="BO917" s="41"/>
    </row>
    <row r="918" spans="13:67" x14ac:dyDescent="0.2">
      <c r="M918" s="41"/>
      <c r="O918" s="41"/>
      <c r="Q918" s="41"/>
      <c r="S918" s="41"/>
      <c r="U918" s="41"/>
      <c r="W918" s="41"/>
      <c r="Y918" s="41"/>
      <c r="AA918" s="41"/>
      <c r="AC918" s="41"/>
      <c r="AE918" s="41"/>
      <c r="AG918" s="41"/>
      <c r="AI918" s="41"/>
      <c r="AK918" s="41"/>
      <c r="AM918" s="41"/>
      <c r="AO918" s="41"/>
      <c r="AQ918" s="41"/>
      <c r="AS918" s="41"/>
      <c r="AU918" s="41"/>
      <c r="AW918" s="41"/>
      <c r="AY918" s="41"/>
      <c r="BA918" s="41"/>
      <c r="BC918" s="41"/>
      <c r="BE918" s="41"/>
      <c r="BG918" s="41"/>
      <c r="BI918" s="41"/>
      <c r="BK918" s="41"/>
      <c r="BM918" s="41"/>
      <c r="BO918" s="41"/>
    </row>
    <row r="919" spans="13:67" x14ac:dyDescent="0.2">
      <c r="M919" s="41"/>
      <c r="O919" s="41"/>
      <c r="Q919" s="41"/>
      <c r="S919" s="41"/>
      <c r="U919" s="41"/>
      <c r="W919" s="41"/>
      <c r="Y919" s="41"/>
      <c r="AA919" s="41"/>
      <c r="AC919" s="41"/>
      <c r="AE919" s="41"/>
      <c r="AG919" s="41"/>
      <c r="AI919" s="41"/>
      <c r="AK919" s="41"/>
      <c r="AM919" s="41"/>
      <c r="AO919" s="41"/>
      <c r="AQ919" s="41"/>
      <c r="AS919" s="41"/>
      <c r="AU919" s="41"/>
      <c r="AW919" s="41"/>
      <c r="AY919" s="41"/>
      <c r="BA919" s="41"/>
      <c r="BC919" s="41"/>
      <c r="BE919" s="41"/>
      <c r="BG919" s="41"/>
      <c r="BI919" s="41"/>
      <c r="BK919" s="41"/>
      <c r="BM919" s="41"/>
      <c r="BO919" s="41"/>
    </row>
    <row r="920" spans="13:67" x14ac:dyDescent="0.2">
      <c r="M920" s="41"/>
      <c r="O920" s="41"/>
      <c r="Q920" s="41"/>
      <c r="S920" s="41"/>
      <c r="U920" s="41"/>
      <c r="W920" s="41"/>
      <c r="Y920" s="41"/>
      <c r="AA920" s="41"/>
      <c r="AC920" s="41"/>
      <c r="AE920" s="41"/>
      <c r="AG920" s="41"/>
      <c r="AI920" s="41"/>
      <c r="AK920" s="41"/>
      <c r="AM920" s="41"/>
      <c r="AO920" s="41"/>
      <c r="AQ920" s="41"/>
      <c r="AS920" s="41"/>
      <c r="AU920" s="41"/>
      <c r="AW920" s="41"/>
      <c r="AY920" s="41"/>
      <c r="BA920" s="41"/>
      <c r="BC920" s="41"/>
      <c r="BE920" s="41"/>
      <c r="BG920" s="41"/>
      <c r="BI920" s="41"/>
      <c r="BK920" s="41"/>
      <c r="BM920" s="41"/>
      <c r="BO920" s="41"/>
    </row>
    <row r="921" spans="13:67" x14ac:dyDescent="0.2">
      <c r="M921" s="41"/>
      <c r="O921" s="41"/>
      <c r="Q921" s="41"/>
      <c r="S921" s="41"/>
      <c r="U921" s="41"/>
      <c r="W921" s="41"/>
      <c r="Y921" s="41"/>
      <c r="AA921" s="41"/>
      <c r="AC921" s="41"/>
      <c r="AE921" s="41"/>
      <c r="AG921" s="41"/>
      <c r="AI921" s="41"/>
      <c r="AK921" s="41"/>
      <c r="AM921" s="41"/>
      <c r="AO921" s="41"/>
      <c r="AQ921" s="41"/>
      <c r="AS921" s="41"/>
      <c r="AU921" s="41"/>
      <c r="AW921" s="41"/>
      <c r="AY921" s="41"/>
      <c r="BA921" s="41"/>
      <c r="BC921" s="41"/>
      <c r="BE921" s="41"/>
      <c r="BG921" s="41"/>
      <c r="BI921" s="41"/>
      <c r="BK921" s="41"/>
      <c r="BM921" s="41"/>
      <c r="BO921" s="41"/>
    </row>
    <row r="922" spans="13:67" x14ac:dyDescent="0.2">
      <c r="M922" s="41"/>
      <c r="O922" s="41"/>
      <c r="Q922" s="41"/>
      <c r="S922" s="41"/>
      <c r="U922" s="41"/>
      <c r="W922" s="41"/>
      <c r="Y922" s="41"/>
      <c r="AA922" s="41"/>
      <c r="AC922" s="41"/>
      <c r="AE922" s="41"/>
      <c r="AG922" s="41"/>
      <c r="AI922" s="41"/>
      <c r="AK922" s="41"/>
      <c r="AM922" s="41"/>
      <c r="AO922" s="41"/>
      <c r="AQ922" s="41"/>
      <c r="AS922" s="41"/>
      <c r="AU922" s="41"/>
      <c r="AW922" s="41"/>
      <c r="AY922" s="41"/>
      <c r="BA922" s="41"/>
      <c r="BC922" s="41"/>
      <c r="BE922" s="41"/>
      <c r="BG922" s="41"/>
      <c r="BI922" s="41"/>
      <c r="BK922" s="41"/>
      <c r="BM922" s="41"/>
      <c r="BO922" s="41"/>
    </row>
    <row r="923" spans="13:67" x14ac:dyDescent="0.2">
      <c r="M923" s="41"/>
      <c r="O923" s="41"/>
      <c r="Q923" s="41"/>
      <c r="S923" s="41"/>
      <c r="U923" s="41"/>
      <c r="W923" s="41"/>
      <c r="Y923" s="41"/>
      <c r="AA923" s="41"/>
      <c r="AC923" s="41"/>
      <c r="AE923" s="41"/>
      <c r="AG923" s="41"/>
      <c r="AI923" s="41"/>
      <c r="AK923" s="41"/>
      <c r="AM923" s="41"/>
      <c r="AO923" s="41"/>
      <c r="AQ923" s="41"/>
      <c r="AS923" s="41"/>
      <c r="AU923" s="41"/>
      <c r="AW923" s="41"/>
      <c r="AY923" s="41"/>
      <c r="BA923" s="41"/>
      <c r="BC923" s="41"/>
      <c r="BE923" s="41"/>
      <c r="BG923" s="41"/>
      <c r="BI923" s="41"/>
      <c r="BK923" s="41"/>
      <c r="BM923" s="41"/>
      <c r="BO923" s="41"/>
    </row>
    <row r="924" spans="13:67" x14ac:dyDescent="0.2">
      <c r="M924" s="41"/>
      <c r="O924" s="41"/>
      <c r="Q924" s="41"/>
      <c r="S924" s="41"/>
      <c r="U924" s="41"/>
      <c r="W924" s="41"/>
      <c r="Y924" s="41"/>
      <c r="AA924" s="41"/>
      <c r="AC924" s="41"/>
      <c r="AE924" s="41"/>
      <c r="AG924" s="41"/>
      <c r="AI924" s="41"/>
      <c r="AK924" s="41"/>
      <c r="AM924" s="41"/>
      <c r="AO924" s="41"/>
      <c r="AQ924" s="41"/>
      <c r="AS924" s="41"/>
      <c r="AU924" s="41"/>
      <c r="AW924" s="41"/>
      <c r="AY924" s="41"/>
      <c r="BA924" s="41"/>
      <c r="BC924" s="41"/>
      <c r="BE924" s="41"/>
      <c r="BG924" s="41"/>
      <c r="BI924" s="41"/>
      <c r="BK924" s="41"/>
      <c r="BM924" s="41"/>
      <c r="BO924" s="41"/>
    </row>
    <row r="925" spans="13:67" x14ac:dyDescent="0.2">
      <c r="M925" s="41"/>
      <c r="O925" s="41"/>
      <c r="Q925" s="41"/>
      <c r="S925" s="41"/>
      <c r="U925" s="41"/>
      <c r="W925" s="41"/>
      <c r="Y925" s="41"/>
      <c r="AA925" s="41"/>
      <c r="AC925" s="41"/>
      <c r="AE925" s="41"/>
      <c r="AG925" s="41"/>
      <c r="AI925" s="41"/>
      <c r="AK925" s="41"/>
      <c r="AM925" s="41"/>
      <c r="AO925" s="41"/>
      <c r="AQ925" s="41"/>
      <c r="AS925" s="41"/>
      <c r="AU925" s="41"/>
      <c r="AW925" s="41"/>
      <c r="AY925" s="41"/>
      <c r="BA925" s="41"/>
      <c r="BC925" s="41"/>
      <c r="BE925" s="41"/>
      <c r="BG925" s="41"/>
      <c r="BI925" s="41"/>
      <c r="BK925" s="41"/>
      <c r="BM925" s="41"/>
      <c r="BO925" s="41"/>
    </row>
    <row r="926" spans="13:67" x14ac:dyDescent="0.2">
      <c r="M926" s="41"/>
      <c r="O926" s="41"/>
      <c r="Q926" s="41"/>
      <c r="S926" s="41"/>
      <c r="U926" s="41"/>
      <c r="W926" s="41"/>
      <c r="Y926" s="41"/>
      <c r="AA926" s="41"/>
      <c r="AC926" s="41"/>
      <c r="AE926" s="41"/>
      <c r="AG926" s="41"/>
      <c r="AI926" s="41"/>
      <c r="AK926" s="41"/>
      <c r="AM926" s="41"/>
      <c r="AO926" s="41"/>
      <c r="AQ926" s="41"/>
      <c r="AS926" s="41"/>
      <c r="AU926" s="41"/>
      <c r="AW926" s="41"/>
      <c r="AY926" s="41"/>
      <c r="BA926" s="41"/>
      <c r="BC926" s="41"/>
      <c r="BE926" s="41"/>
      <c r="BG926" s="41"/>
      <c r="BI926" s="41"/>
      <c r="BK926" s="41"/>
      <c r="BM926" s="41"/>
      <c r="BO926" s="41"/>
    </row>
    <row r="927" spans="13:67" x14ac:dyDescent="0.2">
      <c r="M927" s="41"/>
      <c r="O927" s="41"/>
      <c r="Q927" s="41"/>
      <c r="S927" s="41"/>
      <c r="U927" s="41"/>
      <c r="W927" s="41"/>
      <c r="Y927" s="41"/>
      <c r="AA927" s="41"/>
      <c r="AC927" s="41"/>
      <c r="AE927" s="41"/>
      <c r="AG927" s="41"/>
      <c r="AI927" s="41"/>
      <c r="AK927" s="41"/>
      <c r="AM927" s="41"/>
      <c r="AO927" s="41"/>
      <c r="AQ927" s="41"/>
      <c r="AS927" s="41"/>
      <c r="AU927" s="41"/>
      <c r="AW927" s="41"/>
      <c r="AY927" s="41"/>
      <c r="BA927" s="41"/>
      <c r="BC927" s="41"/>
      <c r="BE927" s="41"/>
      <c r="BG927" s="41"/>
      <c r="BI927" s="41"/>
      <c r="BK927" s="41"/>
      <c r="BM927" s="41"/>
      <c r="BO927" s="41"/>
    </row>
    <row r="928" spans="13:67" x14ac:dyDescent="0.2">
      <c r="M928" s="41"/>
      <c r="O928" s="41"/>
      <c r="Q928" s="41"/>
      <c r="S928" s="41"/>
      <c r="U928" s="41"/>
      <c r="W928" s="41"/>
      <c r="Y928" s="41"/>
      <c r="AA928" s="41"/>
      <c r="AC928" s="41"/>
      <c r="AE928" s="41"/>
      <c r="AG928" s="41"/>
      <c r="AI928" s="41"/>
      <c r="AK928" s="41"/>
      <c r="AM928" s="41"/>
      <c r="AO928" s="41"/>
      <c r="AQ928" s="41"/>
      <c r="AS928" s="41"/>
      <c r="AU928" s="41"/>
      <c r="AW928" s="41"/>
      <c r="AY928" s="41"/>
      <c r="BA928" s="41"/>
      <c r="BC928" s="41"/>
      <c r="BE928" s="41"/>
      <c r="BG928" s="41"/>
      <c r="BI928" s="41"/>
      <c r="BK928" s="41"/>
      <c r="BM928" s="41"/>
      <c r="BO928" s="41"/>
    </row>
    <row r="929" spans="13:67" x14ac:dyDescent="0.2">
      <c r="M929" s="41"/>
      <c r="O929" s="41"/>
      <c r="Q929" s="41"/>
      <c r="S929" s="41"/>
      <c r="U929" s="41"/>
      <c r="W929" s="41"/>
      <c r="Y929" s="41"/>
      <c r="AA929" s="41"/>
      <c r="AC929" s="41"/>
      <c r="AE929" s="41"/>
      <c r="AG929" s="41"/>
      <c r="AI929" s="41"/>
      <c r="AK929" s="41"/>
      <c r="AM929" s="41"/>
      <c r="AO929" s="41"/>
      <c r="AQ929" s="41"/>
      <c r="AS929" s="41"/>
      <c r="AU929" s="41"/>
      <c r="AW929" s="41"/>
      <c r="AY929" s="41"/>
      <c r="BA929" s="41"/>
      <c r="BC929" s="41"/>
      <c r="BE929" s="41"/>
      <c r="BG929" s="41"/>
      <c r="BI929" s="41"/>
      <c r="BK929" s="41"/>
      <c r="BM929" s="41"/>
      <c r="BO929" s="41"/>
    </row>
    <row r="930" spans="13:67" x14ac:dyDescent="0.2">
      <c r="M930" s="41"/>
      <c r="O930" s="41"/>
      <c r="Q930" s="41"/>
      <c r="S930" s="41"/>
      <c r="U930" s="41"/>
      <c r="W930" s="41"/>
      <c r="Y930" s="41"/>
      <c r="AA930" s="41"/>
      <c r="AC930" s="41"/>
      <c r="AE930" s="41"/>
      <c r="AG930" s="41"/>
      <c r="AI930" s="41"/>
      <c r="AK930" s="41"/>
      <c r="AM930" s="41"/>
      <c r="AO930" s="41"/>
      <c r="AQ930" s="41"/>
      <c r="AS930" s="41"/>
      <c r="AU930" s="41"/>
      <c r="AW930" s="41"/>
      <c r="AY930" s="41"/>
      <c r="BA930" s="41"/>
      <c r="BC930" s="41"/>
      <c r="BE930" s="41"/>
      <c r="BG930" s="41"/>
      <c r="BI930" s="41"/>
      <c r="BK930" s="41"/>
      <c r="BM930" s="41"/>
      <c r="BO930" s="41"/>
    </row>
    <row r="931" spans="13:67" x14ac:dyDescent="0.2">
      <c r="M931" s="41"/>
      <c r="O931" s="41"/>
      <c r="Q931" s="41"/>
      <c r="S931" s="41"/>
      <c r="U931" s="41"/>
      <c r="W931" s="41"/>
      <c r="Y931" s="41"/>
      <c r="AA931" s="41"/>
      <c r="AC931" s="41"/>
      <c r="AE931" s="41"/>
      <c r="AG931" s="41"/>
      <c r="AI931" s="41"/>
      <c r="AK931" s="41"/>
      <c r="AM931" s="41"/>
      <c r="AO931" s="41"/>
      <c r="AQ931" s="41"/>
      <c r="AS931" s="41"/>
      <c r="AU931" s="41"/>
      <c r="AW931" s="41"/>
      <c r="AY931" s="41"/>
      <c r="BA931" s="41"/>
      <c r="BC931" s="41"/>
      <c r="BE931" s="41"/>
      <c r="BG931" s="41"/>
      <c r="BI931" s="41"/>
      <c r="BK931" s="41"/>
      <c r="BM931" s="41"/>
      <c r="BO931" s="41"/>
    </row>
    <row r="932" spans="13:67" x14ac:dyDescent="0.2">
      <c r="M932" s="41"/>
      <c r="O932" s="41"/>
      <c r="Q932" s="41"/>
      <c r="S932" s="41"/>
      <c r="U932" s="41"/>
      <c r="W932" s="41"/>
      <c r="Y932" s="41"/>
      <c r="AA932" s="41"/>
      <c r="AC932" s="41"/>
      <c r="AE932" s="41"/>
      <c r="AG932" s="41"/>
      <c r="AI932" s="41"/>
      <c r="AK932" s="41"/>
      <c r="AM932" s="41"/>
      <c r="AO932" s="41"/>
      <c r="AQ932" s="41"/>
      <c r="AS932" s="41"/>
      <c r="AU932" s="41"/>
      <c r="AW932" s="41"/>
      <c r="AY932" s="41"/>
      <c r="BA932" s="41"/>
      <c r="BC932" s="41"/>
      <c r="BE932" s="41"/>
      <c r="BG932" s="41"/>
      <c r="BI932" s="41"/>
      <c r="BK932" s="41"/>
      <c r="BM932" s="41"/>
      <c r="BO932" s="41"/>
    </row>
    <row r="933" spans="13:67" x14ac:dyDescent="0.2">
      <c r="M933" s="41"/>
      <c r="O933" s="41"/>
      <c r="Q933" s="41"/>
      <c r="S933" s="41"/>
      <c r="U933" s="41"/>
      <c r="W933" s="41"/>
      <c r="Y933" s="41"/>
      <c r="AA933" s="41"/>
      <c r="AC933" s="41"/>
      <c r="AE933" s="41"/>
      <c r="AG933" s="41"/>
      <c r="AI933" s="41"/>
      <c r="AK933" s="41"/>
      <c r="AM933" s="41"/>
      <c r="AO933" s="41"/>
      <c r="AQ933" s="41"/>
      <c r="AS933" s="41"/>
      <c r="AU933" s="41"/>
      <c r="AW933" s="41"/>
      <c r="AY933" s="41"/>
      <c r="BA933" s="41"/>
      <c r="BC933" s="41"/>
      <c r="BE933" s="41"/>
      <c r="BG933" s="41"/>
      <c r="BI933" s="41"/>
      <c r="BK933" s="41"/>
      <c r="BM933" s="41"/>
      <c r="BO933" s="41"/>
    </row>
    <row r="934" spans="13:67" x14ac:dyDescent="0.2">
      <c r="M934" s="41"/>
      <c r="O934" s="41"/>
      <c r="Q934" s="41"/>
      <c r="S934" s="41"/>
      <c r="U934" s="41"/>
      <c r="W934" s="41"/>
      <c r="Y934" s="41"/>
      <c r="AA934" s="41"/>
      <c r="AC934" s="41"/>
      <c r="AE934" s="41"/>
      <c r="AG934" s="41"/>
      <c r="AI934" s="41"/>
      <c r="AK934" s="41"/>
      <c r="AM934" s="41"/>
      <c r="AO934" s="41"/>
      <c r="AQ934" s="41"/>
      <c r="AS934" s="41"/>
      <c r="AU934" s="41"/>
      <c r="AW934" s="41"/>
      <c r="AY934" s="41"/>
      <c r="BA934" s="41"/>
      <c r="BC934" s="41"/>
      <c r="BE934" s="41"/>
      <c r="BG934" s="41"/>
      <c r="BI934" s="41"/>
      <c r="BK934" s="41"/>
      <c r="BM934" s="41"/>
      <c r="BO934" s="41"/>
    </row>
    <row r="935" spans="13:67" x14ac:dyDescent="0.2">
      <c r="M935" s="41"/>
      <c r="O935" s="41"/>
      <c r="Q935" s="41"/>
      <c r="S935" s="41"/>
      <c r="U935" s="41"/>
      <c r="W935" s="41"/>
      <c r="Y935" s="41"/>
      <c r="AA935" s="41"/>
      <c r="AC935" s="41"/>
      <c r="AE935" s="41"/>
      <c r="AG935" s="41"/>
      <c r="AI935" s="41"/>
      <c r="AK935" s="41"/>
      <c r="AM935" s="41"/>
      <c r="AO935" s="41"/>
      <c r="AQ935" s="41"/>
      <c r="AS935" s="41"/>
      <c r="AU935" s="41"/>
      <c r="AW935" s="41"/>
      <c r="AY935" s="41"/>
      <c r="BA935" s="41"/>
      <c r="BC935" s="41"/>
      <c r="BE935" s="41"/>
      <c r="BG935" s="41"/>
      <c r="BI935" s="41"/>
      <c r="BK935" s="41"/>
      <c r="BM935" s="41"/>
      <c r="BO935" s="41"/>
    </row>
    <row r="936" spans="13:67" x14ac:dyDescent="0.2">
      <c r="M936" s="41"/>
      <c r="O936" s="41"/>
      <c r="Q936" s="41"/>
      <c r="S936" s="41"/>
      <c r="U936" s="41"/>
      <c r="W936" s="41"/>
      <c r="Y936" s="41"/>
      <c r="AA936" s="41"/>
      <c r="AC936" s="41"/>
      <c r="AE936" s="41"/>
      <c r="AG936" s="41"/>
      <c r="AI936" s="41"/>
      <c r="AK936" s="41"/>
      <c r="AM936" s="41"/>
      <c r="AO936" s="41"/>
      <c r="AQ936" s="41"/>
      <c r="AS936" s="41"/>
      <c r="AU936" s="41"/>
      <c r="AW936" s="41"/>
      <c r="AY936" s="41"/>
      <c r="BA936" s="41"/>
      <c r="BC936" s="41"/>
      <c r="BE936" s="41"/>
      <c r="BG936" s="41"/>
      <c r="BI936" s="41"/>
      <c r="BK936" s="41"/>
      <c r="BM936" s="41"/>
      <c r="BO936" s="41"/>
    </row>
    <row r="937" spans="13:67" x14ac:dyDescent="0.2">
      <c r="M937" s="41"/>
      <c r="O937" s="41"/>
      <c r="Q937" s="41"/>
      <c r="S937" s="41"/>
      <c r="U937" s="41"/>
      <c r="W937" s="41"/>
      <c r="Y937" s="41"/>
      <c r="AA937" s="41"/>
      <c r="AC937" s="41"/>
      <c r="AE937" s="41"/>
      <c r="AG937" s="41"/>
      <c r="AI937" s="41"/>
      <c r="AK937" s="41"/>
      <c r="AM937" s="41"/>
      <c r="AO937" s="41"/>
      <c r="AQ937" s="41"/>
      <c r="AS937" s="41"/>
      <c r="AU937" s="41"/>
      <c r="AW937" s="41"/>
      <c r="AY937" s="41"/>
      <c r="BA937" s="41"/>
      <c r="BC937" s="41"/>
      <c r="BE937" s="41"/>
      <c r="BG937" s="41"/>
      <c r="BI937" s="41"/>
      <c r="BK937" s="41"/>
      <c r="BM937" s="41"/>
      <c r="BO937" s="41"/>
    </row>
    <row r="938" spans="13:67" x14ac:dyDescent="0.2">
      <c r="M938" s="41"/>
      <c r="O938" s="41"/>
      <c r="Q938" s="41"/>
      <c r="S938" s="41"/>
      <c r="U938" s="41"/>
      <c r="W938" s="41"/>
      <c r="Y938" s="41"/>
      <c r="AA938" s="41"/>
      <c r="AC938" s="41"/>
      <c r="AE938" s="41"/>
      <c r="AG938" s="41"/>
      <c r="AI938" s="41"/>
      <c r="AK938" s="41"/>
      <c r="AM938" s="41"/>
      <c r="AO938" s="41"/>
      <c r="AQ938" s="41"/>
      <c r="AS938" s="41"/>
      <c r="AU938" s="41"/>
      <c r="AW938" s="41"/>
      <c r="AY938" s="41"/>
      <c r="BA938" s="41"/>
      <c r="BC938" s="41"/>
      <c r="BE938" s="41"/>
      <c r="BG938" s="41"/>
      <c r="BI938" s="41"/>
      <c r="BK938" s="41"/>
      <c r="BM938" s="41"/>
      <c r="BO938" s="41"/>
    </row>
    <row r="939" spans="13:67" x14ac:dyDescent="0.2">
      <c r="M939" s="41"/>
      <c r="O939" s="41"/>
      <c r="Q939" s="41"/>
      <c r="S939" s="41"/>
      <c r="U939" s="41"/>
      <c r="W939" s="41"/>
      <c r="Y939" s="41"/>
      <c r="AA939" s="41"/>
      <c r="AC939" s="41"/>
      <c r="AE939" s="41"/>
      <c r="AG939" s="41"/>
      <c r="AI939" s="41"/>
      <c r="AK939" s="41"/>
      <c r="AM939" s="41"/>
      <c r="AO939" s="41"/>
      <c r="AQ939" s="41"/>
      <c r="AS939" s="41"/>
      <c r="AU939" s="41"/>
      <c r="AW939" s="41"/>
      <c r="AY939" s="41"/>
      <c r="BA939" s="41"/>
      <c r="BC939" s="41"/>
      <c r="BE939" s="41"/>
      <c r="BG939" s="41"/>
      <c r="BI939" s="41"/>
      <c r="BK939" s="41"/>
      <c r="BM939" s="41"/>
      <c r="BO939" s="41"/>
    </row>
    <row r="940" spans="13:67" x14ac:dyDescent="0.2">
      <c r="M940" s="41"/>
      <c r="O940" s="41"/>
      <c r="Q940" s="41"/>
      <c r="S940" s="41"/>
      <c r="U940" s="41"/>
      <c r="W940" s="41"/>
      <c r="Y940" s="41"/>
      <c r="AA940" s="41"/>
      <c r="AC940" s="41"/>
      <c r="AE940" s="41"/>
      <c r="AG940" s="41"/>
      <c r="AI940" s="41"/>
      <c r="AK940" s="41"/>
      <c r="AM940" s="41"/>
      <c r="AO940" s="41"/>
      <c r="AQ940" s="41"/>
      <c r="AS940" s="41"/>
      <c r="AU940" s="41"/>
      <c r="AW940" s="41"/>
      <c r="AY940" s="41"/>
      <c r="BA940" s="41"/>
      <c r="BC940" s="41"/>
      <c r="BE940" s="41"/>
      <c r="BG940" s="41"/>
      <c r="BI940" s="41"/>
      <c r="BK940" s="41"/>
      <c r="BM940" s="41"/>
      <c r="BO940" s="41"/>
    </row>
    <row r="941" spans="13:67" x14ac:dyDescent="0.2">
      <c r="M941" s="41"/>
      <c r="O941" s="41"/>
      <c r="Q941" s="41"/>
      <c r="S941" s="41"/>
      <c r="U941" s="41"/>
      <c r="W941" s="41"/>
      <c r="Y941" s="41"/>
      <c r="AA941" s="41"/>
      <c r="AC941" s="41"/>
      <c r="AE941" s="41"/>
      <c r="AG941" s="41"/>
      <c r="AI941" s="41"/>
      <c r="AK941" s="41"/>
      <c r="AM941" s="41"/>
      <c r="AO941" s="41"/>
      <c r="AQ941" s="41"/>
      <c r="AS941" s="41"/>
      <c r="AU941" s="41"/>
      <c r="AW941" s="41"/>
      <c r="AY941" s="41"/>
      <c r="BA941" s="41"/>
      <c r="BC941" s="41"/>
      <c r="BE941" s="41"/>
      <c r="BG941" s="41"/>
      <c r="BI941" s="41"/>
      <c r="BK941" s="41"/>
      <c r="BM941" s="41"/>
      <c r="BO941" s="41"/>
    </row>
    <row r="942" spans="13:67" x14ac:dyDescent="0.2">
      <c r="M942" s="41"/>
      <c r="O942" s="41"/>
      <c r="Q942" s="41"/>
      <c r="S942" s="41"/>
      <c r="U942" s="41"/>
      <c r="W942" s="41"/>
      <c r="Y942" s="41"/>
      <c r="AA942" s="41"/>
      <c r="AC942" s="41"/>
      <c r="AE942" s="41"/>
      <c r="AG942" s="41"/>
      <c r="AI942" s="41"/>
      <c r="AK942" s="41"/>
      <c r="AM942" s="41"/>
      <c r="AO942" s="41"/>
      <c r="AQ942" s="41"/>
      <c r="AS942" s="41"/>
      <c r="AU942" s="41"/>
      <c r="AW942" s="41"/>
      <c r="AY942" s="41"/>
      <c r="BA942" s="41"/>
      <c r="BC942" s="41"/>
      <c r="BE942" s="41"/>
      <c r="BG942" s="41"/>
      <c r="BI942" s="41"/>
      <c r="BK942" s="41"/>
      <c r="BM942" s="41"/>
      <c r="BO942" s="41"/>
    </row>
    <row r="943" spans="13:67" x14ac:dyDescent="0.2">
      <c r="M943" s="41"/>
      <c r="O943" s="41"/>
      <c r="Q943" s="41"/>
      <c r="S943" s="41"/>
      <c r="U943" s="41"/>
      <c r="W943" s="41"/>
      <c r="Y943" s="41"/>
      <c r="AA943" s="41"/>
      <c r="AC943" s="41"/>
      <c r="AE943" s="41"/>
      <c r="AG943" s="41"/>
      <c r="AI943" s="41"/>
      <c r="AK943" s="41"/>
      <c r="AM943" s="41"/>
      <c r="AO943" s="41"/>
      <c r="AQ943" s="41"/>
      <c r="AS943" s="41"/>
      <c r="AU943" s="41"/>
      <c r="AW943" s="41"/>
      <c r="AY943" s="41"/>
      <c r="BA943" s="41"/>
      <c r="BC943" s="41"/>
      <c r="BE943" s="41"/>
      <c r="BG943" s="41"/>
      <c r="BI943" s="41"/>
      <c r="BK943" s="41"/>
      <c r="BM943" s="41"/>
      <c r="BO943" s="41"/>
    </row>
    <row r="944" spans="13:67" x14ac:dyDescent="0.2">
      <c r="M944" s="41"/>
      <c r="O944" s="41"/>
      <c r="Q944" s="41"/>
      <c r="S944" s="41"/>
      <c r="U944" s="41"/>
      <c r="W944" s="41"/>
      <c r="Y944" s="41"/>
      <c r="AA944" s="41"/>
      <c r="AC944" s="41"/>
      <c r="AE944" s="41"/>
      <c r="AG944" s="41"/>
      <c r="AI944" s="41"/>
      <c r="AK944" s="41"/>
      <c r="AM944" s="41"/>
      <c r="AO944" s="41"/>
      <c r="AQ944" s="41"/>
      <c r="AS944" s="41"/>
      <c r="AU944" s="41"/>
      <c r="AW944" s="41"/>
      <c r="AY944" s="41"/>
      <c r="BA944" s="41"/>
      <c r="BC944" s="41"/>
      <c r="BE944" s="41"/>
      <c r="BG944" s="41"/>
      <c r="BI944" s="41"/>
      <c r="BK944" s="41"/>
      <c r="BM944" s="41"/>
      <c r="BO944" s="41"/>
    </row>
    <row r="945" spans="13:67" x14ac:dyDescent="0.2">
      <c r="M945" s="41"/>
      <c r="O945" s="41"/>
      <c r="Q945" s="41"/>
      <c r="S945" s="41"/>
      <c r="U945" s="41"/>
      <c r="W945" s="41"/>
      <c r="Y945" s="41"/>
      <c r="AA945" s="41"/>
      <c r="AC945" s="41"/>
      <c r="AE945" s="41"/>
      <c r="AG945" s="41"/>
      <c r="AI945" s="41"/>
      <c r="AK945" s="41"/>
      <c r="AM945" s="41"/>
      <c r="AO945" s="41"/>
      <c r="AQ945" s="41"/>
      <c r="AS945" s="41"/>
      <c r="AU945" s="41"/>
      <c r="AW945" s="41"/>
      <c r="AY945" s="41"/>
      <c r="BA945" s="41"/>
      <c r="BC945" s="41"/>
      <c r="BE945" s="41"/>
      <c r="BG945" s="41"/>
      <c r="BI945" s="41"/>
      <c r="BK945" s="41"/>
      <c r="BM945" s="41"/>
      <c r="BO945" s="41"/>
    </row>
    <row r="946" spans="13:67" x14ac:dyDescent="0.2">
      <c r="M946" s="41"/>
      <c r="O946" s="41"/>
      <c r="Q946" s="41"/>
      <c r="S946" s="41"/>
      <c r="U946" s="41"/>
      <c r="W946" s="41"/>
      <c r="Y946" s="41"/>
      <c r="AA946" s="41"/>
      <c r="AC946" s="41"/>
      <c r="AE946" s="41"/>
      <c r="AG946" s="41"/>
      <c r="AI946" s="41"/>
      <c r="AK946" s="41"/>
      <c r="AM946" s="41"/>
      <c r="AO946" s="41"/>
      <c r="AQ946" s="41"/>
      <c r="AS946" s="41"/>
      <c r="AU946" s="41"/>
      <c r="AW946" s="41"/>
      <c r="AY946" s="41"/>
      <c r="BA946" s="41"/>
      <c r="BC946" s="41"/>
      <c r="BE946" s="41"/>
      <c r="BG946" s="41"/>
      <c r="BI946" s="41"/>
      <c r="BK946" s="41"/>
      <c r="BM946" s="41"/>
      <c r="BO946" s="41"/>
    </row>
    <row r="947" spans="13:67" x14ac:dyDescent="0.2">
      <c r="M947" s="41"/>
      <c r="O947" s="41"/>
      <c r="Q947" s="41"/>
      <c r="S947" s="41"/>
      <c r="U947" s="41"/>
      <c r="W947" s="41"/>
      <c r="Y947" s="41"/>
      <c r="AA947" s="41"/>
      <c r="AC947" s="41"/>
      <c r="AE947" s="41"/>
      <c r="AG947" s="41"/>
      <c r="AI947" s="41"/>
      <c r="AK947" s="41"/>
      <c r="AM947" s="41"/>
      <c r="AO947" s="41"/>
      <c r="AQ947" s="41"/>
      <c r="AS947" s="41"/>
      <c r="AU947" s="41"/>
      <c r="AW947" s="41"/>
      <c r="AY947" s="41"/>
      <c r="BA947" s="41"/>
      <c r="BC947" s="41"/>
      <c r="BE947" s="41"/>
      <c r="BG947" s="41"/>
      <c r="BI947" s="41"/>
      <c r="BK947" s="41"/>
      <c r="BM947" s="41"/>
      <c r="BO947" s="41"/>
    </row>
    <row r="948" spans="13:67" x14ac:dyDescent="0.2">
      <c r="M948" s="41"/>
      <c r="O948" s="41"/>
      <c r="Q948" s="41"/>
      <c r="S948" s="41"/>
      <c r="U948" s="41"/>
      <c r="W948" s="41"/>
      <c r="Y948" s="41"/>
      <c r="AA948" s="41"/>
      <c r="AC948" s="41"/>
      <c r="AE948" s="41"/>
      <c r="AG948" s="41"/>
      <c r="AI948" s="41"/>
      <c r="AK948" s="41"/>
      <c r="AM948" s="41"/>
      <c r="AO948" s="41"/>
      <c r="AQ948" s="41"/>
      <c r="AS948" s="41"/>
      <c r="AU948" s="41"/>
      <c r="AW948" s="41"/>
      <c r="AY948" s="41"/>
      <c r="BA948" s="41"/>
      <c r="BC948" s="41"/>
      <c r="BE948" s="41"/>
      <c r="BG948" s="41"/>
      <c r="BI948" s="41"/>
      <c r="BK948" s="41"/>
      <c r="BM948" s="41"/>
      <c r="BO948" s="41"/>
    </row>
    <row r="949" spans="13:67" x14ac:dyDescent="0.2">
      <c r="M949" s="41"/>
      <c r="O949" s="41"/>
      <c r="Q949" s="41"/>
      <c r="S949" s="41"/>
      <c r="U949" s="41"/>
      <c r="W949" s="41"/>
      <c r="Y949" s="41"/>
      <c r="AA949" s="41"/>
      <c r="AC949" s="41"/>
      <c r="AE949" s="41"/>
      <c r="AG949" s="41"/>
      <c r="AI949" s="41"/>
      <c r="AK949" s="41"/>
      <c r="AM949" s="41"/>
      <c r="AO949" s="41"/>
      <c r="AQ949" s="41"/>
      <c r="AS949" s="41"/>
      <c r="AU949" s="41"/>
      <c r="AW949" s="41"/>
      <c r="AY949" s="41"/>
      <c r="BA949" s="41"/>
      <c r="BC949" s="41"/>
      <c r="BE949" s="41"/>
      <c r="BG949" s="41"/>
      <c r="BI949" s="41"/>
      <c r="BK949" s="41"/>
      <c r="BM949" s="41"/>
      <c r="BO949" s="41"/>
    </row>
    <row r="950" spans="13:67" x14ac:dyDescent="0.2">
      <c r="M950" s="41"/>
      <c r="O950" s="41"/>
      <c r="Q950" s="41"/>
      <c r="S950" s="41"/>
      <c r="U950" s="41"/>
      <c r="W950" s="41"/>
      <c r="Y950" s="41"/>
      <c r="AA950" s="41"/>
      <c r="AC950" s="41"/>
      <c r="AE950" s="41"/>
      <c r="AG950" s="41"/>
      <c r="AI950" s="41"/>
      <c r="AK950" s="41"/>
      <c r="AM950" s="41"/>
      <c r="AO950" s="41"/>
      <c r="AQ950" s="41"/>
      <c r="AS950" s="41"/>
      <c r="AU950" s="41"/>
      <c r="AW950" s="41"/>
      <c r="AY950" s="41"/>
      <c r="BA950" s="41"/>
      <c r="BC950" s="41"/>
      <c r="BE950" s="41"/>
      <c r="BG950" s="41"/>
      <c r="BI950" s="41"/>
      <c r="BK950" s="41"/>
      <c r="BM950" s="41"/>
      <c r="BO950" s="41"/>
    </row>
    <row r="951" spans="13:67" x14ac:dyDescent="0.2">
      <c r="M951" s="41"/>
      <c r="O951" s="41"/>
      <c r="Q951" s="41"/>
      <c r="S951" s="41"/>
      <c r="U951" s="41"/>
      <c r="W951" s="41"/>
      <c r="Y951" s="41"/>
      <c r="AA951" s="41"/>
      <c r="AC951" s="41"/>
      <c r="AE951" s="41"/>
      <c r="AG951" s="41"/>
      <c r="AI951" s="41"/>
      <c r="AK951" s="41"/>
      <c r="AM951" s="41"/>
      <c r="AO951" s="41"/>
      <c r="AQ951" s="41"/>
      <c r="AS951" s="41"/>
      <c r="AU951" s="41"/>
      <c r="AW951" s="41"/>
      <c r="AY951" s="41"/>
      <c r="BA951" s="41"/>
      <c r="BC951" s="41"/>
      <c r="BE951" s="41"/>
      <c r="BG951" s="41"/>
      <c r="BI951" s="41"/>
      <c r="BK951" s="41"/>
      <c r="BM951" s="41"/>
      <c r="BO951" s="41"/>
    </row>
    <row r="952" spans="13:67" x14ac:dyDescent="0.2">
      <c r="M952" s="41"/>
      <c r="O952" s="41"/>
      <c r="Q952" s="41"/>
      <c r="S952" s="41"/>
      <c r="U952" s="41"/>
      <c r="W952" s="41"/>
      <c r="Y952" s="41"/>
      <c r="AA952" s="41"/>
      <c r="AC952" s="41"/>
      <c r="AE952" s="41"/>
      <c r="AG952" s="41"/>
      <c r="AI952" s="41"/>
      <c r="AK952" s="41"/>
      <c r="AM952" s="41"/>
      <c r="AO952" s="41"/>
      <c r="AQ952" s="41"/>
      <c r="AS952" s="41"/>
      <c r="AU952" s="41"/>
      <c r="AW952" s="41"/>
      <c r="AY952" s="41"/>
      <c r="BA952" s="41"/>
      <c r="BC952" s="41"/>
      <c r="BE952" s="41"/>
      <c r="BG952" s="41"/>
      <c r="BI952" s="41"/>
      <c r="BK952" s="41"/>
      <c r="BM952" s="41"/>
      <c r="BO952" s="41"/>
    </row>
    <row r="953" spans="13:67" x14ac:dyDescent="0.2">
      <c r="M953" s="41"/>
      <c r="O953" s="41"/>
      <c r="Q953" s="41"/>
      <c r="S953" s="41"/>
      <c r="U953" s="41"/>
      <c r="W953" s="41"/>
      <c r="Y953" s="41"/>
      <c r="AA953" s="41"/>
      <c r="AC953" s="41"/>
      <c r="AE953" s="41"/>
      <c r="AG953" s="41"/>
      <c r="AI953" s="41"/>
      <c r="AK953" s="41"/>
      <c r="AM953" s="41"/>
      <c r="AO953" s="41"/>
      <c r="AQ953" s="41"/>
      <c r="AS953" s="41"/>
      <c r="AU953" s="41"/>
      <c r="AW953" s="41"/>
      <c r="AY953" s="41"/>
      <c r="BA953" s="41"/>
      <c r="BC953" s="41"/>
      <c r="BE953" s="41"/>
      <c r="BG953" s="41"/>
      <c r="BI953" s="41"/>
      <c r="BK953" s="41"/>
      <c r="BM953" s="41"/>
      <c r="BO953" s="41"/>
    </row>
    <row r="954" spans="13:67" x14ac:dyDescent="0.2">
      <c r="M954" s="41"/>
      <c r="O954" s="41"/>
      <c r="Q954" s="41"/>
      <c r="S954" s="41"/>
      <c r="U954" s="41"/>
      <c r="W954" s="41"/>
      <c r="Y954" s="41"/>
      <c r="AA954" s="41"/>
      <c r="AC954" s="41"/>
      <c r="AE954" s="41"/>
      <c r="AG954" s="41"/>
      <c r="AI954" s="41"/>
      <c r="AK954" s="41"/>
      <c r="AM954" s="41"/>
      <c r="AO954" s="41"/>
      <c r="AQ954" s="41"/>
      <c r="AS954" s="41"/>
      <c r="AU954" s="41"/>
      <c r="AW954" s="41"/>
      <c r="AY954" s="41"/>
      <c r="BA954" s="41"/>
      <c r="BC954" s="41"/>
      <c r="BE954" s="41"/>
      <c r="BG954" s="41"/>
      <c r="BI954" s="41"/>
      <c r="BK954" s="41"/>
      <c r="BM954" s="41"/>
      <c r="BO954" s="41"/>
    </row>
    <row r="955" spans="13:67" x14ac:dyDescent="0.2">
      <c r="M955" s="41"/>
      <c r="O955" s="41"/>
      <c r="Q955" s="41"/>
      <c r="S955" s="41"/>
      <c r="U955" s="41"/>
      <c r="W955" s="41"/>
      <c r="Y955" s="41"/>
      <c r="AA955" s="41"/>
      <c r="AC955" s="41"/>
      <c r="AE955" s="41"/>
      <c r="AG955" s="41"/>
      <c r="AI955" s="41"/>
      <c r="AK955" s="41"/>
      <c r="AM955" s="41"/>
      <c r="AO955" s="41"/>
      <c r="AQ955" s="41"/>
      <c r="AS955" s="41"/>
      <c r="AU955" s="41"/>
      <c r="AW955" s="41"/>
      <c r="AY955" s="41"/>
      <c r="BA955" s="41"/>
      <c r="BC955" s="41"/>
      <c r="BE955" s="41"/>
      <c r="BG955" s="41"/>
      <c r="BI955" s="41"/>
      <c r="BK955" s="41"/>
      <c r="BM955" s="41"/>
      <c r="BO955" s="41"/>
    </row>
    <row r="956" spans="13:67" x14ac:dyDescent="0.2">
      <c r="M956" s="41"/>
      <c r="O956" s="41"/>
      <c r="Q956" s="41"/>
      <c r="S956" s="41"/>
      <c r="U956" s="41"/>
      <c r="W956" s="41"/>
      <c r="Y956" s="41"/>
      <c r="AA956" s="41"/>
      <c r="AC956" s="41"/>
      <c r="AE956" s="41"/>
      <c r="AG956" s="41"/>
      <c r="AI956" s="41"/>
      <c r="AK956" s="41"/>
      <c r="AM956" s="41"/>
      <c r="AO956" s="41"/>
      <c r="AQ956" s="41"/>
      <c r="AS956" s="41"/>
      <c r="AU956" s="41"/>
      <c r="AW956" s="41"/>
      <c r="AY956" s="41"/>
      <c r="BA956" s="41"/>
      <c r="BC956" s="41"/>
      <c r="BE956" s="41"/>
      <c r="BG956" s="41"/>
      <c r="BI956" s="41"/>
      <c r="BK956" s="41"/>
      <c r="BM956" s="41"/>
      <c r="BO956" s="41"/>
    </row>
    <row r="957" spans="13:67" x14ac:dyDescent="0.2">
      <c r="M957" s="41"/>
      <c r="O957" s="41"/>
      <c r="Q957" s="41"/>
      <c r="S957" s="41"/>
      <c r="U957" s="41"/>
      <c r="W957" s="41"/>
      <c r="Y957" s="41"/>
      <c r="AA957" s="41"/>
      <c r="AC957" s="41"/>
      <c r="AE957" s="41"/>
      <c r="AG957" s="41"/>
      <c r="AI957" s="41"/>
      <c r="AK957" s="41"/>
      <c r="AM957" s="41"/>
      <c r="AO957" s="41"/>
      <c r="AQ957" s="41"/>
      <c r="AS957" s="41"/>
      <c r="AU957" s="41"/>
      <c r="AW957" s="41"/>
      <c r="AY957" s="41"/>
      <c r="BA957" s="41"/>
      <c r="BC957" s="41"/>
      <c r="BE957" s="41"/>
      <c r="BG957" s="41"/>
      <c r="BI957" s="41"/>
      <c r="BK957" s="41"/>
      <c r="BM957" s="41"/>
      <c r="BO957" s="41"/>
    </row>
    <row r="958" spans="13:67" x14ac:dyDescent="0.2">
      <c r="M958" s="41"/>
      <c r="O958" s="41"/>
      <c r="Q958" s="41"/>
      <c r="S958" s="41"/>
      <c r="U958" s="41"/>
      <c r="W958" s="41"/>
      <c r="Y958" s="41"/>
      <c r="AA958" s="41"/>
      <c r="AC958" s="41"/>
      <c r="AE958" s="41"/>
      <c r="AG958" s="41"/>
      <c r="AI958" s="41"/>
      <c r="AK958" s="41"/>
      <c r="AM958" s="41"/>
      <c r="AO958" s="41"/>
      <c r="AQ958" s="41"/>
      <c r="AS958" s="41"/>
      <c r="AU958" s="41"/>
      <c r="AW958" s="41"/>
      <c r="AY958" s="41"/>
      <c r="BA958" s="41"/>
      <c r="BC958" s="41"/>
      <c r="BE958" s="41"/>
      <c r="BG958" s="41"/>
      <c r="BI958" s="41"/>
      <c r="BK958" s="41"/>
      <c r="BM958" s="41"/>
      <c r="BO958" s="41"/>
    </row>
    <row r="959" spans="13:67" x14ac:dyDescent="0.2">
      <c r="M959" s="41"/>
      <c r="O959" s="41"/>
      <c r="Q959" s="41"/>
      <c r="S959" s="41"/>
      <c r="U959" s="41"/>
      <c r="W959" s="41"/>
      <c r="Y959" s="41"/>
      <c r="AA959" s="41"/>
      <c r="AC959" s="41"/>
      <c r="AE959" s="41"/>
      <c r="AG959" s="41"/>
      <c r="AI959" s="41"/>
      <c r="AK959" s="41"/>
      <c r="AM959" s="41"/>
      <c r="AO959" s="41"/>
      <c r="AQ959" s="41"/>
      <c r="AS959" s="41"/>
      <c r="AU959" s="41"/>
      <c r="AW959" s="41"/>
      <c r="AY959" s="41"/>
      <c r="BA959" s="41"/>
      <c r="BC959" s="41"/>
      <c r="BE959" s="41"/>
      <c r="BG959" s="41"/>
      <c r="BI959" s="41"/>
      <c r="BK959" s="41"/>
      <c r="BM959" s="41"/>
      <c r="BO959" s="41"/>
    </row>
    <row r="960" spans="13:67" x14ac:dyDescent="0.2">
      <c r="M960" s="41"/>
      <c r="O960" s="41"/>
      <c r="Q960" s="41"/>
      <c r="S960" s="41"/>
      <c r="U960" s="41"/>
      <c r="W960" s="41"/>
      <c r="Y960" s="41"/>
      <c r="AA960" s="41"/>
      <c r="AC960" s="41"/>
      <c r="AE960" s="41"/>
      <c r="AG960" s="41"/>
      <c r="AI960" s="41"/>
      <c r="AK960" s="41"/>
      <c r="AM960" s="41"/>
      <c r="AO960" s="41"/>
      <c r="AQ960" s="41"/>
      <c r="AS960" s="41"/>
      <c r="AU960" s="41"/>
      <c r="AW960" s="41"/>
      <c r="AY960" s="41"/>
      <c r="BA960" s="41"/>
      <c r="BC960" s="41"/>
      <c r="BE960" s="41"/>
      <c r="BG960" s="41"/>
      <c r="BI960" s="41"/>
      <c r="BK960" s="41"/>
      <c r="BM960" s="41"/>
      <c r="BO960" s="41"/>
    </row>
    <row r="961" spans="13:67" x14ac:dyDescent="0.2">
      <c r="M961" s="41"/>
      <c r="O961" s="41"/>
      <c r="Q961" s="41"/>
      <c r="S961" s="41"/>
      <c r="U961" s="41"/>
      <c r="W961" s="41"/>
      <c r="Y961" s="41"/>
      <c r="AA961" s="41"/>
      <c r="AC961" s="41"/>
      <c r="AE961" s="41"/>
      <c r="AG961" s="41"/>
      <c r="AI961" s="41"/>
      <c r="AK961" s="41"/>
      <c r="AM961" s="41"/>
      <c r="AO961" s="41"/>
      <c r="AQ961" s="41"/>
      <c r="AS961" s="41"/>
      <c r="AU961" s="41"/>
      <c r="AW961" s="41"/>
      <c r="AY961" s="41"/>
      <c r="BA961" s="41"/>
      <c r="BC961" s="41"/>
      <c r="BE961" s="41"/>
      <c r="BG961" s="41"/>
      <c r="BI961" s="41"/>
      <c r="BK961" s="41"/>
      <c r="BM961" s="41"/>
      <c r="BO961" s="41"/>
    </row>
    <row r="962" spans="13:67" x14ac:dyDescent="0.2">
      <c r="M962" s="41"/>
      <c r="O962" s="41"/>
      <c r="Q962" s="41"/>
      <c r="S962" s="41"/>
      <c r="U962" s="41"/>
      <c r="W962" s="41"/>
      <c r="Y962" s="41"/>
      <c r="AA962" s="41"/>
      <c r="AC962" s="41"/>
      <c r="AE962" s="41"/>
      <c r="AG962" s="41"/>
      <c r="AI962" s="41"/>
      <c r="AK962" s="41"/>
      <c r="AM962" s="41"/>
      <c r="AO962" s="41"/>
      <c r="AQ962" s="41"/>
      <c r="AS962" s="41"/>
      <c r="AU962" s="41"/>
      <c r="AW962" s="41"/>
      <c r="AY962" s="41"/>
      <c r="BA962" s="41"/>
      <c r="BC962" s="41"/>
      <c r="BE962" s="41"/>
      <c r="BG962" s="41"/>
      <c r="BI962" s="41"/>
      <c r="BK962" s="41"/>
      <c r="BM962" s="41"/>
      <c r="BO962" s="41"/>
    </row>
    <row r="963" spans="13:67" x14ac:dyDescent="0.2">
      <c r="M963" s="41"/>
      <c r="O963" s="41"/>
      <c r="Q963" s="41"/>
      <c r="S963" s="41"/>
      <c r="U963" s="41"/>
      <c r="W963" s="41"/>
      <c r="Y963" s="41"/>
      <c r="AA963" s="41"/>
      <c r="AC963" s="41"/>
      <c r="AE963" s="41"/>
      <c r="AG963" s="41"/>
      <c r="AI963" s="41"/>
      <c r="AK963" s="41"/>
      <c r="AM963" s="41"/>
      <c r="AO963" s="41"/>
      <c r="AQ963" s="41"/>
      <c r="AS963" s="41"/>
      <c r="AU963" s="41"/>
      <c r="AW963" s="41"/>
      <c r="AY963" s="41"/>
      <c r="BA963" s="41"/>
      <c r="BC963" s="41"/>
      <c r="BE963" s="41"/>
      <c r="BG963" s="41"/>
      <c r="BI963" s="41"/>
      <c r="BK963" s="41"/>
      <c r="BM963" s="41"/>
      <c r="BO963" s="41"/>
    </row>
    <row r="964" spans="13:67" x14ac:dyDescent="0.2">
      <c r="M964" s="41"/>
      <c r="O964" s="41"/>
      <c r="Q964" s="41"/>
      <c r="S964" s="41"/>
      <c r="U964" s="41"/>
      <c r="W964" s="41"/>
      <c r="Y964" s="41"/>
      <c r="AA964" s="41"/>
      <c r="AC964" s="41"/>
      <c r="AE964" s="41"/>
      <c r="AG964" s="41"/>
      <c r="AI964" s="41"/>
      <c r="AK964" s="41"/>
      <c r="AM964" s="41"/>
      <c r="AO964" s="41"/>
      <c r="AQ964" s="41"/>
      <c r="AS964" s="41"/>
      <c r="AU964" s="41"/>
      <c r="AW964" s="41"/>
      <c r="AY964" s="41"/>
      <c r="BA964" s="41"/>
      <c r="BC964" s="41"/>
      <c r="BE964" s="41"/>
      <c r="BG964" s="41"/>
      <c r="BI964" s="41"/>
      <c r="BK964" s="41"/>
      <c r="BM964" s="41"/>
      <c r="BO964" s="41"/>
    </row>
    <row r="965" spans="13:67" x14ac:dyDescent="0.2">
      <c r="M965" s="41"/>
      <c r="O965" s="41"/>
      <c r="Q965" s="41"/>
      <c r="S965" s="41"/>
      <c r="U965" s="41"/>
      <c r="W965" s="41"/>
      <c r="Y965" s="41"/>
      <c r="AA965" s="41"/>
      <c r="AC965" s="41"/>
      <c r="AE965" s="41"/>
      <c r="AG965" s="41"/>
      <c r="AI965" s="41"/>
      <c r="AK965" s="41"/>
      <c r="AM965" s="41"/>
      <c r="AO965" s="41"/>
      <c r="AQ965" s="41"/>
      <c r="AS965" s="41"/>
      <c r="AU965" s="41"/>
      <c r="AW965" s="41"/>
      <c r="AY965" s="41"/>
      <c r="BA965" s="41"/>
      <c r="BC965" s="41"/>
      <c r="BE965" s="41"/>
      <c r="BG965" s="41"/>
      <c r="BI965" s="41"/>
      <c r="BK965" s="41"/>
      <c r="BM965" s="41"/>
      <c r="BO965" s="41"/>
    </row>
    <row r="966" spans="13:67" x14ac:dyDescent="0.2">
      <c r="M966" s="41"/>
      <c r="O966" s="41"/>
      <c r="Q966" s="41"/>
      <c r="S966" s="41"/>
      <c r="U966" s="41"/>
      <c r="W966" s="41"/>
      <c r="Y966" s="41"/>
      <c r="AA966" s="41"/>
      <c r="AC966" s="41"/>
      <c r="AE966" s="41"/>
      <c r="AG966" s="41"/>
      <c r="AI966" s="41"/>
      <c r="AK966" s="41"/>
      <c r="AM966" s="41"/>
      <c r="AO966" s="41"/>
      <c r="AQ966" s="41"/>
      <c r="AS966" s="41"/>
      <c r="AU966" s="41"/>
      <c r="AW966" s="41"/>
      <c r="AY966" s="41"/>
      <c r="BA966" s="41"/>
      <c r="BC966" s="41"/>
      <c r="BE966" s="41"/>
      <c r="BG966" s="41"/>
      <c r="BI966" s="41"/>
      <c r="BK966" s="41"/>
      <c r="BM966" s="41"/>
      <c r="BO966" s="41"/>
    </row>
    <row r="967" spans="13:67" x14ac:dyDescent="0.2">
      <c r="M967" s="41"/>
      <c r="O967" s="41"/>
      <c r="Q967" s="41"/>
      <c r="S967" s="41"/>
      <c r="U967" s="41"/>
      <c r="W967" s="41"/>
      <c r="Y967" s="41"/>
      <c r="AA967" s="41"/>
      <c r="AC967" s="41"/>
      <c r="AE967" s="41"/>
      <c r="AG967" s="41"/>
      <c r="AI967" s="41"/>
      <c r="AK967" s="41"/>
      <c r="AM967" s="41"/>
      <c r="AO967" s="41"/>
      <c r="AQ967" s="41"/>
      <c r="AS967" s="41"/>
      <c r="AU967" s="41"/>
      <c r="AW967" s="41"/>
      <c r="AY967" s="41"/>
      <c r="BA967" s="41"/>
      <c r="BC967" s="41"/>
      <c r="BE967" s="41"/>
      <c r="BG967" s="41"/>
      <c r="BI967" s="41"/>
      <c r="BK967" s="41"/>
      <c r="BM967" s="41"/>
      <c r="BO967" s="41"/>
    </row>
    <row r="968" spans="13:67" x14ac:dyDescent="0.2">
      <c r="M968" s="41"/>
      <c r="O968" s="41"/>
      <c r="Q968" s="41"/>
      <c r="S968" s="41"/>
      <c r="U968" s="41"/>
      <c r="W968" s="41"/>
      <c r="Y968" s="41"/>
      <c r="AA968" s="41"/>
      <c r="AC968" s="41"/>
      <c r="AE968" s="41"/>
      <c r="AG968" s="41"/>
      <c r="AI968" s="41"/>
      <c r="AK968" s="41"/>
      <c r="AM968" s="41"/>
      <c r="AO968" s="41"/>
      <c r="AQ968" s="41"/>
      <c r="AS968" s="41"/>
      <c r="AU968" s="41"/>
      <c r="AW968" s="41"/>
      <c r="AY968" s="41"/>
      <c r="BA968" s="41"/>
      <c r="BC968" s="41"/>
      <c r="BE968" s="41"/>
      <c r="BG968" s="41"/>
      <c r="BI968" s="41"/>
      <c r="BK968" s="41"/>
      <c r="BM968" s="41"/>
      <c r="BO968" s="41"/>
    </row>
    <row r="969" spans="13:67" x14ac:dyDescent="0.2">
      <c r="M969" s="41"/>
      <c r="O969" s="41"/>
      <c r="Q969" s="41"/>
      <c r="S969" s="41"/>
      <c r="U969" s="41"/>
      <c r="W969" s="41"/>
      <c r="Y969" s="41"/>
      <c r="AA969" s="41"/>
      <c r="AC969" s="41"/>
      <c r="AE969" s="41"/>
      <c r="AG969" s="41"/>
      <c r="AI969" s="41"/>
      <c r="AK969" s="41"/>
      <c r="AM969" s="41"/>
      <c r="AO969" s="41"/>
      <c r="AQ969" s="41"/>
      <c r="AS969" s="41"/>
      <c r="AU969" s="41"/>
      <c r="AW969" s="41"/>
      <c r="AY969" s="41"/>
      <c r="BA969" s="41"/>
      <c r="BC969" s="41"/>
      <c r="BE969" s="41"/>
      <c r="BG969" s="41"/>
      <c r="BI969" s="41"/>
      <c r="BK969" s="41"/>
      <c r="BM969" s="41"/>
      <c r="BO969" s="41"/>
    </row>
    <row r="970" spans="13:67" x14ac:dyDescent="0.2">
      <c r="M970" s="41"/>
      <c r="O970" s="41"/>
      <c r="Q970" s="41"/>
      <c r="S970" s="41"/>
      <c r="U970" s="41"/>
      <c r="W970" s="41"/>
      <c r="Y970" s="41"/>
      <c r="AA970" s="41"/>
      <c r="AC970" s="41"/>
      <c r="AE970" s="41"/>
      <c r="AG970" s="41"/>
      <c r="AI970" s="41"/>
      <c r="AK970" s="41"/>
      <c r="AM970" s="41"/>
      <c r="AO970" s="41"/>
      <c r="AQ970" s="41"/>
      <c r="AS970" s="41"/>
      <c r="AU970" s="41"/>
      <c r="AW970" s="41"/>
      <c r="AY970" s="41"/>
      <c r="BA970" s="41"/>
      <c r="BC970" s="41"/>
      <c r="BE970" s="41"/>
      <c r="BG970" s="41"/>
      <c r="BI970" s="41"/>
      <c r="BK970" s="41"/>
      <c r="BM970" s="41"/>
      <c r="BO970" s="41"/>
    </row>
    <row r="971" spans="13:67" x14ac:dyDescent="0.2">
      <c r="M971" s="41"/>
      <c r="O971" s="41"/>
      <c r="Q971" s="41"/>
      <c r="S971" s="41"/>
      <c r="U971" s="41"/>
      <c r="W971" s="41"/>
      <c r="Y971" s="41"/>
      <c r="AA971" s="41"/>
      <c r="AC971" s="41"/>
      <c r="AE971" s="41"/>
      <c r="AG971" s="41"/>
      <c r="AI971" s="41"/>
      <c r="AK971" s="41"/>
      <c r="AM971" s="41"/>
      <c r="AO971" s="41"/>
      <c r="AQ971" s="41"/>
      <c r="AS971" s="41"/>
      <c r="AU971" s="41"/>
      <c r="AW971" s="41"/>
      <c r="AY971" s="41"/>
      <c r="BA971" s="41"/>
      <c r="BC971" s="41"/>
      <c r="BE971" s="41"/>
      <c r="BG971" s="41"/>
      <c r="BI971" s="41"/>
      <c r="BK971" s="41"/>
      <c r="BM971" s="41"/>
      <c r="BO971" s="41"/>
    </row>
    <row r="972" spans="13:67" x14ac:dyDescent="0.2">
      <c r="M972" s="41"/>
      <c r="O972" s="41"/>
      <c r="Q972" s="41"/>
      <c r="S972" s="41"/>
      <c r="U972" s="41"/>
      <c r="W972" s="41"/>
      <c r="Y972" s="41"/>
      <c r="AA972" s="41"/>
      <c r="AC972" s="41"/>
      <c r="AE972" s="41"/>
      <c r="AG972" s="41"/>
      <c r="AI972" s="41"/>
      <c r="AK972" s="41"/>
      <c r="AM972" s="41"/>
      <c r="AO972" s="41"/>
      <c r="AQ972" s="41"/>
      <c r="AS972" s="41"/>
      <c r="AU972" s="41"/>
      <c r="AW972" s="41"/>
      <c r="AY972" s="41"/>
      <c r="BA972" s="41"/>
      <c r="BC972" s="41"/>
      <c r="BE972" s="41"/>
      <c r="BG972" s="41"/>
      <c r="BI972" s="41"/>
      <c r="BK972" s="41"/>
      <c r="BM972" s="41"/>
      <c r="BO972" s="41"/>
    </row>
    <row r="973" spans="13:67" x14ac:dyDescent="0.2">
      <c r="M973" s="41"/>
      <c r="O973" s="41"/>
      <c r="Q973" s="41"/>
      <c r="S973" s="41"/>
      <c r="U973" s="41"/>
      <c r="W973" s="41"/>
      <c r="Y973" s="41"/>
      <c r="AA973" s="41"/>
      <c r="AC973" s="41"/>
      <c r="AE973" s="41"/>
      <c r="AG973" s="41"/>
      <c r="AI973" s="41"/>
      <c r="AK973" s="41"/>
      <c r="AM973" s="41"/>
      <c r="AO973" s="41"/>
      <c r="AQ973" s="41"/>
      <c r="AS973" s="41"/>
      <c r="AU973" s="41"/>
      <c r="AW973" s="41"/>
      <c r="AY973" s="41"/>
      <c r="BA973" s="41"/>
      <c r="BC973" s="41"/>
      <c r="BE973" s="41"/>
      <c r="BG973" s="41"/>
      <c r="BI973" s="41"/>
      <c r="BK973" s="41"/>
      <c r="BM973" s="41"/>
      <c r="BO973" s="41"/>
    </row>
    <row r="974" spans="13:67" x14ac:dyDescent="0.2">
      <c r="M974" s="41"/>
      <c r="O974" s="41"/>
      <c r="Q974" s="41"/>
      <c r="S974" s="41"/>
      <c r="U974" s="41"/>
      <c r="W974" s="41"/>
      <c r="Y974" s="41"/>
      <c r="AA974" s="41"/>
      <c r="AC974" s="41"/>
      <c r="AE974" s="41"/>
      <c r="AG974" s="41"/>
      <c r="AI974" s="41"/>
      <c r="AK974" s="41"/>
      <c r="AM974" s="41"/>
      <c r="AO974" s="41"/>
      <c r="AQ974" s="41"/>
      <c r="AS974" s="41"/>
      <c r="AU974" s="41"/>
      <c r="AW974" s="41"/>
      <c r="AY974" s="41"/>
      <c r="BA974" s="41"/>
      <c r="BC974" s="41"/>
      <c r="BE974" s="41"/>
      <c r="BG974" s="41"/>
      <c r="BI974" s="41"/>
      <c r="BK974" s="41"/>
      <c r="BM974" s="41"/>
      <c r="BO974" s="41"/>
    </row>
    <row r="975" spans="13:67" x14ac:dyDescent="0.2">
      <c r="M975" s="41"/>
      <c r="O975" s="41"/>
      <c r="Q975" s="41"/>
      <c r="S975" s="41"/>
      <c r="U975" s="41"/>
      <c r="W975" s="41"/>
      <c r="Y975" s="41"/>
      <c r="AA975" s="41"/>
      <c r="AC975" s="41"/>
      <c r="AE975" s="41"/>
      <c r="AG975" s="41"/>
      <c r="AI975" s="41"/>
      <c r="AK975" s="41"/>
      <c r="AM975" s="41"/>
      <c r="AO975" s="41"/>
      <c r="AQ975" s="41"/>
      <c r="AS975" s="41"/>
      <c r="AU975" s="41"/>
      <c r="AW975" s="41"/>
      <c r="AY975" s="41"/>
      <c r="BA975" s="41"/>
      <c r="BC975" s="41"/>
      <c r="BE975" s="41"/>
      <c r="BG975" s="41"/>
      <c r="BI975" s="41"/>
      <c r="BK975" s="41"/>
      <c r="BM975" s="41"/>
      <c r="BO975" s="41"/>
    </row>
    <row r="976" spans="13:67" x14ac:dyDescent="0.2">
      <c r="M976" s="41"/>
      <c r="O976" s="41"/>
      <c r="Q976" s="41"/>
      <c r="S976" s="41"/>
      <c r="U976" s="41"/>
      <c r="W976" s="41"/>
      <c r="Y976" s="41"/>
      <c r="AA976" s="41"/>
      <c r="AC976" s="41"/>
      <c r="AE976" s="41"/>
      <c r="AG976" s="41"/>
      <c r="AI976" s="41"/>
      <c r="AK976" s="41"/>
      <c r="AM976" s="41"/>
      <c r="AO976" s="41"/>
      <c r="AQ976" s="41"/>
      <c r="AS976" s="41"/>
      <c r="AU976" s="41"/>
      <c r="AW976" s="41"/>
      <c r="AY976" s="41"/>
      <c r="BA976" s="41"/>
      <c r="BC976" s="41"/>
      <c r="BE976" s="41"/>
      <c r="BG976" s="41"/>
      <c r="BI976" s="41"/>
      <c r="BK976" s="41"/>
      <c r="BM976" s="41"/>
      <c r="BO976" s="41"/>
    </row>
    <row r="977" spans="13:67" x14ac:dyDescent="0.2">
      <c r="M977" s="41"/>
      <c r="O977" s="41"/>
      <c r="Q977" s="41"/>
      <c r="S977" s="41"/>
      <c r="U977" s="41"/>
      <c r="W977" s="41"/>
      <c r="Y977" s="41"/>
      <c r="AA977" s="41"/>
      <c r="AC977" s="41"/>
      <c r="AE977" s="41"/>
      <c r="AG977" s="41"/>
      <c r="AI977" s="41"/>
      <c r="AK977" s="41"/>
      <c r="AM977" s="41"/>
      <c r="AO977" s="41"/>
      <c r="AQ977" s="41"/>
      <c r="AS977" s="41"/>
      <c r="AU977" s="41"/>
      <c r="AW977" s="41"/>
      <c r="AY977" s="41"/>
      <c r="BA977" s="41"/>
      <c r="BC977" s="41"/>
      <c r="BE977" s="41"/>
      <c r="BG977" s="41"/>
      <c r="BI977" s="41"/>
      <c r="BK977" s="41"/>
      <c r="BM977" s="41"/>
      <c r="BO977" s="41"/>
    </row>
    <row r="978" spans="13:67" x14ac:dyDescent="0.2">
      <c r="M978" s="41"/>
      <c r="O978" s="41"/>
      <c r="Q978" s="41"/>
      <c r="S978" s="41"/>
      <c r="U978" s="41"/>
      <c r="W978" s="41"/>
      <c r="Y978" s="41"/>
      <c r="AA978" s="41"/>
      <c r="AC978" s="41"/>
      <c r="AE978" s="41"/>
      <c r="AG978" s="41"/>
      <c r="AI978" s="41"/>
      <c r="AK978" s="41"/>
      <c r="AM978" s="41"/>
      <c r="AO978" s="41"/>
      <c r="AQ978" s="41"/>
      <c r="AS978" s="41"/>
      <c r="AU978" s="41"/>
      <c r="AW978" s="41"/>
      <c r="AY978" s="41"/>
      <c r="BA978" s="41"/>
      <c r="BC978" s="41"/>
      <c r="BE978" s="41"/>
      <c r="BG978" s="41"/>
      <c r="BI978" s="41"/>
      <c r="BK978" s="41"/>
      <c r="BM978" s="41"/>
      <c r="BO978" s="41"/>
    </row>
    <row r="979" spans="13:67" x14ac:dyDescent="0.2">
      <c r="M979" s="41"/>
      <c r="O979" s="41"/>
      <c r="Q979" s="41"/>
      <c r="S979" s="41"/>
      <c r="U979" s="41"/>
      <c r="W979" s="41"/>
      <c r="Y979" s="41"/>
      <c r="AA979" s="41"/>
      <c r="AC979" s="41"/>
      <c r="AE979" s="41"/>
      <c r="AG979" s="41"/>
      <c r="AI979" s="41"/>
      <c r="AK979" s="41"/>
      <c r="AM979" s="41"/>
      <c r="AO979" s="41"/>
      <c r="AQ979" s="41"/>
      <c r="AS979" s="41"/>
      <c r="AU979" s="41"/>
      <c r="AW979" s="41"/>
      <c r="AY979" s="41"/>
      <c r="BA979" s="41"/>
      <c r="BC979" s="41"/>
      <c r="BE979" s="41"/>
      <c r="BG979" s="41"/>
      <c r="BI979" s="41"/>
      <c r="BK979" s="41"/>
      <c r="BM979" s="41"/>
      <c r="BO979" s="41"/>
    </row>
    <row r="980" spans="13:67" x14ac:dyDescent="0.2">
      <c r="M980" s="41"/>
      <c r="O980" s="41"/>
      <c r="Q980" s="41"/>
      <c r="S980" s="41"/>
      <c r="U980" s="41"/>
      <c r="W980" s="41"/>
      <c r="Y980" s="41"/>
      <c r="AA980" s="41"/>
      <c r="AC980" s="41"/>
      <c r="AE980" s="41"/>
      <c r="AG980" s="41"/>
      <c r="AI980" s="41"/>
      <c r="AK980" s="41"/>
      <c r="AM980" s="41"/>
      <c r="AO980" s="41"/>
      <c r="AQ980" s="41"/>
      <c r="AS980" s="41"/>
      <c r="AU980" s="41"/>
      <c r="AW980" s="41"/>
      <c r="AY980" s="41"/>
      <c r="BA980" s="41"/>
      <c r="BC980" s="41"/>
      <c r="BE980" s="41"/>
      <c r="BG980" s="41"/>
      <c r="BI980" s="41"/>
      <c r="BK980" s="41"/>
      <c r="BM980" s="41"/>
      <c r="BO980" s="41"/>
    </row>
    <row r="981" spans="13:67" x14ac:dyDescent="0.2">
      <c r="M981" s="41"/>
      <c r="O981" s="41"/>
      <c r="Q981" s="41"/>
      <c r="S981" s="41"/>
      <c r="U981" s="41"/>
      <c r="W981" s="41"/>
      <c r="Y981" s="41"/>
      <c r="AA981" s="41"/>
      <c r="AC981" s="41"/>
      <c r="AE981" s="41"/>
      <c r="AG981" s="41"/>
      <c r="AI981" s="41"/>
      <c r="AK981" s="41"/>
      <c r="AM981" s="41"/>
      <c r="AO981" s="41"/>
      <c r="AQ981" s="41"/>
      <c r="AS981" s="41"/>
      <c r="AU981" s="41"/>
      <c r="AW981" s="41"/>
      <c r="AY981" s="41"/>
      <c r="BA981" s="41"/>
      <c r="BC981" s="41"/>
      <c r="BE981" s="41"/>
      <c r="BG981" s="41"/>
      <c r="BI981" s="41"/>
      <c r="BK981" s="41"/>
      <c r="BM981" s="41"/>
      <c r="BO981" s="41"/>
    </row>
    <row r="982" spans="13:67" x14ac:dyDescent="0.2">
      <c r="M982" s="41"/>
      <c r="O982" s="41"/>
      <c r="Q982" s="41"/>
      <c r="S982" s="41"/>
      <c r="U982" s="41"/>
      <c r="W982" s="41"/>
      <c r="Y982" s="41"/>
      <c r="AA982" s="41"/>
      <c r="AC982" s="41"/>
      <c r="AE982" s="41"/>
      <c r="AG982" s="41"/>
      <c r="AI982" s="41"/>
      <c r="AK982" s="41"/>
      <c r="AM982" s="41"/>
      <c r="AO982" s="41"/>
      <c r="AQ982" s="41"/>
      <c r="AS982" s="41"/>
      <c r="AU982" s="41"/>
      <c r="AW982" s="41"/>
      <c r="AY982" s="41"/>
      <c r="BA982" s="41"/>
      <c r="BC982" s="41"/>
      <c r="BE982" s="41"/>
      <c r="BG982" s="41"/>
      <c r="BI982" s="41"/>
      <c r="BK982" s="41"/>
      <c r="BM982" s="41"/>
      <c r="BO982" s="41"/>
    </row>
    <row r="983" spans="13:67" x14ac:dyDescent="0.2">
      <c r="M983" s="41"/>
      <c r="O983" s="41"/>
      <c r="Q983" s="41"/>
      <c r="S983" s="41"/>
      <c r="U983" s="41"/>
      <c r="W983" s="41"/>
      <c r="Y983" s="41"/>
      <c r="AA983" s="41"/>
      <c r="AC983" s="41"/>
      <c r="AE983" s="41"/>
      <c r="AG983" s="41"/>
      <c r="AI983" s="41"/>
      <c r="AK983" s="41"/>
      <c r="AM983" s="41"/>
      <c r="AO983" s="41"/>
      <c r="AQ983" s="41"/>
      <c r="AS983" s="41"/>
      <c r="AU983" s="41"/>
      <c r="AW983" s="41"/>
      <c r="AY983" s="41"/>
      <c r="BA983" s="41"/>
      <c r="BC983" s="41"/>
      <c r="BE983" s="41"/>
      <c r="BG983" s="41"/>
      <c r="BI983" s="41"/>
      <c r="BK983" s="41"/>
      <c r="BM983" s="41"/>
      <c r="BO983" s="41"/>
    </row>
    <row r="984" spans="13:67" x14ac:dyDescent="0.2">
      <c r="M984" s="41"/>
      <c r="O984" s="41"/>
      <c r="Q984" s="41"/>
      <c r="S984" s="41"/>
      <c r="U984" s="41"/>
      <c r="W984" s="41"/>
      <c r="Y984" s="41"/>
      <c r="AA984" s="41"/>
      <c r="AC984" s="41"/>
      <c r="AE984" s="41"/>
      <c r="AG984" s="41"/>
      <c r="AI984" s="41"/>
      <c r="AK984" s="41"/>
      <c r="AM984" s="41"/>
      <c r="AO984" s="41"/>
      <c r="AQ984" s="41"/>
      <c r="AS984" s="41"/>
      <c r="AU984" s="41"/>
      <c r="AW984" s="41"/>
      <c r="AY984" s="41"/>
      <c r="BA984" s="41"/>
      <c r="BC984" s="41"/>
      <c r="BE984" s="41"/>
      <c r="BG984" s="41"/>
      <c r="BI984" s="41"/>
      <c r="BK984" s="41"/>
      <c r="BM984" s="41"/>
      <c r="BO984" s="41"/>
    </row>
    <row r="985" spans="13:67" x14ac:dyDescent="0.2">
      <c r="M985" s="41"/>
      <c r="O985" s="41"/>
      <c r="Q985" s="41"/>
      <c r="S985" s="41"/>
      <c r="U985" s="41"/>
      <c r="W985" s="41"/>
      <c r="Y985" s="41"/>
      <c r="AA985" s="41"/>
      <c r="AC985" s="41"/>
      <c r="AE985" s="41"/>
      <c r="AG985" s="41"/>
      <c r="AI985" s="41"/>
      <c r="AK985" s="41"/>
      <c r="AM985" s="41"/>
      <c r="AO985" s="41"/>
      <c r="AQ985" s="41"/>
      <c r="AS985" s="41"/>
      <c r="AU985" s="41"/>
      <c r="AW985" s="41"/>
      <c r="AY985" s="41"/>
      <c r="BA985" s="41"/>
      <c r="BC985" s="41"/>
      <c r="BE985" s="41"/>
      <c r="BG985" s="41"/>
      <c r="BI985" s="41"/>
      <c r="BK985" s="41"/>
      <c r="BM985" s="41"/>
      <c r="BO985" s="41"/>
    </row>
    <row r="986" spans="13:67" x14ac:dyDescent="0.2">
      <c r="M986" s="41"/>
      <c r="O986" s="41"/>
      <c r="Q986" s="41"/>
      <c r="S986" s="41"/>
      <c r="U986" s="41"/>
      <c r="W986" s="41"/>
      <c r="Y986" s="41"/>
      <c r="AA986" s="41"/>
      <c r="AC986" s="41"/>
      <c r="AE986" s="41"/>
      <c r="AG986" s="41"/>
      <c r="AI986" s="41"/>
      <c r="AK986" s="41"/>
      <c r="AM986" s="41"/>
      <c r="AO986" s="41"/>
      <c r="AQ986" s="41"/>
      <c r="AS986" s="41"/>
      <c r="AU986" s="41"/>
      <c r="AW986" s="41"/>
      <c r="AY986" s="41"/>
      <c r="BA986" s="41"/>
      <c r="BC986" s="41"/>
      <c r="BE986" s="41"/>
      <c r="BG986" s="41"/>
      <c r="BI986" s="41"/>
      <c r="BK986" s="41"/>
      <c r="BM986" s="41"/>
      <c r="BO986" s="41"/>
    </row>
    <row r="987" spans="13:67" x14ac:dyDescent="0.2">
      <c r="M987" s="41"/>
      <c r="O987" s="41"/>
      <c r="Q987" s="41"/>
      <c r="S987" s="41"/>
      <c r="U987" s="41"/>
      <c r="W987" s="41"/>
      <c r="Y987" s="41"/>
      <c r="AA987" s="41"/>
      <c r="AC987" s="41"/>
      <c r="AE987" s="41"/>
      <c r="AG987" s="41"/>
      <c r="AI987" s="41"/>
      <c r="AK987" s="41"/>
      <c r="AM987" s="41"/>
      <c r="AO987" s="41"/>
      <c r="AQ987" s="41"/>
      <c r="AS987" s="41"/>
      <c r="AU987" s="41"/>
      <c r="AW987" s="41"/>
      <c r="AY987" s="41"/>
      <c r="BA987" s="41"/>
      <c r="BC987" s="41"/>
      <c r="BE987" s="41"/>
      <c r="BG987" s="41"/>
      <c r="BI987" s="41"/>
      <c r="BK987" s="41"/>
      <c r="BM987" s="41"/>
      <c r="BO987" s="41"/>
    </row>
    <row r="988" spans="13:67" x14ac:dyDescent="0.2">
      <c r="M988" s="41"/>
      <c r="O988" s="41"/>
      <c r="Q988" s="41"/>
      <c r="S988" s="41"/>
      <c r="U988" s="41"/>
      <c r="W988" s="41"/>
      <c r="Y988" s="41"/>
      <c r="AA988" s="41"/>
      <c r="AC988" s="41"/>
      <c r="AE988" s="41"/>
      <c r="AG988" s="41"/>
      <c r="AI988" s="41"/>
      <c r="AK988" s="41"/>
      <c r="AM988" s="41"/>
      <c r="AO988" s="41"/>
      <c r="AQ988" s="41"/>
      <c r="AS988" s="41"/>
      <c r="AU988" s="41"/>
      <c r="AW988" s="41"/>
      <c r="AY988" s="41"/>
      <c r="BA988" s="41"/>
      <c r="BC988" s="41"/>
      <c r="BE988" s="41"/>
      <c r="BG988" s="41"/>
      <c r="BI988" s="41"/>
      <c r="BK988" s="41"/>
      <c r="BM988" s="41"/>
      <c r="BO988" s="41"/>
    </row>
    <row r="989" spans="13:67" x14ac:dyDescent="0.2">
      <c r="M989" s="41"/>
      <c r="O989" s="41"/>
      <c r="Q989" s="41"/>
      <c r="S989" s="41"/>
      <c r="U989" s="41"/>
      <c r="W989" s="41"/>
      <c r="Y989" s="41"/>
      <c r="AA989" s="41"/>
      <c r="AC989" s="41"/>
      <c r="AE989" s="41"/>
      <c r="AG989" s="41"/>
      <c r="AI989" s="41"/>
      <c r="AK989" s="41"/>
      <c r="AM989" s="41"/>
      <c r="AO989" s="41"/>
      <c r="AQ989" s="41"/>
      <c r="AS989" s="41"/>
      <c r="AU989" s="41"/>
      <c r="AW989" s="41"/>
      <c r="AY989" s="41"/>
      <c r="BA989" s="41"/>
      <c r="BC989" s="41"/>
      <c r="BE989" s="41"/>
      <c r="BG989" s="41"/>
      <c r="BI989" s="41"/>
      <c r="BK989" s="41"/>
      <c r="BM989" s="41"/>
      <c r="BO989" s="41"/>
    </row>
    <row r="990" spans="13:67" x14ac:dyDescent="0.2">
      <c r="M990" s="41"/>
      <c r="O990" s="41"/>
      <c r="Q990" s="41"/>
      <c r="S990" s="41"/>
      <c r="U990" s="41"/>
      <c r="W990" s="41"/>
      <c r="Y990" s="41"/>
      <c r="AA990" s="41"/>
      <c r="AC990" s="41"/>
      <c r="AE990" s="41"/>
      <c r="AG990" s="41"/>
      <c r="AI990" s="41"/>
      <c r="AK990" s="41"/>
      <c r="AM990" s="41"/>
      <c r="AO990" s="41"/>
      <c r="AQ990" s="41"/>
      <c r="AS990" s="41"/>
      <c r="AU990" s="41"/>
      <c r="AW990" s="41"/>
      <c r="AY990" s="41"/>
      <c r="BA990" s="41"/>
      <c r="BC990" s="41"/>
      <c r="BE990" s="41"/>
      <c r="BG990" s="41"/>
      <c r="BI990" s="41"/>
      <c r="BK990" s="41"/>
      <c r="BM990" s="41"/>
      <c r="BO990" s="41"/>
    </row>
    <row r="991" spans="13:67" x14ac:dyDescent="0.2">
      <c r="M991" s="41"/>
      <c r="O991" s="41"/>
      <c r="Q991" s="41"/>
      <c r="S991" s="41"/>
      <c r="U991" s="41"/>
      <c r="W991" s="41"/>
      <c r="Y991" s="41"/>
      <c r="AA991" s="41"/>
      <c r="AC991" s="41"/>
      <c r="AE991" s="41"/>
      <c r="AG991" s="41"/>
      <c r="AI991" s="41"/>
      <c r="AK991" s="41"/>
      <c r="AM991" s="41"/>
      <c r="AO991" s="41"/>
      <c r="AQ991" s="41"/>
      <c r="AS991" s="41"/>
      <c r="AU991" s="41"/>
      <c r="AW991" s="41"/>
      <c r="AY991" s="41"/>
      <c r="BA991" s="41"/>
      <c r="BC991" s="41"/>
      <c r="BE991" s="41"/>
      <c r="BG991" s="41"/>
      <c r="BI991" s="41"/>
      <c r="BK991" s="41"/>
      <c r="BM991" s="41"/>
      <c r="BO991" s="41"/>
    </row>
    <row r="992" spans="13:67" x14ac:dyDescent="0.2">
      <c r="M992" s="41"/>
      <c r="O992" s="41"/>
      <c r="Q992" s="41"/>
      <c r="S992" s="41"/>
      <c r="U992" s="41"/>
      <c r="W992" s="41"/>
      <c r="Y992" s="41"/>
      <c r="AA992" s="41"/>
      <c r="AC992" s="41"/>
      <c r="AE992" s="41"/>
      <c r="AG992" s="41"/>
      <c r="AI992" s="41"/>
      <c r="AK992" s="41"/>
      <c r="AM992" s="41"/>
      <c r="AO992" s="41"/>
      <c r="AQ992" s="41"/>
      <c r="AS992" s="41"/>
      <c r="AU992" s="41"/>
      <c r="AW992" s="41"/>
      <c r="AY992" s="41"/>
      <c r="BA992" s="41"/>
      <c r="BC992" s="41"/>
      <c r="BE992" s="41"/>
      <c r="BG992" s="41"/>
      <c r="BI992" s="41"/>
      <c r="BK992" s="41"/>
      <c r="BM992" s="41"/>
      <c r="BO992" s="41"/>
    </row>
    <row r="993" spans="13:67" x14ac:dyDescent="0.2">
      <c r="M993" s="41"/>
      <c r="O993" s="41"/>
      <c r="Q993" s="41"/>
      <c r="S993" s="41"/>
      <c r="U993" s="41"/>
      <c r="W993" s="41"/>
      <c r="Y993" s="41"/>
      <c r="AA993" s="41"/>
      <c r="AC993" s="41"/>
      <c r="AE993" s="41"/>
      <c r="AG993" s="41"/>
      <c r="AI993" s="41"/>
      <c r="AK993" s="41"/>
      <c r="AM993" s="41"/>
      <c r="AO993" s="41"/>
      <c r="AQ993" s="41"/>
      <c r="AS993" s="41"/>
      <c r="AU993" s="41"/>
      <c r="AW993" s="41"/>
      <c r="AY993" s="41"/>
      <c r="BA993" s="41"/>
      <c r="BC993" s="41"/>
      <c r="BE993" s="41"/>
      <c r="BG993" s="41"/>
      <c r="BI993" s="41"/>
      <c r="BK993" s="41"/>
      <c r="BM993" s="41"/>
      <c r="BO993" s="41"/>
    </row>
    <row r="994" spans="13:67" x14ac:dyDescent="0.2">
      <c r="M994" s="41"/>
      <c r="O994" s="41"/>
      <c r="Q994" s="41"/>
      <c r="S994" s="41"/>
      <c r="U994" s="41"/>
      <c r="W994" s="41"/>
      <c r="Y994" s="41"/>
      <c r="AA994" s="41"/>
      <c r="AC994" s="41"/>
      <c r="AE994" s="41"/>
      <c r="AG994" s="41"/>
      <c r="AI994" s="41"/>
      <c r="AK994" s="41"/>
      <c r="AM994" s="41"/>
      <c r="AO994" s="41"/>
      <c r="AQ994" s="41"/>
      <c r="AS994" s="41"/>
      <c r="AU994" s="41"/>
      <c r="AW994" s="41"/>
      <c r="AY994" s="41"/>
      <c r="BA994" s="41"/>
      <c r="BC994" s="41"/>
      <c r="BE994" s="41"/>
      <c r="BG994" s="41"/>
      <c r="BI994" s="41"/>
      <c r="BK994" s="41"/>
      <c r="BM994" s="41"/>
      <c r="BO994" s="41"/>
    </row>
    <row r="995" spans="13:67" x14ac:dyDescent="0.2">
      <c r="M995" s="41"/>
      <c r="O995" s="41"/>
      <c r="Q995" s="41"/>
      <c r="S995" s="41"/>
      <c r="U995" s="41"/>
      <c r="W995" s="41"/>
      <c r="Y995" s="41"/>
      <c r="AA995" s="41"/>
      <c r="AC995" s="41"/>
      <c r="AE995" s="41"/>
      <c r="AG995" s="41"/>
      <c r="AI995" s="41"/>
      <c r="AK995" s="41"/>
      <c r="AM995" s="41"/>
      <c r="AO995" s="41"/>
      <c r="AQ995" s="41"/>
      <c r="AS995" s="41"/>
      <c r="AU995" s="41"/>
      <c r="AW995" s="41"/>
      <c r="AY995" s="41"/>
      <c r="BA995" s="41"/>
      <c r="BC995" s="41"/>
      <c r="BE995" s="41"/>
      <c r="BG995" s="41"/>
      <c r="BI995" s="41"/>
      <c r="BK995" s="41"/>
      <c r="BM995" s="41"/>
      <c r="BO995" s="41"/>
    </row>
    <row r="996" spans="13:67" x14ac:dyDescent="0.2">
      <c r="M996" s="41"/>
      <c r="O996" s="41"/>
      <c r="Q996" s="41"/>
      <c r="S996" s="41"/>
      <c r="U996" s="41"/>
      <c r="W996" s="41"/>
      <c r="Y996" s="41"/>
      <c r="AA996" s="41"/>
      <c r="AC996" s="41"/>
      <c r="AE996" s="41"/>
      <c r="AG996" s="41"/>
      <c r="AI996" s="41"/>
      <c r="AK996" s="41"/>
      <c r="AM996" s="41"/>
      <c r="AO996" s="41"/>
      <c r="AQ996" s="41"/>
      <c r="AS996" s="41"/>
      <c r="AU996" s="41"/>
      <c r="AW996" s="41"/>
      <c r="AY996" s="41"/>
      <c r="BA996" s="41"/>
      <c r="BC996" s="41"/>
      <c r="BE996" s="41"/>
      <c r="BG996" s="41"/>
      <c r="BI996" s="41"/>
      <c r="BK996" s="41"/>
      <c r="BM996" s="41"/>
      <c r="BO996" s="41"/>
    </row>
    <row r="997" spans="13:67" x14ac:dyDescent="0.2">
      <c r="M997" s="41"/>
      <c r="O997" s="41"/>
      <c r="Q997" s="41"/>
      <c r="S997" s="41"/>
      <c r="U997" s="41"/>
      <c r="W997" s="41"/>
      <c r="Y997" s="41"/>
      <c r="AA997" s="41"/>
      <c r="AC997" s="41"/>
      <c r="AE997" s="41"/>
      <c r="AG997" s="41"/>
      <c r="AI997" s="41"/>
      <c r="AK997" s="41"/>
      <c r="AM997" s="41"/>
      <c r="AO997" s="41"/>
      <c r="AQ997" s="41"/>
      <c r="AS997" s="41"/>
      <c r="AU997" s="41"/>
      <c r="AW997" s="41"/>
      <c r="AY997" s="41"/>
      <c r="BA997" s="41"/>
      <c r="BC997" s="41"/>
      <c r="BE997" s="41"/>
      <c r="BG997" s="41"/>
      <c r="BI997" s="41"/>
      <c r="BK997" s="41"/>
      <c r="BM997" s="41"/>
      <c r="BO997" s="41"/>
    </row>
    <row r="998" spans="13:67" x14ac:dyDescent="0.2">
      <c r="M998" s="41"/>
      <c r="O998" s="41"/>
      <c r="Q998" s="41"/>
      <c r="S998" s="41"/>
      <c r="U998" s="41"/>
      <c r="W998" s="41"/>
      <c r="Y998" s="41"/>
      <c r="AA998" s="41"/>
      <c r="AC998" s="41"/>
      <c r="AE998" s="41"/>
      <c r="AG998" s="41"/>
      <c r="AI998" s="41"/>
      <c r="AK998" s="41"/>
      <c r="AM998" s="41"/>
      <c r="AO998" s="41"/>
      <c r="AQ998" s="41"/>
      <c r="AS998" s="41"/>
      <c r="AU998" s="41"/>
      <c r="AW998" s="41"/>
      <c r="AY998" s="41"/>
      <c r="BA998" s="41"/>
      <c r="BC998" s="41"/>
      <c r="BE998" s="41"/>
      <c r="BG998" s="41"/>
      <c r="BI998" s="41"/>
      <c r="BK998" s="41"/>
      <c r="BM998" s="41"/>
      <c r="BO998" s="41"/>
    </row>
    <row r="999" spans="13:67" x14ac:dyDescent="0.2">
      <c r="M999" s="41"/>
      <c r="O999" s="41"/>
      <c r="Q999" s="41"/>
      <c r="S999" s="41"/>
      <c r="U999" s="41"/>
      <c r="W999" s="41"/>
      <c r="Y999" s="41"/>
      <c r="AA999" s="41"/>
      <c r="AC999" s="41"/>
      <c r="AE999" s="41"/>
      <c r="AG999" s="41"/>
      <c r="AI999" s="41"/>
      <c r="AK999" s="41"/>
      <c r="AM999" s="41"/>
      <c r="AO999" s="41"/>
      <c r="AQ999" s="41"/>
      <c r="AS999" s="41"/>
      <c r="AU999" s="41"/>
      <c r="AW999" s="41"/>
      <c r="AY999" s="41"/>
      <c r="BA999" s="41"/>
      <c r="BC999" s="41"/>
      <c r="BE999" s="41"/>
      <c r="BG999" s="41"/>
      <c r="BI999" s="41"/>
      <c r="BK999" s="41"/>
      <c r="BM999" s="41"/>
      <c r="BO999" s="41"/>
    </row>
    <row r="1000" spans="13:67" x14ac:dyDescent="0.2">
      <c r="M1000" s="41"/>
      <c r="O1000" s="41"/>
      <c r="Q1000" s="41"/>
      <c r="S1000" s="41"/>
      <c r="U1000" s="41"/>
      <c r="W1000" s="41"/>
      <c r="Y1000" s="41"/>
      <c r="AA1000" s="41"/>
      <c r="AC1000" s="41"/>
      <c r="AE1000" s="41"/>
      <c r="AG1000" s="41"/>
      <c r="AI1000" s="41"/>
      <c r="AK1000" s="41"/>
      <c r="AM1000" s="41"/>
      <c r="AO1000" s="41"/>
      <c r="AQ1000" s="41"/>
      <c r="AS1000" s="41"/>
      <c r="AU1000" s="41"/>
      <c r="AW1000" s="41"/>
      <c r="AY1000" s="41"/>
      <c r="BA1000" s="41"/>
      <c r="BC1000" s="41"/>
      <c r="BE1000" s="41"/>
      <c r="BG1000" s="41"/>
      <c r="BI1000" s="41"/>
      <c r="BK1000" s="41"/>
      <c r="BM1000" s="41"/>
      <c r="BO1000" s="41"/>
    </row>
    <row r="1001" spans="13:67" x14ac:dyDescent="0.2">
      <c r="M1001" s="41"/>
      <c r="O1001" s="41"/>
      <c r="Q1001" s="41"/>
      <c r="S1001" s="41"/>
      <c r="U1001" s="41"/>
      <c r="W1001" s="41"/>
      <c r="Y1001" s="41"/>
      <c r="AA1001" s="41"/>
      <c r="AC1001" s="41"/>
      <c r="AE1001" s="41"/>
      <c r="AG1001" s="41"/>
      <c r="AI1001" s="41"/>
      <c r="AK1001" s="41"/>
      <c r="AM1001" s="41"/>
      <c r="AO1001" s="41"/>
      <c r="AQ1001" s="41"/>
      <c r="AS1001" s="41"/>
      <c r="AU1001" s="41"/>
      <c r="AW1001" s="41"/>
      <c r="AY1001" s="41"/>
      <c r="BA1001" s="41"/>
      <c r="BC1001" s="41"/>
      <c r="BE1001" s="41"/>
      <c r="BG1001" s="41"/>
      <c r="BI1001" s="41"/>
      <c r="BK1001" s="41"/>
      <c r="BM1001" s="41"/>
      <c r="BO1001" s="41"/>
    </row>
    <row r="1002" spans="13:67" x14ac:dyDescent="0.2">
      <c r="M1002" s="41"/>
      <c r="O1002" s="41"/>
      <c r="Q1002" s="41"/>
      <c r="S1002" s="41"/>
      <c r="U1002" s="41"/>
      <c r="W1002" s="41"/>
      <c r="Y1002" s="41"/>
      <c r="AA1002" s="41"/>
      <c r="AC1002" s="41"/>
      <c r="AE1002" s="41"/>
      <c r="AG1002" s="41"/>
      <c r="AI1002" s="41"/>
      <c r="AK1002" s="41"/>
      <c r="AM1002" s="41"/>
      <c r="AO1002" s="41"/>
      <c r="AQ1002" s="41"/>
      <c r="AS1002" s="41"/>
      <c r="AU1002" s="41"/>
      <c r="AW1002" s="41"/>
      <c r="AY1002" s="41"/>
      <c r="BA1002" s="41"/>
      <c r="BC1002" s="41"/>
      <c r="BE1002" s="41"/>
      <c r="BG1002" s="41"/>
      <c r="BI1002" s="41"/>
      <c r="BK1002" s="41"/>
      <c r="BM1002" s="41"/>
      <c r="BO1002" s="41"/>
    </row>
    <row r="1003" spans="13:67" x14ac:dyDescent="0.2">
      <c r="M1003" s="41"/>
      <c r="O1003" s="41"/>
      <c r="Q1003" s="41"/>
      <c r="S1003" s="41"/>
      <c r="U1003" s="41"/>
      <c r="W1003" s="41"/>
      <c r="Y1003" s="41"/>
      <c r="AA1003" s="41"/>
      <c r="AC1003" s="41"/>
      <c r="AE1003" s="41"/>
      <c r="AG1003" s="41"/>
      <c r="AI1003" s="41"/>
      <c r="AK1003" s="41"/>
      <c r="AM1003" s="41"/>
      <c r="AO1003" s="41"/>
      <c r="AQ1003" s="41"/>
      <c r="AS1003" s="41"/>
      <c r="AU1003" s="41"/>
      <c r="AW1003" s="41"/>
      <c r="AY1003" s="41"/>
      <c r="BA1003" s="41"/>
      <c r="BC1003" s="41"/>
      <c r="BE1003" s="41"/>
      <c r="BG1003" s="41"/>
      <c r="BI1003" s="41"/>
      <c r="BK1003" s="41"/>
      <c r="BM1003" s="41"/>
      <c r="BO1003" s="41"/>
    </row>
    <row r="1004" spans="13:67" x14ac:dyDescent="0.2">
      <c r="M1004" s="41"/>
      <c r="O1004" s="41"/>
      <c r="Q1004" s="41"/>
      <c r="S1004" s="41"/>
      <c r="U1004" s="41"/>
      <c r="W1004" s="41"/>
      <c r="Y1004" s="41"/>
      <c r="AA1004" s="41"/>
      <c r="AC1004" s="41"/>
      <c r="AE1004" s="41"/>
      <c r="AG1004" s="41"/>
      <c r="AI1004" s="41"/>
      <c r="AK1004" s="41"/>
      <c r="AM1004" s="41"/>
      <c r="AO1004" s="41"/>
      <c r="AQ1004" s="41"/>
      <c r="AS1004" s="41"/>
      <c r="AU1004" s="41"/>
      <c r="AW1004" s="41"/>
      <c r="AY1004" s="41"/>
      <c r="BA1004" s="41"/>
      <c r="BC1004" s="41"/>
      <c r="BE1004" s="41"/>
      <c r="BG1004" s="41"/>
      <c r="BI1004" s="41"/>
      <c r="BK1004" s="41"/>
      <c r="BM1004" s="41"/>
      <c r="BO1004" s="41"/>
    </row>
    <row r="1005" spans="13:67" x14ac:dyDescent="0.2">
      <c r="M1005" s="41"/>
      <c r="O1005" s="41"/>
      <c r="Q1005" s="41"/>
      <c r="S1005" s="41"/>
      <c r="U1005" s="41"/>
      <c r="W1005" s="41"/>
      <c r="Y1005" s="41"/>
      <c r="AA1005" s="41"/>
      <c r="AC1005" s="41"/>
      <c r="AE1005" s="41"/>
      <c r="AG1005" s="41"/>
      <c r="AI1005" s="41"/>
      <c r="AK1005" s="41"/>
      <c r="AM1005" s="41"/>
      <c r="AO1005" s="41"/>
      <c r="AQ1005" s="41"/>
      <c r="AS1005" s="41"/>
      <c r="AU1005" s="41"/>
      <c r="AW1005" s="41"/>
      <c r="AY1005" s="41"/>
      <c r="BA1005" s="41"/>
      <c r="BC1005" s="41"/>
      <c r="BE1005" s="41"/>
      <c r="BG1005" s="41"/>
      <c r="BI1005" s="41"/>
      <c r="BK1005" s="41"/>
      <c r="BM1005" s="41"/>
      <c r="BO1005" s="41"/>
    </row>
    <row r="1006" spans="13:67" x14ac:dyDescent="0.2">
      <c r="M1006" s="41"/>
      <c r="O1006" s="41"/>
      <c r="Q1006" s="41"/>
      <c r="S1006" s="41"/>
      <c r="U1006" s="41"/>
      <c r="W1006" s="41"/>
      <c r="Y1006" s="41"/>
      <c r="AA1006" s="41"/>
      <c r="AC1006" s="41"/>
      <c r="AE1006" s="41"/>
      <c r="AG1006" s="41"/>
      <c r="AI1006" s="41"/>
      <c r="AK1006" s="41"/>
      <c r="AM1006" s="41"/>
      <c r="AO1006" s="41"/>
      <c r="AQ1006" s="41"/>
      <c r="AS1006" s="41"/>
      <c r="AU1006" s="41"/>
      <c r="AW1006" s="41"/>
      <c r="AY1006" s="41"/>
      <c r="BA1006" s="41"/>
      <c r="BC1006" s="41"/>
      <c r="BE1006" s="41"/>
      <c r="BG1006" s="41"/>
      <c r="BI1006" s="41"/>
      <c r="BK1006" s="41"/>
      <c r="BM1006" s="41"/>
      <c r="BO1006" s="41"/>
    </row>
    <row r="1007" spans="13:67" x14ac:dyDescent="0.2">
      <c r="M1007" s="41"/>
      <c r="O1007" s="41"/>
      <c r="Q1007" s="41"/>
      <c r="S1007" s="41"/>
      <c r="U1007" s="41"/>
      <c r="W1007" s="41"/>
      <c r="Y1007" s="41"/>
      <c r="AA1007" s="41"/>
      <c r="AC1007" s="41"/>
      <c r="AE1007" s="41"/>
      <c r="AG1007" s="41"/>
      <c r="AI1007" s="41"/>
      <c r="AK1007" s="41"/>
      <c r="AM1007" s="41"/>
      <c r="AO1007" s="41"/>
      <c r="AQ1007" s="41"/>
      <c r="AS1007" s="41"/>
      <c r="AU1007" s="41"/>
      <c r="AW1007" s="41"/>
      <c r="AY1007" s="41"/>
      <c r="BA1007" s="41"/>
      <c r="BC1007" s="41"/>
      <c r="BE1007" s="41"/>
      <c r="BG1007" s="41"/>
      <c r="BI1007" s="41"/>
      <c r="BK1007" s="41"/>
      <c r="BM1007" s="41"/>
      <c r="BO1007" s="41"/>
    </row>
    <row r="1008" spans="13:67" x14ac:dyDescent="0.2">
      <c r="M1008" s="41"/>
      <c r="O1008" s="41"/>
      <c r="Q1008" s="41"/>
      <c r="S1008" s="41"/>
      <c r="U1008" s="41"/>
      <c r="W1008" s="41"/>
      <c r="Y1008" s="41"/>
      <c r="AA1008" s="41"/>
      <c r="AC1008" s="41"/>
      <c r="AE1008" s="41"/>
      <c r="AG1008" s="41"/>
      <c r="AI1008" s="41"/>
      <c r="AK1008" s="41"/>
      <c r="AM1008" s="41"/>
      <c r="AO1008" s="41"/>
      <c r="AQ1008" s="41"/>
      <c r="AS1008" s="41"/>
      <c r="AU1008" s="41"/>
      <c r="AW1008" s="41"/>
      <c r="AY1008" s="41"/>
      <c r="BA1008" s="41"/>
      <c r="BC1008" s="41"/>
      <c r="BE1008" s="41"/>
      <c r="BG1008" s="41"/>
      <c r="BI1008" s="41"/>
      <c r="BK1008" s="41"/>
      <c r="BM1008" s="41"/>
      <c r="BO1008" s="41"/>
    </row>
    <row r="1009" spans="13:67" x14ac:dyDescent="0.2">
      <c r="M1009" s="41"/>
      <c r="O1009" s="41"/>
      <c r="Q1009" s="41"/>
      <c r="S1009" s="41"/>
      <c r="U1009" s="41"/>
      <c r="W1009" s="41"/>
      <c r="Y1009" s="41"/>
      <c r="AA1009" s="41"/>
      <c r="AC1009" s="41"/>
      <c r="AE1009" s="41"/>
      <c r="AG1009" s="41"/>
      <c r="AI1009" s="41"/>
      <c r="AK1009" s="41"/>
      <c r="AM1009" s="41"/>
      <c r="AO1009" s="41"/>
      <c r="AQ1009" s="41"/>
      <c r="AS1009" s="41"/>
      <c r="AU1009" s="41"/>
      <c r="AW1009" s="41"/>
      <c r="AY1009" s="41"/>
      <c r="BA1009" s="41"/>
      <c r="BC1009" s="41"/>
      <c r="BE1009" s="41"/>
      <c r="BG1009" s="41"/>
      <c r="BI1009" s="41"/>
      <c r="BK1009" s="41"/>
      <c r="BM1009" s="41"/>
      <c r="BO1009" s="41"/>
    </row>
    <row r="1010" spans="13:67" x14ac:dyDescent="0.2">
      <c r="M1010" s="41"/>
      <c r="O1010" s="41"/>
      <c r="Q1010" s="41"/>
      <c r="S1010" s="41"/>
      <c r="U1010" s="41"/>
      <c r="W1010" s="41"/>
      <c r="Y1010" s="41"/>
      <c r="AA1010" s="41"/>
      <c r="AC1010" s="41"/>
      <c r="AE1010" s="41"/>
      <c r="AG1010" s="41"/>
      <c r="AI1010" s="41"/>
      <c r="AK1010" s="41"/>
      <c r="AM1010" s="41"/>
      <c r="AO1010" s="41"/>
      <c r="AQ1010" s="41"/>
      <c r="AS1010" s="41"/>
      <c r="AU1010" s="41"/>
      <c r="AW1010" s="41"/>
      <c r="AY1010" s="41"/>
      <c r="BA1010" s="41"/>
      <c r="BC1010" s="41"/>
      <c r="BE1010" s="41"/>
      <c r="BG1010" s="41"/>
      <c r="BI1010" s="41"/>
      <c r="BK1010" s="41"/>
      <c r="BM1010" s="41"/>
      <c r="BO1010" s="41"/>
    </row>
    <row r="1011" spans="13:67" x14ac:dyDescent="0.2">
      <c r="M1011" s="41"/>
      <c r="O1011" s="41"/>
      <c r="Q1011" s="41"/>
      <c r="S1011" s="41"/>
      <c r="U1011" s="41"/>
      <c r="W1011" s="41"/>
      <c r="Y1011" s="41"/>
      <c r="AA1011" s="41"/>
      <c r="AC1011" s="41"/>
      <c r="AE1011" s="41"/>
      <c r="AG1011" s="41"/>
      <c r="AI1011" s="41"/>
      <c r="AK1011" s="41"/>
      <c r="AM1011" s="41"/>
      <c r="AO1011" s="41"/>
      <c r="AQ1011" s="41"/>
      <c r="AS1011" s="41"/>
      <c r="AU1011" s="41"/>
      <c r="AW1011" s="41"/>
      <c r="AY1011" s="41"/>
      <c r="BA1011" s="41"/>
      <c r="BC1011" s="41"/>
      <c r="BE1011" s="41"/>
      <c r="BG1011" s="41"/>
      <c r="BI1011" s="41"/>
      <c r="BK1011" s="41"/>
      <c r="BM1011" s="41"/>
      <c r="BO1011" s="41"/>
    </row>
    <row r="1012" spans="13:67" x14ac:dyDescent="0.2">
      <c r="M1012" s="41"/>
      <c r="O1012" s="41"/>
      <c r="Q1012" s="41"/>
      <c r="S1012" s="41"/>
      <c r="U1012" s="41"/>
      <c r="W1012" s="41"/>
      <c r="Y1012" s="41"/>
      <c r="AA1012" s="41"/>
      <c r="AC1012" s="41"/>
      <c r="AE1012" s="41"/>
      <c r="AG1012" s="41"/>
      <c r="AI1012" s="41"/>
      <c r="AK1012" s="41"/>
      <c r="AM1012" s="41"/>
      <c r="AO1012" s="41"/>
      <c r="AQ1012" s="41"/>
      <c r="AS1012" s="41"/>
      <c r="AU1012" s="41"/>
      <c r="AW1012" s="41"/>
      <c r="AY1012" s="41"/>
      <c r="BA1012" s="41"/>
      <c r="BC1012" s="41"/>
      <c r="BE1012" s="41"/>
      <c r="BG1012" s="41"/>
      <c r="BI1012" s="41"/>
      <c r="BK1012" s="41"/>
      <c r="BM1012" s="41"/>
      <c r="BO1012" s="41"/>
    </row>
    <row r="1013" spans="13:67" x14ac:dyDescent="0.2">
      <c r="M1013" s="41"/>
      <c r="O1013" s="41"/>
      <c r="Q1013" s="41"/>
      <c r="S1013" s="41"/>
      <c r="U1013" s="41"/>
      <c r="W1013" s="41"/>
      <c r="Y1013" s="41"/>
      <c r="AA1013" s="41"/>
      <c r="AC1013" s="41"/>
      <c r="AE1013" s="41"/>
      <c r="AG1013" s="41"/>
      <c r="AI1013" s="41"/>
      <c r="AK1013" s="41"/>
      <c r="AM1013" s="41"/>
      <c r="AO1013" s="41"/>
      <c r="AQ1013" s="41"/>
      <c r="AS1013" s="41"/>
      <c r="AU1013" s="41"/>
      <c r="AW1013" s="41"/>
      <c r="AY1013" s="41"/>
      <c r="BA1013" s="41"/>
      <c r="BC1013" s="41"/>
      <c r="BE1013" s="41"/>
      <c r="BG1013" s="41"/>
      <c r="BI1013" s="41"/>
      <c r="BK1013" s="41"/>
      <c r="BM1013" s="41"/>
      <c r="BO1013" s="41"/>
    </row>
    <row r="1014" spans="13:67" x14ac:dyDescent="0.2">
      <c r="M1014" s="41"/>
      <c r="O1014" s="41"/>
      <c r="Q1014" s="41"/>
      <c r="S1014" s="41"/>
      <c r="U1014" s="41"/>
      <c r="W1014" s="41"/>
      <c r="Y1014" s="41"/>
      <c r="AA1014" s="41"/>
      <c r="AC1014" s="41"/>
      <c r="AE1014" s="41"/>
      <c r="AG1014" s="41"/>
      <c r="AI1014" s="41"/>
      <c r="AK1014" s="41"/>
      <c r="AM1014" s="41"/>
      <c r="AO1014" s="41"/>
      <c r="AQ1014" s="41"/>
      <c r="AS1014" s="41"/>
      <c r="AU1014" s="41"/>
      <c r="AW1014" s="41"/>
      <c r="AY1014" s="41"/>
      <c r="BA1014" s="41"/>
      <c r="BC1014" s="41"/>
      <c r="BE1014" s="41"/>
      <c r="BG1014" s="41"/>
      <c r="BI1014" s="41"/>
      <c r="BK1014" s="41"/>
      <c r="BM1014" s="41"/>
      <c r="BO1014" s="41"/>
    </row>
    <row r="1015" spans="13:67" x14ac:dyDescent="0.2">
      <c r="M1015" s="41"/>
      <c r="O1015" s="41"/>
      <c r="Q1015" s="41"/>
      <c r="S1015" s="41"/>
      <c r="U1015" s="41"/>
      <c r="W1015" s="41"/>
      <c r="Y1015" s="41"/>
      <c r="AA1015" s="41"/>
      <c r="AC1015" s="41"/>
      <c r="AE1015" s="41"/>
      <c r="AG1015" s="41"/>
      <c r="AI1015" s="41"/>
      <c r="AK1015" s="41"/>
      <c r="AM1015" s="41"/>
      <c r="AO1015" s="41"/>
      <c r="AQ1015" s="41"/>
      <c r="AS1015" s="41"/>
      <c r="AU1015" s="41"/>
      <c r="AW1015" s="41"/>
      <c r="AY1015" s="41"/>
      <c r="BA1015" s="41"/>
      <c r="BC1015" s="41"/>
      <c r="BE1015" s="41"/>
      <c r="BG1015" s="41"/>
      <c r="BI1015" s="41"/>
      <c r="BK1015" s="41"/>
      <c r="BM1015" s="41"/>
      <c r="BO1015" s="41"/>
    </row>
    <row r="1016" spans="13:67" x14ac:dyDescent="0.2">
      <c r="M1016" s="41"/>
      <c r="O1016" s="41"/>
      <c r="Q1016" s="41"/>
      <c r="S1016" s="41"/>
      <c r="U1016" s="41"/>
      <c r="W1016" s="41"/>
      <c r="Y1016" s="41"/>
      <c r="AA1016" s="41"/>
      <c r="AC1016" s="41"/>
      <c r="AE1016" s="41"/>
      <c r="AG1016" s="41"/>
      <c r="AI1016" s="41"/>
      <c r="AK1016" s="41"/>
      <c r="AM1016" s="41"/>
      <c r="AO1016" s="41"/>
      <c r="AQ1016" s="41"/>
      <c r="AS1016" s="41"/>
      <c r="AU1016" s="41"/>
      <c r="AW1016" s="41"/>
      <c r="AY1016" s="41"/>
      <c r="BA1016" s="41"/>
      <c r="BC1016" s="41"/>
      <c r="BE1016" s="41"/>
      <c r="BG1016" s="41"/>
      <c r="BI1016" s="41"/>
      <c r="BK1016" s="41"/>
      <c r="BM1016" s="41"/>
      <c r="BO1016" s="41"/>
    </row>
    <row r="1017" spans="13:67" x14ac:dyDescent="0.2">
      <c r="M1017" s="41"/>
      <c r="O1017" s="41"/>
      <c r="Q1017" s="41"/>
      <c r="S1017" s="41"/>
      <c r="U1017" s="41"/>
      <c r="W1017" s="41"/>
      <c r="Y1017" s="41"/>
      <c r="AA1017" s="41"/>
      <c r="AC1017" s="41"/>
      <c r="AE1017" s="41"/>
      <c r="AG1017" s="41"/>
      <c r="AI1017" s="41"/>
      <c r="AK1017" s="41"/>
      <c r="AM1017" s="41"/>
      <c r="AO1017" s="41"/>
      <c r="AQ1017" s="41"/>
      <c r="AS1017" s="41"/>
      <c r="AU1017" s="41"/>
      <c r="AW1017" s="41"/>
      <c r="AY1017" s="41"/>
      <c r="BA1017" s="41"/>
      <c r="BC1017" s="41"/>
      <c r="BE1017" s="41"/>
      <c r="BG1017" s="41"/>
      <c r="BI1017" s="41"/>
      <c r="BK1017" s="41"/>
      <c r="BM1017" s="41"/>
      <c r="BO1017" s="41"/>
    </row>
    <row r="1018" spans="13:67" x14ac:dyDescent="0.2">
      <c r="M1018" s="41"/>
      <c r="O1018" s="41"/>
      <c r="Q1018" s="41"/>
      <c r="S1018" s="41"/>
      <c r="U1018" s="41"/>
      <c r="W1018" s="41"/>
      <c r="Y1018" s="41"/>
      <c r="AA1018" s="41"/>
      <c r="AC1018" s="41"/>
      <c r="AE1018" s="41"/>
      <c r="AG1018" s="41"/>
      <c r="AI1018" s="41"/>
      <c r="AK1018" s="41"/>
      <c r="AM1018" s="41"/>
      <c r="AO1018" s="41"/>
      <c r="AQ1018" s="41"/>
      <c r="AS1018" s="41"/>
      <c r="AU1018" s="41"/>
      <c r="AW1018" s="41"/>
      <c r="AY1018" s="41"/>
      <c r="BA1018" s="41"/>
      <c r="BC1018" s="41"/>
      <c r="BE1018" s="41"/>
      <c r="BG1018" s="41"/>
      <c r="BI1018" s="41"/>
      <c r="BK1018" s="41"/>
      <c r="BM1018" s="41"/>
      <c r="BO1018" s="41"/>
    </row>
    <row r="1019" spans="13:67" x14ac:dyDescent="0.2">
      <c r="M1019" s="41"/>
      <c r="O1019" s="41"/>
      <c r="Q1019" s="41"/>
      <c r="S1019" s="41"/>
      <c r="U1019" s="41"/>
      <c r="W1019" s="41"/>
      <c r="Y1019" s="41"/>
      <c r="AA1019" s="41"/>
      <c r="AC1019" s="41"/>
      <c r="AE1019" s="41"/>
      <c r="AG1019" s="41"/>
      <c r="AI1019" s="41"/>
      <c r="AK1019" s="41"/>
      <c r="AM1019" s="41"/>
      <c r="AO1019" s="41"/>
      <c r="AQ1019" s="41"/>
      <c r="AS1019" s="41"/>
      <c r="AU1019" s="41"/>
      <c r="AW1019" s="41"/>
      <c r="AY1019" s="41"/>
      <c r="BA1019" s="41"/>
      <c r="BC1019" s="41"/>
      <c r="BE1019" s="41"/>
      <c r="BG1019" s="41"/>
      <c r="BI1019" s="41"/>
      <c r="BK1019" s="41"/>
      <c r="BM1019" s="41"/>
      <c r="BO1019" s="41"/>
    </row>
    <row r="1020" spans="13:67" x14ac:dyDescent="0.2">
      <c r="M1020" s="41"/>
      <c r="O1020" s="41"/>
      <c r="Q1020" s="41"/>
      <c r="S1020" s="41"/>
      <c r="U1020" s="41"/>
      <c r="W1020" s="41"/>
      <c r="Y1020" s="41"/>
      <c r="AA1020" s="41"/>
      <c r="AC1020" s="41"/>
      <c r="AE1020" s="41"/>
      <c r="AG1020" s="41"/>
      <c r="AI1020" s="41"/>
      <c r="AK1020" s="41"/>
      <c r="AM1020" s="41"/>
      <c r="AO1020" s="41"/>
      <c r="AQ1020" s="41"/>
      <c r="AS1020" s="41"/>
      <c r="AU1020" s="41"/>
      <c r="AW1020" s="41"/>
      <c r="AY1020" s="41"/>
      <c r="BA1020" s="41"/>
      <c r="BC1020" s="41"/>
      <c r="BE1020" s="41"/>
      <c r="BG1020" s="41"/>
      <c r="BI1020" s="41"/>
      <c r="BK1020" s="41"/>
      <c r="BM1020" s="41"/>
      <c r="BO1020" s="41"/>
    </row>
    <row r="1021" spans="13:67" x14ac:dyDescent="0.2">
      <c r="M1021" s="41"/>
      <c r="O1021" s="41"/>
      <c r="Q1021" s="41"/>
      <c r="S1021" s="41"/>
      <c r="U1021" s="41"/>
      <c r="W1021" s="41"/>
      <c r="Y1021" s="41"/>
      <c r="AA1021" s="41"/>
      <c r="AC1021" s="41"/>
      <c r="AE1021" s="41"/>
      <c r="AG1021" s="41"/>
      <c r="AI1021" s="41"/>
      <c r="AK1021" s="41"/>
      <c r="AM1021" s="41"/>
      <c r="AO1021" s="41"/>
      <c r="AQ1021" s="41"/>
      <c r="AS1021" s="41"/>
      <c r="AU1021" s="41"/>
      <c r="AW1021" s="41"/>
      <c r="AY1021" s="41"/>
      <c r="BA1021" s="41"/>
      <c r="BC1021" s="41"/>
      <c r="BE1021" s="41"/>
      <c r="BG1021" s="41"/>
      <c r="BI1021" s="41"/>
      <c r="BK1021" s="41"/>
      <c r="BM1021" s="41"/>
      <c r="BO1021" s="41"/>
    </row>
    <row r="1022" spans="13:67" x14ac:dyDescent="0.2">
      <c r="M1022" s="41"/>
      <c r="O1022" s="41"/>
      <c r="Q1022" s="41"/>
      <c r="S1022" s="41"/>
      <c r="U1022" s="41"/>
      <c r="W1022" s="41"/>
      <c r="Y1022" s="41"/>
      <c r="AA1022" s="41"/>
      <c r="AC1022" s="41"/>
      <c r="AE1022" s="41"/>
      <c r="AG1022" s="41"/>
      <c r="AI1022" s="41"/>
      <c r="AK1022" s="41"/>
      <c r="AM1022" s="41"/>
      <c r="AO1022" s="41"/>
      <c r="AQ1022" s="41"/>
      <c r="AS1022" s="41"/>
      <c r="AU1022" s="41"/>
      <c r="AW1022" s="41"/>
      <c r="AY1022" s="41"/>
      <c r="BA1022" s="41"/>
      <c r="BC1022" s="41"/>
      <c r="BE1022" s="41"/>
      <c r="BG1022" s="41"/>
      <c r="BI1022" s="41"/>
      <c r="BK1022" s="41"/>
      <c r="BM1022" s="41"/>
      <c r="BO1022" s="41"/>
    </row>
    <row r="1023" spans="13:67" x14ac:dyDescent="0.2">
      <c r="M1023" s="41"/>
      <c r="O1023" s="41"/>
      <c r="Q1023" s="41"/>
      <c r="S1023" s="41"/>
      <c r="U1023" s="41"/>
      <c r="W1023" s="41"/>
      <c r="Y1023" s="41"/>
      <c r="AA1023" s="41"/>
      <c r="AC1023" s="41"/>
      <c r="AE1023" s="41"/>
      <c r="AG1023" s="41"/>
      <c r="AI1023" s="41"/>
      <c r="AK1023" s="41"/>
      <c r="AM1023" s="41"/>
      <c r="AO1023" s="41"/>
      <c r="AQ1023" s="41"/>
      <c r="AS1023" s="41"/>
      <c r="AU1023" s="41"/>
      <c r="AW1023" s="41"/>
      <c r="AY1023" s="41"/>
      <c r="BA1023" s="41"/>
      <c r="BC1023" s="41"/>
      <c r="BE1023" s="41"/>
      <c r="BG1023" s="41"/>
      <c r="BI1023" s="41"/>
      <c r="BK1023" s="41"/>
      <c r="BM1023" s="41"/>
      <c r="BO1023" s="41"/>
    </row>
    <row r="1024" spans="13:67" x14ac:dyDescent="0.2">
      <c r="M1024" s="41"/>
      <c r="O1024" s="41"/>
      <c r="Q1024" s="41"/>
      <c r="S1024" s="41"/>
      <c r="U1024" s="41"/>
      <c r="W1024" s="41"/>
      <c r="Y1024" s="41"/>
      <c r="AA1024" s="41"/>
      <c r="AC1024" s="41"/>
      <c r="AE1024" s="41"/>
      <c r="AG1024" s="41"/>
      <c r="AI1024" s="41"/>
      <c r="AK1024" s="41"/>
      <c r="AM1024" s="41"/>
      <c r="AO1024" s="41"/>
      <c r="AQ1024" s="41"/>
      <c r="AS1024" s="41"/>
      <c r="AU1024" s="41"/>
      <c r="AW1024" s="41"/>
      <c r="AY1024" s="41"/>
      <c r="BA1024" s="41"/>
      <c r="BC1024" s="41"/>
      <c r="BE1024" s="41"/>
      <c r="BG1024" s="41"/>
      <c r="BI1024" s="41"/>
      <c r="BK1024" s="41"/>
      <c r="BM1024" s="41"/>
      <c r="BO1024" s="41"/>
    </row>
    <row r="1025" spans="13:67" x14ac:dyDescent="0.2">
      <c r="M1025" s="41"/>
      <c r="O1025" s="41"/>
      <c r="Q1025" s="41"/>
      <c r="S1025" s="41"/>
      <c r="U1025" s="41"/>
      <c r="W1025" s="41"/>
      <c r="Y1025" s="41"/>
      <c r="AA1025" s="41"/>
      <c r="AC1025" s="41"/>
      <c r="AE1025" s="41"/>
      <c r="AG1025" s="41"/>
      <c r="AI1025" s="41"/>
      <c r="AK1025" s="41"/>
      <c r="AM1025" s="41"/>
      <c r="AO1025" s="41"/>
      <c r="AQ1025" s="41"/>
      <c r="AS1025" s="41"/>
      <c r="AU1025" s="41"/>
      <c r="AW1025" s="41"/>
      <c r="AY1025" s="41"/>
      <c r="BA1025" s="41"/>
      <c r="BC1025" s="41"/>
      <c r="BE1025" s="41"/>
      <c r="BG1025" s="41"/>
      <c r="BI1025" s="41"/>
      <c r="BK1025" s="41"/>
      <c r="BM1025" s="41"/>
      <c r="BO1025" s="41"/>
    </row>
    <row r="1026" spans="13:67" x14ac:dyDescent="0.2">
      <c r="M1026" s="41"/>
      <c r="O1026" s="41"/>
      <c r="Q1026" s="41"/>
      <c r="S1026" s="41"/>
      <c r="U1026" s="41"/>
      <c r="W1026" s="41"/>
      <c r="Y1026" s="41"/>
      <c r="AA1026" s="41"/>
      <c r="AC1026" s="41"/>
      <c r="AE1026" s="41"/>
      <c r="AG1026" s="41"/>
      <c r="AI1026" s="41"/>
      <c r="AK1026" s="41"/>
      <c r="AM1026" s="41"/>
      <c r="AO1026" s="41"/>
      <c r="AQ1026" s="41"/>
      <c r="AS1026" s="41"/>
      <c r="AU1026" s="41"/>
      <c r="AW1026" s="41"/>
      <c r="AY1026" s="41"/>
      <c r="BA1026" s="41"/>
      <c r="BC1026" s="41"/>
      <c r="BE1026" s="41"/>
      <c r="BG1026" s="41"/>
      <c r="BI1026" s="41"/>
      <c r="BK1026" s="41"/>
      <c r="BM1026" s="41"/>
      <c r="BO1026" s="41"/>
    </row>
    <row r="1027" spans="13:67" x14ac:dyDescent="0.2">
      <c r="M1027" s="41"/>
      <c r="O1027" s="41"/>
      <c r="Q1027" s="41"/>
      <c r="S1027" s="41"/>
      <c r="U1027" s="41"/>
      <c r="W1027" s="41"/>
      <c r="Y1027" s="41"/>
      <c r="AA1027" s="41"/>
      <c r="AC1027" s="41"/>
      <c r="AE1027" s="41"/>
      <c r="AG1027" s="41"/>
      <c r="AI1027" s="41"/>
      <c r="AK1027" s="41"/>
      <c r="AM1027" s="41"/>
      <c r="AO1027" s="41"/>
      <c r="AQ1027" s="41"/>
      <c r="AS1027" s="41"/>
      <c r="AU1027" s="41"/>
      <c r="AW1027" s="41"/>
      <c r="AY1027" s="41"/>
      <c r="BA1027" s="41"/>
      <c r="BC1027" s="41"/>
      <c r="BE1027" s="41"/>
      <c r="BG1027" s="41"/>
      <c r="BI1027" s="41"/>
      <c r="BK1027" s="41"/>
      <c r="BM1027" s="41"/>
      <c r="BO1027" s="41"/>
    </row>
    <row r="1028" spans="13:67" x14ac:dyDescent="0.2">
      <c r="M1028" s="41"/>
      <c r="O1028" s="41"/>
      <c r="Q1028" s="41"/>
      <c r="S1028" s="41"/>
      <c r="U1028" s="41"/>
      <c r="W1028" s="41"/>
      <c r="Y1028" s="41"/>
      <c r="AA1028" s="41"/>
      <c r="AC1028" s="41"/>
      <c r="AE1028" s="41"/>
      <c r="AG1028" s="41"/>
      <c r="AI1028" s="41"/>
      <c r="AK1028" s="41"/>
      <c r="AM1028" s="41"/>
      <c r="AO1028" s="41"/>
      <c r="AQ1028" s="41"/>
      <c r="AS1028" s="41"/>
      <c r="AU1028" s="41"/>
      <c r="AW1028" s="41"/>
      <c r="AY1028" s="41"/>
      <c r="BA1028" s="41"/>
      <c r="BC1028" s="41"/>
      <c r="BE1028" s="41"/>
      <c r="BG1028" s="41"/>
      <c r="BI1028" s="41"/>
      <c r="BK1028" s="41"/>
      <c r="BM1028" s="41"/>
      <c r="BO1028" s="41"/>
    </row>
    <row r="1029" spans="13:67" x14ac:dyDescent="0.2">
      <c r="M1029" s="41"/>
      <c r="O1029" s="41"/>
      <c r="Q1029" s="41"/>
      <c r="S1029" s="41"/>
      <c r="U1029" s="41"/>
      <c r="W1029" s="41"/>
      <c r="Y1029" s="41"/>
      <c r="AA1029" s="41"/>
      <c r="AC1029" s="41"/>
      <c r="AE1029" s="41"/>
      <c r="AG1029" s="41"/>
      <c r="AI1029" s="41"/>
      <c r="AK1029" s="41"/>
      <c r="AM1029" s="41"/>
      <c r="AO1029" s="41"/>
      <c r="AQ1029" s="41"/>
      <c r="AS1029" s="41"/>
      <c r="AU1029" s="41"/>
      <c r="AW1029" s="41"/>
      <c r="AY1029" s="41"/>
      <c r="BA1029" s="41"/>
      <c r="BC1029" s="41"/>
      <c r="BE1029" s="41"/>
      <c r="BG1029" s="41"/>
      <c r="BI1029" s="41"/>
      <c r="BK1029" s="41"/>
      <c r="BM1029" s="41"/>
      <c r="BO1029" s="41"/>
    </row>
    <row r="1030" spans="13:67" x14ac:dyDescent="0.2">
      <c r="M1030" s="41"/>
      <c r="O1030" s="41"/>
      <c r="Q1030" s="41"/>
      <c r="S1030" s="41"/>
      <c r="U1030" s="41"/>
      <c r="W1030" s="41"/>
      <c r="Y1030" s="41"/>
      <c r="AA1030" s="41"/>
      <c r="AC1030" s="41"/>
      <c r="AE1030" s="41"/>
      <c r="AG1030" s="41"/>
      <c r="AI1030" s="41"/>
      <c r="AK1030" s="41"/>
      <c r="AM1030" s="41"/>
      <c r="AO1030" s="41"/>
      <c r="AQ1030" s="41"/>
      <c r="AS1030" s="41"/>
      <c r="AU1030" s="41"/>
      <c r="AW1030" s="41"/>
      <c r="AY1030" s="41"/>
      <c r="BA1030" s="41"/>
      <c r="BC1030" s="41"/>
      <c r="BE1030" s="41"/>
      <c r="BG1030" s="41"/>
      <c r="BI1030" s="41"/>
      <c r="BK1030" s="41"/>
      <c r="BM1030" s="41"/>
      <c r="BO1030" s="41"/>
    </row>
    <row r="1031" spans="13:67" x14ac:dyDescent="0.2">
      <c r="M1031" s="41"/>
      <c r="O1031" s="41"/>
      <c r="Q1031" s="41"/>
      <c r="S1031" s="41"/>
      <c r="U1031" s="41"/>
      <c r="W1031" s="41"/>
      <c r="Y1031" s="41"/>
      <c r="AA1031" s="41"/>
      <c r="AC1031" s="41"/>
      <c r="AE1031" s="41"/>
      <c r="AG1031" s="41"/>
      <c r="AI1031" s="41"/>
      <c r="AK1031" s="41"/>
      <c r="AM1031" s="41"/>
      <c r="AO1031" s="41"/>
      <c r="AQ1031" s="41"/>
      <c r="AS1031" s="41"/>
      <c r="AU1031" s="41"/>
      <c r="AW1031" s="41"/>
      <c r="AY1031" s="41"/>
      <c r="BA1031" s="41"/>
      <c r="BC1031" s="41"/>
      <c r="BE1031" s="41"/>
      <c r="BG1031" s="41"/>
      <c r="BI1031" s="41"/>
      <c r="BK1031" s="41"/>
      <c r="BM1031" s="41"/>
      <c r="BO1031" s="41"/>
    </row>
    <row r="1032" spans="13:67" x14ac:dyDescent="0.2">
      <c r="M1032" s="41"/>
      <c r="O1032" s="41"/>
      <c r="Q1032" s="41"/>
      <c r="S1032" s="41"/>
      <c r="U1032" s="41"/>
      <c r="W1032" s="41"/>
      <c r="Y1032" s="41"/>
      <c r="AA1032" s="41"/>
      <c r="AC1032" s="41"/>
      <c r="AE1032" s="41"/>
      <c r="AG1032" s="41"/>
      <c r="AI1032" s="41"/>
      <c r="AK1032" s="41"/>
      <c r="AM1032" s="41"/>
      <c r="AO1032" s="41"/>
      <c r="AQ1032" s="41"/>
      <c r="AS1032" s="41"/>
      <c r="AU1032" s="41"/>
      <c r="AW1032" s="41"/>
      <c r="AY1032" s="41"/>
      <c r="BA1032" s="41"/>
      <c r="BC1032" s="41"/>
      <c r="BE1032" s="41"/>
      <c r="BG1032" s="41"/>
      <c r="BI1032" s="41"/>
      <c r="BK1032" s="41"/>
      <c r="BM1032" s="41"/>
      <c r="BO1032" s="41"/>
    </row>
    <row r="1033" spans="13:67" x14ac:dyDescent="0.2">
      <c r="M1033" s="41"/>
      <c r="O1033" s="41"/>
      <c r="Q1033" s="41"/>
      <c r="S1033" s="41"/>
      <c r="U1033" s="41"/>
      <c r="W1033" s="41"/>
      <c r="Y1033" s="41"/>
      <c r="AA1033" s="41"/>
      <c r="AC1033" s="41"/>
      <c r="AE1033" s="41"/>
      <c r="AG1033" s="41"/>
      <c r="AI1033" s="41"/>
      <c r="AK1033" s="41"/>
      <c r="AM1033" s="41"/>
      <c r="AO1033" s="41"/>
      <c r="AQ1033" s="41"/>
      <c r="AS1033" s="41"/>
      <c r="AU1033" s="41"/>
      <c r="AW1033" s="41"/>
      <c r="AY1033" s="41"/>
      <c r="BA1033" s="41"/>
      <c r="BC1033" s="41"/>
      <c r="BE1033" s="41"/>
      <c r="BG1033" s="41"/>
      <c r="BI1033" s="41"/>
      <c r="BK1033" s="41"/>
      <c r="BM1033" s="41"/>
      <c r="BO1033" s="41"/>
    </row>
    <row r="1034" spans="13:67" x14ac:dyDescent="0.2">
      <c r="M1034" s="41"/>
      <c r="O1034" s="41"/>
      <c r="Q1034" s="41"/>
      <c r="S1034" s="41"/>
      <c r="U1034" s="41"/>
      <c r="W1034" s="41"/>
      <c r="Y1034" s="41"/>
      <c r="AA1034" s="41"/>
      <c r="AC1034" s="41"/>
      <c r="AE1034" s="41"/>
      <c r="AG1034" s="41"/>
      <c r="AI1034" s="41"/>
      <c r="AK1034" s="41"/>
      <c r="AM1034" s="41"/>
      <c r="AO1034" s="41"/>
      <c r="AQ1034" s="41"/>
      <c r="AS1034" s="41"/>
      <c r="AU1034" s="41"/>
      <c r="AW1034" s="41"/>
      <c r="AY1034" s="41"/>
      <c r="BA1034" s="41"/>
      <c r="BC1034" s="41"/>
      <c r="BE1034" s="41"/>
      <c r="BG1034" s="41"/>
      <c r="BI1034" s="41"/>
      <c r="BK1034" s="41"/>
      <c r="BM1034" s="41"/>
      <c r="BO1034" s="41"/>
    </row>
    <row r="1035" spans="13:67" x14ac:dyDescent="0.2">
      <c r="M1035" s="41"/>
      <c r="O1035" s="41"/>
      <c r="Q1035" s="41"/>
      <c r="S1035" s="41"/>
      <c r="U1035" s="41"/>
      <c r="W1035" s="41"/>
      <c r="Y1035" s="41"/>
      <c r="AA1035" s="41"/>
      <c r="AC1035" s="41"/>
      <c r="AE1035" s="41"/>
      <c r="AG1035" s="41"/>
      <c r="AI1035" s="41"/>
      <c r="AK1035" s="41"/>
      <c r="AM1035" s="41"/>
      <c r="AO1035" s="41"/>
      <c r="AQ1035" s="41"/>
      <c r="AS1035" s="41"/>
      <c r="AU1035" s="41"/>
      <c r="AW1035" s="41"/>
      <c r="AY1035" s="41"/>
      <c r="BA1035" s="41"/>
      <c r="BC1035" s="41"/>
      <c r="BE1035" s="41"/>
      <c r="BG1035" s="41"/>
      <c r="BI1035" s="41"/>
      <c r="BK1035" s="41"/>
      <c r="BM1035" s="41"/>
      <c r="BO1035" s="41"/>
    </row>
    <row r="1036" spans="13:67" x14ac:dyDescent="0.2">
      <c r="M1036" s="41"/>
      <c r="O1036" s="41"/>
      <c r="Q1036" s="41"/>
      <c r="S1036" s="41"/>
      <c r="U1036" s="41"/>
      <c r="W1036" s="41"/>
      <c r="Y1036" s="41"/>
      <c r="AA1036" s="41"/>
      <c r="AC1036" s="41"/>
      <c r="AE1036" s="41"/>
      <c r="AG1036" s="41"/>
      <c r="AI1036" s="41"/>
      <c r="AK1036" s="41"/>
      <c r="AM1036" s="41"/>
      <c r="AO1036" s="41"/>
      <c r="AQ1036" s="41"/>
      <c r="AS1036" s="41"/>
      <c r="AU1036" s="41"/>
      <c r="AW1036" s="41"/>
      <c r="AY1036" s="41"/>
      <c r="BA1036" s="41"/>
      <c r="BC1036" s="41"/>
      <c r="BE1036" s="41"/>
      <c r="BG1036" s="41"/>
      <c r="BI1036" s="41"/>
      <c r="BK1036" s="41"/>
      <c r="BM1036" s="41"/>
      <c r="BO1036" s="41"/>
    </row>
    <row r="1037" spans="13:67" x14ac:dyDescent="0.2">
      <c r="M1037" s="41"/>
      <c r="O1037" s="41"/>
      <c r="Q1037" s="41"/>
      <c r="S1037" s="41"/>
      <c r="U1037" s="41"/>
      <c r="W1037" s="41"/>
      <c r="Y1037" s="41"/>
      <c r="AA1037" s="41"/>
      <c r="AC1037" s="41"/>
      <c r="AE1037" s="41"/>
      <c r="AG1037" s="41"/>
      <c r="AI1037" s="41"/>
      <c r="AK1037" s="41"/>
      <c r="AM1037" s="41"/>
      <c r="AO1037" s="41"/>
      <c r="AQ1037" s="41"/>
      <c r="AS1037" s="41"/>
      <c r="AU1037" s="41"/>
      <c r="AW1037" s="41"/>
      <c r="AY1037" s="41"/>
      <c r="BA1037" s="41"/>
      <c r="BC1037" s="41"/>
      <c r="BE1037" s="41"/>
      <c r="BG1037" s="41"/>
      <c r="BI1037" s="41"/>
      <c r="BK1037" s="41"/>
      <c r="BM1037" s="41"/>
      <c r="BO1037" s="41"/>
    </row>
    <row r="1038" spans="13:67" x14ac:dyDescent="0.2">
      <c r="M1038" s="41"/>
      <c r="O1038" s="41"/>
      <c r="Q1038" s="41"/>
      <c r="S1038" s="41"/>
      <c r="U1038" s="41"/>
      <c r="W1038" s="41"/>
      <c r="Y1038" s="41"/>
      <c r="AA1038" s="41"/>
      <c r="AC1038" s="41"/>
      <c r="AE1038" s="41"/>
      <c r="AG1038" s="41"/>
      <c r="AI1038" s="41"/>
      <c r="AK1038" s="41"/>
      <c r="AM1038" s="41"/>
      <c r="AO1038" s="41"/>
      <c r="AQ1038" s="41"/>
      <c r="AS1038" s="41"/>
      <c r="AU1038" s="41"/>
      <c r="AW1038" s="41"/>
      <c r="AY1038" s="41"/>
      <c r="BA1038" s="41"/>
      <c r="BC1038" s="41"/>
      <c r="BE1038" s="41"/>
      <c r="BG1038" s="41"/>
      <c r="BI1038" s="41"/>
      <c r="BK1038" s="41"/>
      <c r="BM1038" s="41"/>
      <c r="BO1038" s="41"/>
    </row>
    <row r="1039" spans="13:67" x14ac:dyDescent="0.2">
      <c r="M1039" s="41"/>
      <c r="O1039" s="41"/>
      <c r="Q1039" s="41"/>
      <c r="S1039" s="41"/>
      <c r="U1039" s="41"/>
      <c r="W1039" s="41"/>
      <c r="Y1039" s="41"/>
      <c r="AA1039" s="41"/>
      <c r="AC1039" s="41"/>
      <c r="AE1039" s="41"/>
      <c r="AG1039" s="41"/>
      <c r="AI1039" s="41"/>
      <c r="AK1039" s="41"/>
      <c r="AM1039" s="41"/>
      <c r="AO1039" s="41"/>
      <c r="AQ1039" s="41"/>
      <c r="AS1039" s="41"/>
      <c r="AU1039" s="41"/>
      <c r="AW1039" s="41"/>
      <c r="AY1039" s="41"/>
      <c r="BA1039" s="41"/>
      <c r="BC1039" s="41"/>
      <c r="BE1039" s="41"/>
      <c r="BG1039" s="41"/>
      <c r="BI1039" s="41"/>
      <c r="BK1039" s="41"/>
      <c r="BM1039" s="41"/>
      <c r="BO1039" s="41"/>
    </row>
    <row r="1040" spans="13:67" x14ac:dyDescent="0.2">
      <c r="M1040" s="41"/>
      <c r="O1040" s="41"/>
      <c r="Q1040" s="41"/>
      <c r="S1040" s="41"/>
      <c r="U1040" s="41"/>
      <c r="W1040" s="41"/>
      <c r="Y1040" s="41"/>
      <c r="AA1040" s="41"/>
      <c r="AC1040" s="41"/>
      <c r="AE1040" s="41"/>
      <c r="AG1040" s="41"/>
      <c r="AI1040" s="41"/>
      <c r="AK1040" s="41"/>
      <c r="AM1040" s="41"/>
      <c r="AO1040" s="41"/>
      <c r="AQ1040" s="41"/>
      <c r="AS1040" s="41"/>
      <c r="AU1040" s="41"/>
      <c r="AW1040" s="41"/>
      <c r="AY1040" s="41"/>
      <c r="BA1040" s="41"/>
      <c r="BC1040" s="41"/>
      <c r="BE1040" s="41"/>
      <c r="BG1040" s="41"/>
      <c r="BI1040" s="41"/>
      <c r="BK1040" s="41"/>
      <c r="BM1040" s="41"/>
      <c r="BO1040" s="41"/>
    </row>
    <row r="1041" spans="13:67" x14ac:dyDescent="0.2">
      <c r="M1041" s="41"/>
      <c r="O1041" s="41"/>
      <c r="Q1041" s="41"/>
      <c r="S1041" s="41"/>
      <c r="U1041" s="41"/>
      <c r="W1041" s="41"/>
      <c r="Y1041" s="41"/>
      <c r="AA1041" s="41"/>
      <c r="AC1041" s="41"/>
      <c r="AE1041" s="41"/>
      <c r="AG1041" s="41"/>
      <c r="AI1041" s="41"/>
      <c r="AK1041" s="41"/>
      <c r="AM1041" s="41"/>
      <c r="AO1041" s="41"/>
      <c r="AQ1041" s="41"/>
      <c r="AS1041" s="41"/>
      <c r="AU1041" s="41"/>
      <c r="AW1041" s="41"/>
      <c r="AY1041" s="41"/>
      <c r="BA1041" s="41"/>
      <c r="BC1041" s="41"/>
      <c r="BE1041" s="41"/>
      <c r="BG1041" s="41"/>
      <c r="BI1041" s="41"/>
      <c r="BK1041" s="41"/>
      <c r="BM1041" s="41"/>
      <c r="BO1041" s="41"/>
    </row>
    <row r="1042" spans="13:67" x14ac:dyDescent="0.2">
      <c r="M1042" s="41"/>
      <c r="O1042" s="41"/>
      <c r="Q1042" s="41"/>
      <c r="S1042" s="41"/>
      <c r="U1042" s="41"/>
      <c r="W1042" s="41"/>
      <c r="Y1042" s="41"/>
      <c r="AA1042" s="41"/>
      <c r="AC1042" s="41"/>
      <c r="AE1042" s="41"/>
      <c r="AG1042" s="41"/>
      <c r="AI1042" s="41"/>
      <c r="AK1042" s="41"/>
      <c r="AM1042" s="41"/>
      <c r="AO1042" s="41"/>
      <c r="AQ1042" s="41"/>
      <c r="AS1042" s="41"/>
      <c r="AU1042" s="41"/>
      <c r="AW1042" s="41"/>
      <c r="AY1042" s="41"/>
      <c r="BA1042" s="41"/>
      <c r="BC1042" s="41"/>
      <c r="BE1042" s="41"/>
      <c r="BG1042" s="41"/>
      <c r="BI1042" s="41"/>
      <c r="BK1042" s="41"/>
      <c r="BM1042" s="41"/>
      <c r="BO1042" s="41"/>
    </row>
    <row r="1043" spans="13:67" x14ac:dyDescent="0.2">
      <c r="M1043" s="41"/>
      <c r="O1043" s="41"/>
      <c r="Q1043" s="41"/>
      <c r="S1043" s="41"/>
      <c r="U1043" s="41"/>
      <c r="W1043" s="41"/>
      <c r="Y1043" s="41"/>
      <c r="AA1043" s="41"/>
      <c r="AC1043" s="41"/>
      <c r="AE1043" s="41"/>
      <c r="AG1043" s="41"/>
      <c r="AI1043" s="41"/>
      <c r="AK1043" s="41"/>
      <c r="AM1043" s="41"/>
      <c r="AO1043" s="41"/>
      <c r="AQ1043" s="41"/>
      <c r="AS1043" s="41"/>
      <c r="AU1043" s="41"/>
      <c r="AW1043" s="41"/>
      <c r="AY1043" s="41"/>
      <c r="BA1043" s="41"/>
      <c r="BC1043" s="41"/>
      <c r="BE1043" s="41"/>
      <c r="BG1043" s="41"/>
      <c r="BI1043" s="41"/>
      <c r="BK1043" s="41"/>
      <c r="BM1043" s="41"/>
      <c r="BO1043" s="41"/>
    </row>
    <row r="1044" spans="13:67" x14ac:dyDescent="0.2">
      <c r="M1044" s="41"/>
      <c r="O1044" s="41"/>
      <c r="Q1044" s="41"/>
      <c r="S1044" s="41"/>
      <c r="U1044" s="41"/>
      <c r="W1044" s="41"/>
      <c r="Y1044" s="41"/>
      <c r="AA1044" s="41"/>
      <c r="AC1044" s="41"/>
      <c r="AE1044" s="41"/>
      <c r="AG1044" s="41"/>
      <c r="AI1044" s="41"/>
      <c r="AK1044" s="41"/>
      <c r="AM1044" s="41"/>
      <c r="AO1044" s="41"/>
      <c r="AQ1044" s="41"/>
      <c r="AS1044" s="41"/>
      <c r="AU1044" s="41"/>
      <c r="AW1044" s="41"/>
      <c r="AY1044" s="41"/>
      <c r="BA1044" s="41"/>
      <c r="BC1044" s="41"/>
      <c r="BE1044" s="41"/>
      <c r="BG1044" s="41"/>
      <c r="BI1044" s="41"/>
      <c r="BK1044" s="41"/>
      <c r="BM1044" s="41"/>
      <c r="BO1044" s="41"/>
    </row>
    <row r="1045" spans="13:67" x14ac:dyDescent="0.2">
      <c r="M1045" s="41"/>
      <c r="O1045" s="41"/>
      <c r="Q1045" s="41"/>
      <c r="S1045" s="41"/>
      <c r="U1045" s="41"/>
      <c r="W1045" s="41"/>
      <c r="Y1045" s="41"/>
      <c r="AA1045" s="41"/>
      <c r="AC1045" s="41"/>
      <c r="AE1045" s="41"/>
      <c r="AG1045" s="41"/>
      <c r="AI1045" s="41"/>
      <c r="AK1045" s="41"/>
      <c r="AM1045" s="41"/>
      <c r="AO1045" s="41"/>
      <c r="AQ1045" s="41"/>
      <c r="AS1045" s="41"/>
      <c r="AU1045" s="41"/>
      <c r="AW1045" s="41"/>
      <c r="AY1045" s="41"/>
      <c r="BA1045" s="41"/>
      <c r="BC1045" s="41"/>
      <c r="BE1045" s="41"/>
      <c r="BG1045" s="41"/>
      <c r="BI1045" s="41"/>
      <c r="BK1045" s="41"/>
      <c r="BM1045" s="41"/>
      <c r="BO1045" s="41"/>
    </row>
    <row r="1046" spans="13:67" x14ac:dyDescent="0.2">
      <c r="M1046" s="41"/>
      <c r="O1046" s="41"/>
      <c r="Q1046" s="41"/>
      <c r="S1046" s="41"/>
      <c r="U1046" s="41"/>
      <c r="W1046" s="41"/>
      <c r="Y1046" s="41"/>
      <c r="AA1046" s="41"/>
      <c r="AC1046" s="41"/>
      <c r="AE1046" s="41"/>
      <c r="AG1046" s="41"/>
      <c r="AI1046" s="41"/>
      <c r="AK1046" s="41"/>
      <c r="AM1046" s="41"/>
      <c r="AO1046" s="41"/>
      <c r="AQ1046" s="41"/>
      <c r="AS1046" s="41"/>
      <c r="AU1046" s="41"/>
      <c r="AW1046" s="41"/>
      <c r="AY1046" s="41"/>
      <c r="BA1046" s="41"/>
      <c r="BC1046" s="41"/>
      <c r="BE1046" s="41"/>
      <c r="BG1046" s="41"/>
      <c r="BI1046" s="41"/>
      <c r="BK1046" s="41"/>
      <c r="BM1046" s="41"/>
      <c r="BO1046" s="41"/>
    </row>
    <row r="1047" spans="13:67" x14ac:dyDescent="0.2">
      <c r="M1047" s="41"/>
      <c r="O1047" s="41"/>
      <c r="Q1047" s="41"/>
      <c r="S1047" s="41"/>
      <c r="U1047" s="41"/>
      <c r="W1047" s="41"/>
      <c r="Y1047" s="41"/>
      <c r="AA1047" s="41"/>
      <c r="AC1047" s="41"/>
      <c r="AE1047" s="41"/>
      <c r="AG1047" s="41"/>
      <c r="AI1047" s="41"/>
      <c r="AK1047" s="41"/>
      <c r="AM1047" s="41"/>
      <c r="AO1047" s="41"/>
      <c r="AQ1047" s="41"/>
      <c r="AS1047" s="41"/>
      <c r="AU1047" s="41"/>
      <c r="AW1047" s="41"/>
      <c r="AY1047" s="41"/>
      <c r="BA1047" s="41"/>
      <c r="BC1047" s="41"/>
      <c r="BE1047" s="41"/>
      <c r="BG1047" s="41"/>
      <c r="BI1047" s="41"/>
      <c r="BK1047" s="41"/>
      <c r="BM1047" s="41"/>
      <c r="BO1047" s="41"/>
    </row>
    <row r="1048" spans="13:67" x14ac:dyDescent="0.2">
      <c r="M1048" s="41"/>
      <c r="O1048" s="41"/>
      <c r="Q1048" s="41"/>
      <c r="S1048" s="41"/>
      <c r="U1048" s="41"/>
      <c r="W1048" s="41"/>
      <c r="Y1048" s="41"/>
      <c r="AA1048" s="41"/>
      <c r="AC1048" s="41"/>
      <c r="AE1048" s="41"/>
      <c r="AG1048" s="41"/>
      <c r="AI1048" s="41"/>
      <c r="AK1048" s="41"/>
      <c r="AM1048" s="41"/>
      <c r="AO1048" s="41"/>
      <c r="AQ1048" s="41"/>
      <c r="AS1048" s="41"/>
      <c r="AU1048" s="41"/>
      <c r="AW1048" s="41"/>
      <c r="AY1048" s="41"/>
      <c r="BA1048" s="41"/>
      <c r="BC1048" s="41"/>
      <c r="BE1048" s="41"/>
      <c r="BG1048" s="41"/>
      <c r="BI1048" s="41"/>
      <c r="BK1048" s="41"/>
      <c r="BM1048" s="41"/>
      <c r="BO1048" s="41"/>
    </row>
    <row r="1049" spans="13:67" x14ac:dyDescent="0.2">
      <c r="M1049" s="41"/>
      <c r="O1049" s="41"/>
      <c r="Q1049" s="41"/>
      <c r="S1049" s="41"/>
      <c r="U1049" s="41"/>
      <c r="W1049" s="41"/>
      <c r="Y1049" s="41"/>
      <c r="AA1049" s="41"/>
      <c r="AC1049" s="41"/>
      <c r="AE1049" s="41"/>
      <c r="AG1049" s="41"/>
      <c r="AI1049" s="41"/>
      <c r="AK1049" s="41"/>
      <c r="AM1049" s="41"/>
      <c r="AO1049" s="41"/>
      <c r="AQ1049" s="41"/>
      <c r="AS1049" s="41"/>
      <c r="AU1049" s="41"/>
      <c r="AW1049" s="41"/>
      <c r="AY1049" s="41"/>
      <c r="BA1049" s="41"/>
      <c r="BC1049" s="41"/>
      <c r="BE1049" s="41"/>
      <c r="BG1049" s="41"/>
      <c r="BI1049" s="41"/>
      <c r="BK1049" s="41"/>
      <c r="BM1049" s="41"/>
      <c r="BO1049" s="41"/>
    </row>
    <row r="1050" spans="13:67" x14ac:dyDescent="0.2">
      <c r="M1050" s="41"/>
      <c r="O1050" s="41"/>
      <c r="Q1050" s="41"/>
      <c r="S1050" s="41"/>
      <c r="U1050" s="41"/>
      <c r="W1050" s="41"/>
      <c r="Y1050" s="41"/>
      <c r="AA1050" s="41"/>
      <c r="AC1050" s="41"/>
      <c r="AE1050" s="41"/>
      <c r="AG1050" s="41"/>
      <c r="AI1050" s="41"/>
      <c r="AK1050" s="41"/>
      <c r="AM1050" s="41"/>
      <c r="AO1050" s="41"/>
      <c r="AQ1050" s="41"/>
      <c r="AS1050" s="41"/>
      <c r="AU1050" s="41"/>
      <c r="AW1050" s="41"/>
      <c r="AY1050" s="41"/>
      <c r="BA1050" s="41"/>
      <c r="BC1050" s="41"/>
      <c r="BE1050" s="41"/>
      <c r="BG1050" s="41"/>
      <c r="BI1050" s="41"/>
      <c r="BK1050" s="41"/>
      <c r="BM1050" s="41"/>
      <c r="BO1050" s="41"/>
    </row>
    <row r="1051" spans="13:67" x14ac:dyDescent="0.2">
      <c r="M1051" s="41"/>
      <c r="O1051" s="41"/>
      <c r="Q1051" s="41"/>
      <c r="S1051" s="41"/>
      <c r="U1051" s="41"/>
      <c r="W1051" s="41"/>
      <c r="Y1051" s="41"/>
      <c r="AA1051" s="41"/>
      <c r="AC1051" s="41"/>
      <c r="AE1051" s="41"/>
      <c r="AG1051" s="41"/>
      <c r="AI1051" s="41"/>
      <c r="AK1051" s="41"/>
      <c r="AM1051" s="41"/>
      <c r="AO1051" s="41"/>
      <c r="AQ1051" s="41"/>
      <c r="AS1051" s="41"/>
      <c r="AU1051" s="41"/>
      <c r="AW1051" s="41"/>
      <c r="AY1051" s="41"/>
      <c r="BA1051" s="41"/>
      <c r="BC1051" s="41"/>
      <c r="BE1051" s="41"/>
      <c r="BG1051" s="41"/>
      <c r="BI1051" s="41"/>
      <c r="BK1051" s="41"/>
      <c r="BM1051" s="41"/>
      <c r="BO1051" s="41"/>
    </row>
    <row r="1052" spans="13:67" x14ac:dyDescent="0.2">
      <c r="M1052" s="41"/>
      <c r="O1052" s="41"/>
      <c r="Q1052" s="41"/>
      <c r="S1052" s="41"/>
      <c r="U1052" s="41"/>
      <c r="W1052" s="41"/>
      <c r="Y1052" s="41"/>
      <c r="AA1052" s="41"/>
      <c r="AC1052" s="41"/>
      <c r="AE1052" s="41"/>
      <c r="AG1052" s="41"/>
      <c r="AI1052" s="41"/>
      <c r="AK1052" s="41"/>
      <c r="AM1052" s="41"/>
      <c r="AO1052" s="41"/>
      <c r="AQ1052" s="41"/>
      <c r="AS1052" s="41"/>
      <c r="AU1052" s="41"/>
      <c r="AW1052" s="41"/>
      <c r="AY1052" s="41"/>
      <c r="BA1052" s="41"/>
      <c r="BC1052" s="41"/>
      <c r="BE1052" s="41"/>
      <c r="BG1052" s="41"/>
      <c r="BI1052" s="41"/>
      <c r="BK1052" s="41"/>
      <c r="BM1052" s="41"/>
      <c r="BO1052" s="41"/>
    </row>
    <row r="1053" spans="13:67" x14ac:dyDescent="0.2">
      <c r="M1053" s="41"/>
      <c r="O1053" s="41"/>
      <c r="Q1053" s="41"/>
      <c r="S1053" s="41"/>
      <c r="U1053" s="41"/>
      <c r="W1053" s="41"/>
      <c r="Y1053" s="41"/>
      <c r="AA1053" s="41"/>
      <c r="AC1053" s="41"/>
      <c r="AE1053" s="41"/>
      <c r="AG1053" s="41"/>
      <c r="AI1053" s="41"/>
      <c r="AK1053" s="41"/>
      <c r="AM1053" s="41"/>
      <c r="AO1053" s="41"/>
      <c r="AQ1053" s="41"/>
      <c r="AS1053" s="41"/>
      <c r="AU1053" s="41"/>
      <c r="AW1053" s="41"/>
      <c r="AY1053" s="41"/>
      <c r="BA1053" s="41"/>
      <c r="BC1053" s="41"/>
      <c r="BE1053" s="41"/>
      <c r="BG1053" s="41"/>
      <c r="BI1053" s="41"/>
      <c r="BK1053" s="41"/>
      <c r="BM1053" s="41"/>
      <c r="BO1053" s="41"/>
    </row>
    <row r="1054" spans="13:67" x14ac:dyDescent="0.2">
      <c r="M1054" s="41"/>
      <c r="O1054" s="41"/>
      <c r="Q1054" s="41"/>
      <c r="S1054" s="41"/>
      <c r="U1054" s="41"/>
      <c r="W1054" s="41"/>
      <c r="Y1054" s="41"/>
      <c r="AA1054" s="41"/>
      <c r="AC1054" s="41"/>
      <c r="AE1054" s="41"/>
      <c r="AG1054" s="41"/>
      <c r="AI1054" s="41"/>
      <c r="AK1054" s="41"/>
      <c r="AM1054" s="41"/>
      <c r="AO1054" s="41"/>
      <c r="AQ1054" s="41"/>
      <c r="AS1054" s="41"/>
      <c r="AU1054" s="41"/>
      <c r="AW1054" s="41"/>
      <c r="AY1054" s="41"/>
      <c r="BA1054" s="41"/>
      <c r="BC1054" s="41"/>
      <c r="BE1054" s="41"/>
      <c r="BG1054" s="41"/>
      <c r="BI1054" s="41"/>
      <c r="BK1054" s="41"/>
      <c r="BM1054" s="41"/>
      <c r="BO1054" s="41"/>
    </row>
    <row r="1055" spans="13:67" x14ac:dyDescent="0.2">
      <c r="M1055" s="41"/>
      <c r="O1055" s="41"/>
      <c r="Q1055" s="41"/>
      <c r="S1055" s="41"/>
      <c r="U1055" s="41"/>
      <c r="W1055" s="41"/>
      <c r="Y1055" s="41"/>
      <c r="AA1055" s="41"/>
      <c r="AC1055" s="41"/>
      <c r="AE1055" s="41"/>
      <c r="AG1055" s="41"/>
      <c r="AI1055" s="41"/>
      <c r="AK1055" s="41"/>
      <c r="AM1055" s="41"/>
      <c r="AO1055" s="41"/>
      <c r="AQ1055" s="41"/>
      <c r="AS1055" s="41"/>
      <c r="AU1055" s="41"/>
      <c r="AW1055" s="41"/>
      <c r="AY1055" s="41"/>
      <c r="BA1055" s="41"/>
      <c r="BC1055" s="41"/>
      <c r="BE1055" s="41"/>
      <c r="BG1055" s="41"/>
      <c r="BI1055" s="41"/>
      <c r="BK1055" s="41"/>
      <c r="BM1055" s="41"/>
      <c r="BO1055" s="41"/>
    </row>
    <row r="1056" spans="13:67" x14ac:dyDescent="0.2">
      <c r="M1056" s="41"/>
      <c r="O1056" s="41"/>
      <c r="Q1056" s="41"/>
      <c r="S1056" s="41"/>
      <c r="U1056" s="41"/>
      <c r="W1056" s="41"/>
      <c r="Y1056" s="41"/>
      <c r="AA1056" s="41"/>
      <c r="AC1056" s="41"/>
      <c r="AE1056" s="41"/>
      <c r="AG1056" s="41"/>
      <c r="AI1056" s="41"/>
      <c r="AK1056" s="41"/>
      <c r="AM1056" s="41"/>
      <c r="AO1056" s="41"/>
      <c r="AQ1056" s="41"/>
      <c r="AS1056" s="41"/>
      <c r="AU1056" s="41"/>
      <c r="AW1056" s="41"/>
      <c r="AY1056" s="41"/>
      <c r="BA1056" s="41"/>
      <c r="BC1056" s="41"/>
      <c r="BE1056" s="41"/>
      <c r="BG1056" s="41"/>
      <c r="BI1056" s="41"/>
      <c r="BK1056" s="41"/>
      <c r="BM1056" s="41"/>
      <c r="BO1056" s="41"/>
    </row>
    <row r="1057" spans="13:67" x14ac:dyDescent="0.2">
      <c r="M1057" s="41"/>
      <c r="O1057" s="41"/>
      <c r="Q1057" s="41"/>
      <c r="S1057" s="41"/>
      <c r="U1057" s="41"/>
      <c r="W1057" s="41"/>
      <c r="Y1057" s="41"/>
      <c r="AA1057" s="41"/>
      <c r="AC1057" s="41"/>
      <c r="AE1057" s="41"/>
      <c r="AG1057" s="41"/>
      <c r="AI1057" s="41"/>
      <c r="AK1057" s="41"/>
      <c r="AM1057" s="41"/>
      <c r="AO1057" s="41"/>
      <c r="AQ1057" s="41"/>
      <c r="AS1057" s="41"/>
      <c r="AU1057" s="41"/>
      <c r="AW1057" s="41"/>
      <c r="AY1057" s="41"/>
      <c r="BA1057" s="41"/>
      <c r="BC1057" s="41"/>
      <c r="BE1057" s="41"/>
      <c r="BG1057" s="41"/>
      <c r="BI1057" s="41"/>
      <c r="BK1057" s="41"/>
      <c r="BM1057" s="41"/>
      <c r="BO1057" s="41"/>
    </row>
    <row r="1058" spans="13:67" x14ac:dyDescent="0.2">
      <c r="M1058" s="41"/>
      <c r="O1058" s="41"/>
      <c r="Q1058" s="41"/>
      <c r="S1058" s="41"/>
      <c r="U1058" s="41"/>
      <c r="W1058" s="41"/>
      <c r="Y1058" s="41"/>
      <c r="AA1058" s="41"/>
      <c r="AC1058" s="41"/>
      <c r="AE1058" s="41"/>
      <c r="AG1058" s="41"/>
      <c r="AI1058" s="41"/>
      <c r="AK1058" s="41"/>
      <c r="AM1058" s="41"/>
      <c r="AO1058" s="41"/>
      <c r="AQ1058" s="41"/>
      <c r="AS1058" s="41"/>
      <c r="AU1058" s="41"/>
      <c r="AW1058" s="41"/>
      <c r="AY1058" s="41"/>
      <c r="BA1058" s="41"/>
      <c r="BC1058" s="41"/>
      <c r="BE1058" s="41"/>
      <c r="BG1058" s="41"/>
      <c r="BI1058" s="41"/>
      <c r="BK1058" s="41"/>
      <c r="BM1058" s="41"/>
      <c r="BO1058" s="41"/>
    </row>
    <row r="1059" spans="13:67" x14ac:dyDescent="0.2">
      <c r="M1059" s="41"/>
      <c r="O1059" s="41"/>
      <c r="Q1059" s="41"/>
      <c r="S1059" s="41"/>
      <c r="U1059" s="41"/>
      <c r="W1059" s="41"/>
      <c r="Y1059" s="41"/>
      <c r="AA1059" s="41"/>
      <c r="AC1059" s="41"/>
      <c r="AE1059" s="41"/>
      <c r="AG1059" s="41"/>
      <c r="AI1059" s="41"/>
      <c r="AK1059" s="41"/>
      <c r="AM1059" s="41"/>
      <c r="AO1059" s="41"/>
      <c r="AQ1059" s="41"/>
      <c r="AS1059" s="41"/>
      <c r="AU1059" s="41"/>
      <c r="AW1059" s="41"/>
      <c r="AY1059" s="41"/>
      <c r="BA1059" s="41"/>
      <c r="BC1059" s="41"/>
      <c r="BE1059" s="41"/>
      <c r="BG1059" s="41"/>
      <c r="BI1059" s="41"/>
      <c r="BK1059" s="41"/>
      <c r="BM1059" s="41"/>
      <c r="BO1059" s="41"/>
    </row>
    <row r="1060" spans="13:67" x14ac:dyDescent="0.2">
      <c r="M1060" s="41"/>
      <c r="O1060" s="41"/>
      <c r="Q1060" s="41"/>
      <c r="S1060" s="41"/>
      <c r="U1060" s="41"/>
      <c r="W1060" s="41"/>
      <c r="Y1060" s="41"/>
      <c r="AA1060" s="41"/>
      <c r="AC1060" s="41"/>
      <c r="AE1060" s="41"/>
      <c r="AG1060" s="41"/>
      <c r="AI1060" s="41"/>
      <c r="AK1060" s="41"/>
      <c r="AM1060" s="41"/>
      <c r="AO1060" s="41"/>
      <c r="AQ1060" s="41"/>
      <c r="AS1060" s="41"/>
      <c r="AU1060" s="41"/>
      <c r="AW1060" s="41"/>
      <c r="AY1060" s="41"/>
      <c r="BA1060" s="41"/>
      <c r="BC1060" s="41"/>
      <c r="BE1060" s="41"/>
      <c r="BG1060" s="41"/>
      <c r="BI1060" s="41"/>
      <c r="BK1060" s="41"/>
      <c r="BM1060" s="41"/>
      <c r="BO1060" s="41"/>
    </row>
    <row r="1061" spans="13:67" x14ac:dyDescent="0.2">
      <c r="M1061" s="41"/>
      <c r="O1061" s="41"/>
      <c r="Q1061" s="41"/>
      <c r="S1061" s="41"/>
      <c r="U1061" s="41"/>
      <c r="W1061" s="41"/>
      <c r="Y1061" s="41"/>
      <c r="AA1061" s="41"/>
      <c r="AC1061" s="41"/>
      <c r="AE1061" s="41"/>
      <c r="AG1061" s="41"/>
      <c r="AI1061" s="41"/>
      <c r="AK1061" s="41"/>
      <c r="AM1061" s="41"/>
      <c r="AO1061" s="41"/>
      <c r="AQ1061" s="41"/>
      <c r="AS1061" s="41"/>
      <c r="AU1061" s="41"/>
      <c r="AW1061" s="41"/>
      <c r="AY1061" s="41"/>
      <c r="BA1061" s="41"/>
      <c r="BC1061" s="41"/>
      <c r="BE1061" s="41"/>
      <c r="BG1061" s="41"/>
      <c r="BI1061" s="41"/>
      <c r="BK1061" s="41"/>
      <c r="BM1061" s="41"/>
      <c r="BO1061" s="41"/>
    </row>
    <row r="1062" spans="13:67" x14ac:dyDescent="0.2">
      <c r="M1062" s="41"/>
      <c r="O1062" s="41"/>
      <c r="Q1062" s="41"/>
      <c r="S1062" s="41"/>
      <c r="U1062" s="41"/>
      <c r="W1062" s="41"/>
      <c r="Y1062" s="41"/>
      <c r="AA1062" s="41"/>
      <c r="AC1062" s="41"/>
      <c r="AE1062" s="41"/>
      <c r="AG1062" s="41"/>
      <c r="AI1062" s="41"/>
      <c r="AK1062" s="41"/>
      <c r="AM1062" s="41"/>
      <c r="AO1062" s="41"/>
      <c r="AQ1062" s="41"/>
      <c r="AS1062" s="41"/>
      <c r="AU1062" s="41"/>
      <c r="AW1062" s="41"/>
      <c r="AY1062" s="41"/>
      <c r="BA1062" s="41"/>
      <c r="BC1062" s="41"/>
      <c r="BE1062" s="41"/>
      <c r="BG1062" s="41"/>
      <c r="BI1062" s="41"/>
      <c r="BK1062" s="41"/>
      <c r="BM1062" s="41"/>
      <c r="BO1062" s="41"/>
    </row>
    <row r="1063" spans="13:67" x14ac:dyDescent="0.2">
      <c r="M1063" s="41"/>
      <c r="O1063" s="41"/>
      <c r="Q1063" s="41"/>
      <c r="S1063" s="41"/>
      <c r="U1063" s="41"/>
      <c r="W1063" s="41"/>
      <c r="Y1063" s="41"/>
      <c r="AA1063" s="41"/>
      <c r="AC1063" s="41"/>
      <c r="AE1063" s="41"/>
      <c r="AG1063" s="41"/>
      <c r="AI1063" s="41"/>
      <c r="AK1063" s="41"/>
      <c r="AM1063" s="41"/>
      <c r="AO1063" s="41"/>
      <c r="AQ1063" s="41"/>
      <c r="AS1063" s="41"/>
      <c r="AU1063" s="41"/>
      <c r="AW1063" s="41"/>
      <c r="AY1063" s="41"/>
      <c r="BA1063" s="41"/>
      <c r="BC1063" s="41"/>
      <c r="BE1063" s="41"/>
      <c r="BG1063" s="41"/>
      <c r="BI1063" s="41"/>
      <c r="BK1063" s="41"/>
      <c r="BM1063" s="41"/>
      <c r="BO1063" s="41"/>
    </row>
    <row r="1064" spans="13:67" x14ac:dyDescent="0.2">
      <c r="M1064" s="41"/>
      <c r="O1064" s="41"/>
      <c r="Q1064" s="41"/>
      <c r="S1064" s="41"/>
      <c r="U1064" s="41"/>
      <c r="W1064" s="41"/>
      <c r="Y1064" s="41"/>
      <c r="AA1064" s="41"/>
      <c r="AC1064" s="41"/>
      <c r="AE1064" s="41"/>
      <c r="AG1064" s="41"/>
      <c r="AI1064" s="41"/>
      <c r="AK1064" s="41"/>
      <c r="AM1064" s="41"/>
      <c r="AO1064" s="41"/>
      <c r="AQ1064" s="41"/>
      <c r="AS1064" s="41"/>
      <c r="AU1064" s="41"/>
      <c r="AW1064" s="41"/>
      <c r="AY1064" s="41"/>
      <c r="BA1064" s="41"/>
      <c r="BC1064" s="41"/>
      <c r="BE1064" s="41"/>
      <c r="BG1064" s="41"/>
      <c r="BI1064" s="41"/>
      <c r="BK1064" s="41"/>
      <c r="BM1064" s="41"/>
      <c r="BO1064" s="41"/>
    </row>
    <row r="1065" spans="13:67" x14ac:dyDescent="0.2">
      <c r="M1065" s="41"/>
      <c r="O1065" s="41"/>
      <c r="Q1065" s="41"/>
      <c r="S1065" s="41"/>
      <c r="U1065" s="41"/>
      <c r="W1065" s="41"/>
      <c r="Y1065" s="41"/>
      <c r="AA1065" s="41"/>
      <c r="AC1065" s="41"/>
      <c r="AE1065" s="41"/>
      <c r="AG1065" s="41"/>
      <c r="AI1065" s="41"/>
      <c r="AK1065" s="41"/>
      <c r="AM1065" s="41"/>
      <c r="AO1065" s="41"/>
      <c r="AQ1065" s="41"/>
      <c r="AS1065" s="41"/>
      <c r="AU1065" s="41"/>
      <c r="AW1065" s="41"/>
      <c r="AY1065" s="41"/>
      <c r="BA1065" s="41"/>
      <c r="BC1065" s="41"/>
      <c r="BE1065" s="41"/>
      <c r="BG1065" s="41"/>
      <c r="BI1065" s="41"/>
      <c r="BK1065" s="41"/>
      <c r="BM1065" s="41"/>
      <c r="BO1065" s="41"/>
    </row>
    <row r="1066" spans="13:67" x14ac:dyDescent="0.2">
      <c r="M1066" s="41"/>
      <c r="O1066" s="41"/>
      <c r="Q1066" s="41"/>
      <c r="S1066" s="41"/>
      <c r="U1066" s="41"/>
      <c r="W1066" s="41"/>
      <c r="Y1066" s="41"/>
      <c r="AA1066" s="41"/>
      <c r="AC1066" s="41"/>
      <c r="AE1066" s="41"/>
      <c r="AG1066" s="41"/>
      <c r="AI1066" s="41"/>
      <c r="AK1066" s="41"/>
      <c r="AM1066" s="41"/>
      <c r="AO1066" s="41"/>
      <c r="AQ1066" s="41"/>
      <c r="AS1066" s="41"/>
      <c r="AU1066" s="41"/>
      <c r="AW1066" s="41"/>
      <c r="AY1066" s="41"/>
      <c r="BA1066" s="41"/>
      <c r="BC1066" s="41"/>
      <c r="BE1066" s="41"/>
      <c r="BG1066" s="41"/>
      <c r="BI1066" s="41"/>
      <c r="BK1066" s="41"/>
      <c r="BM1066" s="41"/>
      <c r="BO1066" s="41"/>
    </row>
    <row r="1067" spans="13:67" x14ac:dyDescent="0.2">
      <c r="M1067" s="41"/>
      <c r="O1067" s="41"/>
      <c r="Q1067" s="41"/>
      <c r="S1067" s="41"/>
      <c r="U1067" s="41"/>
      <c r="W1067" s="41"/>
      <c r="Y1067" s="41"/>
      <c r="AA1067" s="41"/>
      <c r="AC1067" s="41"/>
      <c r="AE1067" s="41"/>
      <c r="AG1067" s="41"/>
      <c r="AI1067" s="41"/>
      <c r="AK1067" s="41"/>
      <c r="AM1067" s="41"/>
      <c r="AO1067" s="41"/>
      <c r="AQ1067" s="41"/>
      <c r="AS1067" s="41"/>
      <c r="AU1067" s="41"/>
      <c r="AW1067" s="41"/>
      <c r="AY1067" s="41"/>
      <c r="BA1067" s="41"/>
      <c r="BC1067" s="41"/>
      <c r="BE1067" s="41"/>
      <c r="BG1067" s="41"/>
      <c r="BI1067" s="41"/>
      <c r="BK1067" s="41"/>
      <c r="BM1067" s="41"/>
      <c r="BO1067" s="41"/>
    </row>
    <row r="1068" spans="13:67" x14ac:dyDescent="0.2">
      <c r="M1068" s="41"/>
      <c r="O1068" s="41"/>
      <c r="Q1068" s="41"/>
      <c r="S1068" s="41"/>
      <c r="U1068" s="41"/>
      <c r="W1068" s="41"/>
      <c r="Y1068" s="41"/>
      <c r="AA1068" s="41"/>
      <c r="AC1068" s="41"/>
      <c r="AE1068" s="41"/>
      <c r="AG1068" s="41"/>
      <c r="AI1068" s="41"/>
      <c r="AK1068" s="41"/>
      <c r="AM1068" s="41"/>
      <c r="AO1068" s="41"/>
      <c r="AQ1068" s="41"/>
      <c r="AS1068" s="41"/>
      <c r="AU1068" s="41"/>
      <c r="AW1068" s="41"/>
      <c r="AY1068" s="41"/>
      <c r="BA1068" s="41"/>
      <c r="BC1068" s="41"/>
      <c r="BE1068" s="41"/>
      <c r="BG1068" s="41"/>
      <c r="BI1068" s="41"/>
      <c r="BK1068" s="41"/>
      <c r="BM1068" s="41"/>
      <c r="BO1068" s="41"/>
    </row>
    <row r="1069" spans="13:67" x14ac:dyDescent="0.2">
      <c r="M1069" s="41"/>
      <c r="O1069" s="41"/>
      <c r="Q1069" s="41"/>
      <c r="S1069" s="41"/>
      <c r="U1069" s="41"/>
      <c r="W1069" s="41"/>
      <c r="Y1069" s="41"/>
      <c r="AA1069" s="41"/>
      <c r="AC1069" s="41"/>
      <c r="AE1069" s="41"/>
      <c r="AG1069" s="41"/>
      <c r="AI1069" s="41"/>
      <c r="AK1069" s="41"/>
      <c r="AM1069" s="41"/>
      <c r="AO1069" s="41"/>
      <c r="AQ1069" s="41"/>
      <c r="AS1069" s="41"/>
      <c r="AU1069" s="41"/>
      <c r="AW1069" s="41"/>
      <c r="AY1069" s="41"/>
      <c r="BA1069" s="41"/>
      <c r="BC1069" s="41"/>
      <c r="BE1069" s="41"/>
      <c r="BG1069" s="41"/>
      <c r="BI1069" s="41"/>
      <c r="BK1069" s="41"/>
      <c r="BM1069" s="41"/>
      <c r="BO1069" s="41"/>
    </row>
    <row r="1070" spans="13:67" x14ac:dyDescent="0.2">
      <c r="M1070" s="41"/>
      <c r="O1070" s="41"/>
      <c r="Q1070" s="41"/>
      <c r="S1070" s="41"/>
      <c r="U1070" s="41"/>
      <c r="W1070" s="41"/>
      <c r="Y1070" s="41"/>
      <c r="AA1070" s="41"/>
      <c r="AC1070" s="41"/>
      <c r="AE1070" s="41"/>
      <c r="AG1070" s="41"/>
      <c r="AI1070" s="41"/>
      <c r="AK1070" s="41"/>
      <c r="AM1070" s="41"/>
      <c r="AO1070" s="41"/>
      <c r="AQ1070" s="41"/>
      <c r="AS1070" s="41"/>
      <c r="AU1070" s="41"/>
      <c r="AW1070" s="41"/>
      <c r="AY1070" s="41"/>
      <c r="BA1070" s="41"/>
      <c r="BC1070" s="41"/>
      <c r="BE1070" s="41"/>
      <c r="BG1070" s="41"/>
      <c r="BI1070" s="41"/>
      <c r="BK1070" s="41"/>
      <c r="BM1070" s="41"/>
      <c r="BO1070" s="41"/>
    </row>
    <row r="1071" spans="13:67" x14ac:dyDescent="0.2">
      <c r="M1071" s="41"/>
      <c r="O1071" s="41"/>
      <c r="Q1071" s="41"/>
      <c r="S1071" s="41"/>
      <c r="U1071" s="41"/>
      <c r="W1071" s="41"/>
      <c r="Y1071" s="41"/>
      <c r="AA1071" s="41"/>
      <c r="AC1071" s="41"/>
      <c r="AE1071" s="41"/>
      <c r="AG1071" s="41"/>
      <c r="AI1071" s="41"/>
      <c r="AK1071" s="41"/>
      <c r="AM1071" s="41"/>
      <c r="AO1071" s="41"/>
      <c r="AQ1071" s="41"/>
      <c r="AS1071" s="41"/>
      <c r="AU1071" s="41"/>
      <c r="AW1071" s="41"/>
      <c r="AY1071" s="41"/>
      <c r="BA1071" s="41"/>
      <c r="BC1071" s="41"/>
      <c r="BE1071" s="41"/>
      <c r="BG1071" s="41"/>
      <c r="BI1071" s="41"/>
      <c r="BK1071" s="41"/>
      <c r="BM1071" s="41"/>
      <c r="BO1071" s="41"/>
    </row>
    <row r="1072" spans="13:67" x14ac:dyDescent="0.2">
      <c r="M1072" s="41"/>
      <c r="O1072" s="41"/>
      <c r="Q1072" s="41"/>
      <c r="S1072" s="41"/>
      <c r="U1072" s="41"/>
      <c r="W1072" s="41"/>
      <c r="Y1072" s="41"/>
      <c r="AA1072" s="41"/>
      <c r="AC1072" s="41"/>
      <c r="AE1072" s="41"/>
      <c r="AG1072" s="41"/>
      <c r="AI1072" s="41"/>
      <c r="AK1072" s="41"/>
      <c r="AM1072" s="41"/>
      <c r="AO1072" s="41"/>
      <c r="AQ1072" s="41"/>
      <c r="AS1072" s="41"/>
      <c r="AU1072" s="41"/>
      <c r="AW1072" s="41"/>
      <c r="AY1072" s="41"/>
      <c r="BA1072" s="41"/>
      <c r="BC1072" s="41"/>
      <c r="BE1072" s="41"/>
      <c r="BG1072" s="41"/>
      <c r="BI1072" s="41"/>
      <c r="BK1072" s="41"/>
      <c r="BM1072" s="41"/>
      <c r="BO1072" s="41"/>
    </row>
    <row r="1073" spans="13:67" x14ac:dyDescent="0.2">
      <c r="M1073" s="41"/>
      <c r="O1073" s="41"/>
      <c r="Q1073" s="41"/>
      <c r="S1073" s="41"/>
      <c r="U1073" s="41"/>
      <c r="W1073" s="41"/>
      <c r="Y1073" s="41"/>
      <c r="AA1073" s="41"/>
      <c r="AC1073" s="41"/>
      <c r="AE1073" s="41"/>
      <c r="AG1073" s="41"/>
      <c r="AI1073" s="41"/>
      <c r="AK1073" s="41"/>
      <c r="AM1073" s="41"/>
      <c r="AO1073" s="41"/>
      <c r="AQ1073" s="41"/>
      <c r="AS1073" s="41"/>
      <c r="AU1073" s="41"/>
      <c r="AW1073" s="41"/>
      <c r="AY1073" s="41"/>
      <c r="BA1073" s="41"/>
      <c r="BC1073" s="41"/>
      <c r="BE1073" s="41"/>
      <c r="BG1073" s="41"/>
      <c r="BI1073" s="41"/>
      <c r="BK1073" s="41"/>
      <c r="BM1073" s="41"/>
      <c r="BO1073" s="41"/>
    </row>
    <row r="1074" spans="13:67" x14ac:dyDescent="0.2">
      <c r="M1074" s="41"/>
      <c r="O1074" s="41"/>
      <c r="Q1074" s="41"/>
      <c r="S1074" s="41"/>
      <c r="U1074" s="41"/>
      <c r="W1074" s="41"/>
      <c r="Y1074" s="41"/>
      <c r="AA1074" s="41"/>
      <c r="AC1074" s="41"/>
      <c r="AE1074" s="41"/>
      <c r="AG1074" s="41"/>
      <c r="AI1074" s="41"/>
      <c r="AK1074" s="41"/>
      <c r="AM1074" s="41"/>
      <c r="AO1074" s="41"/>
      <c r="AQ1074" s="41"/>
      <c r="AS1074" s="41"/>
      <c r="AU1074" s="41"/>
      <c r="AW1074" s="41"/>
      <c r="AY1074" s="41"/>
      <c r="BA1074" s="41"/>
      <c r="BC1074" s="41"/>
      <c r="BE1074" s="41"/>
      <c r="BG1074" s="41"/>
      <c r="BI1074" s="41"/>
      <c r="BK1074" s="41"/>
      <c r="BM1074" s="41"/>
      <c r="BO1074" s="41"/>
    </row>
    <row r="1075" spans="13:67" x14ac:dyDescent="0.2">
      <c r="M1075" s="41"/>
      <c r="O1075" s="41"/>
      <c r="Q1075" s="41"/>
      <c r="S1075" s="41"/>
      <c r="U1075" s="41"/>
      <c r="W1075" s="41"/>
      <c r="Y1075" s="41"/>
      <c r="AA1075" s="41"/>
      <c r="AC1075" s="41"/>
      <c r="AE1075" s="41"/>
      <c r="AG1075" s="41"/>
      <c r="AI1075" s="41"/>
      <c r="AK1075" s="41"/>
      <c r="AM1075" s="41"/>
      <c r="AO1075" s="41"/>
      <c r="AQ1075" s="41"/>
      <c r="AS1075" s="41"/>
      <c r="AU1075" s="41"/>
      <c r="AW1075" s="41"/>
      <c r="AY1075" s="41"/>
      <c r="BA1075" s="41"/>
      <c r="BC1075" s="41"/>
      <c r="BE1075" s="41"/>
      <c r="BG1075" s="41"/>
      <c r="BI1075" s="41"/>
      <c r="BK1075" s="41"/>
      <c r="BM1075" s="41"/>
      <c r="BO1075" s="41"/>
    </row>
    <row r="1076" spans="13:67" x14ac:dyDescent="0.2">
      <c r="M1076" s="41"/>
      <c r="O1076" s="41"/>
      <c r="Q1076" s="41"/>
      <c r="S1076" s="41"/>
      <c r="U1076" s="41"/>
      <c r="W1076" s="41"/>
      <c r="Y1076" s="41"/>
      <c r="AA1076" s="41"/>
      <c r="AC1076" s="41"/>
      <c r="AE1076" s="41"/>
      <c r="AG1076" s="41"/>
      <c r="AI1076" s="41"/>
      <c r="AK1076" s="41"/>
      <c r="AM1076" s="41"/>
      <c r="AO1076" s="41"/>
      <c r="AQ1076" s="41"/>
      <c r="AS1076" s="41"/>
      <c r="AU1076" s="41"/>
      <c r="AW1076" s="41"/>
      <c r="AY1076" s="41"/>
      <c r="BA1076" s="41"/>
      <c r="BC1076" s="41"/>
      <c r="BE1076" s="41"/>
      <c r="BG1076" s="41"/>
      <c r="BI1076" s="41"/>
      <c r="BK1076" s="41"/>
      <c r="BM1076" s="41"/>
      <c r="BO1076" s="41"/>
    </row>
    <row r="1077" spans="13:67" x14ac:dyDescent="0.2">
      <c r="M1077" s="41"/>
      <c r="O1077" s="41"/>
      <c r="Q1077" s="41"/>
      <c r="S1077" s="41"/>
      <c r="U1077" s="41"/>
      <c r="W1077" s="41"/>
      <c r="Y1077" s="41"/>
      <c r="AA1077" s="41"/>
      <c r="AC1077" s="41"/>
      <c r="AE1077" s="41"/>
      <c r="AG1077" s="41"/>
      <c r="AI1077" s="41"/>
      <c r="AK1077" s="41"/>
      <c r="AM1077" s="41"/>
      <c r="AO1077" s="41"/>
      <c r="AQ1077" s="41"/>
      <c r="AS1077" s="41"/>
      <c r="AU1077" s="41"/>
      <c r="AW1077" s="41"/>
      <c r="AY1077" s="41"/>
      <c r="BA1077" s="41"/>
      <c r="BC1077" s="41"/>
      <c r="BE1077" s="41"/>
      <c r="BG1077" s="41"/>
      <c r="BI1077" s="41"/>
      <c r="BK1077" s="41"/>
      <c r="BM1077" s="41"/>
      <c r="BO1077" s="41"/>
    </row>
    <row r="1078" spans="13:67" x14ac:dyDescent="0.2">
      <c r="M1078" s="41"/>
      <c r="O1078" s="41"/>
      <c r="Q1078" s="41"/>
      <c r="S1078" s="41"/>
      <c r="U1078" s="41"/>
      <c r="W1078" s="41"/>
      <c r="Y1078" s="41"/>
      <c r="AA1078" s="41"/>
      <c r="AC1078" s="41"/>
      <c r="AE1078" s="41"/>
      <c r="AG1078" s="41"/>
      <c r="AI1078" s="41"/>
      <c r="AK1078" s="41"/>
      <c r="AM1078" s="41"/>
      <c r="AO1078" s="41"/>
      <c r="AQ1078" s="41"/>
      <c r="AS1078" s="41"/>
      <c r="AU1078" s="41"/>
      <c r="AW1078" s="41"/>
      <c r="AY1078" s="41"/>
      <c r="BA1078" s="41"/>
      <c r="BC1078" s="41"/>
      <c r="BE1078" s="41"/>
      <c r="BG1078" s="41"/>
      <c r="BI1078" s="41"/>
      <c r="BK1078" s="41"/>
      <c r="BM1078" s="41"/>
      <c r="BO1078" s="41"/>
    </row>
    <row r="1079" spans="13:67" x14ac:dyDescent="0.2">
      <c r="M1079" s="41"/>
      <c r="O1079" s="41"/>
      <c r="Q1079" s="41"/>
      <c r="S1079" s="41"/>
      <c r="U1079" s="41"/>
      <c r="W1079" s="41"/>
      <c r="Y1079" s="41"/>
      <c r="AA1079" s="41"/>
      <c r="AC1079" s="41"/>
      <c r="AE1079" s="41"/>
      <c r="AG1079" s="41"/>
      <c r="AI1079" s="41"/>
      <c r="AK1079" s="41"/>
      <c r="AM1079" s="41"/>
      <c r="AO1079" s="41"/>
      <c r="AQ1079" s="41"/>
      <c r="AS1079" s="41"/>
      <c r="AU1079" s="41"/>
      <c r="AW1079" s="41"/>
      <c r="AY1079" s="41"/>
      <c r="BA1079" s="41"/>
      <c r="BC1079" s="41"/>
      <c r="BE1079" s="41"/>
      <c r="BG1079" s="41"/>
      <c r="BI1079" s="41"/>
      <c r="BK1079" s="41"/>
      <c r="BM1079" s="41"/>
      <c r="BO1079" s="41"/>
    </row>
    <row r="1080" spans="13:67" x14ac:dyDescent="0.2">
      <c r="M1080" s="41"/>
      <c r="O1080" s="41"/>
      <c r="Q1080" s="41"/>
      <c r="S1080" s="41"/>
      <c r="U1080" s="41"/>
      <c r="W1080" s="41"/>
      <c r="Y1080" s="41"/>
      <c r="AA1080" s="41"/>
      <c r="AC1080" s="41"/>
      <c r="AE1080" s="41"/>
      <c r="AG1080" s="41"/>
      <c r="AI1080" s="41"/>
      <c r="AK1080" s="41"/>
      <c r="AM1080" s="41"/>
      <c r="AO1080" s="41"/>
      <c r="AQ1080" s="41"/>
      <c r="AS1080" s="41"/>
      <c r="AU1080" s="41"/>
      <c r="AW1080" s="41"/>
      <c r="AY1080" s="41"/>
      <c r="BA1080" s="41"/>
      <c r="BC1080" s="41"/>
      <c r="BE1080" s="41"/>
      <c r="BG1080" s="41"/>
      <c r="BI1080" s="41"/>
      <c r="BK1080" s="41"/>
      <c r="BM1080" s="41"/>
      <c r="BO1080" s="41"/>
    </row>
    <row r="1081" spans="13:67" x14ac:dyDescent="0.2">
      <c r="M1081" s="41"/>
      <c r="O1081" s="41"/>
      <c r="Q1081" s="41"/>
      <c r="S1081" s="41"/>
      <c r="U1081" s="41"/>
      <c r="W1081" s="41"/>
      <c r="Y1081" s="41"/>
      <c r="AA1081" s="41"/>
      <c r="AC1081" s="41"/>
      <c r="AE1081" s="41"/>
      <c r="AG1081" s="41"/>
      <c r="AI1081" s="41"/>
      <c r="AK1081" s="41"/>
      <c r="AM1081" s="41"/>
      <c r="AO1081" s="41"/>
      <c r="AQ1081" s="41"/>
      <c r="AS1081" s="41"/>
      <c r="AU1081" s="41"/>
      <c r="AW1081" s="41"/>
      <c r="AY1081" s="41"/>
      <c r="BA1081" s="41"/>
      <c r="BC1081" s="41"/>
      <c r="BE1081" s="41"/>
      <c r="BG1081" s="41"/>
      <c r="BI1081" s="41"/>
      <c r="BK1081" s="41"/>
      <c r="BM1081" s="41"/>
      <c r="BO1081" s="41"/>
    </row>
    <row r="1082" spans="13:67" x14ac:dyDescent="0.2">
      <c r="M1082" s="41"/>
      <c r="O1082" s="41"/>
      <c r="Q1082" s="41"/>
      <c r="S1082" s="41"/>
      <c r="U1082" s="41"/>
      <c r="W1082" s="41"/>
      <c r="Y1082" s="41"/>
      <c r="AA1082" s="41"/>
      <c r="AC1082" s="41"/>
      <c r="AE1082" s="41"/>
      <c r="AG1082" s="41"/>
      <c r="AI1082" s="41"/>
      <c r="AK1082" s="41"/>
      <c r="AM1082" s="41"/>
      <c r="AO1082" s="41"/>
      <c r="AQ1082" s="41"/>
      <c r="AS1082" s="41"/>
      <c r="AU1082" s="41"/>
      <c r="AW1082" s="41"/>
      <c r="AY1082" s="41"/>
      <c r="BA1082" s="41"/>
      <c r="BC1082" s="41"/>
      <c r="BE1082" s="41"/>
      <c r="BG1082" s="41"/>
      <c r="BI1082" s="41"/>
      <c r="BK1082" s="41"/>
      <c r="BM1082" s="41"/>
      <c r="BO1082" s="41"/>
    </row>
    <row r="1083" spans="13:67" x14ac:dyDescent="0.2">
      <c r="M1083" s="41"/>
      <c r="O1083" s="41"/>
      <c r="Q1083" s="41"/>
      <c r="S1083" s="41"/>
      <c r="U1083" s="41"/>
      <c r="W1083" s="41"/>
      <c r="Y1083" s="41"/>
      <c r="AA1083" s="41"/>
      <c r="AC1083" s="41"/>
      <c r="AE1083" s="41"/>
      <c r="AG1083" s="41"/>
      <c r="AI1083" s="41"/>
      <c r="AK1083" s="41"/>
      <c r="AM1083" s="41"/>
      <c r="AO1083" s="41"/>
      <c r="AQ1083" s="41"/>
      <c r="AS1083" s="41"/>
      <c r="AU1083" s="41"/>
      <c r="AW1083" s="41"/>
      <c r="AY1083" s="41"/>
      <c r="BA1083" s="41"/>
      <c r="BC1083" s="41"/>
      <c r="BE1083" s="41"/>
      <c r="BG1083" s="41"/>
      <c r="BI1083" s="41"/>
      <c r="BK1083" s="41"/>
      <c r="BM1083" s="41"/>
      <c r="BO1083" s="41"/>
    </row>
    <row r="1084" spans="13:67" x14ac:dyDescent="0.2">
      <c r="M1084" s="41"/>
      <c r="O1084" s="41"/>
      <c r="Q1084" s="41"/>
      <c r="S1084" s="41"/>
      <c r="U1084" s="41"/>
      <c r="W1084" s="41"/>
      <c r="Y1084" s="41"/>
      <c r="AA1084" s="41"/>
      <c r="AC1084" s="41"/>
      <c r="AE1084" s="41"/>
      <c r="AG1084" s="41"/>
      <c r="AI1084" s="41"/>
      <c r="AK1084" s="41"/>
      <c r="AM1084" s="41"/>
      <c r="AO1084" s="41"/>
      <c r="AQ1084" s="41"/>
      <c r="AS1084" s="41"/>
      <c r="AU1084" s="41"/>
      <c r="AW1084" s="41"/>
      <c r="AY1084" s="41"/>
      <c r="BA1084" s="41"/>
      <c r="BC1084" s="41"/>
      <c r="BE1084" s="41"/>
      <c r="BG1084" s="41"/>
      <c r="BI1084" s="41"/>
      <c r="BK1084" s="41"/>
      <c r="BM1084" s="41"/>
      <c r="BO1084" s="41"/>
    </row>
    <row r="1085" spans="13:67" x14ac:dyDescent="0.2">
      <c r="M1085" s="41"/>
      <c r="O1085" s="41"/>
      <c r="Q1085" s="41"/>
      <c r="S1085" s="41"/>
      <c r="U1085" s="41"/>
      <c r="W1085" s="41"/>
      <c r="Y1085" s="41"/>
      <c r="AA1085" s="41"/>
      <c r="AC1085" s="41"/>
      <c r="AE1085" s="41"/>
      <c r="AG1085" s="41"/>
      <c r="AI1085" s="41"/>
      <c r="AK1085" s="41"/>
      <c r="AM1085" s="41"/>
      <c r="AO1085" s="41"/>
      <c r="AQ1085" s="41"/>
      <c r="AS1085" s="41"/>
      <c r="AU1085" s="41"/>
      <c r="AW1085" s="41"/>
      <c r="AY1085" s="41"/>
      <c r="BA1085" s="41"/>
      <c r="BC1085" s="41"/>
      <c r="BE1085" s="41"/>
      <c r="BG1085" s="41"/>
      <c r="BI1085" s="41"/>
      <c r="BK1085" s="41"/>
      <c r="BM1085" s="41"/>
      <c r="BO1085" s="41"/>
    </row>
    <row r="1086" spans="13:67" x14ac:dyDescent="0.2">
      <c r="M1086" s="41"/>
      <c r="O1086" s="41"/>
      <c r="Q1086" s="41"/>
      <c r="S1086" s="41"/>
      <c r="U1086" s="41"/>
      <c r="W1086" s="41"/>
      <c r="Y1086" s="41"/>
      <c r="AA1086" s="41"/>
      <c r="AC1086" s="41"/>
      <c r="AE1086" s="41"/>
      <c r="AG1086" s="41"/>
      <c r="AI1086" s="41"/>
      <c r="AK1086" s="41"/>
      <c r="AM1086" s="41"/>
      <c r="AO1086" s="41"/>
      <c r="AQ1086" s="41"/>
      <c r="AS1086" s="41"/>
      <c r="AU1086" s="41"/>
      <c r="AW1086" s="41"/>
      <c r="AY1086" s="41"/>
      <c r="BA1086" s="41"/>
      <c r="BC1086" s="41"/>
      <c r="BE1086" s="41"/>
      <c r="BG1086" s="41"/>
      <c r="BI1086" s="41"/>
      <c r="BK1086" s="41"/>
      <c r="BM1086" s="41"/>
      <c r="BO1086" s="41"/>
    </row>
    <row r="1087" spans="13:67" x14ac:dyDescent="0.2">
      <c r="M1087" s="41"/>
      <c r="O1087" s="41"/>
      <c r="Q1087" s="41"/>
      <c r="S1087" s="41"/>
      <c r="U1087" s="41"/>
      <c r="W1087" s="41"/>
      <c r="Y1087" s="41"/>
      <c r="AA1087" s="41"/>
      <c r="AC1087" s="41"/>
      <c r="AE1087" s="41"/>
      <c r="AG1087" s="41"/>
      <c r="AI1087" s="41"/>
      <c r="AK1087" s="41"/>
      <c r="AM1087" s="41"/>
      <c r="AO1087" s="41"/>
      <c r="AQ1087" s="41"/>
      <c r="AS1087" s="41"/>
      <c r="AU1087" s="41"/>
      <c r="AW1087" s="41"/>
      <c r="AY1087" s="41"/>
      <c r="BA1087" s="41"/>
      <c r="BC1087" s="41"/>
      <c r="BE1087" s="41"/>
      <c r="BG1087" s="41"/>
      <c r="BI1087" s="41"/>
      <c r="BK1087" s="41"/>
      <c r="BM1087" s="41"/>
      <c r="BO1087" s="41"/>
    </row>
    <row r="1088" spans="13:67" x14ac:dyDescent="0.2">
      <c r="M1088" s="41"/>
      <c r="O1088" s="41"/>
      <c r="Q1088" s="41"/>
      <c r="S1088" s="41"/>
      <c r="U1088" s="41"/>
      <c r="W1088" s="41"/>
      <c r="Y1088" s="41"/>
      <c r="AA1088" s="41"/>
      <c r="AC1088" s="41"/>
      <c r="AE1088" s="41"/>
      <c r="AG1088" s="41"/>
      <c r="AI1088" s="41"/>
      <c r="AK1088" s="41"/>
      <c r="AM1088" s="41"/>
      <c r="AO1088" s="41"/>
      <c r="AQ1088" s="41"/>
      <c r="AS1088" s="41"/>
      <c r="AU1088" s="41"/>
      <c r="AW1088" s="41"/>
      <c r="AY1088" s="41"/>
      <c r="BA1088" s="41"/>
      <c r="BC1088" s="41"/>
      <c r="BE1088" s="41"/>
      <c r="BG1088" s="41"/>
      <c r="BI1088" s="41"/>
      <c r="BK1088" s="41"/>
      <c r="BM1088" s="41"/>
      <c r="BO1088" s="41"/>
    </row>
    <row r="1089" spans="13:67" x14ac:dyDescent="0.2">
      <c r="M1089" s="41"/>
      <c r="O1089" s="41"/>
      <c r="Q1089" s="41"/>
      <c r="S1089" s="41"/>
      <c r="U1089" s="41"/>
      <c r="W1089" s="41"/>
      <c r="Y1089" s="41"/>
      <c r="AA1089" s="41"/>
      <c r="AC1089" s="41"/>
      <c r="AE1089" s="41"/>
      <c r="AG1089" s="41"/>
      <c r="AI1089" s="41"/>
      <c r="AK1089" s="41"/>
      <c r="AM1089" s="41"/>
      <c r="AO1089" s="41"/>
      <c r="AQ1089" s="41"/>
      <c r="AS1089" s="41"/>
      <c r="AU1089" s="41"/>
      <c r="AW1089" s="41"/>
      <c r="AY1089" s="41"/>
      <c r="BA1089" s="41"/>
      <c r="BC1089" s="41"/>
      <c r="BE1089" s="41"/>
      <c r="BG1089" s="41"/>
      <c r="BI1089" s="41"/>
      <c r="BK1089" s="41"/>
      <c r="BM1089" s="41"/>
      <c r="BO1089" s="41"/>
    </row>
    <row r="1090" spans="13:67" x14ac:dyDescent="0.2">
      <c r="M1090" s="41"/>
      <c r="O1090" s="41"/>
      <c r="Q1090" s="41"/>
      <c r="S1090" s="41"/>
      <c r="U1090" s="41"/>
      <c r="W1090" s="41"/>
      <c r="Y1090" s="41"/>
      <c r="AA1090" s="41"/>
      <c r="AC1090" s="41"/>
      <c r="AE1090" s="41"/>
      <c r="AG1090" s="41"/>
      <c r="AI1090" s="41"/>
      <c r="AK1090" s="41"/>
      <c r="AM1090" s="41"/>
      <c r="AO1090" s="41"/>
      <c r="AQ1090" s="41"/>
      <c r="AS1090" s="41"/>
      <c r="AU1090" s="41"/>
      <c r="AW1090" s="41"/>
      <c r="AY1090" s="41"/>
      <c r="BA1090" s="41"/>
      <c r="BC1090" s="41"/>
      <c r="BE1090" s="41"/>
      <c r="BG1090" s="41"/>
      <c r="BI1090" s="41"/>
      <c r="BK1090" s="41"/>
      <c r="BM1090" s="41"/>
      <c r="BO1090" s="41"/>
    </row>
    <row r="1091" spans="13:67" x14ac:dyDescent="0.2">
      <c r="M1091" s="41"/>
      <c r="O1091" s="41"/>
      <c r="Q1091" s="41"/>
      <c r="S1091" s="41"/>
      <c r="U1091" s="41"/>
      <c r="W1091" s="41"/>
      <c r="Y1091" s="41"/>
      <c r="AA1091" s="41"/>
      <c r="AC1091" s="41"/>
      <c r="AE1091" s="41"/>
      <c r="AG1091" s="41"/>
      <c r="AI1091" s="41"/>
      <c r="AK1091" s="41"/>
      <c r="AM1091" s="41"/>
      <c r="AO1091" s="41"/>
      <c r="AQ1091" s="41"/>
      <c r="AS1091" s="41"/>
      <c r="AU1091" s="41"/>
      <c r="AW1091" s="41"/>
      <c r="AY1091" s="41"/>
      <c r="BA1091" s="41"/>
      <c r="BC1091" s="41"/>
      <c r="BE1091" s="41"/>
      <c r="BG1091" s="41"/>
      <c r="BI1091" s="41"/>
      <c r="BK1091" s="41"/>
      <c r="BM1091" s="41"/>
      <c r="BO1091" s="41"/>
    </row>
    <row r="1092" spans="13:67" x14ac:dyDescent="0.2">
      <c r="M1092" s="41"/>
      <c r="O1092" s="41"/>
      <c r="Q1092" s="41"/>
      <c r="S1092" s="41"/>
      <c r="U1092" s="41"/>
      <c r="W1092" s="41"/>
      <c r="Y1092" s="41"/>
      <c r="AA1092" s="41"/>
      <c r="AC1092" s="41"/>
      <c r="AE1092" s="41"/>
      <c r="AG1092" s="41"/>
      <c r="AI1092" s="41"/>
      <c r="AK1092" s="41"/>
      <c r="AM1092" s="41"/>
      <c r="AO1092" s="41"/>
      <c r="AQ1092" s="41"/>
      <c r="AS1092" s="41"/>
      <c r="AU1092" s="41"/>
      <c r="AW1092" s="41"/>
      <c r="AY1092" s="41"/>
      <c r="BA1092" s="41"/>
      <c r="BC1092" s="41"/>
      <c r="BE1092" s="41"/>
      <c r="BG1092" s="41"/>
      <c r="BI1092" s="41"/>
      <c r="BK1092" s="41"/>
      <c r="BM1092" s="41"/>
      <c r="BO1092" s="41"/>
    </row>
    <row r="1093" spans="13:67" x14ac:dyDescent="0.2">
      <c r="M1093" s="41"/>
      <c r="O1093" s="41"/>
      <c r="Q1093" s="41"/>
      <c r="S1093" s="41"/>
      <c r="U1093" s="41"/>
      <c r="W1093" s="41"/>
      <c r="Y1093" s="41"/>
      <c r="AA1093" s="41"/>
      <c r="AC1093" s="41"/>
      <c r="AE1093" s="41"/>
      <c r="AG1093" s="41"/>
      <c r="AI1093" s="41"/>
      <c r="AK1093" s="41"/>
      <c r="AM1093" s="41"/>
      <c r="AO1093" s="41"/>
      <c r="AQ1093" s="41"/>
      <c r="AS1093" s="41"/>
      <c r="AU1093" s="41"/>
      <c r="AW1093" s="41"/>
      <c r="AY1093" s="41"/>
      <c r="BA1093" s="41"/>
      <c r="BC1093" s="41"/>
      <c r="BE1093" s="41"/>
      <c r="BG1093" s="41"/>
      <c r="BI1093" s="41"/>
      <c r="BK1093" s="41"/>
      <c r="BM1093" s="41"/>
      <c r="BO1093" s="41"/>
    </row>
    <row r="1094" spans="13:67" x14ac:dyDescent="0.2">
      <c r="M1094" s="41"/>
      <c r="O1094" s="41"/>
      <c r="Q1094" s="41"/>
      <c r="S1094" s="41"/>
      <c r="U1094" s="41"/>
      <c r="W1094" s="41"/>
      <c r="Y1094" s="41"/>
      <c r="AA1094" s="41"/>
      <c r="AC1094" s="41"/>
      <c r="AE1094" s="41"/>
      <c r="AG1094" s="41"/>
      <c r="AI1094" s="41"/>
      <c r="AK1094" s="41"/>
      <c r="AM1094" s="41"/>
      <c r="AO1094" s="41"/>
      <c r="AQ1094" s="41"/>
      <c r="AS1094" s="41"/>
      <c r="AU1094" s="41"/>
      <c r="AW1094" s="41"/>
      <c r="AY1094" s="41"/>
      <c r="BA1094" s="41"/>
      <c r="BC1094" s="41"/>
      <c r="BE1094" s="41"/>
      <c r="BG1094" s="41"/>
      <c r="BI1094" s="41"/>
      <c r="BK1094" s="41"/>
      <c r="BM1094" s="41"/>
      <c r="BO1094" s="41"/>
    </row>
    <row r="1095" spans="13:67" x14ac:dyDescent="0.2">
      <c r="M1095" s="41"/>
      <c r="O1095" s="41"/>
      <c r="Q1095" s="41"/>
      <c r="S1095" s="41"/>
      <c r="U1095" s="41"/>
      <c r="W1095" s="41"/>
      <c r="Y1095" s="41"/>
      <c r="AA1095" s="41"/>
      <c r="AC1095" s="41"/>
      <c r="AE1095" s="41"/>
      <c r="AG1095" s="41"/>
      <c r="AI1095" s="41"/>
      <c r="AK1095" s="41"/>
      <c r="AM1095" s="41"/>
      <c r="AO1095" s="41"/>
      <c r="AQ1095" s="41"/>
      <c r="AS1095" s="41"/>
      <c r="AU1095" s="41"/>
      <c r="AW1095" s="41"/>
      <c r="AY1095" s="41"/>
      <c r="BA1095" s="41"/>
      <c r="BC1095" s="41"/>
      <c r="BE1095" s="41"/>
      <c r="BG1095" s="41"/>
      <c r="BI1095" s="41"/>
      <c r="BK1095" s="41"/>
      <c r="BM1095" s="41"/>
      <c r="BO1095" s="41"/>
    </row>
    <row r="1096" spans="13:67" x14ac:dyDescent="0.2">
      <c r="M1096" s="41"/>
      <c r="O1096" s="41"/>
      <c r="Q1096" s="41"/>
      <c r="S1096" s="41"/>
      <c r="U1096" s="41"/>
      <c r="W1096" s="41"/>
      <c r="Y1096" s="41"/>
      <c r="AA1096" s="41"/>
      <c r="AC1096" s="41"/>
      <c r="AE1096" s="41"/>
      <c r="AG1096" s="41"/>
      <c r="AI1096" s="41"/>
      <c r="AK1096" s="41"/>
      <c r="AM1096" s="41"/>
      <c r="AO1096" s="41"/>
      <c r="AQ1096" s="41"/>
      <c r="AS1096" s="41"/>
      <c r="AU1096" s="41"/>
      <c r="AW1096" s="41"/>
      <c r="AY1096" s="41"/>
      <c r="BA1096" s="41"/>
      <c r="BC1096" s="41"/>
      <c r="BE1096" s="41"/>
      <c r="BG1096" s="41"/>
      <c r="BI1096" s="41"/>
      <c r="BK1096" s="41"/>
      <c r="BM1096" s="41"/>
      <c r="BO1096" s="41"/>
    </row>
    <row r="1097" spans="13:67" x14ac:dyDescent="0.2">
      <c r="M1097" s="41"/>
      <c r="O1097" s="41"/>
      <c r="Q1097" s="41"/>
      <c r="S1097" s="41"/>
      <c r="U1097" s="41"/>
      <c r="W1097" s="41"/>
      <c r="Y1097" s="41"/>
      <c r="AA1097" s="41"/>
      <c r="AC1097" s="41"/>
      <c r="AE1097" s="41"/>
      <c r="AG1097" s="41"/>
      <c r="AI1097" s="41"/>
      <c r="AK1097" s="41"/>
      <c r="AM1097" s="41"/>
      <c r="AO1097" s="41"/>
      <c r="AQ1097" s="41"/>
      <c r="AS1097" s="41"/>
      <c r="AU1097" s="41"/>
      <c r="AW1097" s="41"/>
      <c r="AY1097" s="41"/>
      <c r="BA1097" s="41"/>
      <c r="BC1097" s="41"/>
      <c r="BE1097" s="41"/>
      <c r="BG1097" s="41"/>
      <c r="BI1097" s="41"/>
      <c r="BK1097" s="41"/>
      <c r="BM1097" s="41"/>
      <c r="BO1097" s="41"/>
    </row>
    <row r="1098" spans="13:67" x14ac:dyDescent="0.2">
      <c r="M1098" s="41"/>
      <c r="O1098" s="41"/>
      <c r="Q1098" s="41"/>
      <c r="S1098" s="41"/>
      <c r="U1098" s="41"/>
      <c r="W1098" s="41"/>
      <c r="Y1098" s="41"/>
      <c r="AA1098" s="41"/>
      <c r="AC1098" s="41"/>
      <c r="AE1098" s="41"/>
      <c r="AG1098" s="41"/>
      <c r="AI1098" s="41"/>
      <c r="AK1098" s="41"/>
      <c r="AM1098" s="41"/>
      <c r="AO1098" s="41"/>
      <c r="AQ1098" s="41"/>
      <c r="AS1098" s="41"/>
      <c r="AU1098" s="41"/>
      <c r="AW1098" s="41"/>
      <c r="AY1098" s="41"/>
      <c r="BA1098" s="41"/>
      <c r="BC1098" s="41"/>
      <c r="BE1098" s="41"/>
      <c r="BG1098" s="41"/>
      <c r="BI1098" s="41"/>
      <c r="BK1098" s="41"/>
      <c r="BM1098" s="41"/>
      <c r="BO1098" s="41"/>
    </row>
    <row r="1099" spans="13:67" x14ac:dyDescent="0.2">
      <c r="M1099" s="41"/>
      <c r="O1099" s="41"/>
      <c r="Q1099" s="41"/>
      <c r="S1099" s="41"/>
      <c r="U1099" s="41"/>
      <c r="W1099" s="41"/>
      <c r="Y1099" s="41"/>
      <c r="AA1099" s="41"/>
      <c r="AC1099" s="41"/>
      <c r="AE1099" s="41"/>
      <c r="AG1099" s="41"/>
      <c r="AI1099" s="41"/>
      <c r="AK1099" s="41"/>
      <c r="AM1099" s="41"/>
      <c r="AO1099" s="41"/>
      <c r="AQ1099" s="41"/>
      <c r="AS1099" s="41"/>
      <c r="AU1099" s="41"/>
      <c r="AW1099" s="41"/>
      <c r="AY1099" s="41"/>
      <c r="BA1099" s="41"/>
      <c r="BC1099" s="41"/>
      <c r="BE1099" s="41"/>
      <c r="BG1099" s="41"/>
      <c r="BI1099" s="41"/>
      <c r="BK1099" s="41"/>
      <c r="BM1099" s="41"/>
      <c r="BO1099" s="41"/>
    </row>
    <row r="1100" spans="13:67" x14ac:dyDescent="0.2">
      <c r="M1100" s="41"/>
      <c r="O1100" s="41"/>
      <c r="Q1100" s="41"/>
      <c r="S1100" s="41"/>
      <c r="U1100" s="41"/>
      <c r="W1100" s="41"/>
      <c r="Y1100" s="41"/>
      <c r="AA1100" s="41"/>
      <c r="AC1100" s="41"/>
      <c r="AE1100" s="41"/>
      <c r="AG1100" s="41"/>
      <c r="AI1100" s="41"/>
      <c r="AK1100" s="41"/>
      <c r="AM1100" s="41"/>
      <c r="AO1100" s="41"/>
      <c r="AQ1100" s="41"/>
      <c r="AS1100" s="41"/>
      <c r="AU1100" s="41"/>
      <c r="AW1100" s="41"/>
      <c r="AY1100" s="41"/>
      <c r="BA1100" s="41"/>
      <c r="BC1100" s="41"/>
      <c r="BE1100" s="41"/>
      <c r="BG1100" s="41"/>
      <c r="BI1100" s="41"/>
      <c r="BK1100" s="41"/>
      <c r="BM1100" s="41"/>
      <c r="BO1100" s="41"/>
    </row>
    <row r="1101" spans="13:67" x14ac:dyDescent="0.2">
      <c r="M1101" s="41"/>
      <c r="O1101" s="41"/>
      <c r="Q1101" s="41"/>
      <c r="S1101" s="41"/>
      <c r="U1101" s="41"/>
      <c r="W1101" s="41"/>
      <c r="Y1101" s="41"/>
      <c r="AA1101" s="41"/>
      <c r="AC1101" s="41"/>
      <c r="AE1101" s="41"/>
      <c r="AG1101" s="41"/>
      <c r="AI1101" s="41"/>
      <c r="AK1101" s="41"/>
      <c r="AM1101" s="41"/>
      <c r="AO1101" s="41"/>
      <c r="AQ1101" s="41"/>
      <c r="AS1101" s="41"/>
      <c r="AU1101" s="41"/>
      <c r="AW1101" s="41"/>
      <c r="AY1101" s="41"/>
      <c r="BA1101" s="41"/>
      <c r="BC1101" s="41"/>
      <c r="BE1101" s="41"/>
      <c r="BG1101" s="41"/>
      <c r="BI1101" s="41"/>
      <c r="BK1101" s="41"/>
      <c r="BM1101" s="41"/>
      <c r="BO1101" s="41"/>
    </row>
    <row r="1102" spans="13:67" x14ac:dyDescent="0.2">
      <c r="M1102" s="41"/>
      <c r="O1102" s="41"/>
      <c r="Q1102" s="41"/>
      <c r="S1102" s="41"/>
      <c r="U1102" s="41"/>
      <c r="W1102" s="41"/>
      <c r="Y1102" s="41"/>
      <c r="AA1102" s="41"/>
      <c r="AC1102" s="41"/>
      <c r="AE1102" s="41"/>
      <c r="AG1102" s="41"/>
      <c r="AI1102" s="41"/>
      <c r="AK1102" s="41"/>
      <c r="AM1102" s="41"/>
      <c r="AO1102" s="41"/>
      <c r="AQ1102" s="41"/>
      <c r="AS1102" s="41"/>
      <c r="AU1102" s="41"/>
      <c r="AW1102" s="41"/>
      <c r="AY1102" s="41"/>
      <c r="BA1102" s="41"/>
      <c r="BC1102" s="41"/>
      <c r="BE1102" s="41"/>
      <c r="BG1102" s="41"/>
      <c r="BI1102" s="41"/>
      <c r="BK1102" s="41"/>
      <c r="BM1102" s="41"/>
      <c r="BO1102" s="41"/>
    </row>
    <row r="1103" spans="13:67" x14ac:dyDescent="0.2">
      <c r="M1103" s="41"/>
      <c r="O1103" s="41"/>
      <c r="Q1103" s="41"/>
      <c r="S1103" s="41"/>
      <c r="U1103" s="41"/>
      <c r="W1103" s="41"/>
      <c r="Y1103" s="41"/>
      <c r="AA1103" s="41"/>
      <c r="AC1103" s="41"/>
      <c r="AE1103" s="41"/>
      <c r="AG1103" s="41"/>
      <c r="AI1103" s="41"/>
      <c r="AK1103" s="41"/>
      <c r="AM1103" s="41"/>
      <c r="AO1103" s="41"/>
      <c r="AQ1103" s="41"/>
      <c r="AS1103" s="41"/>
      <c r="AU1103" s="41"/>
      <c r="AW1103" s="41"/>
      <c r="AY1103" s="41"/>
      <c r="BA1103" s="41"/>
      <c r="BC1103" s="41"/>
      <c r="BE1103" s="41"/>
      <c r="BG1103" s="41"/>
      <c r="BI1103" s="41"/>
      <c r="BK1103" s="41"/>
      <c r="BM1103" s="41"/>
      <c r="BO1103" s="41"/>
    </row>
    <row r="1104" spans="13:67" x14ac:dyDescent="0.2">
      <c r="M1104" s="41"/>
      <c r="O1104" s="41"/>
      <c r="Q1104" s="41"/>
      <c r="S1104" s="41"/>
      <c r="U1104" s="41"/>
      <c r="W1104" s="41"/>
      <c r="Y1104" s="41"/>
      <c r="AA1104" s="41"/>
      <c r="AC1104" s="41"/>
      <c r="AE1104" s="41"/>
      <c r="AG1104" s="41"/>
      <c r="AI1104" s="41"/>
      <c r="AK1104" s="41"/>
      <c r="AM1104" s="41"/>
      <c r="AO1104" s="41"/>
      <c r="AQ1104" s="41"/>
      <c r="AS1104" s="41"/>
      <c r="AU1104" s="41"/>
      <c r="AW1104" s="41"/>
      <c r="AY1104" s="41"/>
      <c r="BA1104" s="41"/>
      <c r="BC1104" s="41"/>
      <c r="BE1104" s="41"/>
      <c r="BG1104" s="41"/>
      <c r="BI1104" s="41"/>
      <c r="BK1104" s="41"/>
      <c r="BM1104" s="41"/>
      <c r="BO1104" s="41"/>
    </row>
    <row r="1105" spans="13:67" x14ac:dyDescent="0.2">
      <c r="M1105" s="41"/>
      <c r="O1105" s="41"/>
      <c r="Q1105" s="41"/>
      <c r="S1105" s="41"/>
      <c r="U1105" s="41"/>
      <c r="W1105" s="41"/>
      <c r="Y1105" s="41"/>
      <c r="AA1105" s="41"/>
      <c r="AC1105" s="41"/>
      <c r="AE1105" s="41"/>
      <c r="AG1105" s="41"/>
      <c r="AI1105" s="41"/>
      <c r="AK1105" s="41"/>
      <c r="AM1105" s="41"/>
      <c r="AO1105" s="41"/>
      <c r="AQ1105" s="41"/>
      <c r="AS1105" s="41"/>
      <c r="AU1105" s="41"/>
      <c r="AW1105" s="41"/>
      <c r="AY1105" s="41"/>
      <c r="BA1105" s="41"/>
      <c r="BC1105" s="41"/>
      <c r="BE1105" s="41"/>
      <c r="BG1105" s="41"/>
      <c r="BI1105" s="41"/>
      <c r="BK1105" s="41"/>
      <c r="BM1105" s="41"/>
      <c r="BO1105" s="41"/>
    </row>
    <row r="1106" spans="13:67" x14ac:dyDescent="0.2">
      <c r="M1106" s="41"/>
      <c r="O1106" s="41"/>
      <c r="Q1106" s="41"/>
      <c r="S1106" s="41"/>
      <c r="U1106" s="41"/>
      <c r="W1106" s="41"/>
      <c r="Y1106" s="41"/>
      <c r="AA1106" s="41"/>
      <c r="AC1106" s="41"/>
      <c r="AE1106" s="41"/>
      <c r="AG1106" s="41"/>
      <c r="AI1106" s="41"/>
      <c r="AK1106" s="41"/>
      <c r="AM1106" s="41"/>
      <c r="AO1106" s="41"/>
      <c r="AQ1106" s="41"/>
      <c r="AS1106" s="41"/>
      <c r="AU1106" s="41"/>
      <c r="AW1106" s="41"/>
      <c r="AY1106" s="41"/>
      <c r="BA1106" s="41"/>
      <c r="BC1106" s="41"/>
      <c r="BE1106" s="41"/>
      <c r="BG1106" s="41"/>
      <c r="BI1106" s="41"/>
      <c r="BK1106" s="41"/>
      <c r="BM1106" s="41"/>
      <c r="BO1106" s="41"/>
    </row>
    <row r="1107" spans="13:67" x14ac:dyDescent="0.2">
      <c r="M1107" s="41"/>
      <c r="O1107" s="41"/>
      <c r="Q1107" s="41"/>
      <c r="S1107" s="41"/>
      <c r="U1107" s="41"/>
      <c r="W1107" s="41"/>
      <c r="Y1107" s="41"/>
      <c r="AA1107" s="41"/>
      <c r="AC1107" s="41"/>
      <c r="AE1107" s="41"/>
      <c r="AG1107" s="41"/>
      <c r="AI1107" s="41"/>
      <c r="AK1107" s="41"/>
      <c r="AM1107" s="41"/>
      <c r="AO1107" s="41"/>
      <c r="AQ1107" s="41"/>
      <c r="AS1107" s="41"/>
      <c r="AU1107" s="41"/>
      <c r="AW1107" s="41"/>
      <c r="AY1107" s="41"/>
      <c r="BA1107" s="41"/>
      <c r="BC1107" s="41"/>
      <c r="BE1107" s="41"/>
      <c r="BG1107" s="41"/>
      <c r="BI1107" s="41"/>
      <c r="BK1107" s="41"/>
      <c r="BM1107" s="41"/>
      <c r="BO1107" s="41"/>
    </row>
    <row r="1108" spans="13:67" x14ac:dyDescent="0.2">
      <c r="M1108" s="41"/>
      <c r="O1108" s="41"/>
      <c r="Q1108" s="41"/>
      <c r="S1108" s="41"/>
      <c r="U1108" s="41"/>
      <c r="W1108" s="41"/>
      <c r="Y1108" s="41"/>
      <c r="AA1108" s="41"/>
      <c r="AC1108" s="41"/>
      <c r="AE1108" s="41"/>
      <c r="AG1108" s="41"/>
      <c r="AI1108" s="41"/>
      <c r="AK1108" s="41"/>
      <c r="AM1108" s="41"/>
      <c r="AO1108" s="41"/>
      <c r="AQ1108" s="41"/>
      <c r="AS1108" s="41"/>
      <c r="AU1108" s="41"/>
      <c r="AW1108" s="41"/>
      <c r="AY1108" s="41"/>
      <c r="BA1108" s="41"/>
      <c r="BC1108" s="41"/>
      <c r="BE1108" s="41"/>
      <c r="BG1108" s="41"/>
      <c r="BI1108" s="41"/>
      <c r="BK1108" s="41"/>
      <c r="BM1108" s="41"/>
      <c r="BO1108" s="41"/>
    </row>
    <row r="1109" spans="13:67" x14ac:dyDescent="0.2">
      <c r="M1109" s="41"/>
      <c r="O1109" s="41"/>
      <c r="Q1109" s="41"/>
      <c r="S1109" s="41"/>
      <c r="U1109" s="41"/>
      <c r="W1109" s="41"/>
      <c r="Y1109" s="41"/>
      <c r="AA1109" s="41"/>
      <c r="AC1109" s="41"/>
      <c r="AE1109" s="41"/>
      <c r="AG1109" s="41"/>
      <c r="AI1109" s="41"/>
      <c r="AK1109" s="41"/>
      <c r="AM1109" s="41"/>
      <c r="AO1109" s="41"/>
      <c r="AQ1109" s="41"/>
      <c r="AS1109" s="41"/>
      <c r="AU1109" s="41"/>
      <c r="AW1109" s="41"/>
      <c r="AY1109" s="41"/>
      <c r="BA1109" s="41"/>
      <c r="BC1109" s="41"/>
      <c r="BE1109" s="41"/>
      <c r="BG1109" s="41"/>
      <c r="BI1109" s="41"/>
      <c r="BK1109" s="41"/>
      <c r="BM1109" s="41"/>
      <c r="BO1109" s="41"/>
    </row>
    <row r="1110" spans="13:67" x14ac:dyDescent="0.2">
      <c r="M1110" s="41"/>
      <c r="O1110" s="41"/>
      <c r="Q1110" s="41"/>
      <c r="S1110" s="41"/>
      <c r="U1110" s="41"/>
      <c r="W1110" s="41"/>
      <c r="Y1110" s="41"/>
      <c r="AA1110" s="41"/>
      <c r="AC1110" s="41"/>
      <c r="AE1110" s="41"/>
      <c r="AG1110" s="41"/>
      <c r="AI1110" s="41"/>
      <c r="AK1110" s="41"/>
      <c r="AM1110" s="41"/>
      <c r="AO1110" s="41"/>
      <c r="AQ1110" s="41"/>
      <c r="AS1110" s="41"/>
      <c r="AU1110" s="41"/>
      <c r="AW1110" s="41"/>
      <c r="AY1110" s="41"/>
      <c r="BA1110" s="41"/>
      <c r="BC1110" s="41"/>
      <c r="BE1110" s="41"/>
      <c r="BG1110" s="41"/>
      <c r="BI1110" s="41"/>
      <c r="BK1110" s="41"/>
      <c r="BM1110" s="41"/>
      <c r="BO1110" s="41"/>
    </row>
    <row r="1111" spans="13:67" x14ac:dyDescent="0.2">
      <c r="M1111" s="41"/>
      <c r="O1111" s="41"/>
      <c r="Q1111" s="41"/>
      <c r="S1111" s="41"/>
      <c r="U1111" s="41"/>
      <c r="W1111" s="41"/>
      <c r="Y1111" s="41"/>
      <c r="AA1111" s="41"/>
      <c r="AC1111" s="41"/>
      <c r="AE1111" s="41"/>
      <c r="AG1111" s="41"/>
      <c r="AI1111" s="41"/>
      <c r="AK1111" s="41"/>
      <c r="AM1111" s="41"/>
      <c r="AO1111" s="41"/>
      <c r="AQ1111" s="41"/>
      <c r="AS1111" s="41"/>
      <c r="AU1111" s="41"/>
      <c r="AW1111" s="41"/>
      <c r="AY1111" s="41"/>
      <c r="BA1111" s="41"/>
      <c r="BC1111" s="41"/>
      <c r="BE1111" s="41"/>
      <c r="BG1111" s="41"/>
      <c r="BI1111" s="41"/>
      <c r="BK1111" s="41"/>
      <c r="BM1111" s="41"/>
      <c r="BO1111" s="41"/>
    </row>
    <row r="1112" spans="13:67" x14ac:dyDescent="0.2">
      <c r="M1112" s="41"/>
      <c r="O1112" s="41"/>
      <c r="Q1112" s="41"/>
      <c r="S1112" s="41"/>
      <c r="U1112" s="41"/>
      <c r="W1112" s="41"/>
      <c r="Y1112" s="41"/>
      <c r="AA1112" s="41"/>
      <c r="AC1112" s="41"/>
      <c r="AE1112" s="41"/>
      <c r="AG1112" s="41"/>
      <c r="AI1112" s="41"/>
      <c r="AK1112" s="41"/>
      <c r="AM1112" s="41"/>
      <c r="AO1112" s="41"/>
      <c r="AQ1112" s="41"/>
      <c r="AS1112" s="41"/>
      <c r="AU1112" s="41"/>
      <c r="AW1112" s="41"/>
      <c r="AY1112" s="41"/>
      <c r="BA1112" s="41"/>
      <c r="BC1112" s="41"/>
      <c r="BE1112" s="41"/>
      <c r="BG1112" s="41"/>
      <c r="BI1112" s="41"/>
      <c r="BK1112" s="41"/>
      <c r="BM1112" s="41"/>
      <c r="BO1112" s="41"/>
    </row>
    <row r="1113" spans="13:67" x14ac:dyDescent="0.2">
      <c r="M1113" s="41"/>
      <c r="O1113" s="41"/>
      <c r="Q1113" s="41"/>
      <c r="S1113" s="41"/>
      <c r="U1113" s="41"/>
      <c r="W1113" s="41"/>
      <c r="Y1113" s="41"/>
      <c r="AA1113" s="41"/>
      <c r="AC1113" s="41"/>
      <c r="AE1113" s="41"/>
      <c r="AG1113" s="41"/>
      <c r="AI1113" s="41"/>
      <c r="AK1113" s="41"/>
      <c r="AM1113" s="41"/>
      <c r="AO1113" s="41"/>
      <c r="AQ1113" s="41"/>
      <c r="AS1113" s="41"/>
      <c r="AU1113" s="41"/>
      <c r="AW1113" s="41"/>
      <c r="AY1113" s="41"/>
      <c r="BA1113" s="41"/>
      <c r="BC1113" s="41"/>
      <c r="BE1113" s="41"/>
      <c r="BG1113" s="41"/>
      <c r="BI1113" s="41"/>
      <c r="BK1113" s="41"/>
      <c r="BM1113" s="41"/>
      <c r="BO1113" s="41"/>
    </row>
    <row r="1114" spans="13:67" x14ac:dyDescent="0.2">
      <c r="M1114" s="41"/>
      <c r="O1114" s="41"/>
      <c r="Q1114" s="41"/>
      <c r="S1114" s="41"/>
      <c r="U1114" s="41"/>
      <c r="W1114" s="41"/>
      <c r="Y1114" s="41"/>
      <c r="AA1114" s="41"/>
      <c r="AC1114" s="41"/>
      <c r="AE1114" s="41"/>
      <c r="AG1114" s="41"/>
      <c r="AI1114" s="41"/>
      <c r="AK1114" s="41"/>
      <c r="AM1114" s="41"/>
      <c r="AO1114" s="41"/>
      <c r="AQ1114" s="41"/>
      <c r="AS1114" s="41"/>
      <c r="AU1114" s="41"/>
      <c r="AW1114" s="41"/>
      <c r="AY1114" s="41"/>
      <c r="BA1114" s="41"/>
      <c r="BC1114" s="41"/>
      <c r="BE1114" s="41"/>
      <c r="BG1114" s="41"/>
      <c r="BI1114" s="41"/>
      <c r="BK1114" s="41"/>
      <c r="BM1114" s="41"/>
      <c r="BO1114" s="41"/>
    </row>
    <row r="1115" spans="13:67" x14ac:dyDescent="0.2">
      <c r="M1115" s="41"/>
      <c r="O1115" s="41"/>
      <c r="Q1115" s="41"/>
      <c r="S1115" s="41"/>
      <c r="U1115" s="41"/>
      <c r="W1115" s="41"/>
      <c r="Y1115" s="41"/>
      <c r="AA1115" s="41"/>
      <c r="AC1115" s="41"/>
      <c r="AE1115" s="41"/>
      <c r="AG1115" s="41"/>
      <c r="AI1115" s="41"/>
      <c r="AK1115" s="41"/>
      <c r="AM1115" s="41"/>
      <c r="AO1115" s="41"/>
      <c r="AQ1115" s="41"/>
      <c r="AS1115" s="41"/>
      <c r="AU1115" s="41"/>
      <c r="AW1115" s="41"/>
      <c r="AY1115" s="41"/>
      <c r="BA1115" s="41"/>
      <c r="BC1115" s="41"/>
      <c r="BE1115" s="41"/>
      <c r="BG1115" s="41"/>
      <c r="BI1115" s="41"/>
      <c r="BK1115" s="41"/>
      <c r="BM1115" s="41"/>
      <c r="BO1115" s="41"/>
    </row>
    <row r="1116" spans="13:67" x14ac:dyDescent="0.2">
      <c r="M1116" s="41"/>
      <c r="O1116" s="41"/>
      <c r="Q1116" s="41"/>
      <c r="S1116" s="41"/>
      <c r="U1116" s="41"/>
      <c r="W1116" s="41"/>
      <c r="Y1116" s="41"/>
      <c r="AA1116" s="41"/>
      <c r="AC1116" s="41"/>
      <c r="AE1116" s="41"/>
      <c r="AG1116" s="41"/>
      <c r="AI1116" s="41"/>
      <c r="AK1116" s="41"/>
      <c r="AM1116" s="41"/>
      <c r="AO1116" s="41"/>
      <c r="AQ1116" s="41"/>
      <c r="AS1116" s="41"/>
      <c r="AU1116" s="41"/>
      <c r="AW1116" s="41"/>
      <c r="AY1116" s="41"/>
      <c r="BA1116" s="41"/>
      <c r="BC1116" s="41"/>
      <c r="BE1116" s="41"/>
      <c r="BG1116" s="41"/>
      <c r="BI1116" s="41"/>
      <c r="BK1116" s="41"/>
      <c r="BM1116" s="41"/>
      <c r="BO1116" s="41"/>
    </row>
    <row r="1117" spans="13:67" x14ac:dyDescent="0.2">
      <c r="M1117" s="41"/>
      <c r="O1117" s="41"/>
      <c r="Q1117" s="41"/>
      <c r="S1117" s="41"/>
      <c r="U1117" s="41"/>
      <c r="W1117" s="41"/>
      <c r="Y1117" s="41"/>
      <c r="AA1117" s="41"/>
      <c r="AC1117" s="41"/>
      <c r="AE1117" s="41"/>
      <c r="AG1117" s="41"/>
      <c r="AI1117" s="41"/>
      <c r="AK1117" s="41"/>
      <c r="AM1117" s="41"/>
      <c r="AO1117" s="41"/>
      <c r="AQ1117" s="41"/>
      <c r="AS1117" s="41"/>
      <c r="AU1117" s="41"/>
      <c r="AW1117" s="41"/>
      <c r="AY1117" s="41"/>
      <c r="BA1117" s="41"/>
      <c r="BC1117" s="41"/>
      <c r="BE1117" s="41"/>
      <c r="BG1117" s="41"/>
      <c r="BI1117" s="41"/>
      <c r="BK1117" s="41"/>
      <c r="BM1117" s="41"/>
      <c r="BO1117" s="41"/>
    </row>
    <row r="1118" spans="13:67" x14ac:dyDescent="0.2">
      <c r="M1118" s="41"/>
      <c r="O1118" s="41"/>
      <c r="Q1118" s="41"/>
      <c r="S1118" s="41"/>
      <c r="U1118" s="41"/>
      <c r="W1118" s="41"/>
      <c r="Y1118" s="41"/>
      <c r="AA1118" s="41"/>
      <c r="AC1118" s="41"/>
      <c r="AE1118" s="41"/>
      <c r="AG1118" s="41"/>
      <c r="AI1118" s="41"/>
      <c r="AK1118" s="41"/>
      <c r="AM1118" s="41"/>
      <c r="AO1118" s="41"/>
      <c r="AQ1118" s="41"/>
      <c r="AS1118" s="41"/>
      <c r="AU1118" s="41"/>
      <c r="AW1118" s="41"/>
      <c r="AY1118" s="41"/>
      <c r="BA1118" s="41"/>
      <c r="BC1118" s="41"/>
      <c r="BE1118" s="41"/>
      <c r="BG1118" s="41"/>
      <c r="BI1118" s="41"/>
      <c r="BK1118" s="41"/>
      <c r="BM1118" s="41"/>
      <c r="BO1118" s="41"/>
    </row>
    <row r="1119" spans="13:67" x14ac:dyDescent="0.2">
      <c r="M1119" s="41"/>
      <c r="O1119" s="41"/>
      <c r="Q1119" s="41"/>
      <c r="S1119" s="41"/>
      <c r="U1119" s="41"/>
      <c r="W1119" s="41"/>
      <c r="Y1119" s="41"/>
      <c r="AA1119" s="41"/>
      <c r="AC1119" s="41"/>
      <c r="AE1119" s="41"/>
      <c r="AG1119" s="41"/>
      <c r="AI1119" s="41"/>
      <c r="AK1119" s="41"/>
      <c r="AM1119" s="41"/>
      <c r="AO1119" s="41"/>
      <c r="AQ1119" s="41"/>
      <c r="AS1119" s="41"/>
      <c r="AU1119" s="41"/>
      <c r="AW1119" s="41"/>
      <c r="AY1119" s="41"/>
      <c r="BA1119" s="41"/>
      <c r="BC1119" s="41"/>
      <c r="BE1119" s="41"/>
      <c r="BG1119" s="41"/>
      <c r="BI1119" s="41"/>
      <c r="BK1119" s="41"/>
      <c r="BM1119" s="41"/>
      <c r="BO1119" s="41"/>
    </row>
    <row r="1120" spans="13:67" x14ac:dyDescent="0.2">
      <c r="M1120" s="41"/>
      <c r="O1120" s="41"/>
      <c r="Q1120" s="41"/>
      <c r="S1120" s="41"/>
      <c r="U1120" s="41"/>
      <c r="W1120" s="41"/>
      <c r="Y1120" s="41"/>
      <c r="AA1120" s="41"/>
      <c r="AC1120" s="41"/>
      <c r="AE1120" s="41"/>
      <c r="AG1120" s="41"/>
      <c r="AI1120" s="41"/>
      <c r="AK1120" s="41"/>
      <c r="AM1120" s="41"/>
      <c r="AO1120" s="41"/>
      <c r="AQ1120" s="41"/>
      <c r="AS1120" s="41"/>
      <c r="AU1120" s="41"/>
      <c r="AW1120" s="41"/>
      <c r="AY1120" s="41"/>
      <c r="BA1120" s="41"/>
      <c r="BC1120" s="41"/>
      <c r="BE1120" s="41"/>
      <c r="BG1120" s="41"/>
      <c r="BI1120" s="41"/>
      <c r="BK1120" s="41"/>
      <c r="BM1120" s="41"/>
      <c r="BO1120" s="41"/>
    </row>
    <row r="1121" spans="13:67" x14ac:dyDescent="0.2">
      <c r="M1121" s="41"/>
      <c r="O1121" s="41"/>
      <c r="Q1121" s="41"/>
      <c r="S1121" s="41"/>
      <c r="U1121" s="41"/>
      <c r="W1121" s="41"/>
      <c r="Y1121" s="41"/>
      <c r="AA1121" s="41"/>
      <c r="AC1121" s="41"/>
      <c r="AE1121" s="41"/>
      <c r="AG1121" s="41"/>
      <c r="AI1121" s="41"/>
      <c r="AK1121" s="41"/>
      <c r="AM1121" s="41"/>
      <c r="AO1121" s="41"/>
      <c r="AQ1121" s="41"/>
      <c r="AS1121" s="41"/>
      <c r="AU1121" s="41"/>
      <c r="AW1121" s="41"/>
      <c r="AY1121" s="41"/>
      <c r="BA1121" s="41"/>
      <c r="BC1121" s="41"/>
      <c r="BE1121" s="41"/>
      <c r="BG1121" s="41"/>
      <c r="BI1121" s="41"/>
      <c r="BK1121" s="41"/>
      <c r="BM1121" s="41"/>
      <c r="BO1121" s="41"/>
    </row>
    <row r="1122" spans="13:67" x14ac:dyDescent="0.2">
      <c r="M1122" s="41"/>
      <c r="O1122" s="41"/>
      <c r="Q1122" s="41"/>
      <c r="S1122" s="41"/>
      <c r="U1122" s="41"/>
      <c r="W1122" s="41"/>
      <c r="Y1122" s="41"/>
      <c r="AA1122" s="41"/>
      <c r="AC1122" s="41"/>
      <c r="AE1122" s="41"/>
      <c r="AG1122" s="41"/>
      <c r="AI1122" s="41"/>
      <c r="AK1122" s="41"/>
      <c r="AM1122" s="41"/>
      <c r="AO1122" s="41"/>
      <c r="AQ1122" s="41"/>
      <c r="AS1122" s="41"/>
      <c r="AU1122" s="41"/>
      <c r="AW1122" s="41"/>
      <c r="AY1122" s="41"/>
      <c r="BA1122" s="41"/>
      <c r="BC1122" s="41"/>
      <c r="BE1122" s="41"/>
      <c r="BG1122" s="41"/>
      <c r="BI1122" s="41"/>
      <c r="BK1122" s="41"/>
      <c r="BM1122" s="41"/>
      <c r="BO1122" s="41"/>
    </row>
    <row r="1123" spans="13:67" x14ac:dyDescent="0.2">
      <c r="M1123" s="41"/>
      <c r="O1123" s="41"/>
      <c r="Q1123" s="41"/>
      <c r="S1123" s="41"/>
      <c r="U1123" s="41"/>
      <c r="W1123" s="41"/>
      <c r="Y1123" s="41"/>
      <c r="AA1123" s="41"/>
      <c r="AC1123" s="41"/>
      <c r="AE1123" s="41"/>
      <c r="AG1123" s="41"/>
      <c r="AI1123" s="41"/>
      <c r="AK1123" s="41"/>
      <c r="AM1123" s="41"/>
      <c r="AO1123" s="41"/>
      <c r="AQ1123" s="41"/>
      <c r="AS1123" s="41"/>
      <c r="AU1123" s="41"/>
      <c r="AW1123" s="41"/>
      <c r="AY1123" s="41"/>
      <c r="BA1123" s="41"/>
      <c r="BC1123" s="41"/>
      <c r="BE1123" s="41"/>
      <c r="BG1123" s="41"/>
      <c r="BI1123" s="41"/>
      <c r="BK1123" s="41"/>
      <c r="BM1123" s="41"/>
      <c r="BO1123" s="41"/>
    </row>
    <row r="1124" spans="13:67" x14ac:dyDescent="0.2">
      <c r="M1124" s="41"/>
      <c r="O1124" s="41"/>
      <c r="Q1124" s="41"/>
      <c r="S1124" s="41"/>
      <c r="U1124" s="41"/>
      <c r="W1124" s="41"/>
      <c r="Y1124" s="41"/>
      <c r="AA1124" s="41"/>
      <c r="AC1124" s="41"/>
      <c r="AE1124" s="41"/>
      <c r="AG1124" s="41"/>
      <c r="AI1124" s="41"/>
      <c r="AK1124" s="41"/>
      <c r="AM1124" s="41"/>
      <c r="AO1124" s="41"/>
      <c r="AQ1124" s="41"/>
      <c r="AS1124" s="41"/>
      <c r="AU1124" s="41"/>
      <c r="AW1124" s="41"/>
      <c r="AY1124" s="41"/>
      <c r="BA1124" s="41"/>
      <c r="BC1124" s="41"/>
      <c r="BE1124" s="41"/>
      <c r="BG1124" s="41"/>
      <c r="BI1124" s="41"/>
      <c r="BK1124" s="41"/>
      <c r="BM1124" s="41"/>
      <c r="BO1124" s="41"/>
    </row>
    <row r="1125" spans="13:67" x14ac:dyDescent="0.2">
      <c r="M1125" s="41"/>
      <c r="O1125" s="41"/>
      <c r="Q1125" s="41"/>
      <c r="S1125" s="41"/>
      <c r="U1125" s="41"/>
      <c r="W1125" s="41"/>
      <c r="Y1125" s="41"/>
      <c r="AA1125" s="41"/>
      <c r="AC1125" s="41"/>
      <c r="AE1125" s="41"/>
      <c r="AG1125" s="41"/>
      <c r="AI1125" s="41"/>
      <c r="AK1125" s="41"/>
      <c r="AM1125" s="41"/>
      <c r="AO1125" s="41"/>
      <c r="AQ1125" s="41"/>
      <c r="AS1125" s="41"/>
      <c r="AU1125" s="41"/>
      <c r="AW1125" s="41"/>
      <c r="AY1125" s="41"/>
      <c r="BA1125" s="41"/>
      <c r="BC1125" s="41"/>
      <c r="BE1125" s="41"/>
      <c r="BG1125" s="41"/>
      <c r="BI1125" s="41"/>
      <c r="BK1125" s="41"/>
      <c r="BM1125" s="41"/>
      <c r="BO1125" s="41"/>
    </row>
    <row r="1126" spans="13:67" x14ac:dyDescent="0.2">
      <c r="M1126" s="41"/>
      <c r="O1126" s="41"/>
      <c r="Q1126" s="41"/>
      <c r="S1126" s="41"/>
      <c r="U1126" s="41"/>
      <c r="W1126" s="41"/>
      <c r="Y1126" s="41"/>
      <c r="AA1126" s="41"/>
      <c r="AC1126" s="41"/>
      <c r="AE1126" s="41"/>
      <c r="AG1126" s="41"/>
      <c r="AI1126" s="41"/>
      <c r="AK1126" s="41"/>
      <c r="AM1126" s="41"/>
      <c r="AO1126" s="41"/>
      <c r="AQ1126" s="41"/>
      <c r="AS1126" s="41"/>
      <c r="AU1126" s="41"/>
      <c r="AW1126" s="41"/>
      <c r="AY1126" s="41"/>
      <c r="BA1126" s="41"/>
      <c r="BC1126" s="41"/>
      <c r="BE1126" s="41"/>
      <c r="BG1126" s="41"/>
      <c r="BI1126" s="41"/>
      <c r="BK1126" s="41"/>
      <c r="BM1126" s="41"/>
      <c r="BO1126" s="41"/>
    </row>
    <row r="1127" spans="13:67" x14ac:dyDescent="0.2">
      <c r="M1127" s="41"/>
      <c r="O1127" s="41"/>
      <c r="Q1127" s="41"/>
      <c r="S1127" s="41"/>
      <c r="U1127" s="41"/>
      <c r="W1127" s="41"/>
      <c r="Y1127" s="41"/>
      <c r="AA1127" s="41"/>
      <c r="AC1127" s="41"/>
      <c r="AE1127" s="41"/>
      <c r="AG1127" s="41"/>
      <c r="AI1127" s="41"/>
      <c r="AK1127" s="41"/>
      <c r="AM1127" s="41"/>
      <c r="AO1127" s="41"/>
      <c r="AQ1127" s="41"/>
      <c r="AS1127" s="41"/>
      <c r="AU1127" s="41"/>
      <c r="AW1127" s="41"/>
      <c r="AY1127" s="41"/>
      <c r="BA1127" s="41"/>
      <c r="BC1127" s="41"/>
      <c r="BE1127" s="41"/>
      <c r="BG1127" s="41"/>
      <c r="BI1127" s="41"/>
      <c r="BK1127" s="41"/>
      <c r="BM1127" s="41"/>
      <c r="BO1127" s="41"/>
    </row>
    <row r="1128" spans="13:67" x14ac:dyDescent="0.2">
      <c r="M1128" s="41"/>
      <c r="O1128" s="41"/>
      <c r="Q1128" s="41"/>
      <c r="S1128" s="41"/>
      <c r="U1128" s="41"/>
      <c r="W1128" s="41"/>
      <c r="Y1128" s="41"/>
      <c r="AA1128" s="41"/>
      <c r="AC1128" s="41"/>
      <c r="AE1128" s="41"/>
      <c r="AG1128" s="41"/>
      <c r="AI1128" s="41"/>
      <c r="AK1128" s="41"/>
      <c r="AM1128" s="41"/>
      <c r="AO1128" s="41"/>
      <c r="AQ1128" s="41"/>
      <c r="AS1128" s="41"/>
      <c r="AU1128" s="41"/>
      <c r="AW1128" s="41"/>
      <c r="AY1128" s="41"/>
      <c r="BA1128" s="41"/>
      <c r="BC1128" s="41"/>
      <c r="BE1128" s="41"/>
      <c r="BG1128" s="41"/>
      <c r="BI1128" s="41"/>
      <c r="BK1128" s="41"/>
      <c r="BM1128" s="41"/>
      <c r="BO1128" s="41"/>
    </row>
    <row r="1129" spans="13:67" x14ac:dyDescent="0.2">
      <c r="M1129" s="41"/>
      <c r="O1129" s="41"/>
      <c r="Q1129" s="41"/>
      <c r="S1129" s="41"/>
      <c r="U1129" s="41"/>
      <c r="W1129" s="41"/>
      <c r="Y1129" s="41"/>
      <c r="AA1129" s="41"/>
      <c r="AC1129" s="41"/>
      <c r="AE1129" s="41"/>
      <c r="AG1129" s="41"/>
      <c r="AI1129" s="41"/>
      <c r="AK1129" s="41"/>
      <c r="AM1129" s="41"/>
      <c r="AO1129" s="41"/>
      <c r="AQ1129" s="41"/>
      <c r="AS1129" s="41"/>
      <c r="AU1129" s="41"/>
      <c r="AW1129" s="41"/>
      <c r="AY1129" s="41"/>
      <c r="BA1129" s="41"/>
      <c r="BC1129" s="41"/>
      <c r="BE1129" s="41"/>
      <c r="BG1129" s="41"/>
      <c r="BI1129" s="41"/>
      <c r="BK1129" s="41"/>
      <c r="BM1129" s="41"/>
      <c r="BO1129" s="41"/>
    </row>
    <row r="1130" spans="13:67" x14ac:dyDescent="0.2">
      <c r="M1130" s="41"/>
      <c r="O1130" s="41"/>
      <c r="Q1130" s="41"/>
      <c r="S1130" s="41"/>
      <c r="U1130" s="41"/>
      <c r="W1130" s="41"/>
      <c r="Y1130" s="41"/>
      <c r="AA1130" s="41"/>
      <c r="AC1130" s="41"/>
      <c r="AE1130" s="41"/>
      <c r="AG1130" s="41"/>
      <c r="AI1130" s="41"/>
      <c r="AK1130" s="41"/>
      <c r="AM1130" s="41"/>
      <c r="AO1130" s="41"/>
      <c r="AQ1130" s="41"/>
      <c r="AS1130" s="41"/>
      <c r="AU1130" s="41"/>
      <c r="AW1130" s="41"/>
      <c r="AY1130" s="41"/>
      <c r="BA1130" s="41"/>
      <c r="BC1130" s="41"/>
      <c r="BE1130" s="41"/>
      <c r="BG1130" s="41"/>
      <c r="BI1130" s="41"/>
      <c r="BK1130" s="41"/>
      <c r="BM1130" s="41"/>
      <c r="BO1130" s="41"/>
    </row>
    <row r="1131" spans="13:67" x14ac:dyDescent="0.2">
      <c r="M1131" s="41"/>
      <c r="O1131" s="41"/>
      <c r="Q1131" s="41"/>
      <c r="S1131" s="41"/>
      <c r="U1131" s="41"/>
      <c r="W1131" s="41"/>
      <c r="Y1131" s="41"/>
      <c r="AA1131" s="41"/>
      <c r="AC1131" s="41"/>
      <c r="AE1131" s="41"/>
      <c r="AG1131" s="41"/>
      <c r="AI1131" s="41"/>
      <c r="AK1131" s="41"/>
      <c r="AM1131" s="41"/>
      <c r="AO1131" s="41"/>
      <c r="AQ1131" s="41"/>
      <c r="AS1131" s="41"/>
      <c r="AU1131" s="41"/>
      <c r="AW1131" s="41"/>
      <c r="AY1131" s="41"/>
      <c r="BA1131" s="41"/>
      <c r="BC1131" s="41"/>
      <c r="BE1131" s="41"/>
      <c r="BG1131" s="41"/>
      <c r="BI1131" s="41"/>
      <c r="BK1131" s="41"/>
      <c r="BM1131" s="41"/>
      <c r="BO1131" s="41"/>
    </row>
    <row r="1132" spans="13:67" x14ac:dyDescent="0.2">
      <c r="M1132" s="41"/>
      <c r="O1132" s="41"/>
      <c r="Q1132" s="41"/>
      <c r="S1132" s="41"/>
      <c r="U1132" s="41"/>
      <c r="W1132" s="41"/>
      <c r="Y1132" s="41"/>
      <c r="AA1132" s="41"/>
      <c r="AC1132" s="41"/>
      <c r="AE1132" s="41"/>
      <c r="AG1132" s="41"/>
      <c r="AI1132" s="41"/>
      <c r="AK1132" s="41"/>
      <c r="AM1132" s="41"/>
      <c r="AO1132" s="41"/>
      <c r="AQ1132" s="41"/>
      <c r="AS1132" s="41"/>
      <c r="AU1132" s="41"/>
      <c r="AW1132" s="41"/>
      <c r="AY1132" s="41"/>
      <c r="BA1132" s="41"/>
      <c r="BC1132" s="41"/>
      <c r="BE1132" s="41"/>
      <c r="BG1132" s="41"/>
      <c r="BI1132" s="41"/>
      <c r="BK1132" s="41"/>
      <c r="BM1132" s="41"/>
      <c r="BO1132" s="41"/>
    </row>
    <row r="1133" spans="13:67" x14ac:dyDescent="0.2">
      <c r="M1133" s="41"/>
      <c r="O1133" s="41"/>
      <c r="Q1133" s="41"/>
      <c r="S1133" s="41"/>
      <c r="U1133" s="41"/>
      <c r="W1133" s="41"/>
      <c r="Y1133" s="41"/>
      <c r="AA1133" s="41"/>
      <c r="AC1133" s="41"/>
      <c r="AE1133" s="41"/>
      <c r="AG1133" s="41"/>
      <c r="AI1133" s="41"/>
      <c r="AK1133" s="41"/>
      <c r="AM1133" s="41"/>
      <c r="AO1133" s="41"/>
      <c r="AQ1133" s="41"/>
      <c r="AS1133" s="41"/>
      <c r="AU1133" s="41"/>
      <c r="AW1133" s="41"/>
      <c r="AY1133" s="41"/>
      <c r="BA1133" s="41"/>
      <c r="BC1133" s="41"/>
      <c r="BE1133" s="41"/>
      <c r="BG1133" s="41"/>
      <c r="BI1133" s="41"/>
      <c r="BK1133" s="41"/>
      <c r="BM1133" s="41"/>
      <c r="BO1133" s="41"/>
    </row>
    <row r="1134" spans="13:67" x14ac:dyDescent="0.2">
      <c r="M1134" s="41"/>
      <c r="O1134" s="41"/>
      <c r="Q1134" s="41"/>
      <c r="S1134" s="41"/>
      <c r="U1134" s="41"/>
      <c r="W1134" s="41"/>
      <c r="Y1134" s="41"/>
      <c r="AA1134" s="41"/>
      <c r="AC1134" s="41"/>
      <c r="AE1134" s="41"/>
      <c r="AG1134" s="41"/>
      <c r="AI1134" s="41"/>
      <c r="AK1134" s="41"/>
      <c r="AM1134" s="41"/>
      <c r="AO1134" s="41"/>
      <c r="AQ1134" s="41"/>
      <c r="AS1134" s="41"/>
      <c r="AU1134" s="41"/>
      <c r="AW1134" s="41"/>
      <c r="AY1134" s="41"/>
      <c r="BA1134" s="41"/>
      <c r="BC1134" s="41"/>
      <c r="BE1134" s="41"/>
      <c r="BG1134" s="41"/>
      <c r="BI1134" s="41"/>
      <c r="BK1134" s="41"/>
      <c r="BM1134" s="41"/>
      <c r="BO1134" s="41"/>
    </row>
    <row r="1135" spans="13:67" x14ac:dyDescent="0.2">
      <c r="M1135" s="41"/>
      <c r="O1135" s="41"/>
      <c r="Q1135" s="41"/>
      <c r="S1135" s="41"/>
      <c r="U1135" s="41"/>
      <c r="W1135" s="41"/>
      <c r="Y1135" s="41"/>
      <c r="AA1135" s="41"/>
      <c r="AC1135" s="41"/>
      <c r="AE1135" s="41"/>
      <c r="AG1135" s="41"/>
      <c r="AI1135" s="41"/>
      <c r="AK1135" s="41"/>
      <c r="AM1135" s="41"/>
      <c r="AO1135" s="41"/>
      <c r="AQ1135" s="41"/>
      <c r="AS1135" s="41"/>
      <c r="AU1135" s="41"/>
      <c r="AW1135" s="41"/>
      <c r="AY1135" s="41"/>
      <c r="BA1135" s="41"/>
      <c r="BC1135" s="41"/>
      <c r="BE1135" s="41"/>
      <c r="BG1135" s="41"/>
      <c r="BI1135" s="41"/>
      <c r="BK1135" s="41"/>
      <c r="BM1135" s="41"/>
      <c r="BO1135" s="41"/>
    </row>
    <row r="1136" spans="13:67" x14ac:dyDescent="0.2">
      <c r="M1136" s="41"/>
      <c r="O1136" s="41"/>
      <c r="Q1136" s="41"/>
      <c r="S1136" s="41"/>
      <c r="U1136" s="41"/>
      <c r="W1136" s="41"/>
      <c r="Y1136" s="41"/>
      <c r="AA1136" s="41"/>
      <c r="AC1136" s="41"/>
      <c r="AE1136" s="41"/>
      <c r="AG1136" s="41"/>
      <c r="AI1136" s="41"/>
      <c r="AK1136" s="41"/>
      <c r="AM1136" s="41"/>
      <c r="AO1136" s="41"/>
      <c r="AQ1136" s="41"/>
      <c r="AS1136" s="41"/>
      <c r="AU1136" s="41"/>
      <c r="AW1136" s="41"/>
      <c r="AY1136" s="41"/>
      <c r="BA1136" s="41"/>
      <c r="BC1136" s="41"/>
      <c r="BE1136" s="41"/>
      <c r="BG1136" s="41"/>
      <c r="BI1136" s="41"/>
      <c r="BK1136" s="41"/>
      <c r="BM1136" s="41"/>
      <c r="BO1136" s="41"/>
    </row>
    <row r="1137" spans="13:67" x14ac:dyDescent="0.2">
      <c r="M1137" s="41"/>
      <c r="O1137" s="41"/>
      <c r="Q1137" s="41"/>
      <c r="S1137" s="41"/>
      <c r="U1137" s="41"/>
      <c r="W1137" s="41"/>
      <c r="Y1137" s="41"/>
      <c r="AA1137" s="41"/>
      <c r="AC1137" s="41"/>
      <c r="AE1137" s="41"/>
      <c r="AG1137" s="41"/>
      <c r="AI1137" s="41"/>
      <c r="AK1137" s="41"/>
      <c r="AM1137" s="41"/>
      <c r="AO1137" s="41"/>
      <c r="AQ1137" s="41"/>
      <c r="AS1137" s="41"/>
      <c r="AU1137" s="41"/>
      <c r="AW1137" s="41"/>
      <c r="AY1137" s="41"/>
      <c r="BA1137" s="41"/>
      <c r="BC1137" s="41"/>
      <c r="BE1137" s="41"/>
      <c r="BG1137" s="41"/>
      <c r="BI1137" s="41"/>
      <c r="BK1137" s="41"/>
      <c r="BM1137" s="41"/>
      <c r="BO1137" s="41"/>
    </row>
    <row r="1138" spans="13:67" x14ac:dyDescent="0.2">
      <c r="M1138" s="41"/>
      <c r="O1138" s="41"/>
      <c r="Q1138" s="41"/>
      <c r="S1138" s="41"/>
      <c r="U1138" s="41"/>
      <c r="W1138" s="41"/>
      <c r="Y1138" s="41"/>
      <c r="AA1138" s="41"/>
      <c r="AC1138" s="41"/>
      <c r="AE1138" s="41"/>
      <c r="AG1138" s="41"/>
      <c r="AI1138" s="41"/>
      <c r="AK1138" s="41"/>
      <c r="AM1138" s="41"/>
      <c r="AO1138" s="41"/>
      <c r="AQ1138" s="41"/>
      <c r="AS1138" s="41"/>
      <c r="AU1138" s="41"/>
      <c r="AW1138" s="41"/>
      <c r="AY1138" s="41"/>
      <c r="BA1138" s="41"/>
      <c r="BC1138" s="41"/>
      <c r="BE1138" s="41"/>
      <c r="BG1138" s="41"/>
      <c r="BI1138" s="41"/>
      <c r="BK1138" s="41"/>
      <c r="BM1138" s="41"/>
      <c r="BO1138" s="41"/>
    </row>
    <row r="1139" spans="13:67" x14ac:dyDescent="0.2">
      <c r="M1139" s="41"/>
      <c r="O1139" s="41"/>
      <c r="Q1139" s="41"/>
      <c r="S1139" s="41"/>
      <c r="U1139" s="41"/>
      <c r="W1139" s="41"/>
      <c r="Y1139" s="41"/>
      <c r="AA1139" s="41"/>
      <c r="AC1139" s="41"/>
      <c r="AE1139" s="41"/>
      <c r="AG1139" s="41"/>
      <c r="AI1139" s="41"/>
      <c r="AK1139" s="41"/>
      <c r="AM1139" s="41"/>
      <c r="AO1139" s="41"/>
      <c r="AQ1139" s="41"/>
      <c r="AS1139" s="41"/>
      <c r="AU1139" s="41"/>
      <c r="AW1139" s="41"/>
      <c r="AY1139" s="41"/>
      <c r="BA1139" s="41"/>
      <c r="BC1139" s="41"/>
      <c r="BE1139" s="41"/>
      <c r="BG1139" s="41"/>
      <c r="BI1139" s="41"/>
      <c r="BK1139" s="41"/>
      <c r="BM1139" s="41"/>
      <c r="BO1139" s="41"/>
    </row>
    <row r="1140" spans="13:67" x14ac:dyDescent="0.2">
      <c r="M1140" s="41"/>
      <c r="O1140" s="41"/>
      <c r="Q1140" s="41"/>
      <c r="S1140" s="41"/>
      <c r="U1140" s="41"/>
      <c r="W1140" s="41"/>
      <c r="Y1140" s="41"/>
      <c r="AA1140" s="41"/>
      <c r="AC1140" s="41"/>
      <c r="AE1140" s="41"/>
      <c r="AG1140" s="41"/>
      <c r="AI1140" s="41"/>
      <c r="AK1140" s="41"/>
      <c r="AM1140" s="41"/>
      <c r="AO1140" s="41"/>
      <c r="AQ1140" s="41"/>
      <c r="AS1140" s="41"/>
      <c r="AU1140" s="41"/>
      <c r="AW1140" s="41"/>
      <c r="AY1140" s="41"/>
      <c r="BA1140" s="41"/>
      <c r="BC1140" s="41"/>
      <c r="BE1140" s="41"/>
      <c r="BG1140" s="41"/>
      <c r="BI1140" s="41"/>
      <c r="BK1140" s="41"/>
      <c r="BM1140" s="41"/>
      <c r="BO1140" s="41"/>
    </row>
    <row r="1141" spans="13:67" x14ac:dyDescent="0.2">
      <c r="M1141" s="41"/>
      <c r="O1141" s="41"/>
      <c r="Q1141" s="41"/>
      <c r="S1141" s="41"/>
      <c r="U1141" s="41"/>
      <c r="W1141" s="41"/>
      <c r="Y1141" s="41"/>
      <c r="AA1141" s="41"/>
      <c r="AC1141" s="41"/>
      <c r="AE1141" s="41"/>
      <c r="AG1141" s="41"/>
      <c r="AI1141" s="41"/>
      <c r="AK1141" s="41"/>
      <c r="AM1141" s="41"/>
      <c r="AO1141" s="41"/>
      <c r="AQ1141" s="41"/>
      <c r="AS1141" s="41"/>
      <c r="AU1141" s="41"/>
      <c r="AW1141" s="41"/>
      <c r="AY1141" s="41"/>
      <c r="BA1141" s="41"/>
      <c r="BC1141" s="41"/>
      <c r="BE1141" s="41"/>
      <c r="BG1141" s="41"/>
      <c r="BI1141" s="41"/>
      <c r="BK1141" s="41"/>
      <c r="BM1141" s="41"/>
      <c r="BO1141" s="41"/>
    </row>
    <row r="1142" spans="13:67" x14ac:dyDescent="0.2">
      <c r="M1142" s="41"/>
      <c r="O1142" s="41"/>
      <c r="Q1142" s="41"/>
      <c r="S1142" s="41"/>
      <c r="U1142" s="41"/>
      <c r="W1142" s="41"/>
      <c r="Y1142" s="41"/>
      <c r="AA1142" s="41"/>
      <c r="AC1142" s="41"/>
      <c r="AE1142" s="41"/>
      <c r="AG1142" s="41"/>
      <c r="AI1142" s="41"/>
      <c r="AK1142" s="41"/>
      <c r="AM1142" s="41"/>
      <c r="AO1142" s="41"/>
      <c r="AQ1142" s="41"/>
      <c r="AS1142" s="41"/>
      <c r="AU1142" s="41"/>
      <c r="AW1142" s="41"/>
      <c r="AY1142" s="41"/>
      <c r="BA1142" s="41"/>
      <c r="BC1142" s="41"/>
      <c r="BE1142" s="41"/>
      <c r="BG1142" s="41"/>
      <c r="BI1142" s="41"/>
      <c r="BK1142" s="41"/>
      <c r="BM1142" s="41"/>
      <c r="BO1142" s="41"/>
    </row>
    <row r="1143" spans="13:67" x14ac:dyDescent="0.2">
      <c r="M1143" s="41"/>
      <c r="O1143" s="41"/>
      <c r="Q1143" s="41"/>
      <c r="S1143" s="41"/>
      <c r="U1143" s="41"/>
      <c r="W1143" s="41"/>
      <c r="Y1143" s="41"/>
      <c r="AA1143" s="41"/>
      <c r="AC1143" s="41"/>
      <c r="AE1143" s="41"/>
      <c r="AG1143" s="41"/>
      <c r="AI1143" s="41"/>
      <c r="AK1143" s="41"/>
      <c r="AM1143" s="41"/>
      <c r="AO1143" s="41"/>
      <c r="AQ1143" s="41"/>
      <c r="AS1143" s="41"/>
      <c r="AU1143" s="41"/>
      <c r="AW1143" s="41"/>
      <c r="AY1143" s="41"/>
      <c r="BA1143" s="41"/>
      <c r="BC1143" s="41"/>
      <c r="BE1143" s="41"/>
      <c r="BG1143" s="41"/>
      <c r="BI1143" s="41"/>
      <c r="BK1143" s="41"/>
      <c r="BM1143" s="41"/>
      <c r="BO1143" s="41"/>
    </row>
    <row r="1144" spans="13:67" x14ac:dyDescent="0.2">
      <c r="M1144" s="41"/>
      <c r="O1144" s="41"/>
      <c r="Q1144" s="41"/>
      <c r="S1144" s="41"/>
      <c r="U1144" s="41"/>
      <c r="W1144" s="41"/>
      <c r="Y1144" s="41"/>
      <c r="AA1144" s="41"/>
      <c r="AC1144" s="41"/>
      <c r="AE1144" s="41"/>
      <c r="AG1144" s="41"/>
      <c r="AI1144" s="41"/>
      <c r="AK1144" s="41"/>
      <c r="AM1144" s="41"/>
      <c r="AO1144" s="41"/>
      <c r="AQ1144" s="41"/>
      <c r="AS1144" s="41"/>
      <c r="AU1144" s="41"/>
      <c r="AW1144" s="41"/>
      <c r="AY1144" s="41"/>
      <c r="BA1144" s="41"/>
      <c r="BC1144" s="41"/>
      <c r="BE1144" s="41"/>
      <c r="BG1144" s="41"/>
      <c r="BI1144" s="41"/>
      <c r="BK1144" s="41"/>
      <c r="BM1144" s="41"/>
      <c r="BO1144" s="41"/>
    </row>
    <row r="1145" spans="13:67" x14ac:dyDescent="0.2">
      <c r="M1145" s="41"/>
      <c r="O1145" s="41"/>
      <c r="Q1145" s="41"/>
      <c r="S1145" s="41"/>
      <c r="U1145" s="41"/>
      <c r="W1145" s="41"/>
      <c r="Y1145" s="41"/>
      <c r="AA1145" s="41"/>
      <c r="AC1145" s="41"/>
      <c r="AE1145" s="41"/>
      <c r="AG1145" s="41"/>
      <c r="AI1145" s="41"/>
      <c r="AK1145" s="41"/>
      <c r="AM1145" s="41"/>
      <c r="AO1145" s="41"/>
      <c r="AQ1145" s="41"/>
      <c r="AS1145" s="41"/>
      <c r="AU1145" s="41"/>
      <c r="AW1145" s="41"/>
      <c r="AY1145" s="41"/>
      <c r="BA1145" s="41"/>
      <c r="BC1145" s="41"/>
      <c r="BE1145" s="41"/>
      <c r="BG1145" s="41"/>
      <c r="BI1145" s="41"/>
      <c r="BK1145" s="41"/>
      <c r="BM1145" s="41"/>
      <c r="BO1145" s="41"/>
    </row>
    <row r="1146" spans="13:67" x14ac:dyDescent="0.2">
      <c r="M1146" s="41"/>
      <c r="O1146" s="41"/>
      <c r="Q1146" s="41"/>
      <c r="S1146" s="41"/>
      <c r="U1146" s="41"/>
      <c r="W1146" s="41"/>
      <c r="Y1146" s="41"/>
      <c r="AA1146" s="41"/>
      <c r="AC1146" s="41"/>
      <c r="AE1146" s="41"/>
      <c r="AG1146" s="41"/>
      <c r="AI1146" s="41"/>
      <c r="AK1146" s="41"/>
      <c r="AM1146" s="41"/>
      <c r="AO1146" s="41"/>
      <c r="AQ1146" s="41"/>
      <c r="AS1146" s="41"/>
      <c r="AU1146" s="41"/>
      <c r="AW1146" s="41"/>
      <c r="AY1146" s="41"/>
      <c r="BA1146" s="41"/>
      <c r="BC1146" s="41"/>
      <c r="BE1146" s="41"/>
      <c r="BG1146" s="41"/>
      <c r="BI1146" s="41"/>
      <c r="BK1146" s="41"/>
      <c r="BM1146" s="41"/>
      <c r="BO1146" s="41"/>
    </row>
    <row r="1147" spans="13:67" x14ac:dyDescent="0.2">
      <c r="M1147" s="41"/>
      <c r="O1147" s="41"/>
      <c r="Q1147" s="41"/>
      <c r="S1147" s="41"/>
      <c r="U1147" s="41"/>
      <c r="W1147" s="41"/>
      <c r="Y1147" s="41"/>
      <c r="AA1147" s="41"/>
      <c r="AC1147" s="41"/>
      <c r="AE1147" s="41"/>
      <c r="AG1147" s="41"/>
      <c r="AI1147" s="41"/>
      <c r="AK1147" s="41"/>
      <c r="AM1147" s="41"/>
      <c r="AO1147" s="41"/>
      <c r="AQ1147" s="41"/>
      <c r="AS1147" s="41"/>
      <c r="AU1147" s="41"/>
      <c r="AW1147" s="41"/>
      <c r="AY1147" s="41"/>
      <c r="BA1147" s="41"/>
      <c r="BC1147" s="41"/>
      <c r="BE1147" s="41"/>
      <c r="BG1147" s="41"/>
      <c r="BI1147" s="41"/>
      <c r="BK1147" s="41"/>
      <c r="BM1147" s="41"/>
      <c r="BO1147" s="41"/>
    </row>
    <row r="1148" spans="13:67" x14ac:dyDescent="0.2">
      <c r="M1148" s="41"/>
      <c r="O1148" s="41"/>
      <c r="Q1148" s="41"/>
      <c r="S1148" s="41"/>
      <c r="U1148" s="41"/>
      <c r="W1148" s="41"/>
      <c r="Y1148" s="41"/>
      <c r="AA1148" s="41"/>
      <c r="AC1148" s="41"/>
      <c r="AE1148" s="41"/>
      <c r="AG1148" s="41"/>
      <c r="AI1148" s="41"/>
      <c r="AK1148" s="41"/>
      <c r="AM1148" s="41"/>
      <c r="AO1148" s="41"/>
      <c r="AQ1148" s="41"/>
      <c r="AS1148" s="41"/>
      <c r="AU1148" s="41"/>
      <c r="AW1148" s="41"/>
      <c r="AY1148" s="41"/>
      <c r="BA1148" s="41"/>
      <c r="BC1148" s="41"/>
      <c r="BE1148" s="41"/>
      <c r="BG1148" s="41"/>
      <c r="BI1148" s="41"/>
      <c r="BK1148" s="41"/>
      <c r="BM1148" s="41"/>
      <c r="BO1148" s="41"/>
    </row>
    <row r="1149" spans="13:67" x14ac:dyDescent="0.2">
      <c r="M1149" s="41"/>
      <c r="O1149" s="41"/>
      <c r="Q1149" s="41"/>
      <c r="S1149" s="41"/>
      <c r="U1149" s="41"/>
      <c r="W1149" s="41"/>
      <c r="Y1149" s="41"/>
      <c r="AA1149" s="41"/>
      <c r="AC1149" s="41"/>
      <c r="AE1149" s="41"/>
      <c r="AG1149" s="41"/>
      <c r="AI1149" s="41"/>
      <c r="AK1149" s="41"/>
      <c r="AM1149" s="41"/>
      <c r="AO1149" s="41"/>
      <c r="AQ1149" s="41"/>
      <c r="AS1149" s="41"/>
      <c r="AU1149" s="41"/>
      <c r="AW1149" s="41"/>
      <c r="AY1149" s="41"/>
      <c r="BA1149" s="41"/>
      <c r="BC1149" s="41"/>
      <c r="BE1149" s="41"/>
      <c r="BG1149" s="41"/>
      <c r="BI1149" s="41"/>
      <c r="BK1149" s="41"/>
      <c r="BM1149" s="41"/>
      <c r="BO1149" s="41"/>
    </row>
    <row r="1150" spans="13:67" x14ac:dyDescent="0.2">
      <c r="M1150" s="41"/>
      <c r="O1150" s="41"/>
      <c r="Q1150" s="41"/>
      <c r="S1150" s="41"/>
      <c r="U1150" s="41"/>
      <c r="W1150" s="41"/>
      <c r="Y1150" s="41"/>
      <c r="AA1150" s="41"/>
      <c r="AC1150" s="41"/>
      <c r="AE1150" s="41"/>
      <c r="AG1150" s="41"/>
      <c r="AI1150" s="41"/>
      <c r="AK1150" s="41"/>
      <c r="AM1150" s="41"/>
      <c r="AO1150" s="41"/>
      <c r="AQ1150" s="41"/>
      <c r="AS1150" s="41"/>
      <c r="AU1150" s="41"/>
      <c r="AW1150" s="41"/>
      <c r="AY1150" s="41"/>
      <c r="BA1150" s="41"/>
      <c r="BC1150" s="41"/>
      <c r="BE1150" s="41"/>
      <c r="BG1150" s="41"/>
      <c r="BI1150" s="41"/>
      <c r="BK1150" s="41"/>
      <c r="BM1150" s="41"/>
      <c r="BO1150" s="41"/>
    </row>
    <row r="1151" spans="13:67" x14ac:dyDescent="0.2">
      <c r="M1151" s="41"/>
      <c r="O1151" s="41"/>
      <c r="Q1151" s="41"/>
      <c r="S1151" s="41"/>
      <c r="U1151" s="41"/>
      <c r="W1151" s="41"/>
      <c r="Y1151" s="41"/>
      <c r="AA1151" s="41"/>
      <c r="AC1151" s="41"/>
      <c r="AE1151" s="41"/>
      <c r="AG1151" s="41"/>
      <c r="AI1151" s="41"/>
      <c r="AK1151" s="41"/>
      <c r="AM1151" s="41"/>
      <c r="AO1151" s="41"/>
      <c r="AQ1151" s="41"/>
      <c r="AS1151" s="41"/>
      <c r="AU1151" s="41"/>
      <c r="AW1151" s="41"/>
      <c r="AY1151" s="41"/>
      <c r="BA1151" s="41"/>
      <c r="BC1151" s="41"/>
      <c r="BE1151" s="41"/>
      <c r="BG1151" s="41"/>
      <c r="BI1151" s="41"/>
      <c r="BK1151" s="41"/>
      <c r="BM1151" s="41"/>
      <c r="BO1151" s="41"/>
    </row>
    <row r="1152" spans="13:67" x14ac:dyDescent="0.2">
      <c r="M1152" s="41"/>
      <c r="O1152" s="41"/>
      <c r="Q1152" s="41"/>
      <c r="S1152" s="41"/>
      <c r="U1152" s="41"/>
      <c r="W1152" s="41"/>
      <c r="Y1152" s="41"/>
      <c r="AA1152" s="41"/>
      <c r="AC1152" s="41"/>
      <c r="AE1152" s="41"/>
      <c r="AG1152" s="41"/>
      <c r="AI1152" s="41"/>
      <c r="AK1152" s="41"/>
      <c r="AM1152" s="41"/>
      <c r="AO1152" s="41"/>
      <c r="AQ1152" s="41"/>
      <c r="AS1152" s="41"/>
      <c r="AU1152" s="41"/>
      <c r="AW1152" s="41"/>
      <c r="AY1152" s="41"/>
      <c r="BA1152" s="41"/>
      <c r="BC1152" s="41"/>
      <c r="BE1152" s="41"/>
      <c r="BG1152" s="41"/>
      <c r="BI1152" s="41"/>
      <c r="BK1152" s="41"/>
      <c r="BM1152" s="41"/>
      <c r="BO1152" s="41"/>
    </row>
    <row r="1153" spans="13:67" x14ac:dyDescent="0.2">
      <c r="M1153" s="41"/>
      <c r="O1153" s="41"/>
      <c r="Q1153" s="41"/>
      <c r="S1153" s="41"/>
      <c r="U1153" s="41"/>
      <c r="W1153" s="41"/>
      <c r="Y1153" s="41"/>
      <c r="AA1153" s="41"/>
      <c r="AC1153" s="41"/>
      <c r="AE1153" s="41"/>
      <c r="AG1153" s="41"/>
      <c r="AI1153" s="41"/>
      <c r="AK1153" s="41"/>
      <c r="AM1153" s="41"/>
      <c r="AO1153" s="41"/>
      <c r="AQ1153" s="41"/>
      <c r="AS1153" s="41"/>
      <c r="AU1153" s="41"/>
      <c r="AW1153" s="41"/>
      <c r="AY1153" s="41"/>
      <c r="BA1153" s="41"/>
      <c r="BC1153" s="41"/>
      <c r="BE1153" s="41"/>
      <c r="BG1153" s="41"/>
      <c r="BI1153" s="41"/>
      <c r="BK1153" s="41"/>
      <c r="BM1153" s="41"/>
      <c r="BO1153" s="41"/>
    </row>
    <row r="1154" spans="13:67" x14ac:dyDescent="0.2">
      <c r="M1154" s="41"/>
      <c r="O1154" s="41"/>
      <c r="Q1154" s="41"/>
      <c r="S1154" s="41"/>
      <c r="U1154" s="41"/>
      <c r="W1154" s="41"/>
      <c r="Y1154" s="41"/>
      <c r="AA1154" s="41"/>
      <c r="AC1154" s="41"/>
      <c r="AE1154" s="41"/>
      <c r="AG1154" s="41"/>
      <c r="AI1154" s="41"/>
      <c r="AK1154" s="41"/>
      <c r="AM1154" s="41"/>
      <c r="AO1154" s="41"/>
      <c r="AQ1154" s="41"/>
      <c r="AS1154" s="41"/>
      <c r="AU1154" s="41"/>
      <c r="AW1154" s="41"/>
      <c r="AY1154" s="41"/>
      <c r="BA1154" s="41"/>
      <c r="BC1154" s="41"/>
      <c r="BE1154" s="41"/>
      <c r="BG1154" s="41"/>
      <c r="BI1154" s="41"/>
      <c r="BK1154" s="41"/>
      <c r="BM1154" s="41"/>
      <c r="BO1154" s="41"/>
    </row>
    <row r="1155" spans="13:67" x14ac:dyDescent="0.2">
      <c r="M1155" s="41"/>
      <c r="O1155" s="41"/>
      <c r="Q1155" s="41"/>
      <c r="S1155" s="41"/>
      <c r="U1155" s="41"/>
      <c r="W1155" s="41"/>
      <c r="Y1155" s="41"/>
      <c r="AA1155" s="41"/>
      <c r="AC1155" s="41"/>
      <c r="AE1155" s="41"/>
      <c r="AG1155" s="41"/>
      <c r="AI1155" s="41"/>
      <c r="AK1155" s="41"/>
      <c r="AM1155" s="41"/>
      <c r="AO1155" s="41"/>
      <c r="AQ1155" s="41"/>
      <c r="AS1155" s="41"/>
      <c r="AU1155" s="41"/>
      <c r="AW1155" s="41"/>
      <c r="AY1155" s="41"/>
      <c r="BA1155" s="41"/>
      <c r="BC1155" s="41"/>
      <c r="BE1155" s="41"/>
      <c r="BG1155" s="41"/>
      <c r="BI1155" s="41"/>
      <c r="BK1155" s="41"/>
      <c r="BM1155" s="41"/>
      <c r="BO1155" s="41"/>
    </row>
    <row r="1156" spans="13:67" x14ac:dyDescent="0.2">
      <c r="M1156" s="41"/>
      <c r="O1156" s="41"/>
      <c r="Q1156" s="41"/>
      <c r="S1156" s="41"/>
      <c r="U1156" s="41"/>
      <c r="W1156" s="41"/>
      <c r="Y1156" s="41"/>
      <c r="AA1156" s="41"/>
      <c r="AC1156" s="41"/>
      <c r="AE1156" s="41"/>
      <c r="AG1156" s="41"/>
      <c r="AI1156" s="41"/>
      <c r="AK1156" s="41"/>
      <c r="AM1156" s="41"/>
      <c r="AO1156" s="41"/>
      <c r="AQ1156" s="41"/>
      <c r="AS1156" s="41"/>
      <c r="AU1156" s="41"/>
      <c r="AW1156" s="41"/>
      <c r="AY1156" s="41"/>
      <c r="BA1156" s="41"/>
      <c r="BC1156" s="41"/>
      <c r="BE1156" s="41"/>
      <c r="BG1156" s="41"/>
      <c r="BI1156" s="41"/>
      <c r="BK1156" s="41"/>
      <c r="BM1156" s="41"/>
      <c r="BO1156" s="41"/>
    </row>
    <row r="1157" spans="13:67" x14ac:dyDescent="0.2">
      <c r="M1157" s="41"/>
      <c r="O1157" s="41"/>
      <c r="Q1157" s="41"/>
      <c r="S1157" s="41"/>
      <c r="U1157" s="41"/>
      <c r="W1157" s="41"/>
      <c r="Y1157" s="41"/>
      <c r="AA1157" s="41"/>
      <c r="AC1157" s="41"/>
      <c r="AE1157" s="41"/>
      <c r="AG1157" s="41"/>
      <c r="AI1157" s="41"/>
      <c r="AK1157" s="41"/>
      <c r="AM1157" s="41"/>
      <c r="AO1157" s="41"/>
      <c r="AQ1157" s="41"/>
      <c r="AS1157" s="41"/>
      <c r="AU1157" s="41"/>
      <c r="AW1157" s="41"/>
      <c r="AY1157" s="41"/>
      <c r="BA1157" s="41"/>
      <c r="BC1157" s="41"/>
      <c r="BE1157" s="41"/>
      <c r="BG1157" s="41"/>
      <c r="BI1157" s="41"/>
      <c r="BK1157" s="41"/>
      <c r="BM1157" s="41"/>
      <c r="BO1157" s="41"/>
    </row>
    <row r="1158" spans="13:67" x14ac:dyDescent="0.2">
      <c r="M1158" s="41"/>
      <c r="O1158" s="41"/>
      <c r="Q1158" s="41"/>
      <c r="S1158" s="41"/>
      <c r="U1158" s="41"/>
      <c r="W1158" s="41"/>
      <c r="Y1158" s="41"/>
      <c r="AA1158" s="41"/>
      <c r="AC1158" s="41"/>
      <c r="AE1158" s="41"/>
      <c r="AG1158" s="41"/>
      <c r="AI1158" s="41"/>
      <c r="AK1158" s="41"/>
      <c r="AM1158" s="41"/>
      <c r="AO1158" s="41"/>
      <c r="AQ1158" s="41"/>
      <c r="AS1158" s="41"/>
      <c r="AU1158" s="41"/>
      <c r="AW1158" s="41"/>
      <c r="AY1158" s="41"/>
      <c r="BA1158" s="41"/>
      <c r="BC1158" s="41"/>
      <c r="BE1158" s="41"/>
      <c r="BG1158" s="41"/>
      <c r="BI1158" s="41"/>
      <c r="BK1158" s="41"/>
      <c r="BM1158" s="41"/>
      <c r="BO1158" s="41"/>
    </row>
    <row r="1159" spans="13:67" x14ac:dyDescent="0.2">
      <c r="M1159" s="41"/>
      <c r="O1159" s="41"/>
      <c r="Q1159" s="41"/>
      <c r="S1159" s="41"/>
      <c r="U1159" s="41"/>
      <c r="W1159" s="41"/>
      <c r="Y1159" s="41"/>
      <c r="AA1159" s="41"/>
      <c r="AC1159" s="41"/>
      <c r="AE1159" s="41"/>
      <c r="AG1159" s="41"/>
      <c r="AI1159" s="41"/>
      <c r="AK1159" s="41"/>
      <c r="AM1159" s="41"/>
      <c r="AO1159" s="41"/>
      <c r="AQ1159" s="41"/>
      <c r="AS1159" s="41"/>
      <c r="AU1159" s="41"/>
      <c r="AW1159" s="41"/>
      <c r="AY1159" s="41"/>
      <c r="BA1159" s="41"/>
      <c r="BC1159" s="41"/>
      <c r="BE1159" s="41"/>
      <c r="BG1159" s="41"/>
      <c r="BI1159" s="41"/>
      <c r="BK1159" s="41"/>
      <c r="BM1159" s="41"/>
      <c r="BO1159" s="41"/>
    </row>
    <row r="1160" spans="13:67" x14ac:dyDescent="0.2">
      <c r="M1160" s="41"/>
      <c r="O1160" s="41"/>
      <c r="Q1160" s="41"/>
      <c r="S1160" s="41"/>
      <c r="U1160" s="41"/>
      <c r="W1160" s="41"/>
      <c r="Y1160" s="41"/>
      <c r="AA1160" s="41"/>
      <c r="AC1160" s="41"/>
      <c r="AE1160" s="41"/>
      <c r="AG1160" s="41"/>
      <c r="AI1160" s="41"/>
      <c r="AK1160" s="41"/>
      <c r="AM1160" s="41"/>
      <c r="AO1160" s="41"/>
      <c r="AQ1160" s="41"/>
      <c r="AS1160" s="41"/>
      <c r="AU1160" s="41"/>
      <c r="AW1160" s="41"/>
      <c r="AY1160" s="41"/>
      <c r="BA1160" s="41"/>
      <c r="BC1160" s="41"/>
      <c r="BE1160" s="41"/>
      <c r="BG1160" s="41"/>
      <c r="BI1160" s="41"/>
      <c r="BK1160" s="41"/>
      <c r="BM1160" s="41"/>
      <c r="BO1160" s="41"/>
    </row>
    <row r="1161" spans="13:67" x14ac:dyDescent="0.2">
      <c r="M1161" s="41"/>
      <c r="O1161" s="41"/>
      <c r="Q1161" s="41"/>
      <c r="S1161" s="41"/>
      <c r="U1161" s="41"/>
      <c r="W1161" s="41"/>
      <c r="Y1161" s="41"/>
      <c r="AA1161" s="41"/>
      <c r="AC1161" s="41"/>
      <c r="AE1161" s="41"/>
      <c r="AG1161" s="41"/>
      <c r="AI1161" s="41"/>
      <c r="AK1161" s="41"/>
      <c r="AM1161" s="41"/>
      <c r="AO1161" s="41"/>
      <c r="AQ1161" s="41"/>
      <c r="AS1161" s="41"/>
      <c r="AU1161" s="41"/>
      <c r="AW1161" s="41"/>
      <c r="AY1161" s="41"/>
      <c r="BA1161" s="41"/>
      <c r="BC1161" s="41"/>
      <c r="BE1161" s="41"/>
      <c r="BG1161" s="41"/>
      <c r="BI1161" s="41"/>
      <c r="BK1161" s="41"/>
      <c r="BM1161" s="41"/>
      <c r="BO1161" s="41"/>
    </row>
    <row r="1162" spans="13:67" x14ac:dyDescent="0.2">
      <c r="M1162" s="41"/>
      <c r="O1162" s="41"/>
      <c r="Q1162" s="41"/>
      <c r="S1162" s="41"/>
      <c r="U1162" s="41"/>
      <c r="W1162" s="41"/>
      <c r="Y1162" s="41"/>
      <c r="AA1162" s="41"/>
      <c r="AC1162" s="41"/>
      <c r="AE1162" s="41"/>
      <c r="AG1162" s="41"/>
      <c r="AI1162" s="41"/>
      <c r="AK1162" s="41"/>
      <c r="AM1162" s="41"/>
      <c r="AO1162" s="41"/>
      <c r="AQ1162" s="41"/>
      <c r="AS1162" s="41"/>
      <c r="AU1162" s="41"/>
      <c r="AW1162" s="41"/>
      <c r="AY1162" s="41"/>
      <c r="BA1162" s="41"/>
      <c r="BC1162" s="41"/>
      <c r="BE1162" s="41"/>
      <c r="BG1162" s="41"/>
      <c r="BI1162" s="41"/>
      <c r="BK1162" s="41"/>
      <c r="BM1162" s="41"/>
      <c r="BO1162" s="41"/>
    </row>
    <row r="1163" spans="13:67" x14ac:dyDescent="0.2">
      <c r="M1163" s="41"/>
      <c r="O1163" s="41"/>
      <c r="Q1163" s="41"/>
      <c r="S1163" s="41"/>
      <c r="U1163" s="41"/>
      <c r="W1163" s="41"/>
      <c r="Y1163" s="41"/>
      <c r="AA1163" s="41"/>
      <c r="AC1163" s="41"/>
      <c r="AE1163" s="41"/>
      <c r="AG1163" s="41"/>
      <c r="AI1163" s="41"/>
      <c r="AK1163" s="41"/>
      <c r="AM1163" s="41"/>
      <c r="AO1163" s="41"/>
      <c r="AQ1163" s="41"/>
      <c r="AS1163" s="41"/>
      <c r="AU1163" s="41"/>
      <c r="AW1163" s="41"/>
      <c r="AY1163" s="41"/>
      <c r="BA1163" s="41"/>
      <c r="BC1163" s="41"/>
      <c r="BE1163" s="41"/>
      <c r="BG1163" s="41"/>
      <c r="BI1163" s="41"/>
      <c r="BK1163" s="41"/>
      <c r="BM1163" s="41"/>
      <c r="BO1163" s="41"/>
    </row>
    <row r="1164" spans="13:67" x14ac:dyDescent="0.2">
      <c r="M1164" s="41"/>
      <c r="O1164" s="41"/>
      <c r="Q1164" s="41"/>
      <c r="S1164" s="41"/>
      <c r="U1164" s="41"/>
      <c r="W1164" s="41"/>
      <c r="Y1164" s="41"/>
      <c r="AA1164" s="41"/>
      <c r="AC1164" s="41"/>
      <c r="AE1164" s="41"/>
      <c r="AG1164" s="41"/>
      <c r="AI1164" s="41"/>
      <c r="AK1164" s="41"/>
      <c r="AM1164" s="41"/>
      <c r="AO1164" s="41"/>
      <c r="AQ1164" s="41"/>
      <c r="AS1164" s="41"/>
      <c r="AU1164" s="41"/>
      <c r="AW1164" s="41"/>
      <c r="AY1164" s="41"/>
      <c r="BA1164" s="41"/>
      <c r="BC1164" s="41"/>
      <c r="BE1164" s="41"/>
      <c r="BG1164" s="41"/>
      <c r="BI1164" s="41"/>
      <c r="BK1164" s="41"/>
      <c r="BM1164" s="41"/>
      <c r="BO1164" s="41"/>
    </row>
    <row r="1165" spans="13:67" x14ac:dyDescent="0.2">
      <c r="M1165" s="41"/>
      <c r="O1165" s="41"/>
      <c r="Q1165" s="41"/>
      <c r="S1165" s="41"/>
      <c r="U1165" s="41"/>
      <c r="W1165" s="41"/>
      <c r="Y1165" s="41"/>
      <c r="AA1165" s="41"/>
      <c r="AC1165" s="41"/>
      <c r="AE1165" s="41"/>
      <c r="AG1165" s="41"/>
      <c r="AI1165" s="41"/>
      <c r="AK1165" s="41"/>
      <c r="AM1165" s="41"/>
      <c r="AO1165" s="41"/>
      <c r="AQ1165" s="41"/>
      <c r="AS1165" s="41"/>
      <c r="AU1165" s="41"/>
      <c r="AW1165" s="41"/>
      <c r="AY1165" s="41"/>
      <c r="BA1165" s="41"/>
      <c r="BC1165" s="41"/>
      <c r="BE1165" s="41"/>
      <c r="BG1165" s="41"/>
      <c r="BI1165" s="41"/>
      <c r="BK1165" s="41"/>
      <c r="BM1165" s="41"/>
      <c r="BO1165" s="41"/>
    </row>
    <row r="1166" spans="13:67" x14ac:dyDescent="0.2">
      <c r="M1166" s="41"/>
      <c r="O1166" s="41"/>
      <c r="Q1166" s="41"/>
      <c r="S1166" s="41"/>
      <c r="U1166" s="41"/>
      <c r="W1166" s="41"/>
      <c r="Y1166" s="41"/>
      <c r="AA1166" s="41"/>
      <c r="AC1166" s="41"/>
      <c r="AE1166" s="41"/>
      <c r="AG1166" s="41"/>
      <c r="AI1166" s="41"/>
      <c r="AK1166" s="41"/>
      <c r="AM1166" s="41"/>
      <c r="AO1166" s="41"/>
      <c r="AQ1166" s="41"/>
      <c r="AS1166" s="41"/>
      <c r="AU1166" s="41"/>
      <c r="AW1166" s="41"/>
      <c r="AY1166" s="41"/>
      <c r="BA1166" s="41"/>
      <c r="BC1166" s="41"/>
      <c r="BE1166" s="41"/>
      <c r="BG1166" s="41"/>
      <c r="BI1166" s="41"/>
      <c r="BK1166" s="41"/>
      <c r="BM1166" s="41"/>
      <c r="BO1166" s="41"/>
    </row>
    <row r="1167" spans="13:67" x14ac:dyDescent="0.2">
      <c r="M1167" s="41"/>
      <c r="O1167" s="41"/>
      <c r="Q1167" s="41"/>
      <c r="S1167" s="41"/>
      <c r="U1167" s="41"/>
      <c r="W1167" s="41"/>
      <c r="Y1167" s="41"/>
      <c r="AA1167" s="41"/>
      <c r="AC1167" s="41"/>
      <c r="AE1167" s="41"/>
      <c r="AG1167" s="41"/>
      <c r="AI1167" s="41"/>
      <c r="AK1167" s="41"/>
      <c r="AM1167" s="41"/>
      <c r="AO1167" s="41"/>
      <c r="AQ1167" s="41"/>
      <c r="AS1167" s="41"/>
      <c r="AU1167" s="41"/>
      <c r="AW1167" s="41"/>
      <c r="AY1167" s="41"/>
      <c r="BA1167" s="41"/>
      <c r="BC1167" s="41"/>
      <c r="BE1167" s="41"/>
      <c r="BG1167" s="41"/>
      <c r="BI1167" s="41"/>
      <c r="BK1167" s="41"/>
      <c r="BM1167" s="41"/>
      <c r="BO1167" s="41"/>
    </row>
    <row r="1168" spans="13:67" x14ac:dyDescent="0.2">
      <c r="M1168" s="41"/>
      <c r="O1168" s="41"/>
      <c r="Q1168" s="41"/>
      <c r="S1168" s="41"/>
      <c r="U1168" s="41"/>
      <c r="W1168" s="41"/>
      <c r="Y1168" s="41"/>
      <c r="AA1168" s="41"/>
      <c r="AC1168" s="41"/>
      <c r="AE1168" s="41"/>
      <c r="AG1168" s="41"/>
      <c r="AI1168" s="41"/>
      <c r="AK1168" s="41"/>
      <c r="AM1168" s="41"/>
      <c r="AO1168" s="41"/>
      <c r="AQ1168" s="41"/>
      <c r="AS1168" s="41"/>
      <c r="AU1168" s="41"/>
      <c r="AW1168" s="41"/>
      <c r="AY1168" s="41"/>
      <c r="BA1168" s="41"/>
      <c r="BC1168" s="41"/>
      <c r="BE1168" s="41"/>
      <c r="BG1168" s="41"/>
      <c r="BI1168" s="41"/>
      <c r="BK1168" s="41"/>
      <c r="BM1168" s="41"/>
      <c r="BO1168" s="41"/>
    </row>
    <row r="1169" spans="13:67" x14ac:dyDescent="0.2">
      <c r="M1169" s="41"/>
      <c r="O1169" s="41"/>
      <c r="Q1169" s="41"/>
      <c r="S1169" s="41"/>
      <c r="U1169" s="41"/>
      <c r="W1169" s="41"/>
      <c r="Y1169" s="41"/>
      <c r="AA1169" s="41"/>
      <c r="AC1169" s="41"/>
      <c r="AE1169" s="41"/>
      <c r="AG1169" s="41"/>
      <c r="AI1169" s="41"/>
      <c r="AK1169" s="41"/>
      <c r="AM1169" s="41"/>
      <c r="AO1169" s="41"/>
      <c r="AQ1169" s="41"/>
      <c r="AS1169" s="41"/>
      <c r="AU1169" s="41"/>
      <c r="AW1169" s="41"/>
      <c r="AY1169" s="41"/>
      <c r="BA1169" s="41"/>
      <c r="BC1169" s="41"/>
      <c r="BE1169" s="41"/>
      <c r="BG1169" s="41"/>
      <c r="BI1169" s="41"/>
      <c r="BK1169" s="41"/>
      <c r="BM1169" s="41"/>
      <c r="BO1169" s="41"/>
    </row>
    <row r="1170" spans="13:67" x14ac:dyDescent="0.2">
      <c r="M1170" s="41"/>
      <c r="O1170" s="41"/>
      <c r="Q1170" s="41"/>
      <c r="S1170" s="41"/>
      <c r="U1170" s="41"/>
      <c r="W1170" s="41"/>
      <c r="Y1170" s="41"/>
      <c r="AA1170" s="41"/>
      <c r="AC1170" s="41"/>
      <c r="AE1170" s="41"/>
      <c r="AG1170" s="41"/>
      <c r="AI1170" s="41"/>
      <c r="AK1170" s="41"/>
      <c r="AM1170" s="41"/>
      <c r="AO1170" s="41"/>
      <c r="AQ1170" s="41"/>
      <c r="AS1170" s="41"/>
      <c r="AU1170" s="41"/>
      <c r="AW1170" s="41"/>
      <c r="AY1170" s="41"/>
      <c r="BA1170" s="41"/>
      <c r="BC1170" s="41"/>
      <c r="BE1170" s="41"/>
      <c r="BG1170" s="41"/>
      <c r="BI1170" s="41"/>
      <c r="BK1170" s="41"/>
      <c r="BM1170" s="41"/>
      <c r="BO1170" s="41"/>
    </row>
    <row r="1171" spans="13:67" x14ac:dyDescent="0.2">
      <c r="M1171" s="41"/>
      <c r="O1171" s="41"/>
      <c r="Q1171" s="41"/>
      <c r="S1171" s="41"/>
      <c r="U1171" s="41"/>
      <c r="W1171" s="41"/>
      <c r="Y1171" s="41"/>
      <c r="AA1171" s="41"/>
      <c r="AC1171" s="41"/>
      <c r="AE1171" s="41"/>
      <c r="AG1171" s="41"/>
      <c r="AI1171" s="41"/>
      <c r="AK1171" s="41"/>
      <c r="AM1171" s="41"/>
      <c r="AO1171" s="41"/>
      <c r="AQ1171" s="41"/>
      <c r="AS1171" s="41"/>
      <c r="AU1171" s="41"/>
      <c r="AW1171" s="41"/>
      <c r="AY1171" s="41"/>
      <c r="BA1171" s="41"/>
      <c r="BC1171" s="41"/>
      <c r="BE1171" s="41"/>
      <c r="BG1171" s="41"/>
      <c r="BI1171" s="41"/>
      <c r="BK1171" s="41"/>
      <c r="BM1171" s="41"/>
      <c r="BO1171" s="41"/>
    </row>
    <row r="1172" spans="13:67" x14ac:dyDescent="0.2">
      <c r="M1172" s="41"/>
      <c r="O1172" s="41"/>
      <c r="Q1172" s="41"/>
      <c r="S1172" s="41"/>
      <c r="U1172" s="41"/>
      <c r="W1172" s="41"/>
      <c r="Y1172" s="41"/>
      <c r="AA1172" s="41"/>
      <c r="AC1172" s="41"/>
      <c r="AE1172" s="41"/>
      <c r="AG1172" s="41"/>
      <c r="AI1172" s="41"/>
      <c r="AK1172" s="41"/>
      <c r="AM1172" s="41"/>
      <c r="AO1172" s="41"/>
      <c r="AQ1172" s="41"/>
      <c r="AS1172" s="41"/>
      <c r="AU1172" s="41"/>
      <c r="AW1172" s="41"/>
      <c r="AY1172" s="41"/>
      <c r="BA1172" s="41"/>
      <c r="BC1172" s="41"/>
      <c r="BE1172" s="41"/>
      <c r="BG1172" s="41"/>
      <c r="BI1172" s="41"/>
      <c r="BK1172" s="41"/>
      <c r="BM1172" s="41"/>
      <c r="BO1172" s="41"/>
    </row>
    <row r="1173" spans="13:67" x14ac:dyDescent="0.2">
      <c r="M1173" s="41"/>
      <c r="O1173" s="41"/>
      <c r="Q1173" s="41"/>
      <c r="S1173" s="41"/>
      <c r="U1173" s="41"/>
      <c r="W1173" s="41"/>
      <c r="Y1173" s="41"/>
      <c r="AA1173" s="41"/>
      <c r="AC1173" s="41"/>
      <c r="AE1173" s="41"/>
      <c r="AG1173" s="41"/>
      <c r="AI1173" s="41"/>
      <c r="AK1173" s="41"/>
      <c r="AM1173" s="41"/>
      <c r="AO1173" s="41"/>
      <c r="AQ1173" s="41"/>
      <c r="AS1173" s="41"/>
      <c r="AU1173" s="41"/>
      <c r="AW1173" s="41"/>
      <c r="AY1173" s="41"/>
      <c r="BA1173" s="41"/>
      <c r="BC1173" s="41"/>
      <c r="BE1173" s="41"/>
      <c r="BG1173" s="41"/>
      <c r="BI1173" s="41"/>
      <c r="BK1173" s="41"/>
      <c r="BM1173" s="41"/>
      <c r="BO1173" s="41"/>
    </row>
    <row r="1174" spans="13:67" x14ac:dyDescent="0.2">
      <c r="M1174" s="41"/>
      <c r="O1174" s="41"/>
      <c r="Q1174" s="41"/>
      <c r="S1174" s="41"/>
      <c r="U1174" s="41"/>
      <c r="W1174" s="41"/>
      <c r="Y1174" s="41"/>
      <c r="AA1174" s="41"/>
      <c r="AC1174" s="41"/>
      <c r="AE1174" s="41"/>
      <c r="AG1174" s="41"/>
      <c r="AI1174" s="41"/>
      <c r="AK1174" s="41"/>
      <c r="AM1174" s="41"/>
      <c r="AO1174" s="41"/>
      <c r="AQ1174" s="41"/>
      <c r="AS1174" s="41"/>
      <c r="AU1174" s="41"/>
      <c r="AW1174" s="41"/>
      <c r="AY1174" s="41"/>
      <c r="BA1174" s="41"/>
      <c r="BC1174" s="41"/>
      <c r="BE1174" s="41"/>
      <c r="BG1174" s="41"/>
      <c r="BI1174" s="41"/>
      <c r="BK1174" s="41"/>
      <c r="BM1174" s="41"/>
      <c r="BO1174" s="41"/>
    </row>
    <row r="1175" spans="13:67" x14ac:dyDescent="0.2">
      <c r="M1175" s="41"/>
      <c r="O1175" s="41"/>
      <c r="Q1175" s="41"/>
      <c r="S1175" s="41"/>
      <c r="U1175" s="41"/>
      <c r="W1175" s="41"/>
      <c r="Y1175" s="41"/>
      <c r="AA1175" s="41"/>
      <c r="AC1175" s="41"/>
      <c r="AE1175" s="41"/>
      <c r="AG1175" s="41"/>
      <c r="AI1175" s="41"/>
      <c r="AK1175" s="41"/>
      <c r="AM1175" s="41"/>
      <c r="AO1175" s="41"/>
      <c r="AQ1175" s="41"/>
      <c r="AS1175" s="41"/>
      <c r="AU1175" s="41"/>
      <c r="AW1175" s="41"/>
      <c r="AY1175" s="41"/>
      <c r="BA1175" s="41"/>
      <c r="BC1175" s="41"/>
      <c r="BE1175" s="41"/>
      <c r="BG1175" s="41"/>
      <c r="BI1175" s="41"/>
      <c r="BK1175" s="41"/>
      <c r="BM1175" s="41"/>
      <c r="BO1175" s="41"/>
    </row>
    <row r="1176" spans="13:67" x14ac:dyDescent="0.2">
      <c r="M1176" s="41"/>
      <c r="O1176" s="41"/>
      <c r="Q1176" s="41"/>
      <c r="S1176" s="41"/>
      <c r="U1176" s="41"/>
      <c r="W1176" s="41"/>
      <c r="Y1176" s="41"/>
      <c r="AA1176" s="41"/>
      <c r="AC1176" s="41"/>
      <c r="AE1176" s="41"/>
      <c r="AG1176" s="41"/>
      <c r="AI1176" s="41"/>
      <c r="AK1176" s="41"/>
      <c r="AM1176" s="41"/>
      <c r="AO1176" s="41"/>
      <c r="AQ1176" s="41"/>
      <c r="AS1176" s="41"/>
      <c r="AU1176" s="41"/>
      <c r="AW1176" s="41"/>
      <c r="AY1176" s="41"/>
      <c r="BA1176" s="41"/>
      <c r="BC1176" s="41"/>
      <c r="BE1176" s="41"/>
      <c r="BG1176" s="41"/>
      <c r="BI1176" s="41"/>
      <c r="BK1176" s="41"/>
      <c r="BM1176" s="41"/>
      <c r="BO1176" s="41"/>
    </row>
    <row r="1177" spans="13:67" x14ac:dyDescent="0.2">
      <c r="M1177" s="41"/>
      <c r="O1177" s="41"/>
      <c r="Q1177" s="41"/>
      <c r="S1177" s="41"/>
      <c r="U1177" s="41"/>
      <c r="W1177" s="41"/>
      <c r="Y1177" s="41"/>
      <c r="AA1177" s="41"/>
      <c r="AC1177" s="41"/>
      <c r="AE1177" s="41"/>
      <c r="AG1177" s="41"/>
      <c r="AI1177" s="41"/>
      <c r="AK1177" s="41"/>
      <c r="AM1177" s="41"/>
      <c r="AO1177" s="41"/>
      <c r="AQ1177" s="41"/>
      <c r="AS1177" s="41"/>
      <c r="AU1177" s="41"/>
      <c r="AW1177" s="41"/>
      <c r="AY1177" s="41"/>
      <c r="BA1177" s="41"/>
      <c r="BC1177" s="41"/>
      <c r="BE1177" s="41"/>
      <c r="BG1177" s="41"/>
      <c r="BI1177" s="41"/>
      <c r="BK1177" s="41"/>
      <c r="BM1177" s="41"/>
      <c r="BO1177" s="41"/>
    </row>
    <row r="1178" spans="13:67" x14ac:dyDescent="0.2">
      <c r="M1178" s="41"/>
      <c r="O1178" s="41"/>
      <c r="Q1178" s="41"/>
      <c r="S1178" s="41"/>
      <c r="U1178" s="41"/>
      <c r="W1178" s="41"/>
      <c r="Y1178" s="41"/>
      <c r="AA1178" s="41"/>
      <c r="AC1178" s="41"/>
      <c r="AE1178" s="41"/>
      <c r="AG1178" s="41"/>
      <c r="AI1178" s="41"/>
      <c r="AK1178" s="41"/>
      <c r="AM1178" s="41"/>
      <c r="AO1178" s="41"/>
      <c r="AQ1178" s="41"/>
      <c r="AS1178" s="41"/>
      <c r="AU1178" s="41"/>
      <c r="AW1178" s="41"/>
      <c r="AY1178" s="41"/>
      <c r="BA1178" s="41"/>
      <c r="BC1178" s="41"/>
      <c r="BE1178" s="41"/>
      <c r="BG1178" s="41"/>
      <c r="BI1178" s="41"/>
      <c r="BK1178" s="41"/>
      <c r="BM1178" s="41"/>
      <c r="BO1178" s="41"/>
    </row>
    <row r="1179" spans="13:67" x14ac:dyDescent="0.2">
      <c r="M1179" s="41"/>
      <c r="O1179" s="41"/>
      <c r="Q1179" s="41"/>
      <c r="S1179" s="41"/>
      <c r="U1179" s="41"/>
      <c r="W1179" s="41"/>
      <c r="Y1179" s="41"/>
      <c r="AA1179" s="41"/>
      <c r="AC1179" s="41"/>
      <c r="AE1179" s="41"/>
      <c r="AG1179" s="41"/>
      <c r="AI1179" s="41"/>
      <c r="AK1179" s="41"/>
      <c r="AM1179" s="41"/>
      <c r="AO1179" s="41"/>
      <c r="AQ1179" s="41"/>
      <c r="AS1179" s="41"/>
      <c r="AU1179" s="41"/>
      <c r="AW1179" s="41"/>
      <c r="AY1179" s="41"/>
      <c r="BA1179" s="41"/>
      <c r="BC1179" s="41"/>
      <c r="BE1179" s="41"/>
      <c r="BG1179" s="41"/>
      <c r="BI1179" s="41"/>
      <c r="BK1179" s="41"/>
      <c r="BM1179" s="41"/>
      <c r="BO1179" s="41"/>
    </row>
    <row r="1180" spans="13:67" x14ac:dyDescent="0.2">
      <c r="M1180" s="41"/>
      <c r="O1180" s="41"/>
      <c r="Q1180" s="41"/>
      <c r="S1180" s="41"/>
      <c r="U1180" s="41"/>
      <c r="W1180" s="41"/>
      <c r="Y1180" s="41"/>
      <c r="AA1180" s="41"/>
      <c r="AC1180" s="41"/>
      <c r="AE1180" s="41"/>
      <c r="AG1180" s="41"/>
      <c r="AI1180" s="41"/>
      <c r="AK1180" s="41"/>
      <c r="AM1180" s="41"/>
      <c r="AO1180" s="41"/>
      <c r="AQ1180" s="41"/>
      <c r="AS1180" s="41"/>
      <c r="AU1180" s="41"/>
      <c r="AW1180" s="41"/>
      <c r="AY1180" s="41"/>
      <c r="BA1180" s="41"/>
      <c r="BC1180" s="41"/>
      <c r="BE1180" s="41"/>
      <c r="BG1180" s="41"/>
      <c r="BI1180" s="41"/>
      <c r="BK1180" s="41"/>
      <c r="BM1180" s="41"/>
      <c r="BO1180" s="41"/>
    </row>
    <row r="1181" spans="13:67" x14ac:dyDescent="0.2">
      <c r="M1181" s="41"/>
      <c r="O1181" s="41"/>
      <c r="Q1181" s="41"/>
      <c r="S1181" s="41"/>
      <c r="U1181" s="41"/>
      <c r="W1181" s="41"/>
      <c r="Y1181" s="41"/>
      <c r="AA1181" s="41"/>
      <c r="AC1181" s="41"/>
      <c r="AE1181" s="41"/>
      <c r="AG1181" s="41"/>
      <c r="AI1181" s="41"/>
      <c r="AK1181" s="41"/>
      <c r="AM1181" s="41"/>
      <c r="AO1181" s="41"/>
      <c r="AQ1181" s="41"/>
      <c r="AS1181" s="41"/>
      <c r="AU1181" s="41"/>
      <c r="AW1181" s="41"/>
      <c r="AY1181" s="41"/>
      <c r="BA1181" s="41"/>
      <c r="BC1181" s="41"/>
      <c r="BE1181" s="41"/>
      <c r="BG1181" s="41"/>
      <c r="BI1181" s="41"/>
      <c r="BK1181" s="41"/>
      <c r="BM1181" s="41"/>
      <c r="BO1181" s="41"/>
    </row>
    <row r="1182" spans="13:67" x14ac:dyDescent="0.2">
      <c r="M1182" s="41"/>
      <c r="O1182" s="41"/>
      <c r="Q1182" s="41"/>
      <c r="S1182" s="41"/>
      <c r="U1182" s="41"/>
      <c r="W1182" s="41"/>
      <c r="Y1182" s="41"/>
      <c r="AA1182" s="41"/>
      <c r="AC1182" s="41"/>
      <c r="AE1182" s="41"/>
      <c r="AG1182" s="41"/>
      <c r="AI1182" s="41"/>
      <c r="AK1182" s="41"/>
      <c r="AM1182" s="41"/>
      <c r="AO1182" s="41"/>
      <c r="AQ1182" s="41"/>
      <c r="AS1182" s="41"/>
      <c r="AU1182" s="41"/>
      <c r="AW1182" s="41"/>
      <c r="AY1182" s="41"/>
      <c r="BA1182" s="41"/>
      <c r="BC1182" s="41"/>
      <c r="BE1182" s="41"/>
      <c r="BG1182" s="41"/>
      <c r="BI1182" s="41"/>
      <c r="BK1182" s="41"/>
      <c r="BM1182" s="41"/>
      <c r="BO1182" s="41"/>
    </row>
    <row r="1183" spans="13:67" x14ac:dyDescent="0.2">
      <c r="M1183" s="41"/>
      <c r="O1183" s="41"/>
      <c r="Q1183" s="41"/>
      <c r="S1183" s="41"/>
      <c r="U1183" s="41"/>
      <c r="W1183" s="41"/>
      <c r="Y1183" s="41"/>
      <c r="AA1183" s="41"/>
      <c r="AC1183" s="41"/>
      <c r="AE1183" s="41"/>
      <c r="AG1183" s="41"/>
      <c r="AI1183" s="41"/>
      <c r="AK1183" s="41"/>
      <c r="AM1183" s="41"/>
      <c r="AO1183" s="41"/>
      <c r="AQ1183" s="41"/>
      <c r="AS1183" s="41"/>
      <c r="AU1183" s="41"/>
      <c r="AW1183" s="41"/>
      <c r="AY1183" s="41"/>
      <c r="BA1183" s="41"/>
      <c r="BC1183" s="41"/>
      <c r="BE1183" s="41"/>
      <c r="BG1183" s="41"/>
      <c r="BI1183" s="41"/>
      <c r="BK1183" s="41"/>
      <c r="BM1183" s="41"/>
      <c r="BO1183" s="41"/>
    </row>
    <row r="1184" spans="13:67" x14ac:dyDescent="0.2">
      <c r="M1184" s="41"/>
      <c r="O1184" s="41"/>
      <c r="Q1184" s="41"/>
      <c r="S1184" s="41"/>
      <c r="U1184" s="41"/>
      <c r="W1184" s="41"/>
      <c r="Y1184" s="41"/>
      <c r="AA1184" s="41"/>
      <c r="AC1184" s="41"/>
      <c r="AE1184" s="41"/>
      <c r="AG1184" s="41"/>
      <c r="AI1184" s="41"/>
      <c r="AK1184" s="41"/>
      <c r="AM1184" s="41"/>
      <c r="AO1184" s="41"/>
      <c r="AQ1184" s="41"/>
      <c r="AS1184" s="41"/>
      <c r="AU1184" s="41"/>
      <c r="AW1184" s="41"/>
      <c r="AY1184" s="41"/>
      <c r="BA1184" s="41"/>
      <c r="BC1184" s="41"/>
      <c r="BE1184" s="41"/>
      <c r="BG1184" s="41"/>
      <c r="BI1184" s="41"/>
      <c r="BK1184" s="41"/>
      <c r="BM1184" s="41"/>
      <c r="BO1184" s="41"/>
    </row>
    <row r="1185" spans="13:67" x14ac:dyDescent="0.2">
      <c r="M1185" s="41"/>
      <c r="O1185" s="41"/>
      <c r="Q1185" s="41"/>
      <c r="S1185" s="41"/>
      <c r="U1185" s="41"/>
      <c r="W1185" s="41"/>
      <c r="Y1185" s="41"/>
      <c r="AA1185" s="41"/>
      <c r="AC1185" s="41"/>
      <c r="AE1185" s="41"/>
      <c r="AG1185" s="41"/>
      <c r="AI1185" s="41"/>
      <c r="AK1185" s="41"/>
      <c r="AM1185" s="41"/>
      <c r="AO1185" s="41"/>
      <c r="AQ1185" s="41"/>
      <c r="AS1185" s="41"/>
      <c r="AU1185" s="41"/>
      <c r="AW1185" s="41"/>
      <c r="AY1185" s="41"/>
      <c r="BA1185" s="41"/>
      <c r="BC1185" s="41"/>
      <c r="BE1185" s="41"/>
      <c r="BG1185" s="41"/>
      <c r="BI1185" s="41"/>
      <c r="BK1185" s="41"/>
      <c r="BM1185" s="41"/>
      <c r="BO1185" s="41"/>
    </row>
    <row r="1186" spans="13:67" x14ac:dyDescent="0.2">
      <c r="M1186" s="41"/>
      <c r="O1186" s="41"/>
      <c r="Q1186" s="41"/>
      <c r="S1186" s="41"/>
      <c r="U1186" s="41"/>
      <c r="W1186" s="41"/>
      <c r="Y1186" s="41"/>
      <c r="AA1186" s="41"/>
      <c r="AC1186" s="41"/>
      <c r="AE1186" s="41"/>
      <c r="AG1186" s="41"/>
      <c r="AI1186" s="41"/>
      <c r="AK1186" s="41"/>
      <c r="AM1186" s="41"/>
      <c r="AO1186" s="41"/>
      <c r="AQ1186" s="41"/>
      <c r="AS1186" s="41"/>
      <c r="AU1186" s="41"/>
      <c r="AW1186" s="41"/>
      <c r="AY1186" s="41"/>
      <c r="BA1186" s="41"/>
      <c r="BC1186" s="41"/>
      <c r="BE1186" s="41"/>
      <c r="BG1186" s="41"/>
      <c r="BI1186" s="41"/>
      <c r="BK1186" s="41"/>
      <c r="BM1186" s="41"/>
      <c r="BO1186" s="41"/>
    </row>
    <row r="1187" spans="13:67" x14ac:dyDescent="0.2">
      <c r="M1187" s="41"/>
      <c r="O1187" s="41"/>
      <c r="Q1187" s="41"/>
      <c r="S1187" s="41"/>
      <c r="U1187" s="41"/>
      <c r="W1187" s="41"/>
      <c r="Y1187" s="41"/>
      <c r="AA1187" s="41"/>
      <c r="AC1187" s="41"/>
      <c r="AE1187" s="41"/>
      <c r="AG1187" s="41"/>
      <c r="AI1187" s="41"/>
      <c r="AK1187" s="41"/>
      <c r="AM1187" s="41"/>
      <c r="AO1187" s="41"/>
      <c r="AQ1187" s="41"/>
      <c r="AS1187" s="41"/>
      <c r="AU1187" s="41"/>
      <c r="AW1187" s="41"/>
      <c r="AY1187" s="41"/>
      <c r="BA1187" s="41"/>
      <c r="BC1187" s="41"/>
      <c r="BE1187" s="41"/>
      <c r="BG1187" s="41"/>
      <c r="BI1187" s="41"/>
      <c r="BK1187" s="41"/>
      <c r="BM1187" s="41"/>
      <c r="BO1187" s="41"/>
    </row>
    <row r="1188" spans="13:67" x14ac:dyDescent="0.2">
      <c r="M1188" s="41"/>
      <c r="O1188" s="41"/>
      <c r="Q1188" s="41"/>
      <c r="S1188" s="41"/>
      <c r="U1188" s="41"/>
      <c r="W1188" s="41"/>
      <c r="Y1188" s="41"/>
      <c r="AA1188" s="41"/>
      <c r="AC1188" s="41"/>
      <c r="AE1188" s="41"/>
      <c r="AG1188" s="41"/>
      <c r="AI1188" s="41"/>
      <c r="AK1188" s="41"/>
      <c r="AM1188" s="41"/>
      <c r="AO1188" s="41"/>
      <c r="AQ1188" s="41"/>
      <c r="AS1188" s="41"/>
      <c r="AU1188" s="41"/>
      <c r="AW1188" s="41"/>
      <c r="AY1188" s="41"/>
      <c r="BA1188" s="41"/>
      <c r="BC1188" s="41"/>
      <c r="BE1188" s="41"/>
      <c r="BG1188" s="41"/>
      <c r="BI1188" s="41"/>
      <c r="BK1188" s="41"/>
      <c r="BM1188" s="41"/>
      <c r="BO1188" s="41"/>
    </row>
    <row r="1189" spans="13:67" x14ac:dyDescent="0.2">
      <c r="M1189" s="41"/>
      <c r="O1189" s="41"/>
      <c r="Q1189" s="41"/>
      <c r="S1189" s="41"/>
      <c r="U1189" s="41"/>
      <c r="W1189" s="41"/>
      <c r="Y1189" s="41"/>
      <c r="AA1189" s="41"/>
      <c r="AC1189" s="41"/>
      <c r="AE1189" s="41"/>
      <c r="AG1189" s="41"/>
      <c r="AI1189" s="41"/>
      <c r="AK1189" s="41"/>
      <c r="AM1189" s="41"/>
      <c r="AO1189" s="41"/>
      <c r="AQ1189" s="41"/>
      <c r="AS1189" s="41"/>
      <c r="AU1189" s="41"/>
      <c r="AW1189" s="41"/>
      <c r="AY1189" s="41"/>
      <c r="BA1189" s="41"/>
      <c r="BC1189" s="41"/>
      <c r="BE1189" s="41"/>
      <c r="BG1189" s="41"/>
      <c r="BI1189" s="41"/>
      <c r="BK1189" s="41"/>
      <c r="BM1189" s="41"/>
      <c r="BO1189" s="41"/>
    </row>
    <row r="1190" spans="13:67" x14ac:dyDescent="0.2">
      <c r="M1190" s="41"/>
      <c r="O1190" s="41"/>
      <c r="Q1190" s="41"/>
      <c r="S1190" s="41"/>
      <c r="U1190" s="41"/>
      <c r="W1190" s="41"/>
      <c r="Y1190" s="41"/>
      <c r="AA1190" s="41"/>
      <c r="AC1190" s="41"/>
      <c r="AE1190" s="41"/>
      <c r="AG1190" s="41"/>
      <c r="AI1190" s="41"/>
      <c r="AK1190" s="41"/>
      <c r="AM1190" s="41"/>
      <c r="AO1190" s="41"/>
      <c r="AQ1190" s="41"/>
      <c r="AS1190" s="41"/>
      <c r="AU1190" s="41"/>
      <c r="AW1190" s="41"/>
      <c r="AY1190" s="41"/>
      <c r="BA1190" s="41"/>
      <c r="BC1190" s="41"/>
      <c r="BE1190" s="41"/>
      <c r="BG1190" s="41"/>
      <c r="BI1190" s="41"/>
      <c r="BK1190" s="41"/>
      <c r="BM1190" s="41"/>
      <c r="BO1190" s="41"/>
    </row>
    <row r="1191" spans="13:67" x14ac:dyDescent="0.2">
      <c r="M1191" s="41"/>
      <c r="O1191" s="41"/>
      <c r="Q1191" s="41"/>
      <c r="S1191" s="41"/>
      <c r="U1191" s="41"/>
      <c r="W1191" s="41"/>
      <c r="Y1191" s="41"/>
      <c r="AA1191" s="41"/>
      <c r="AC1191" s="41"/>
      <c r="AE1191" s="41"/>
      <c r="AG1191" s="41"/>
      <c r="AI1191" s="41"/>
      <c r="AK1191" s="41"/>
      <c r="AM1191" s="41"/>
      <c r="AO1191" s="41"/>
      <c r="AQ1191" s="41"/>
      <c r="AS1191" s="41"/>
      <c r="AU1191" s="41"/>
      <c r="AW1191" s="41"/>
      <c r="AY1191" s="41"/>
      <c r="BA1191" s="41"/>
      <c r="BC1191" s="41"/>
      <c r="BE1191" s="41"/>
      <c r="BG1191" s="41"/>
      <c r="BI1191" s="41"/>
      <c r="BK1191" s="41"/>
      <c r="BM1191" s="41"/>
      <c r="BO1191" s="41"/>
    </row>
    <row r="1192" spans="13:67" x14ac:dyDescent="0.2">
      <c r="M1192" s="41"/>
      <c r="O1192" s="41"/>
      <c r="Q1192" s="41"/>
      <c r="S1192" s="41"/>
      <c r="U1192" s="41"/>
      <c r="W1192" s="41"/>
      <c r="Y1192" s="41"/>
      <c r="AA1192" s="41"/>
      <c r="AC1192" s="41"/>
      <c r="AE1192" s="41"/>
      <c r="AG1192" s="41"/>
      <c r="AI1192" s="41"/>
      <c r="AK1192" s="41"/>
      <c r="AM1192" s="41"/>
      <c r="AO1192" s="41"/>
      <c r="AQ1192" s="41"/>
      <c r="AS1192" s="41"/>
      <c r="AU1192" s="41"/>
      <c r="AW1192" s="41"/>
      <c r="AY1192" s="41"/>
      <c r="BA1192" s="41"/>
      <c r="BC1192" s="41"/>
      <c r="BE1192" s="41"/>
      <c r="BG1192" s="41"/>
      <c r="BI1192" s="41"/>
      <c r="BK1192" s="41"/>
      <c r="BM1192" s="41"/>
      <c r="BO1192" s="41"/>
    </row>
    <row r="1193" spans="13:67" x14ac:dyDescent="0.2">
      <c r="M1193" s="41"/>
      <c r="O1193" s="41"/>
      <c r="Q1193" s="41"/>
      <c r="S1193" s="41"/>
      <c r="U1193" s="41"/>
      <c r="W1193" s="41"/>
      <c r="Y1193" s="41"/>
      <c r="AA1193" s="41"/>
      <c r="AC1193" s="41"/>
      <c r="AE1193" s="41"/>
      <c r="AG1193" s="41"/>
      <c r="AI1193" s="41"/>
      <c r="AK1193" s="41"/>
      <c r="AM1193" s="41"/>
      <c r="AO1193" s="41"/>
      <c r="AQ1193" s="41"/>
      <c r="AS1193" s="41"/>
      <c r="AU1193" s="41"/>
      <c r="AW1193" s="41"/>
      <c r="AY1193" s="41"/>
      <c r="BA1193" s="41"/>
      <c r="BC1193" s="41"/>
      <c r="BE1193" s="41"/>
      <c r="BG1193" s="41"/>
      <c r="BI1193" s="41"/>
      <c r="BK1193" s="41"/>
      <c r="BM1193" s="41"/>
      <c r="BO1193" s="41"/>
    </row>
    <row r="1194" spans="13:67" x14ac:dyDescent="0.2">
      <c r="M1194" s="41"/>
      <c r="O1194" s="41"/>
      <c r="Q1194" s="41"/>
      <c r="S1194" s="41"/>
      <c r="U1194" s="41"/>
      <c r="W1194" s="41"/>
      <c r="Y1194" s="41"/>
      <c r="AA1194" s="41"/>
      <c r="AC1194" s="41"/>
      <c r="AE1194" s="41"/>
      <c r="AG1194" s="41"/>
      <c r="AI1194" s="41"/>
      <c r="AK1194" s="41"/>
      <c r="AM1194" s="41"/>
      <c r="AO1194" s="41"/>
      <c r="AQ1194" s="41"/>
      <c r="AS1194" s="41"/>
      <c r="AU1194" s="41"/>
      <c r="AW1194" s="41"/>
      <c r="AY1194" s="41"/>
      <c r="BA1194" s="41"/>
      <c r="BC1194" s="41"/>
      <c r="BE1194" s="41"/>
      <c r="BG1194" s="41"/>
      <c r="BI1194" s="41"/>
      <c r="BK1194" s="41"/>
      <c r="BM1194" s="41"/>
      <c r="BO1194" s="41"/>
    </row>
    <row r="1195" spans="13:67" x14ac:dyDescent="0.2">
      <c r="M1195" s="41"/>
      <c r="O1195" s="41"/>
      <c r="Q1195" s="41"/>
      <c r="S1195" s="41"/>
      <c r="U1195" s="41"/>
      <c r="W1195" s="41"/>
      <c r="Y1195" s="41"/>
      <c r="AA1195" s="41"/>
      <c r="AC1195" s="41"/>
      <c r="AE1195" s="41"/>
      <c r="AG1195" s="41"/>
      <c r="AI1195" s="41"/>
      <c r="AK1195" s="41"/>
      <c r="AM1195" s="41"/>
      <c r="AO1195" s="41"/>
      <c r="AQ1195" s="41"/>
      <c r="AS1195" s="41"/>
      <c r="AU1195" s="41"/>
      <c r="AW1195" s="41"/>
      <c r="AY1195" s="41"/>
      <c r="BA1195" s="41"/>
      <c r="BC1195" s="41"/>
      <c r="BE1195" s="41"/>
      <c r="BG1195" s="41"/>
      <c r="BI1195" s="41"/>
      <c r="BK1195" s="41"/>
      <c r="BM1195" s="41"/>
      <c r="BO1195" s="41"/>
    </row>
    <row r="1196" spans="13:67" x14ac:dyDescent="0.2">
      <c r="M1196" s="41"/>
      <c r="O1196" s="41"/>
      <c r="Q1196" s="41"/>
      <c r="S1196" s="41"/>
      <c r="U1196" s="41"/>
      <c r="W1196" s="41"/>
      <c r="Y1196" s="41"/>
      <c r="AA1196" s="41"/>
      <c r="AC1196" s="41"/>
      <c r="AE1196" s="41"/>
      <c r="AG1196" s="41"/>
      <c r="AI1196" s="41"/>
      <c r="AK1196" s="41"/>
      <c r="AM1196" s="41"/>
      <c r="AO1196" s="41"/>
      <c r="AQ1196" s="41"/>
      <c r="AS1196" s="41"/>
      <c r="AU1196" s="41"/>
      <c r="AW1196" s="41"/>
      <c r="AY1196" s="41"/>
      <c r="BA1196" s="41"/>
      <c r="BC1196" s="41"/>
      <c r="BE1196" s="41"/>
      <c r="BG1196" s="41"/>
      <c r="BI1196" s="41"/>
      <c r="BK1196" s="41"/>
      <c r="BM1196" s="41"/>
      <c r="BO1196" s="41"/>
    </row>
    <row r="1197" spans="13:67" x14ac:dyDescent="0.2">
      <c r="M1197" s="41"/>
      <c r="O1197" s="41"/>
      <c r="Q1197" s="41"/>
      <c r="S1197" s="41"/>
      <c r="U1197" s="41"/>
      <c r="W1197" s="41"/>
      <c r="Y1197" s="41"/>
      <c r="AA1197" s="41"/>
      <c r="AC1197" s="41"/>
      <c r="AE1197" s="41"/>
      <c r="AG1197" s="41"/>
      <c r="AI1197" s="41"/>
      <c r="AK1197" s="41"/>
      <c r="AM1197" s="41"/>
      <c r="AO1197" s="41"/>
      <c r="AQ1197" s="41"/>
      <c r="AS1197" s="41"/>
      <c r="AU1197" s="41"/>
      <c r="AW1197" s="41"/>
      <c r="AY1197" s="41"/>
      <c r="BA1197" s="41"/>
      <c r="BC1197" s="41"/>
      <c r="BE1197" s="41"/>
      <c r="BG1197" s="41"/>
      <c r="BI1197" s="41"/>
      <c r="BK1197" s="41"/>
      <c r="BM1197" s="41"/>
      <c r="BO1197" s="41"/>
    </row>
    <row r="1198" spans="13:67" x14ac:dyDescent="0.2">
      <c r="M1198" s="41"/>
      <c r="O1198" s="41"/>
      <c r="Q1198" s="41"/>
      <c r="S1198" s="41"/>
      <c r="U1198" s="41"/>
      <c r="W1198" s="41"/>
      <c r="Y1198" s="41"/>
      <c r="AA1198" s="41"/>
      <c r="AC1198" s="41"/>
      <c r="AE1198" s="41"/>
      <c r="AG1198" s="41"/>
      <c r="AI1198" s="41"/>
      <c r="AK1198" s="41"/>
      <c r="AM1198" s="41"/>
      <c r="AO1198" s="41"/>
      <c r="AQ1198" s="41"/>
      <c r="AS1198" s="41"/>
      <c r="AU1198" s="41"/>
      <c r="AW1198" s="41"/>
      <c r="AY1198" s="41"/>
      <c r="BA1198" s="41"/>
      <c r="BC1198" s="41"/>
      <c r="BE1198" s="41"/>
      <c r="BG1198" s="41"/>
      <c r="BI1198" s="41"/>
      <c r="BK1198" s="41"/>
      <c r="BM1198" s="41"/>
      <c r="BO1198" s="41"/>
    </row>
    <row r="1199" spans="13:67" x14ac:dyDescent="0.2">
      <c r="M1199" s="41"/>
      <c r="O1199" s="41"/>
      <c r="Q1199" s="41"/>
      <c r="S1199" s="41"/>
      <c r="U1199" s="41"/>
      <c r="W1199" s="41"/>
      <c r="Y1199" s="41"/>
      <c r="AA1199" s="41"/>
      <c r="AC1199" s="41"/>
      <c r="AE1199" s="41"/>
      <c r="AG1199" s="41"/>
      <c r="AI1199" s="41"/>
      <c r="AK1199" s="41"/>
      <c r="AM1199" s="41"/>
      <c r="AO1199" s="41"/>
      <c r="AQ1199" s="41"/>
      <c r="AS1199" s="41"/>
      <c r="AU1199" s="41"/>
      <c r="AW1199" s="41"/>
      <c r="AY1199" s="41"/>
      <c r="BA1199" s="41"/>
      <c r="BC1199" s="41"/>
      <c r="BE1199" s="41"/>
      <c r="BG1199" s="41"/>
      <c r="BI1199" s="41"/>
      <c r="BK1199" s="41"/>
      <c r="BM1199" s="41"/>
      <c r="BO1199" s="41"/>
    </row>
    <row r="1200" spans="13:67" x14ac:dyDescent="0.2">
      <c r="M1200" s="41"/>
      <c r="O1200" s="41"/>
      <c r="Q1200" s="41"/>
      <c r="S1200" s="41"/>
      <c r="U1200" s="41"/>
      <c r="W1200" s="41"/>
      <c r="Y1200" s="41"/>
      <c r="AA1200" s="41"/>
      <c r="AC1200" s="41"/>
      <c r="AE1200" s="41"/>
      <c r="AG1200" s="41"/>
      <c r="AI1200" s="41"/>
      <c r="AK1200" s="41"/>
      <c r="AM1200" s="41"/>
      <c r="AO1200" s="41"/>
      <c r="AQ1200" s="41"/>
      <c r="AS1200" s="41"/>
      <c r="AU1200" s="41"/>
      <c r="AW1200" s="41"/>
      <c r="AY1200" s="41"/>
      <c r="BA1200" s="41"/>
      <c r="BC1200" s="41"/>
      <c r="BE1200" s="41"/>
      <c r="BG1200" s="41"/>
      <c r="BI1200" s="41"/>
      <c r="BK1200" s="41"/>
      <c r="BM1200" s="41"/>
      <c r="BO1200" s="41"/>
    </row>
    <row r="1201" spans="13:67" x14ac:dyDescent="0.2">
      <c r="M1201" s="41"/>
      <c r="O1201" s="41"/>
      <c r="Q1201" s="41"/>
      <c r="S1201" s="41"/>
      <c r="U1201" s="41"/>
      <c r="W1201" s="41"/>
      <c r="Y1201" s="41"/>
      <c r="AA1201" s="41"/>
      <c r="AC1201" s="41"/>
      <c r="AE1201" s="41"/>
      <c r="AG1201" s="41"/>
      <c r="AI1201" s="41"/>
      <c r="AK1201" s="41"/>
      <c r="AM1201" s="41"/>
      <c r="AO1201" s="41"/>
      <c r="AQ1201" s="41"/>
      <c r="AS1201" s="41"/>
      <c r="AU1201" s="41"/>
      <c r="AW1201" s="41"/>
      <c r="AY1201" s="41"/>
      <c r="BA1201" s="41"/>
      <c r="BC1201" s="41"/>
      <c r="BE1201" s="41"/>
      <c r="BG1201" s="41"/>
      <c r="BI1201" s="41"/>
      <c r="BK1201" s="41"/>
      <c r="BM1201" s="41"/>
      <c r="BO1201" s="41"/>
    </row>
    <row r="1202" spans="13:67" x14ac:dyDescent="0.2">
      <c r="M1202" s="41"/>
      <c r="O1202" s="41"/>
      <c r="Q1202" s="41"/>
      <c r="S1202" s="41"/>
      <c r="U1202" s="41"/>
      <c r="W1202" s="41"/>
      <c r="Y1202" s="41"/>
      <c r="AA1202" s="41"/>
      <c r="AC1202" s="41"/>
      <c r="AE1202" s="41"/>
      <c r="AG1202" s="41"/>
      <c r="AI1202" s="41"/>
      <c r="AK1202" s="41"/>
      <c r="AM1202" s="41"/>
      <c r="AO1202" s="41"/>
      <c r="AQ1202" s="41"/>
      <c r="AS1202" s="41"/>
      <c r="AU1202" s="41"/>
      <c r="AW1202" s="41"/>
      <c r="AY1202" s="41"/>
      <c r="BA1202" s="41"/>
      <c r="BC1202" s="41"/>
      <c r="BE1202" s="41"/>
      <c r="BG1202" s="41"/>
      <c r="BI1202" s="41"/>
      <c r="BK1202" s="41"/>
      <c r="BM1202" s="41"/>
      <c r="BO1202" s="41"/>
    </row>
    <row r="1203" spans="13:67" x14ac:dyDescent="0.2">
      <c r="M1203" s="41"/>
      <c r="O1203" s="41"/>
      <c r="Q1203" s="41"/>
      <c r="S1203" s="41"/>
      <c r="U1203" s="41"/>
      <c r="W1203" s="41"/>
      <c r="Y1203" s="41"/>
      <c r="AA1203" s="41"/>
      <c r="AC1203" s="41"/>
      <c r="AE1203" s="41"/>
      <c r="AG1203" s="41"/>
      <c r="AI1203" s="41"/>
      <c r="AK1203" s="41"/>
      <c r="AM1203" s="41"/>
      <c r="AO1203" s="41"/>
      <c r="AQ1203" s="41"/>
      <c r="AS1203" s="41"/>
      <c r="AU1203" s="41"/>
      <c r="AW1203" s="41"/>
      <c r="AY1203" s="41"/>
      <c r="BA1203" s="41"/>
      <c r="BC1203" s="41"/>
      <c r="BE1203" s="41"/>
      <c r="BG1203" s="41"/>
      <c r="BI1203" s="41"/>
      <c r="BK1203" s="41"/>
      <c r="BM1203" s="41"/>
      <c r="BO1203" s="41"/>
    </row>
    <row r="1204" spans="13:67" x14ac:dyDescent="0.2">
      <c r="M1204" s="41"/>
      <c r="O1204" s="41"/>
      <c r="Q1204" s="41"/>
      <c r="S1204" s="41"/>
      <c r="U1204" s="41"/>
      <c r="W1204" s="41"/>
      <c r="Y1204" s="41"/>
      <c r="AA1204" s="41"/>
      <c r="AC1204" s="41"/>
      <c r="AE1204" s="41"/>
      <c r="AG1204" s="41"/>
      <c r="AI1204" s="41"/>
      <c r="AK1204" s="41"/>
      <c r="AM1204" s="41"/>
      <c r="AO1204" s="41"/>
      <c r="AQ1204" s="41"/>
      <c r="AS1204" s="41"/>
      <c r="AU1204" s="41"/>
      <c r="AW1204" s="41"/>
      <c r="AY1204" s="41"/>
      <c r="BA1204" s="41"/>
      <c r="BC1204" s="41"/>
      <c r="BE1204" s="41"/>
      <c r="BG1204" s="41"/>
      <c r="BI1204" s="41"/>
      <c r="BK1204" s="41"/>
      <c r="BM1204" s="41"/>
      <c r="BO1204" s="41"/>
    </row>
    <row r="1205" spans="13:67" x14ac:dyDescent="0.2">
      <c r="M1205" s="41"/>
      <c r="O1205" s="41"/>
      <c r="Q1205" s="41"/>
      <c r="S1205" s="41"/>
      <c r="U1205" s="41"/>
      <c r="W1205" s="41"/>
      <c r="Y1205" s="41"/>
      <c r="AA1205" s="41"/>
      <c r="AC1205" s="41"/>
      <c r="AE1205" s="41"/>
      <c r="AG1205" s="41"/>
      <c r="AI1205" s="41"/>
      <c r="AK1205" s="41"/>
      <c r="AM1205" s="41"/>
      <c r="AO1205" s="41"/>
      <c r="AQ1205" s="41"/>
      <c r="AS1205" s="41"/>
      <c r="AU1205" s="41"/>
      <c r="AW1205" s="41"/>
      <c r="AY1205" s="41"/>
      <c r="BA1205" s="41"/>
      <c r="BC1205" s="41"/>
      <c r="BE1205" s="41"/>
      <c r="BG1205" s="41"/>
      <c r="BI1205" s="41"/>
      <c r="BK1205" s="41"/>
      <c r="BM1205" s="41"/>
      <c r="BO1205" s="41"/>
    </row>
    <row r="1206" spans="13:67" x14ac:dyDescent="0.2">
      <c r="M1206" s="41"/>
      <c r="O1206" s="41"/>
      <c r="Q1206" s="41"/>
      <c r="S1206" s="41"/>
      <c r="U1206" s="41"/>
      <c r="W1206" s="41"/>
      <c r="Y1206" s="41"/>
      <c r="AA1206" s="41"/>
      <c r="AC1206" s="41"/>
      <c r="AE1206" s="41"/>
      <c r="AG1206" s="41"/>
      <c r="AI1206" s="41"/>
      <c r="AK1206" s="41"/>
      <c r="AM1206" s="41"/>
      <c r="AO1206" s="41"/>
      <c r="AQ1206" s="41"/>
      <c r="AS1206" s="41"/>
      <c r="AU1206" s="41"/>
      <c r="AW1206" s="41"/>
      <c r="AY1206" s="41"/>
      <c r="BA1206" s="41"/>
      <c r="BC1206" s="41"/>
      <c r="BE1206" s="41"/>
      <c r="BG1206" s="41"/>
      <c r="BI1206" s="41"/>
      <c r="BK1206" s="41"/>
      <c r="BM1206" s="41"/>
      <c r="BO1206" s="41"/>
    </row>
    <row r="1207" spans="13:67" x14ac:dyDescent="0.2">
      <c r="M1207" s="41"/>
      <c r="O1207" s="41"/>
      <c r="Q1207" s="41"/>
      <c r="S1207" s="41"/>
      <c r="U1207" s="41"/>
      <c r="W1207" s="41"/>
      <c r="Y1207" s="41"/>
      <c r="AA1207" s="41"/>
      <c r="AC1207" s="41"/>
      <c r="AE1207" s="41"/>
      <c r="AG1207" s="41"/>
      <c r="AI1207" s="41"/>
      <c r="AK1207" s="41"/>
      <c r="AM1207" s="41"/>
      <c r="AO1207" s="41"/>
      <c r="AQ1207" s="41"/>
      <c r="AS1207" s="41"/>
      <c r="AU1207" s="41"/>
      <c r="AW1207" s="41"/>
      <c r="AY1207" s="41"/>
      <c r="BA1207" s="41"/>
      <c r="BC1207" s="41"/>
      <c r="BE1207" s="41"/>
      <c r="BG1207" s="41"/>
      <c r="BI1207" s="41"/>
      <c r="BK1207" s="41"/>
      <c r="BM1207" s="41"/>
      <c r="BO1207" s="41"/>
    </row>
    <row r="1208" spans="13:67" x14ac:dyDescent="0.2">
      <c r="M1208" s="41"/>
      <c r="O1208" s="41"/>
      <c r="Q1208" s="41"/>
      <c r="S1208" s="41"/>
      <c r="U1208" s="41"/>
      <c r="W1208" s="41"/>
      <c r="Y1208" s="41"/>
      <c r="AA1208" s="41"/>
      <c r="AC1208" s="41"/>
      <c r="AE1208" s="41"/>
      <c r="AG1208" s="41"/>
      <c r="AI1208" s="41"/>
      <c r="AK1208" s="41"/>
      <c r="AM1208" s="41"/>
      <c r="AO1208" s="41"/>
      <c r="AQ1208" s="41"/>
      <c r="AS1208" s="41"/>
      <c r="AU1208" s="41"/>
      <c r="AW1208" s="41"/>
      <c r="AY1208" s="41"/>
      <c r="BA1208" s="41"/>
      <c r="BC1208" s="41"/>
      <c r="BE1208" s="41"/>
      <c r="BG1208" s="41"/>
      <c r="BI1208" s="41"/>
      <c r="BK1208" s="41"/>
      <c r="BM1208" s="41"/>
      <c r="BO1208" s="41"/>
    </row>
    <row r="1209" spans="13:67" x14ac:dyDescent="0.2">
      <c r="M1209" s="41"/>
      <c r="O1209" s="41"/>
      <c r="Q1209" s="41"/>
      <c r="S1209" s="41"/>
      <c r="U1209" s="41"/>
      <c r="W1209" s="41"/>
      <c r="Y1209" s="41"/>
      <c r="AA1209" s="41"/>
      <c r="AC1209" s="41"/>
      <c r="AE1209" s="41"/>
      <c r="AG1209" s="41"/>
      <c r="AI1209" s="41"/>
      <c r="AK1209" s="41"/>
      <c r="AM1209" s="41"/>
      <c r="AO1209" s="41"/>
      <c r="AQ1209" s="41"/>
      <c r="AS1209" s="41"/>
      <c r="AU1209" s="41"/>
      <c r="AW1209" s="41"/>
      <c r="AY1209" s="41"/>
      <c r="BA1209" s="41"/>
      <c r="BC1209" s="41"/>
      <c r="BE1209" s="41"/>
      <c r="BG1209" s="41"/>
      <c r="BI1209" s="41"/>
      <c r="BK1209" s="41"/>
      <c r="BM1209" s="41"/>
      <c r="BO1209" s="41"/>
    </row>
    <row r="1210" spans="13:67" x14ac:dyDescent="0.2">
      <c r="M1210" s="41"/>
      <c r="O1210" s="41"/>
      <c r="Q1210" s="41"/>
      <c r="S1210" s="41"/>
      <c r="U1210" s="41"/>
      <c r="W1210" s="41"/>
      <c r="Y1210" s="41"/>
      <c r="AA1210" s="41"/>
      <c r="AC1210" s="41"/>
      <c r="AE1210" s="41"/>
      <c r="AG1210" s="41"/>
      <c r="AI1210" s="41"/>
      <c r="AK1210" s="41"/>
      <c r="AM1210" s="41"/>
      <c r="AO1210" s="41"/>
      <c r="AQ1210" s="41"/>
      <c r="AS1210" s="41"/>
      <c r="AU1210" s="41"/>
      <c r="AW1210" s="41"/>
      <c r="AY1210" s="41"/>
      <c r="BA1210" s="41"/>
      <c r="BC1210" s="41"/>
      <c r="BE1210" s="41"/>
      <c r="BG1210" s="41"/>
      <c r="BI1210" s="41"/>
      <c r="BK1210" s="41"/>
      <c r="BM1210" s="41"/>
      <c r="BO1210" s="41"/>
    </row>
    <row r="1211" spans="13:67" x14ac:dyDescent="0.2">
      <c r="M1211" s="41"/>
      <c r="O1211" s="41"/>
      <c r="Q1211" s="41"/>
      <c r="S1211" s="41"/>
      <c r="U1211" s="41"/>
      <c r="W1211" s="41"/>
      <c r="Y1211" s="41"/>
      <c r="AA1211" s="41"/>
      <c r="AC1211" s="41"/>
      <c r="AE1211" s="41"/>
      <c r="AG1211" s="41"/>
      <c r="AI1211" s="41"/>
      <c r="AK1211" s="41"/>
      <c r="AM1211" s="41"/>
      <c r="AO1211" s="41"/>
      <c r="AQ1211" s="41"/>
      <c r="AS1211" s="41"/>
      <c r="AU1211" s="41"/>
      <c r="AW1211" s="41"/>
      <c r="AY1211" s="41"/>
      <c r="BA1211" s="41"/>
      <c r="BC1211" s="41"/>
      <c r="BE1211" s="41"/>
      <c r="BG1211" s="41"/>
      <c r="BI1211" s="41"/>
      <c r="BK1211" s="41"/>
      <c r="BM1211" s="41"/>
      <c r="BO1211" s="41"/>
    </row>
    <row r="1212" spans="13:67" x14ac:dyDescent="0.2">
      <c r="M1212" s="41"/>
      <c r="O1212" s="41"/>
      <c r="Q1212" s="41"/>
      <c r="S1212" s="41"/>
      <c r="U1212" s="41"/>
      <c r="W1212" s="41"/>
      <c r="Y1212" s="41"/>
      <c r="AA1212" s="41"/>
      <c r="AC1212" s="41"/>
      <c r="AE1212" s="41"/>
      <c r="AG1212" s="41"/>
      <c r="AI1212" s="41"/>
      <c r="AK1212" s="41"/>
      <c r="AM1212" s="41"/>
      <c r="AO1212" s="41"/>
      <c r="AQ1212" s="41"/>
      <c r="AS1212" s="41"/>
      <c r="AU1212" s="41"/>
      <c r="AW1212" s="41"/>
      <c r="AY1212" s="41"/>
      <c r="BA1212" s="41"/>
      <c r="BC1212" s="41"/>
      <c r="BE1212" s="41"/>
      <c r="BG1212" s="41"/>
      <c r="BI1212" s="41"/>
      <c r="BK1212" s="41"/>
      <c r="BM1212" s="41"/>
      <c r="BO1212" s="41"/>
    </row>
    <row r="1213" spans="13:67" x14ac:dyDescent="0.2">
      <c r="M1213" s="41"/>
      <c r="O1213" s="41"/>
      <c r="Q1213" s="41"/>
      <c r="S1213" s="41"/>
      <c r="U1213" s="41"/>
      <c r="W1213" s="41"/>
      <c r="Y1213" s="41"/>
      <c r="AA1213" s="41"/>
      <c r="AC1213" s="41"/>
      <c r="AE1213" s="41"/>
      <c r="AG1213" s="41"/>
      <c r="AI1213" s="41"/>
      <c r="AK1213" s="41"/>
      <c r="AM1213" s="41"/>
      <c r="AO1213" s="41"/>
      <c r="AQ1213" s="41"/>
      <c r="AS1213" s="41"/>
      <c r="AU1213" s="41"/>
      <c r="AW1213" s="41"/>
      <c r="AY1213" s="41"/>
      <c r="BA1213" s="41"/>
      <c r="BC1213" s="41"/>
      <c r="BE1213" s="41"/>
      <c r="BG1213" s="41"/>
      <c r="BI1213" s="41"/>
      <c r="BK1213" s="41"/>
      <c r="BM1213" s="41"/>
      <c r="BO1213" s="41"/>
    </row>
    <row r="1214" spans="13:67" x14ac:dyDescent="0.2">
      <c r="M1214" s="41"/>
      <c r="O1214" s="41"/>
      <c r="Q1214" s="41"/>
      <c r="S1214" s="41"/>
      <c r="U1214" s="41"/>
      <c r="W1214" s="41"/>
      <c r="Y1214" s="41"/>
      <c r="AA1214" s="41"/>
      <c r="AC1214" s="41"/>
      <c r="AE1214" s="41"/>
      <c r="AG1214" s="41"/>
      <c r="AI1214" s="41"/>
      <c r="AK1214" s="41"/>
      <c r="AM1214" s="41"/>
      <c r="AO1214" s="41"/>
      <c r="AQ1214" s="41"/>
      <c r="AS1214" s="41"/>
      <c r="AU1214" s="41"/>
      <c r="AW1214" s="41"/>
      <c r="AY1214" s="41"/>
      <c r="BA1214" s="41"/>
      <c r="BC1214" s="41"/>
      <c r="BE1214" s="41"/>
      <c r="BG1214" s="41"/>
      <c r="BI1214" s="41"/>
      <c r="BK1214" s="41"/>
      <c r="BM1214" s="41"/>
      <c r="BO1214" s="41"/>
    </row>
    <row r="1215" spans="13:67" x14ac:dyDescent="0.2">
      <c r="M1215" s="41"/>
      <c r="O1215" s="41"/>
      <c r="Q1215" s="41"/>
      <c r="S1215" s="41"/>
      <c r="U1215" s="41"/>
      <c r="W1215" s="41"/>
      <c r="Y1215" s="41"/>
      <c r="AA1215" s="41"/>
      <c r="AC1215" s="41"/>
      <c r="AE1215" s="41"/>
      <c r="AG1215" s="41"/>
      <c r="AI1215" s="41"/>
      <c r="AK1215" s="41"/>
      <c r="AM1215" s="41"/>
      <c r="AO1215" s="41"/>
      <c r="AQ1215" s="41"/>
      <c r="AS1215" s="41"/>
      <c r="AU1215" s="41"/>
      <c r="AW1215" s="41"/>
      <c r="AY1215" s="41"/>
      <c r="BA1215" s="41"/>
      <c r="BC1215" s="41"/>
      <c r="BE1215" s="41"/>
      <c r="BG1215" s="41"/>
      <c r="BI1215" s="41"/>
      <c r="BK1215" s="41"/>
      <c r="BM1215" s="41"/>
      <c r="BO1215" s="41"/>
    </row>
    <row r="1216" spans="13:67" x14ac:dyDescent="0.2">
      <c r="M1216" s="41"/>
      <c r="O1216" s="41"/>
      <c r="Q1216" s="41"/>
      <c r="S1216" s="41"/>
      <c r="U1216" s="41"/>
      <c r="W1216" s="41"/>
      <c r="Y1216" s="41"/>
      <c r="AA1216" s="41"/>
      <c r="AC1216" s="41"/>
      <c r="AE1216" s="41"/>
      <c r="AG1216" s="41"/>
      <c r="AI1216" s="41"/>
      <c r="AK1216" s="41"/>
      <c r="AM1216" s="41"/>
      <c r="AO1216" s="41"/>
      <c r="AQ1216" s="41"/>
      <c r="AS1216" s="41"/>
      <c r="AU1216" s="41"/>
      <c r="AW1216" s="41"/>
      <c r="AY1216" s="41"/>
      <c r="BA1216" s="41"/>
      <c r="BC1216" s="41"/>
      <c r="BE1216" s="41"/>
      <c r="BG1216" s="41"/>
      <c r="BI1216" s="41"/>
      <c r="BK1216" s="41"/>
      <c r="BM1216" s="41"/>
      <c r="BO1216" s="41"/>
    </row>
    <row r="1217" spans="13:67" x14ac:dyDescent="0.2">
      <c r="M1217" s="41"/>
      <c r="O1217" s="41"/>
      <c r="Q1217" s="41"/>
      <c r="S1217" s="41"/>
      <c r="U1217" s="41"/>
      <c r="W1217" s="41"/>
      <c r="Y1217" s="41"/>
      <c r="AA1217" s="41"/>
      <c r="AC1217" s="41"/>
      <c r="AE1217" s="41"/>
      <c r="AG1217" s="41"/>
      <c r="AI1217" s="41"/>
      <c r="AK1217" s="41"/>
      <c r="AM1217" s="41"/>
      <c r="AO1217" s="41"/>
      <c r="AQ1217" s="41"/>
      <c r="AS1217" s="41"/>
      <c r="AU1217" s="41"/>
      <c r="AW1217" s="41"/>
      <c r="AY1217" s="41"/>
      <c r="BA1217" s="41"/>
      <c r="BC1217" s="41"/>
      <c r="BE1217" s="41"/>
      <c r="BG1217" s="41"/>
      <c r="BI1217" s="41"/>
      <c r="BK1217" s="41"/>
      <c r="BM1217" s="41"/>
      <c r="BO1217" s="41"/>
    </row>
    <row r="1218" spans="13:67" x14ac:dyDescent="0.2">
      <c r="M1218" s="41"/>
      <c r="O1218" s="41"/>
      <c r="Q1218" s="41"/>
      <c r="S1218" s="41"/>
      <c r="U1218" s="41"/>
      <c r="W1218" s="41"/>
      <c r="Y1218" s="41"/>
      <c r="AA1218" s="41"/>
      <c r="AC1218" s="41"/>
      <c r="AE1218" s="41"/>
      <c r="AG1218" s="41"/>
      <c r="AI1218" s="41"/>
      <c r="AK1218" s="41"/>
      <c r="AM1218" s="41"/>
      <c r="AO1218" s="41"/>
      <c r="AQ1218" s="41"/>
      <c r="AS1218" s="41"/>
      <c r="AU1218" s="41"/>
      <c r="AW1218" s="41"/>
      <c r="AY1218" s="41"/>
      <c r="BA1218" s="41"/>
      <c r="BC1218" s="41"/>
      <c r="BE1218" s="41"/>
      <c r="BG1218" s="41"/>
      <c r="BI1218" s="41"/>
      <c r="BK1218" s="41"/>
      <c r="BM1218" s="41"/>
      <c r="BO1218" s="41"/>
    </row>
    <row r="1219" spans="13:67" x14ac:dyDescent="0.2">
      <c r="M1219" s="41"/>
      <c r="O1219" s="41"/>
      <c r="Q1219" s="41"/>
      <c r="S1219" s="41"/>
      <c r="U1219" s="41"/>
      <c r="W1219" s="41"/>
      <c r="Y1219" s="41"/>
      <c r="AA1219" s="41"/>
      <c r="AC1219" s="41"/>
      <c r="AE1219" s="41"/>
      <c r="AG1219" s="41"/>
      <c r="AI1219" s="41"/>
      <c r="AK1219" s="41"/>
      <c r="AM1219" s="41"/>
      <c r="AO1219" s="41"/>
      <c r="AQ1219" s="41"/>
      <c r="AS1219" s="41"/>
      <c r="AU1219" s="41"/>
      <c r="AW1219" s="41"/>
      <c r="AY1219" s="41"/>
      <c r="BA1219" s="41"/>
      <c r="BC1219" s="41"/>
      <c r="BE1219" s="41"/>
      <c r="BG1219" s="41"/>
      <c r="BI1219" s="41"/>
      <c r="BK1219" s="41"/>
      <c r="BM1219" s="41"/>
      <c r="BO1219" s="41"/>
    </row>
    <row r="1220" spans="13:67" x14ac:dyDescent="0.2">
      <c r="M1220" s="41"/>
      <c r="O1220" s="41"/>
      <c r="Q1220" s="41"/>
      <c r="S1220" s="41"/>
      <c r="U1220" s="41"/>
      <c r="W1220" s="41"/>
      <c r="Y1220" s="41"/>
      <c r="AA1220" s="41"/>
      <c r="AC1220" s="41"/>
      <c r="AE1220" s="41"/>
      <c r="AG1220" s="41"/>
      <c r="AI1220" s="41"/>
      <c r="AK1220" s="41"/>
      <c r="AM1220" s="41"/>
      <c r="AO1220" s="41"/>
      <c r="AQ1220" s="41"/>
      <c r="AS1220" s="41"/>
      <c r="AU1220" s="41"/>
      <c r="AW1220" s="41"/>
      <c r="AY1220" s="41"/>
      <c r="BA1220" s="41"/>
      <c r="BC1220" s="41"/>
      <c r="BE1220" s="41"/>
      <c r="BG1220" s="41"/>
      <c r="BI1220" s="41"/>
      <c r="BK1220" s="41"/>
      <c r="BM1220" s="41"/>
      <c r="BO1220" s="41"/>
    </row>
    <row r="1221" spans="13:67" x14ac:dyDescent="0.2">
      <c r="M1221" s="41"/>
      <c r="O1221" s="41"/>
      <c r="Q1221" s="41"/>
      <c r="S1221" s="41"/>
      <c r="U1221" s="41"/>
      <c r="W1221" s="41"/>
      <c r="Y1221" s="41"/>
      <c r="AA1221" s="41"/>
      <c r="AC1221" s="41"/>
      <c r="AE1221" s="41"/>
      <c r="AG1221" s="41"/>
      <c r="AI1221" s="41"/>
      <c r="AK1221" s="41"/>
      <c r="AM1221" s="41"/>
      <c r="AO1221" s="41"/>
      <c r="AQ1221" s="41"/>
      <c r="AS1221" s="41"/>
      <c r="AU1221" s="41"/>
      <c r="AW1221" s="41"/>
      <c r="AY1221" s="41"/>
      <c r="BA1221" s="41"/>
      <c r="BC1221" s="41"/>
      <c r="BE1221" s="41"/>
      <c r="BG1221" s="41"/>
      <c r="BI1221" s="41"/>
      <c r="BK1221" s="41"/>
      <c r="BM1221" s="41"/>
      <c r="BO1221" s="41"/>
    </row>
    <row r="1222" spans="13:67" x14ac:dyDescent="0.2">
      <c r="M1222" s="41"/>
      <c r="O1222" s="41"/>
      <c r="Q1222" s="41"/>
      <c r="S1222" s="41"/>
      <c r="U1222" s="41"/>
      <c r="W1222" s="41"/>
      <c r="Y1222" s="41"/>
      <c r="AA1222" s="41"/>
      <c r="AC1222" s="41"/>
      <c r="AE1222" s="41"/>
      <c r="AG1222" s="41"/>
      <c r="AI1222" s="41"/>
      <c r="AK1222" s="41"/>
      <c r="AM1222" s="41"/>
      <c r="AO1222" s="41"/>
      <c r="AQ1222" s="41"/>
      <c r="AS1222" s="41"/>
      <c r="AU1222" s="41"/>
      <c r="AW1222" s="41"/>
      <c r="AY1222" s="41"/>
      <c r="BA1222" s="41"/>
      <c r="BC1222" s="41"/>
      <c r="BE1222" s="41"/>
      <c r="BG1222" s="41"/>
      <c r="BI1222" s="41"/>
      <c r="BK1222" s="41"/>
      <c r="BM1222" s="41"/>
      <c r="BO1222" s="41"/>
    </row>
    <row r="1223" spans="13:67" x14ac:dyDescent="0.2">
      <c r="M1223" s="41"/>
      <c r="O1223" s="41"/>
      <c r="Q1223" s="41"/>
      <c r="S1223" s="41"/>
      <c r="U1223" s="41"/>
      <c r="W1223" s="41"/>
      <c r="Y1223" s="41"/>
      <c r="AA1223" s="41"/>
      <c r="AC1223" s="41"/>
      <c r="AE1223" s="41"/>
      <c r="AG1223" s="41"/>
      <c r="AI1223" s="41"/>
      <c r="AK1223" s="41"/>
      <c r="AM1223" s="41"/>
      <c r="AO1223" s="41"/>
      <c r="AQ1223" s="41"/>
      <c r="AS1223" s="41"/>
      <c r="AU1223" s="41"/>
      <c r="AW1223" s="41"/>
      <c r="AY1223" s="41"/>
      <c r="BA1223" s="41"/>
      <c r="BC1223" s="41"/>
      <c r="BE1223" s="41"/>
      <c r="BG1223" s="41"/>
      <c r="BI1223" s="41"/>
      <c r="BK1223" s="41"/>
      <c r="BM1223" s="41"/>
      <c r="BO1223" s="41"/>
    </row>
    <row r="1224" spans="13:67" x14ac:dyDescent="0.2">
      <c r="M1224" s="41"/>
      <c r="O1224" s="41"/>
      <c r="Q1224" s="41"/>
      <c r="S1224" s="41"/>
      <c r="U1224" s="41"/>
      <c r="W1224" s="41"/>
      <c r="Y1224" s="41"/>
      <c r="AA1224" s="41"/>
      <c r="AC1224" s="41"/>
      <c r="AE1224" s="41"/>
      <c r="AG1224" s="41"/>
      <c r="AI1224" s="41"/>
      <c r="AK1224" s="41"/>
      <c r="AM1224" s="41"/>
      <c r="AO1224" s="41"/>
      <c r="AQ1224" s="41"/>
      <c r="AS1224" s="41"/>
      <c r="AU1224" s="41"/>
      <c r="AW1224" s="41"/>
      <c r="AY1224" s="41"/>
      <c r="BA1224" s="41"/>
      <c r="BC1224" s="41"/>
      <c r="BE1224" s="41"/>
      <c r="BG1224" s="41"/>
      <c r="BI1224" s="41"/>
      <c r="BK1224" s="41"/>
      <c r="BM1224" s="41"/>
      <c r="BO1224" s="41"/>
    </row>
    <row r="1225" spans="13:67" x14ac:dyDescent="0.2">
      <c r="M1225" s="41"/>
      <c r="O1225" s="41"/>
      <c r="Q1225" s="41"/>
      <c r="S1225" s="41"/>
      <c r="U1225" s="41"/>
      <c r="W1225" s="41"/>
      <c r="Y1225" s="41"/>
      <c r="AA1225" s="41"/>
      <c r="AC1225" s="41"/>
      <c r="AE1225" s="41"/>
      <c r="AG1225" s="41"/>
      <c r="AI1225" s="41"/>
      <c r="AK1225" s="41"/>
      <c r="AM1225" s="41"/>
      <c r="AO1225" s="41"/>
      <c r="AQ1225" s="41"/>
      <c r="AS1225" s="41"/>
      <c r="AU1225" s="41"/>
      <c r="AW1225" s="41"/>
      <c r="AY1225" s="41"/>
      <c r="BA1225" s="41"/>
      <c r="BC1225" s="41"/>
      <c r="BE1225" s="41"/>
      <c r="BG1225" s="41"/>
      <c r="BI1225" s="41"/>
      <c r="BK1225" s="41"/>
      <c r="BM1225" s="41"/>
      <c r="BO1225" s="41"/>
    </row>
    <row r="1226" spans="13:67" x14ac:dyDescent="0.2">
      <c r="M1226" s="41"/>
      <c r="O1226" s="41"/>
      <c r="Q1226" s="41"/>
      <c r="S1226" s="41"/>
      <c r="U1226" s="41"/>
      <c r="W1226" s="41"/>
      <c r="Y1226" s="41"/>
      <c r="AA1226" s="41"/>
      <c r="AC1226" s="41"/>
      <c r="AE1226" s="41"/>
      <c r="AG1226" s="41"/>
      <c r="AI1226" s="41"/>
      <c r="AK1226" s="41"/>
      <c r="AM1226" s="41"/>
      <c r="AO1226" s="41"/>
      <c r="AQ1226" s="41"/>
      <c r="AS1226" s="41"/>
      <c r="AU1226" s="41"/>
      <c r="AW1226" s="41"/>
      <c r="AY1226" s="41"/>
      <c r="BA1226" s="41"/>
      <c r="BC1226" s="41"/>
      <c r="BE1226" s="41"/>
      <c r="BG1226" s="41"/>
      <c r="BI1226" s="41"/>
      <c r="BK1226" s="41"/>
      <c r="BM1226" s="41"/>
      <c r="BO1226" s="41"/>
    </row>
    <row r="1227" spans="13:67" x14ac:dyDescent="0.2">
      <c r="M1227" s="41"/>
      <c r="O1227" s="41"/>
      <c r="Q1227" s="41"/>
      <c r="S1227" s="41"/>
      <c r="U1227" s="41"/>
      <c r="W1227" s="41"/>
      <c r="Y1227" s="41"/>
      <c r="AA1227" s="41"/>
      <c r="AC1227" s="41"/>
      <c r="AE1227" s="41"/>
      <c r="AG1227" s="41"/>
      <c r="AI1227" s="41"/>
      <c r="AK1227" s="41"/>
      <c r="AM1227" s="41"/>
      <c r="AO1227" s="41"/>
      <c r="AQ1227" s="41"/>
      <c r="AS1227" s="41"/>
      <c r="AU1227" s="41"/>
      <c r="AW1227" s="41"/>
      <c r="AY1227" s="41"/>
      <c r="BA1227" s="41"/>
      <c r="BC1227" s="41"/>
      <c r="BE1227" s="41"/>
      <c r="BG1227" s="41"/>
      <c r="BI1227" s="41"/>
      <c r="BK1227" s="41"/>
      <c r="BM1227" s="41"/>
      <c r="BO1227" s="41"/>
    </row>
    <row r="1228" spans="13:67" x14ac:dyDescent="0.2">
      <c r="M1228" s="41"/>
      <c r="O1228" s="41"/>
      <c r="Q1228" s="41"/>
      <c r="S1228" s="41"/>
      <c r="U1228" s="41"/>
      <c r="W1228" s="41"/>
      <c r="Y1228" s="41"/>
      <c r="AA1228" s="41"/>
      <c r="AC1228" s="41"/>
      <c r="AE1228" s="41"/>
      <c r="AG1228" s="41"/>
      <c r="AI1228" s="41"/>
      <c r="AK1228" s="41"/>
      <c r="AM1228" s="41"/>
      <c r="AO1228" s="41"/>
      <c r="AQ1228" s="41"/>
      <c r="AS1228" s="41"/>
      <c r="AU1228" s="41"/>
      <c r="AW1228" s="41"/>
      <c r="AY1228" s="41"/>
      <c r="BA1228" s="41"/>
      <c r="BC1228" s="41"/>
      <c r="BE1228" s="41"/>
      <c r="BG1228" s="41"/>
      <c r="BI1228" s="41"/>
      <c r="BK1228" s="41"/>
      <c r="BM1228" s="41"/>
      <c r="BO1228" s="41"/>
    </row>
    <row r="1229" spans="13:67" x14ac:dyDescent="0.2">
      <c r="M1229" s="41"/>
      <c r="O1229" s="41"/>
      <c r="Q1229" s="41"/>
      <c r="S1229" s="41"/>
      <c r="U1229" s="41"/>
      <c r="W1229" s="41"/>
      <c r="Y1229" s="41"/>
      <c r="AA1229" s="41"/>
      <c r="AC1229" s="41"/>
      <c r="AE1229" s="41"/>
      <c r="AG1229" s="41"/>
      <c r="AI1229" s="41"/>
      <c r="AK1229" s="41"/>
      <c r="AM1229" s="41"/>
      <c r="AO1229" s="41"/>
      <c r="AQ1229" s="41"/>
      <c r="AS1229" s="41"/>
      <c r="AU1229" s="41"/>
      <c r="AW1229" s="41"/>
      <c r="AY1229" s="41"/>
      <c r="BA1229" s="41"/>
      <c r="BC1229" s="41"/>
      <c r="BE1229" s="41"/>
      <c r="BG1229" s="41"/>
      <c r="BI1229" s="41"/>
      <c r="BK1229" s="41"/>
      <c r="BM1229" s="41"/>
      <c r="BO1229" s="41"/>
    </row>
    <row r="1230" spans="13:67" x14ac:dyDescent="0.2">
      <c r="M1230" s="41"/>
      <c r="O1230" s="41"/>
      <c r="Q1230" s="41"/>
      <c r="S1230" s="41"/>
      <c r="U1230" s="41"/>
      <c r="W1230" s="41"/>
      <c r="Y1230" s="41"/>
      <c r="AA1230" s="41"/>
      <c r="AC1230" s="41"/>
      <c r="AE1230" s="41"/>
      <c r="AG1230" s="41"/>
      <c r="AI1230" s="41"/>
      <c r="AK1230" s="41"/>
      <c r="AM1230" s="41"/>
      <c r="AO1230" s="41"/>
      <c r="AQ1230" s="41"/>
      <c r="AS1230" s="41"/>
      <c r="AU1230" s="41"/>
      <c r="AW1230" s="41"/>
      <c r="AY1230" s="41"/>
      <c r="BA1230" s="41"/>
      <c r="BC1230" s="41"/>
      <c r="BE1230" s="41"/>
      <c r="BG1230" s="41"/>
      <c r="BI1230" s="41"/>
      <c r="BK1230" s="41"/>
      <c r="BM1230" s="41"/>
      <c r="BO1230" s="41"/>
    </row>
    <row r="1231" spans="13:67" x14ac:dyDescent="0.2">
      <c r="M1231" s="41"/>
      <c r="O1231" s="41"/>
      <c r="Q1231" s="41"/>
      <c r="S1231" s="41"/>
      <c r="U1231" s="41"/>
      <c r="W1231" s="41"/>
      <c r="Y1231" s="41"/>
      <c r="AA1231" s="41"/>
      <c r="AC1231" s="41"/>
      <c r="AE1231" s="41"/>
      <c r="AG1231" s="41"/>
      <c r="AI1231" s="41"/>
      <c r="AK1231" s="41"/>
      <c r="AM1231" s="41"/>
      <c r="AO1231" s="41"/>
      <c r="AQ1231" s="41"/>
      <c r="AS1231" s="41"/>
      <c r="AU1231" s="41"/>
      <c r="AW1231" s="41"/>
      <c r="AY1231" s="41"/>
      <c r="BA1231" s="41"/>
      <c r="BC1231" s="41"/>
      <c r="BE1231" s="41"/>
      <c r="BG1231" s="41"/>
      <c r="BI1231" s="41"/>
      <c r="BK1231" s="41"/>
      <c r="BM1231" s="41"/>
      <c r="BO1231" s="41"/>
    </row>
    <row r="1232" spans="13:67" x14ac:dyDescent="0.2">
      <c r="M1232" s="41"/>
      <c r="O1232" s="41"/>
      <c r="Q1232" s="41"/>
      <c r="S1232" s="41"/>
      <c r="U1232" s="41"/>
      <c r="W1232" s="41"/>
      <c r="Y1232" s="41"/>
      <c r="AA1232" s="41"/>
      <c r="AC1232" s="41"/>
      <c r="AE1232" s="41"/>
      <c r="AG1232" s="41"/>
      <c r="AI1232" s="41"/>
      <c r="AK1232" s="41"/>
      <c r="AM1232" s="41"/>
      <c r="AO1232" s="41"/>
      <c r="AQ1232" s="41"/>
      <c r="AS1232" s="41"/>
      <c r="AU1232" s="41"/>
      <c r="AW1232" s="41"/>
      <c r="AY1232" s="41"/>
      <c r="BA1232" s="41"/>
      <c r="BC1232" s="41"/>
      <c r="BE1232" s="41"/>
      <c r="BG1232" s="41"/>
      <c r="BI1232" s="41"/>
      <c r="BK1232" s="41"/>
      <c r="BM1232" s="41"/>
      <c r="BO1232" s="41"/>
    </row>
    <row r="1233" spans="13:67" x14ac:dyDescent="0.2">
      <c r="M1233" s="41"/>
      <c r="O1233" s="41"/>
      <c r="Q1233" s="41"/>
      <c r="S1233" s="41"/>
      <c r="U1233" s="41"/>
      <c r="W1233" s="41"/>
      <c r="Y1233" s="41"/>
      <c r="AA1233" s="41"/>
      <c r="AC1233" s="41"/>
      <c r="AE1233" s="41"/>
      <c r="AG1233" s="41"/>
      <c r="AI1233" s="41"/>
      <c r="AK1233" s="41"/>
      <c r="AM1233" s="41"/>
      <c r="AO1233" s="41"/>
      <c r="AQ1233" s="41"/>
      <c r="AS1233" s="41"/>
      <c r="AU1233" s="41"/>
      <c r="AW1233" s="41"/>
      <c r="AY1233" s="41"/>
      <c r="BA1233" s="41"/>
      <c r="BC1233" s="41"/>
      <c r="BE1233" s="41"/>
      <c r="BG1233" s="41"/>
      <c r="BI1233" s="41"/>
      <c r="BK1233" s="41"/>
      <c r="BM1233" s="41"/>
      <c r="BO1233" s="41"/>
    </row>
    <row r="1234" spans="13:67" x14ac:dyDescent="0.2">
      <c r="M1234" s="41"/>
      <c r="O1234" s="41"/>
      <c r="Q1234" s="41"/>
      <c r="S1234" s="41"/>
      <c r="U1234" s="41"/>
      <c r="W1234" s="41"/>
      <c r="Y1234" s="41"/>
      <c r="AA1234" s="41"/>
      <c r="AC1234" s="41"/>
      <c r="AE1234" s="41"/>
      <c r="AG1234" s="41"/>
      <c r="AI1234" s="41"/>
      <c r="AK1234" s="41"/>
      <c r="AM1234" s="41"/>
      <c r="AO1234" s="41"/>
      <c r="AQ1234" s="41"/>
      <c r="AS1234" s="41"/>
      <c r="AU1234" s="41"/>
      <c r="AW1234" s="41"/>
      <c r="AY1234" s="41"/>
      <c r="BA1234" s="41"/>
      <c r="BC1234" s="41"/>
      <c r="BE1234" s="41"/>
      <c r="BG1234" s="41"/>
      <c r="BI1234" s="41"/>
      <c r="BK1234" s="41"/>
      <c r="BM1234" s="41"/>
      <c r="BO1234" s="41"/>
    </row>
    <row r="1235" spans="13:67" x14ac:dyDescent="0.2">
      <c r="M1235" s="41"/>
      <c r="O1235" s="41"/>
      <c r="Q1235" s="41"/>
      <c r="S1235" s="41"/>
      <c r="U1235" s="41"/>
      <c r="W1235" s="41"/>
      <c r="Y1235" s="41"/>
      <c r="AA1235" s="41"/>
      <c r="AC1235" s="41"/>
      <c r="AE1235" s="41"/>
      <c r="AG1235" s="41"/>
      <c r="AI1235" s="41"/>
      <c r="AK1235" s="41"/>
      <c r="AM1235" s="41"/>
      <c r="AO1235" s="41"/>
      <c r="AQ1235" s="41"/>
      <c r="AS1235" s="41"/>
      <c r="AU1235" s="41"/>
      <c r="AW1235" s="41"/>
      <c r="AY1235" s="41"/>
      <c r="BA1235" s="41"/>
      <c r="BC1235" s="41"/>
      <c r="BE1235" s="41"/>
      <c r="BG1235" s="41"/>
      <c r="BI1235" s="41"/>
      <c r="BK1235" s="41"/>
      <c r="BM1235" s="41"/>
      <c r="BO1235" s="41"/>
    </row>
    <row r="1236" spans="13:67" x14ac:dyDescent="0.2">
      <c r="M1236" s="41"/>
      <c r="O1236" s="41"/>
      <c r="Q1236" s="41"/>
      <c r="S1236" s="41"/>
      <c r="U1236" s="41"/>
      <c r="W1236" s="41"/>
      <c r="Y1236" s="41"/>
      <c r="AA1236" s="41"/>
      <c r="AC1236" s="41"/>
      <c r="AE1236" s="41"/>
      <c r="AG1236" s="41"/>
      <c r="AI1236" s="41"/>
      <c r="AK1236" s="41"/>
      <c r="AM1236" s="41"/>
      <c r="AO1236" s="41"/>
      <c r="AQ1236" s="41"/>
      <c r="AS1236" s="41"/>
      <c r="AU1236" s="41"/>
      <c r="AW1236" s="41"/>
      <c r="AY1236" s="41"/>
      <c r="BA1236" s="41"/>
      <c r="BC1236" s="41"/>
      <c r="BE1236" s="41"/>
      <c r="BG1236" s="41"/>
      <c r="BI1236" s="41"/>
      <c r="BK1236" s="41"/>
      <c r="BM1236" s="41"/>
      <c r="BO1236" s="41"/>
    </row>
    <row r="1237" spans="13:67" x14ac:dyDescent="0.2">
      <c r="M1237" s="41"/>
      <c r="O1237" s="41"/>
      <c r="Q1237" s="41"/>
      <c r="S1237" s="41"/>
      <c r="U1237" s="41"/>
      <c r="W1237" s="41"/>
      <c r="Y1237" s="41"/>
      <c r="AA1237" s="41"/>
      <c r="AC1237" s="41"/>
      <c r="AE1237" s="41"/>
      <c r="AG1237" s="41"/>
      <c r="AI1237" s="41"/>
      <c r="AK1237" s="41"/>
      <c r="AM1237" s="41"/>
      <c r="AO1237" s="41"/>
      <c r="AQ1237" s="41"/>
      <c r="AS1237" s="41"/>
      <c r="AU1237" s="41"/>
      <c r="AW1237" s="41"/>
      <c r="AY1237" s="41"/>
      <c r="BA1237" s="41"/>
      <c r="BC1237" s="41"/>
      <c r="BE1237" s="41"/>
      <c r="BG1237" s="41"/>
      <c r="BI1237" s="41"/>
      <c r="BK1237" s="41"/>
      <c r="BM1237" s="41"/>
      <c r="BO1237" s="41"/>
    </row>
    <row r="1238" spans="13:67" x14ac:dyDescent="0.2">
      <c r="M1238" s="41"/>
      <c r="O1238" s="41"/>
      <c r="Q1238" s="41"/>
      <c r="S1238" s="41"/>
      <c r="U1238" s="41"/>
      <c r="W1238" s="41"/>
      <c r="Y1238" s="41"/>
      <c r="AA1238" s="41"/>
      <c r="AC1238" s="41"/>
      <c r="AE1238" s="41"/>
      <c r="AG1238" s="41"/>
      <c r="AI1238" s="41"/>
      <c r="AK1238" s="41"/>
      <c r="AM1238" s="41"/>
      <c r="AO1238" s="41"/>
      <c r="AQ1238" s="41"/>
      <c r="AS1238" s="41"/>
      <c r="AU1238" s="41"/>
      <c r="AW1238" s="41"/>
      <c r="AY1238" s="41"/>
      <c r="BA1238" s="41"/>
      <c r="BC1238" s="41"/>
      <c r="BE1238" s="41"/>
      <c r="BG1238" s="41"/>
      <c r="BI1238" s="41"/>
      <c r="BK1238" s="41"/>
      <c r="BM1238" s="41"/>
      <c r="BO1238" s="41"/>
    </row>
    <row r="1239" spans="13:67" x14ac:dyDescent="0.2">
      <c r="M1239" s="41"/>
      <c r="O1239" s="41"/>
      <c r="Q1239" s="41"/>
      <c r="S1239" s="41"/>
      <c r="U1239" s="41"/>
      <c r="W1239" s="41"/>
      <c r="Y1239" s="41"/>
      <c r="AA1239" s="41"/>
      <c r="AC1239" s="41"/>
      <c r="AE1239" s="41"/>
      <c r="AG1239" s="41"/>
      <c r="AI1239" s="41"/>
      <c r="AK1239" s="41"/>
      <c r="AM1239" s="41"/>
      <c r="AO1239" s="41"/>
      <c r="AQ1239" s="41"/>
      <c r="AS1239" s="41"/>
      <c r="AU1239" s="41"/>
      <c r="AW1239" s="41"/>
      <c r="AY1239" s="41"/>
      <c r="BA1239" s="41"/>
      <c r="BC1239" s="41"/>
      <c r="BE1239" s="41"/>
      <c r="BG1239" s="41"/>
      <c r="BI1239" s="41"/>
      <c r="BK1239" s="41"/>
      <c r="BM1239" s="41"/>
      <c r="BO1239" s="41"/>
    </row>
    <row r="1240" spans="13:67" x14ac:dyDescent="0.2">
      <c r="M1240" s="41"/>
      <c r="O1240" s="41"/>
      <c r="Q1240" s="41"/>
      <c r="S1240" s="41"/>
      <c r="U1240" s="41"/>
      <c r="W1240" s="41"/>
      <c r="Y1240" s="41"/>
      <c r="AA1240" s="41"/>
      <c r="AC1240" s="41"/>
      <c r="AE1240" s="41"/>
      <c r="AG1240" s="41"/>
      <c r="AI1240" s="41"/>
      <c r="AK1240" s="41"/>
      <c r="AM1240" s="41"/>
      <c r="AO1240" s="41"/>
      <c r="AQ1240" s="41"/>
      <c r="AS1240" s="41"/>
      <c r="AU1240" s="41"/>
      <c r="AW1240" s="41"/>
      <c r="AY1240" s="41"/>
      <c r="BA1240" s="41"/>
      <c r="BC1240" s="41"/>
      <c r="BE1240" s="41"/>
      <c r="BG1240" s="41"/>
      <c r="BI1240" s="41"/>
      <c r="BK1240" s="41"/>
      <c r="BM1240" s="41"/>
      <c r="BO1240" s="41"/>
    </row>
    <row r="1241" spans="13:67" x14ac:dyDescent="0.2">
      <c r="M1241" s="41"/>
      <c r="O1241" s="41"/>
      <c r="Q1241" s="41"/>
      <c r="S1241" s="41"/>
      <c r="U1241" s="41"/>
      <c r="W1241" s="41"/>
      <c r="Y1241" s="41"/>
      <c r="AA1241" s="41"/>
      <c r="AC1241" s="41"/>
      <c r="AE1241" s="41"/>
      <c r="AG1241" s="41"/>
      <c r="AI1241" s="41"/>
      <c r="AK1241" s="41"/>
      <c r="AM1241" s="41"/>
      <c r="AO1241" s="41"/>
      <c r="AQ1241" s="41"/>
      <c r="AS1241" s="41"/>
      <c r="AU1241" s="41"/>
      <c r="AW1241" s="41"/>
      <c r="AY1241" s="41"/>
      <c r="BA1241" s="41"/>
      <c r="BC1241" s="41"/>
      <c r="BE1241" s="41"/>
      <c r="BG1241" s="41"/>
      <c r="BI1241" s="41"/>
      <c r="BK1241" s="41"/>
      <c r="BM1241" s="41"/>
      <c r="BO1241" s="41"/>
    </row>
    <row r="1242" spans="13:67" x14ac:dyDescent="0.2">
      <c r="M1242" s="41"/>
      <c r="O1242" s="41"/>
      <c r="Q1242" s="41"/>
      <c r="S1242" s="41"/>
      <c r="U1242" s="41"/>
      <c r="W1242" s="41"/>
      <c r="Y1242" s="41"/>
      <c r="AA1242" s="41"/>
      <c r="AC1242" s="41"/>
      <c r="AE1242" s="41"/>
      <c r="AG1242" s="41"/>
      <c r="AI1242" s="41"/>
      <c r="AK1242" s="41"/>
      <c r="AM1242" s="41"/>
      <c r="AO1242" s="41"/>
      <c r="AQ1242" s="41"/>
      <c r="AS1242" s="41"/>
      <c r="AU1242" s="41"/>
      <c r="AW1242" s="41"/>
      <c r="AY1242" s="41"/>
      <c r="BA1242" s="41"/>
      <c r="BC1242" s="41"/>
      <c r="BE1242" s="41"/>
      <c r="BG1242" s="41"/>
      <c r="BI1242" s="41"/>
      <c r="BK1242" s="41"/>
      <c r="BM1242" s="41"/>
      <c r="BO1242" s="41"/>
    </row>
    <row r="1243" spans="13:67" x14ac:dyDescent="0.2">
      <c r="M1243" s="41"/>
      <c r="O1243" s="41"/>
      <c r="Q1243" s="41"/>
      <c r="S1243" s="41"/>
      <c r="U1243" s="41"/>
      <c r="W1243" s="41"/>
      <c r="Y1243" s="41"/>
      <c r="AA1243" s="41"/>
      <c r="AC1243" s="41"/>
      <c r="AE1243" s="41"/>
      <c r="AG1243" s="41"/>
      <c r="AI1243" s="41"/>
      <c r="AK1243" s="41"/>
      <c r="AM1243" s="41"/>
      <c r="AO1243" s="41"/>
      <c r="AQ1243" s="41"/>
      <c r="AS1243" s="41"/>
      <c r="AU1243" s="41"/>
      <c r="AW1243" s="41"/>
      <c r="AY1243" s="41"/>
      <c r="BA1243" s="41"/>
      <c r="BC1243" s="41"/>
      <c r="BE1243" s="41"/>
      <c r="BG1243" s="41"/>
      <c r="BI1243" s="41"/>
      <c r="BK1243" s="41"/>
      <c r="BM1243" s="41"/>
      <c r="BO1243" s="41"/>
    </row>
    <row r="1244" spans="13:67" x14ac:dyDescent="0.2">
      <c r="M1244" s="41"/>
      <c r="O1244" s="41"/>
      <c r="Q1244" s="41"/>
      <c r="S1244" s="41"/>
      <c r="U1244" s="41"/>
      <c r="W1244" s="41"/>
      <c r="Y1244" s="41"/>
      <c r="AA1244" s="41"/>
      <c r="AC1244" s="41"/>
      <c r="AE1244" s="41"/>
      <c r="AG1244" s="41"/>
      <c r="AI1244" s="41"/>
      <c r="AK1244" s="41"/>
      <c r="AM1244" s="41"/>
      <c r="AO1244" s="41"/>
      <c r="AQ1244" s="41"/>
      <c r="AS1244" s="41"/>
      <c r="AU1244" s="41"/>
      <c r="AW1244" s="41"/>
      <c r="AY1244" s="41"/>
      <c r="BA1244" s="41"/>
      <c r="BC1244" s="41"/>
      <c r="BE1244" s="41"/>
      <c r="BG1244" s="41"/>
      <c r="BI1244" s="41"/>
      <c r="BK1244" s="41"/>
      <c r="BM1244" s="41"/>
      <c r="BO1244" s="41"/>
    </row>
    <row r="1245" spans="13:67" x14ac:dyDescent="0.2">
      <c r="M1245" s="41"/>
      <c r="O1245" s="41"/>
      <c r="Q1245" s="41"/>
      <c r="S1245" s="41"/>
      <c r="U1245" s="41"/>
      <c r="W1245" s="41"/>
      <c r="Y1245" s="41"/>
      <c r="AA1245" s="41"/>
      <c r="AC1245" s="41"/>
      <c r="AE1245" s="41"/>
      <c r="AG1245" s="41"/>
      <c r="AI1245" s="41"/>
      <c r="AK1245" s="41"/>
      <c r="AM1245" s="41"/>
      <c r="AO1245" s="41"/>
      <c r="AQ1245" s="41"/>
      <c r="AS1245" s="41"/>
      <c r="AU1245" s="41"/>
      <c r="AW1245" s="41"/>
      <c r="AY1245" s="41"/>
      <c r="BA1245" s="41"/>
      <c r="BC1245" s="41"/>
      <c r="BE1245" s="41"/>
      <c r="BG1245" s="41"/>
      <c r="BI1245" s="41"/>
      <c r="BK1245" s="41"/>
      <c r="BM1245" s="41"/>
      <c r="BO1245" s="41"/>
    </row>
    <row r="1246" spans="13:67" x14ac:dyDescent="0.2">
      <c r="M1246" s="41"/>
      <c r="O1246" s="41"/>
      <c r="Q1246" s="41"/>
      <c r="S1246" s="41"/>
      <c r="U1246" s="41"/>
      <c r="W1246" s="41"/>
      <c r="Y1246" s="41"/>
      <c r="AA1246" s="41"/>
      <c r="AC1246" s="41"/>
      <c r="AE1246" s="41"/>
      <c r="AG1246" s="41"/>
      <c r="AI1246" s="41"/>
      <c r="AK1246" s="41"/>
      <c r="AM1246" s="41"/>
      <c r="AO1246" s="41"/>
      <c r="AQ1246" s="41"/>
      <c r="AS1246" s="41"/>
      <c r="AU1246" s="41"/>
      <c r="AW1246" s="41"/>
      <c r="AY1246" s="41"/>
      <c r="BA1246" s="41"/>
      <c r="BC1246" s="41"/>
      <c r="BE1246" s="41"/>
      <c r="BG1246" s="41"/>
      <c r="BI1246" s="41"/>
      <c r="BK1246" s="41"/>
      <c r="BM1246" s="41"/>
      <c r="BO1246" s="41"/>
    </row>
    <row r="1247" spans="13:67" x14ac:dyDescent="0.2">
      <c r="M1247" s="41"/>
      <c r="O1247" s="41"/>
      <c r="Q1247" s="41"/>
      <c r="S1247" s="41"/>
      <c r="U1247" s="41"/>
      <c r="W1247" s="41"/>
      <c r="Y1247" s="41"/>
      <c r="AA1247" s="41"/>
      <c r="AC1247" s="41"/>
      <c r="AE1247" s="41"/>
      <c r="AG1247" s="41"/>
      <c r="AI1247" s="41"/>
      <c r="AK1247" s="41"/>
      <c r="AM1247" s="41"/>
      <c r="AO1247" s="41"/>
      <c r="AQ1247" s="41"/>
      <c r="AS1247" s="41"/>
      <c r="AU1247" s="41"/>
      <c r="AW1247" s="41"/>
      <c r="AY1247" s="41"/>
      <c r="BA1247" s="41"/>
      <c r="BC1247" s="41"/>
      <c r="BE1247" s="41"/>
      <c r="BG1247" s="41"/>
      <c r="BI1247" s="41"/>
      <c r="BK1247" s="41"/>
      <c r="BM1247" s="41"/>
      <c r="BO1247" s="41"/>
    </row>
    <row r="1248" spans="13:67" x14ac:dyDescent="0.2">
      <c r="M1248" s="41"/>
      <c r="O1248" s="41"/>
      <c r="Q1248" s="41"/>
      <c r="S1248" s="41"/>
      <c r="U1248" s="41"/>
      <c r="W1248" s="41"/>
      <c r="Y1248" s="41"/>
      <c r="AA1248" s="41"/>
      <c r="AC1248" s="41"/>
      <c r="AE1248" s="41"/>
      <c r="AG1248" s="41"/>
      <c r="AI1248" s="41"/>
      <c r="AK1248" s="41"/>
      <c r="AM1248" s="41"/>
      <c r="AO1248" s="41"/>
      <c r="AQ1248" s="41"/>
      <c r="AS1248" s="41"/>
      <c r="AU1248" s="41"/>
      <c r="AW1248" s="41"/>
      <c r="AY1248" s="41"/>
      <c r="BA1248" s="41"/>
      <c r="BC1248" s="41"/>
      <c r="BE1248" s="41"/>
      <c r="BG1248" s="41"/>
      <c r="BI1248" s="41"/>
      <c r="BK1248" s="41"/>
      <c r="BM1248" s="41"/>
      <c r="BO1248" s="41"/>
    </row>
    <row r="1249" spans="13:67" x14ac:dyDescent="0.2">
      <c r="M1249" s="41"/>
      <c r="O1249" s="41"/>
      <c r="Q1249" s="41"/>
      <c r="S1249" s="41"/>
      <c r="U1249" s="41"/>
      <c r="W1249" s="41"/>
      <c r="Y1249" s="41"/>
      <c r="AA1249" s="41"/>
      <c r="AC1249" s="41"/>
      <c r="AE1249" s="41"/>
      <c r="AG1249" s="41"/>
      <c r="AI1249" s="41"/>
      <c r="AK1249" s="41"/>
      <c r="AM1249" s="41"/>
      <c r="AO1249" s="41"/>
      <c r="AQ1249" s="41"/>
      <c r="AS1249" s="41"/>
      <c r="AU1249" s="41"/>
      <c r="AW1249" s="41"/>
      <c r="AY1249" s="41"/>
      <c r="BA1249" s="41"/>
      <c r="BC1249" s="41"/>
      <c r="BE1249" s="41"/>
      <c r="BG1249" s="41"/>
      <c r="BI1249" s="41"/>
      <c r="BK1249" s="41"/>
      <c r="BM1249" s="41"/>
      <c r="BO1249" s="41"/>
    </row>
    <row r="1250" spans="13:67" x14ac:dyDescent="0.2">
      <c r="M1250" s="41"/>
      <c r="O1250" s="41"/>
      <c r="Q1250" s="41"/>
      <c r="S1250" s="41"/>
      <c r="U1250" s="41"/>
      <c r="W1250" s="41"/>
      <c r="Y1250" s="41"/>
      <c r="AA1250" s="41"/>
      <c r="AC1250" s="41"/>
      <c r="AE1250" s="41"/>
      <c r="AG1250" s="41"/>
      <c r="AI1250" s="41"/>
      <c r="AK1250" s="41"/>
      <c r="AM1250" s="41"/>
      <c r="AO1250" s="41"/>
      <c r="AQ1250" s="41"/>
      <c r="AS1250" s="41"/>
      <c r="AU1250" s="41"/>
      <c r="AW1250" s="41"/>
      <c r="AY1250" s="41"/>
      <c r="BA1250" s="41"/>
      <c r="BC1250" s="41"/>
      <c r="BE1250" s="41"/>
      <c r="BG1250" s="41"/>
      <c r="BI1250" s="41"/>
      <c r="BK1250" s="41"/>
      <c r="BM1250" s="41"/>
      <c r="BO1250" s="41"/>
    </row>
    <row r="1251" spans="13:67" x14ac:dyDescent="0.2">
      <c r="M1251" s="41"/>
      <c r="O1251" s="41"/>
      <c r="Q1251" s="41"/>
      <c r="S1251" s="41"/>
      <c r="U1251" s="41"/>
      <c r="W1251" s="41"/>
      <c r="Y1251" s="41"/>
      <c r="AA1251" s="41"/>
      <c r="AC1251" s="41"/>
      <c r="AE1251" s="41"/>
      <c r="AG1251" s="41"/>
      <c r="AI1251" s="41"/>
      <c r="AK1251" s="41"/>
      <c r="AM1251" s="41"/>
      <c r="AO1251" s="41"/>
      <c r="AQ1251" s="41"/>
      <c r="AS1251" s="41"/>
      <c r="AU1251" s="41"/>
      <c r="AW1251" s="41"/>
      <c r="AY1251" s="41"/>
      <c r="BA1251" s="41"/>
      <c r="BC1251" s="41"/>
      <c r="BE1251" s="41"/>
      <c r="BG1251" s="41"/>
      <c r="BI1251" s="41"/>
      <c r="BK1251" s="41"/>
      <c r="BM1251" s="41"/>
      <c r="BO1251" s="41"/>
    </row>
    <row r="1252" spans="13:67" x14ac:dyDescent="0.2">
      <c r="M1252" s="41"/>
      <c r="O1252" s="41"/>
      <c r="Q1252" s="41"/>
      <c r="S1252" s="41"/>
      <c r="U1252" s="41"/>
      <c r="W1252" s="41"/>
      <c r="Y1252" s="41"/>
      <c r="AA1252" s="41"/>
      <c r="AC1252" s="41"/>
      <c r="AE1252" s="41"/>
      <c r="AG1252" s="41"/>
      <c r="AI1252" s="41"/>
      <c r="AK1252" s="41"/>
      <c r="AM1252" s="41"/>
      <c r="AO1252" s="41"/>
      <c r="AQ1252" s="41"/>
      <c r="AS1252" s="41"/>
      <c r="AU1252" s="41"/>
      <c r="AW1252" s="41"/>
      <c r="AY1252" s="41"/>
      <c r="BA1252" s="41"/>
      <c r="BC1252" s="41"/>
      <c r="BE1252" s="41"/>
      <c r="BG1252" s="41"/>
      <c r="BI1252" s="41"/>
      <c r="BK1252" s="41"/>
      <c r="BM1252" s="41"/>
      <c r="BO1252" s="41"/>
    </row>
    <row r="1253" spans="13:67" x14ac:dyDescent="0.2">
      <c r="M1253" s="41"/>
      <c r="O1253" s="41"/>
      <c r="Q1253" s="41"/>
      <c r="S1253" s="41"/>
      <c r="U1253" s="41"/>
      <c r="W1253" s="41"/>
      <c r="Y1253" s="41"/>
      <c r="AA1253" s="41"/>
      <c r="AC1253" s="41"/>
      <c r="AE1253" s="41"/>
      <c r="AG1253" s="41"/>
      <c r="AI1253" s="41"/>
      <c r="AK1253" s="41"/>
      <c r="AM1253" s="41"/>
      <c r="AO1253" s="41"/>
      <c r="AQ1253" s="41"/>
      <c r="AS1253" s="41"/>
      <c r="AU1253" s="41"/>
      <c r="AW1253" s="41"/>
      <c r="AY1253" s="41"/>
      <c r="BA1253" s="41"/>
      <c r="BC1253" s="41"/>
      <c r="BE1253" s="41"/>
      <c r="BG1253" s="41"/>
      <c r="BI1253" s="41"/>
      <c r="BK1253" s="41"/>
      <c r="BM1253" s="41"/>
      <c r="BO1253" s="41"/>
    </row>
    <row r="1254" spans="13:67" x14ac:dyDescent="0.2">
      <c r="M1254" s="41"/>
      <c r="O1254" s="41"/>
      <c r="Q1254" s="41"/>
      <c r="S1254" s="41"/>
      <c r="U1254" s="41"/>
      <c r="W1254" s="41"/>
      <c r="Y1254" s="41"/>
      <c r="AA1254" s="41"/>
      <c r="AC1254" s="41"/>
      <c r="AE1254" s="41"/>
      <c r="AG1254" s="41"/>
      <c r="AI1254" s="41"/>
      <c r="AK1254" s="41"/>
      <c r="AM1254" s="41"/>
      <c r="AO1254" s="41"/>
      <c r="AQ1254" s="41"/>
      <c r="AS1254" s="41"/>
      <c r="AU1254" s="41"/>
      <c r="AW1254" s="41"/>
      <c r="AY1254" s="41"/>
      <c r="BA1254" s="41"/>
      <c r="BC1254" s="41"/>
      <c r="BE1254" s="41"/>
      <c r="BG1254" s="41"/>
      <c r="BI1254" s="41"/>
      <c r="BK1254" s="41"/>
      <c r="BM1254" s="41"/>
      <c r="BO1254" s="41"/>
    </row>
    <row r="1255" spans="13:67" x14ac:dyDescent="0.2">
      <c r="M1255" s="41"/>
      <c r="O1255" s="41"/>
      <c r="Q1255" s="41"/>
      <c r="S1255" s="41"/>
      <c r="U1255" s="41"/>
      <c r="W1255" s="41"/>
      <c r="Y1255" s="41"/>
      <c r="AA1255" s="41"/>
      <c r="AC1255" s="41"/>
      <c r="AE1255" s="41"/>
      <c r="AG1255" s="41"/>
      <c r="AI1255" s="41"/>
      <c r="AK1255" s="41"/>
      <c r="AM1255" s="41"/>
      <c r="AO1255" s="41"/>
      <c r="AQ1255" s="41"/>
      <c r="AS1255" s="41"/>
      <c r="AU1255" s="41"/>
      <c r="AW1255" s="41"/>
      <c r="AY1255" s="41"/>
      <c r="BA1255" s="41"/>
      <c r="BC1255" s="41"/>
      <c r="BE1255" s="41"/>
      <c r="BG1255" s="41"/>
      <c r="BI1255" s="41"/>
      <c r="BK1255" s="41"/>
      <c r="BM1255" s="41"/>
      <c r="BO1255" s="41"/>
    </row>
    <row r="1256" spans="13:67" x14ac:dyDescent="0.2">
      <c r="M1256" s="41"/>
      <c r="O1256" s="41"/>
      <c r="Q1256" s="41"/>
      <c r="S1256" s="41"/>
      <c r="U1256" s="41"/>
      <c r="W1256" s="41"/>
      <c r="Y1256" s="41"/>
      <c r="AA1256" s="41"/>
      <c r="AC1256" s="41"/>
      <c r="AE1256" s="41"/>
      <c r="AG1256" s="41"/>
      <c r="AI1256" s="41"/>
      <c r="AK1256" s="41"/>
      <c r="AM1256" s="41"/>
      <c r="AO1256" s="41"/>
      <c r="AQ1256" s="41"/>
      <c r="AS1256" s="41"/>
      <c r="AU1256" s="41"/>
      <c r="AW1256" s="41"/>
      <c r="AY1256" s="41"/>
      <c r="BA1256" s="41"/>
      <c r="BC1256" s="41"/>
      <c r="BE1256" s="41"/>
      <c r="BG1256" s="41"/>
      <c r="BI1256" s="41"/>
      <c r="BK1256" s="41"/>
      <c r="BM1256" s="41"/>
      <c r="BO1256" s="41"/>
    </row>
    <row r="1257" spans="13:67" x14ac:dyDescent="0.2">
      <c r="M1257" s="41"/>
      <c r="O1257" s="41"/>
      <c r="Q1257" s="41"/>
      <c r="S1257" s="41"/>
      <c r="U1257" s="41"/>
      <c r="W1257" s="41"/>
      <c r="Y1257" s="41"/>
      <c r="AA1257" s="41"/>
      <c r="AC1257" s="41"/>
      <c r="AE1257" s="41"/>
      <c r="AG1257" s="41"/>
      <c r="AI1257" s="41"/>
      <c r="AK1257" s="41"/>
      <c r="AM1257" s="41"/>
      <c r="AO1257" s="41"/>
      <c r="AQ1257" s="41"/>
      <c r="AS1257" s="41"/>
      <c r="AU1257" s="41"/>
      <c r="AW1257" s="41"/>
      <c r="AY1257" s="41"/>
      <c r="BA1257" s="41"/>
      <c r="BC1257" s="41"/>
      <c r="BE1257" s="41"/>
      <c r="BG1257" s="41"/>
      <c r="BI1257" s="41"/>
      <c r="BK1257" s="41"/>
      <c r="BM1257" s="41"/>
      <c r="BO1257" s="41"/>
    </row>
    <row r="1258" spans="13:67" x14ac:dyDescent="0.2">
      <c r="M1258" s="41"/>
      <c r="O1258" s="41"/>
      <c r="Q1258" s="41"/>
      <c r="S1258" s="41"/>
      <c r="U1258" s="41"/>
      <c r="W1258" s="41"/>
      <c r="Y1258" s="41"/>
      <c r="AA1258" s="41"/>
      <c r="AC1258" s="41"/>
      <c r="AE1258" s="41"/>
      <c r="AG1258" s="41"/>
      <c r="AI1258" s="41"/>
      <c r="AK1258" s="41"/>
      <c r="AM1258" s="41"/>
      <c r="AO1258" s="41"/>
      <c r="AQ1258" s="41"/>
      <c r="AS1258" s="41"/>
      <c r="AU1258" s="41"/>
      <c r="AW1258" s="41"/>
      <c r="AY1258" s="41"/>
      <c r="BA1258" s="41"/>
      <c r="BC1258" s="41"/>
      <c r="BE1258" s="41"/>
      <c r="BG1258" s="41"/>
      <c r="BI1258" s="41"/>
      <c r="BK1258" s="41"/>
      <c r="BM1258" s="41"/>
      <c r="BO1258" s="41"/>
    </row>
    <row r="1259" spans="13:67" x14ac:dyDescent="0.2">
      <c r="M1259" s="41"/>
      <c r="O1259" s="41"/>
      <c r="Q1259" s="41"/>
      <c r="S1259" s="41"/>
      <c r="U1259" s="41"/>
      <c r="W1259" s="41"/>
      <c r="Y1259" s="41"/>
      <c r="AA1259" s="41"/>
      <c r="AC1259" s="41"/>
      <c r="AE1259" s="41"/>
      <c r="AG1259" s="41"/>
      <c r="AI1259" s="41"/>
      <c r="AK1259" s="41"/>
      <c r="AM1259" s="41"/>
      <c r="AO1259" s="41"/>
      <c r="AQ1259" s="41"/>
      <c r="AS1259" s="41"/>
      <c r="AU1259" s="41"/>
      <c r="AW1259" s="41"/>
      <c r="AY1259" s="41"/>
      <c r="BA1259" s="41"/>
      <c r="BC1259" s="41"/>
      <c r="BE1259" s="41"/>
      <c r="BG1259" s="41"/>
      <c r="BI1259" s="41"/>
      <c r="BK1259" s="41"/>
      <c r="BM1259" s="41"/>
      <c r="BO1259" s="41"/>
    </row>
    <row r="1260" spans="13:67" x14ac:dyDescent="0.2">
      <c r="M1260" s="41"/>
      <c r="O1260" s="41"/>
      <c r="Q1260" s="41"/>
      <c r="S1260" s="41"/>
      <c r="U1260" s="41"/>
      <c r="W1260" s="41"/>
      <c r="Y1260" s="41"/>
      <c r="AA1260" s="41"/>
      <c r="AC1260" s="41"/>
      <c r="AE1260" s="41"/>
      <c r="AG1260" s="41"/>
      <c r="AI1260" s="41"/>
      <c r="AK1260" s="41"/>
      <c r="AM1260" s="41"/>
      <c r="AO1260" s="41"/>
      <c r="AQ1260" s="41"/>
      <c r="AS1260" s="41"/>
      <c r="AU1260" s="41"/>
      <c r="AW1260" s="41"/>
      <c r="AY1260" s="41"/>
      <c r="BA1260" s="41"/>
      <c r="BC1260" s="41"/>
      <c r="BE1260" s="41"/>
      <c r="BG1260" s="41"/>
      <c r="BI1260" s="41"/>
      <c r="BK1260" s="41"/>
      <c r="BM1260" s="41"/>
      <c r="BO1260" s="41"/>
    </row>
    <row r="1261" spans="13:67" x14ac:dyDescent="0.2">
      <c r="M1261" s="41"/>
      <c r="O1261" s="41"/>
      <c r="Q1261" s="41"/>
      <c r="S1261" s="41"/>
      <c r="U1261" s="41"/>
      <c r="W1261" s="41"/>
      <c r="Y1261" s="41"/>
      <c r="AA1261" s="41"/>
      <c r="AC1261" s="41"/>
      <c r="AE1261" s="41"/>
      <c r="AG1261" s="41"/>
      <c r="AI1261" s="41"/>
      <c r="AK1261" s="41"/>
      <c r="AM1261" s="41"/>
      <c r="AO1261" s="41"/>
      <c r="AQ1261" s="41"/>
      <c r="AS1261" s="41"/>
      <c r="AU1261" s="41"/>
      <c r="AW1261" s="41"/>
      <c r="AY1261" s="41"/>
      <c r="BA1261" s="41"/>
      <c r="BC1261" s="41"/>
      <c r="BE1261" s="41"/>
      <c r="BG1261" s="41"/>
      <c r="BI1261" s="41"/>
      <c r="BK1261" s="41"/>
      <c r="BM1261" s="41"/>
      <c r="BO1261" s="41"/>
    </row>
    <row r="1262" spans="13:67" x14ac:dyDescent="0.2">
      <c r="M1262" s="41"/>
      <c r="O1262" s="41"/>
      <c r="Q1262" s="41"/>
      <c r="S1262" s="41"/>
      <c r="U1262" s="41"/>
      <c r="W1262" s="41"/>
      <c r="Y1262" s="41"/>
      <c r="AA1262" s="41"/>
      <c r="AC1262" s="41"/>
      <c r="AE1262" s="41"/>
      <c r="AG1262" s="41"/>
      <c r="AI1262" s="41"/>
      <c r="AK1262" s="41"/>
      <c r="AM1262" s="41"/>
      <c r="AO1262" s="41"/>
      <c r="AQ1262" s="41"/>
      <c r="AS1262" s="41"/>
      <c r="AU1262" s="41"/>
      <c r="AW1262" s="41"/>
      <c r="AY1262" s="41"/>
      <c r="BA1262" s="41"/>
      <c r="BC1262" s="41"/>
      <c r="BE1262" s="41"/>
      <c r="BG1262" s="41"/>
      <c r="BI1262" s="41"/>
      <c r="BK1262" s="41"/>
      <c r="BM1262" s="41"/>
      <c r="BO1262" s="41"/>
    </row>
    <row r="1263" spans="13:67" x14ac:dyDescent="0.2">
      <c r="M1263" s="41"/>
      <c r="O1263" s="41"/>
      <c r="Q1263" s="41"/>
      <c r="S1263" s="41"/>
      <c r="U1263" s="41"/>
      <c r="W1263" s="41"/>
      <c r="Y1263" s="41"/>
      <c r="AA1263" s="41"/>
      <c r="AC1263" s="41"/>
      <c r="AE1263" s="41"/>
      <c r="AG1263" s="41"/>
      <c r="AI1263" s="41"/>
      <c r="AK1263" s="41"/>
      <c r="AM1263" s="41"/>
      <c r="AO1263" s="41"/>
      <c r="AQ1263" s="41"/>
      <c r="AS1263" s="41"/>
      <c r="AU1263" s="41"/>
      <c r="AW1263" s="41"/>
      <c r="AY1263" s="41"/>
      <c r="BA1263" s="41"/>
      <c r="BC1263" s="41"/>
      <c r="BE1263" s="41"/>
      <c r="BG1263" s="41"/>
      <c r="BI1263" s="41"/>
      <c r="BK1263" s="41"/>
      <c r="BM1263" s="41"/>
      <c r="BO1263" s="41"/>
    </row>
    <row r="1264" spans="13:67" x14ac:dyDescent="0.2">
      <c r="M1264" s="41"/>
      <c r="O1264" s="41"/>
      <c r="Q1264" s="41"/>
      <c r="S1264" s="41"/>
      <c r="U1264" s="41"/>
      <c r="W1264" s="41"/>
      <c r="Y1264" s="41"/>
      <c r="AA1264" s="41"/>
      <c r="AC1264" s="41"/>
      <c r="AE1264" s="41"/>
      <c r="AG1264" s="41"/>
      <c r="AI1264" s="41"/>
      <c r="AK1264" s="41"/>
      <c r="AM1264" s="41"/>
      <c r="AO1264" s="41"/>
      <c r="AQ1264" s="41"/>
      <c r="AS1264" s="41"/>
      <c r="AU1264" s="41"/>
      <c r="AW1264" s="41"/>
      <c r="AY1264" s="41"/>
      <c r="BA1264" s="41"/>
      <c r="BC1264" s="41"/>
      <c r="BE1264" s="41"/>
      <c r="BG1264" s="41"/>
      <c r="BI1264" s="41"/>
      <c r="BK1264" s="41"/>
      <c r="BM1264" s="41"/>
      <c r="BO1264" s="41"/>
    </row>
    <row r="1265" spans="13:67" x14ac:dyDescent="0.2">
      <c r="M1265" s="41"/>
      <c r="O1265" s="41"/>
      <c r="Q1265" s="41"/>
      <c r="S1265" s="41"/>
      <c r="U1265" s="41"/>
      <c r="W1265" s="41"/>
      <c r="Y1265" s="41"/>
      <c r="AA1265" s="41"/>
      <c r="AC1265" s="41"/>
      <c r="AE1265" s="41"/>
      <c r="AG1265" s="41"/>
      <c r="AI1265" s="41"/>
      <c r="AK1265" s="41"/>
      <c r="AM1265" s="41"/>
      <c r="AO1265" s="41"/>
      <c r="AQ1265" s="41"/>
      <c r="AS1265" s="41"/>
      <c r="AU1265" s="41"/>
      <c r="AW1265" s="41"/>
      <c r="AY1265" s="41"/>
      <c r="BA1265" s="41"/>
      <c r="BC1265" s="41"/>
      <c r="BE1265" s="41"/>
      <c r="BG1265" s="41"/>
      <c r="BI1265" s="41"/>
      <c r="BK1265" s="41"/>
      <c r="BM1265" s="41"/>
      <c r="BO1265" s="41"/>
    </row>
    <row r="1266" spans="13:67" x14ac:dyDescent="0.2">
      <c r="M1266" s="41"/>
      <c r="O1266" s="41"/>
      <c r="Q1266" s="41"/>
      <c r="S1266" s="41"/>
      <c r="U1266" s="41"/>
      <c r="W1266" s="41"/>
      <c r="Y1266" s="41"/>
      <c r="AA1266" s="41"/>
      <c r="AC1266" s="41"/>
      <c r="AE1266" s="41"/>
      <c r="AG1266" s="41"/>
      <c r="AI1266" s="41"/>
      <c r="AK1266" s="41"/>
      <c r="AM1266" s="41"/>
      <c r="AO1266" s="41"/>
      <c r="AQ1266" s="41"/>
      <c r="AS1266" s="41"/>
      <c r="AU1266" s="41"/>
      <c r="AW1266" s="41"/>
      <c r="AY1266" s="41"/>
      <c r="BA1266" s="41"/>
      <c r="BC1266" s="41"/>
      <c r="BE1266" s="41"/>
      <c r="BG1266" s="41"/>
      <c r="BI1266" s="41"/>
      <c r="BK1266" s="41"/>
      <c r="BM1266" s="41"/>
      <c r="BO1266" s="41"/>
    </row>
    <row r="1267" spans="13:67" x14ac:dyDescent="0.2">
      <c r="M1267" s="41"/>
      <c r="O1267" s="41"/>
      <c r="Q1267" s="41"/>
      <c r="S1267" s="41"/>
      <c r="U1267" s="41"/>
      <c r="W1267" s="41"/>
      <c r="Y1267" s="41"/>
      <c r="AA1267" s="41"/>
      <c r="AC1267" s="41"/>
      <c r="AE1267" s="41"/>
      <c r="AG1267" s="41"/>
      <c r="AI1267" s="41"/>
      <c r="AK1267" s="41"/>
      <c r="AM1267" s="41"/>
      <c r="AO1267" s="41"/>
      <c r="AQ1267" s="41"/>
      <c r="AS1267" s="41"/>
      <c r="AU1267" s="41"/>
      <c r="AW1267" s="41"/>
      <c r="AY1267" s="41"/>
      <c r="BA1267" s="41"/>
      <c r="BC1267" s="41"/>
      <c r="BE1267" s="41"/>
      <c r="BG1267" s="41"/>
      <c r="BI1267" s="41"/>
      <c r="BK1267" s="41"/>
      <c r="BM1267" s="41"/>
      <c r="BO1267" s="41"/>
    </row>
    <row r="1268" spans="13:67" x14ac:dyDescent="0.2">
      <c r="M1268" s="41"/>
      <c r="O1268" s="41"/>
      <c r="Q1268" s="41"/>
      <c r="S1268" s="41"/>
      <c r="U1268" s="41"/>
      <c r="W1268" s="41"/>
      <c r="Y1268" s="41"/>
      <c r="AA1268" s="41"/>
      <c r="AC1268" s="41"/>
      <c r="AE1268" s="41"/>
      <c r="AG1268" s="41"/>
      <c r="AI1268" s="41"/>
      <c r="AK1268" s="41"/>
      <c r="AM1268" s="41"/>
      <c r="AO1268" s="41"/>
      <c r="AQ1268" s="41"/>
      <c r="AS1268" s="41"/>
      <c r="AU1268" s="41"/>
      <c r="AW1268" s="41"/>
      <c r="AY1268" s="41"/>
      <c r="BA1268" s="41"/>
      <c r="BC1268" s="41"/>
      <c r="BE1268" s="41"/>
      <c r="BG1268" s="41"/>
      <c r="BI1268" s="41"/>
      <c r="BK1268" s="41"/>
      <c r="BM1268" s="41"/>
      <c r="BO1268" s="41"/>
    </row>
    <row r="1269" spans="13:67" x14ac:dyDescent="0.2">
      <c r="M1269" s="41"/>
      <c r="O1269" s="41"/>
      <c r="Q1269" s="41"/>
      <c r="S1269" s="41"/>
      <c r="U1269" s="41"/>
      <c r="W1269" s="41"/>
      <c r="Y1269" s="41"/>
      <c r="AA1269" s="41"/>
      <c r="AC1269" s="41"/>
      <c r="AE1269" s="41"/>
      <c r="AG1269" s="41"/>
      <c r="AI1269" s="41"/>
      <c r="AK1269" s="41"/>
      <c r="AM1269" s="41"/>
      <c r="AO1269" s="41"/>
      <c r="AQ1269" s="41"/>
      <c r="AS1269" s="41"/>
      <c r="AU1269" s="41"/>
      <c r="AW1269" s="41"/>
      <c r="AY1269" s="41"/>
      <c r="BA1269" s="41"/>
      <c r="BC1269" s="41"/>
      <c r="BE1269" s="41"/>
      <c r="BG1269" s="41"/>
      <c r="BI1269" s="41"/>
      <c r="BK1269" s="41"/>
      <c r="BM1269" s="41"/>
      <c r="BO1269" s="41"/>
    </row>
    <row r="1270" spans="13:67" x14ac:dyDescent="0.2">
      <c r="M1270" s="41"/>
      <c r="O1270" s="41"/>
      <c r="Q1270" s="41"/>
      <c r="S1270" s="41"/>
      <c r="U1270" s="41"/>
      <c r="W1270" s="41"/>
      <c r="Y1270" s="41"/>
      <c r="AA1270" s="41"/>
      <c r="AC1270" s="41"/>
      <c r="AE1270" s="41"/>
      <c r="AG1270" s="41"/>
      <c r="AI1270" s="41"/>
      <c r="AK1270" s="41"/>
      <c r="AM1270" s="41"/>
      <c r="AO1270" s="41"/>
      <c r="AQ1270" s="41"/>
      <c r="AS1270" s="41"/>
      <c r="AU1270" s="41"/>
      <c r="AW1270" s="41"/>
      <c r="AY1270" s="41"/>
      <c r="BA1270" s="41"/>
      <c r="BC1270" s="41"/>
      <c r="BE1270" s="41"/>
      <c r="BG1270" s="41"/>
      <c r="BI1270" s="41"/>
      <c r="BK1270" s="41"/>
      <c r="BM1270" s="41"/>
      <c r="BO1270" s="41"/>
    </row>
    <row r="1271" spans="13:67" x14ac:dyDescent="0.2">
      <c r="M1271" s="41"/>
      <c r="O1271" s="41"/>
      <c r="Q1271" s="41"/>
      <c r="S1271" s="41"/>
      <c r="U1271" s="41"/>
      <c r="W1271" s="41"/>
      <c r="Y1271" s="41"/>
      <c r="AA1271" s="41"/>
      <c r="AC1271" s="41"/>
      <c r="AE1271" s="41"/>
      <c r="AG1271" s="41"/>
      <c r="AI1271" s="41"/>
      <c r="AK1271" s="41"/>
      <c r="AM1271" s="41"/>
      <c r="AO1271" s="41"/>
      <c r="AQ1271" s="41"/>
      <c r="AS1271" s="41"/>
      <c r="AU1271" s="41"/>
      <c r="AW1271" s="41"/>
      <c r="AY1271" s="41"/>
      <c r="BA1271" s="41"/>
      <c r="BC1271" s="41"/>
      <c r="BE1271" s="41"/>
      <c r="BG1271" s="41"/>
      <c r="BI1271" s="41"/>
      <c r="BK1271" s="41"/>
      <c r="BM1271" s="41"/>
      <c r="BO1271" s="41"/>
    </row>
    <row r="1272" spans="13:67" x14ac:dyDescent="0.2">
      <c r="M1272" s="41"/>
      <c r="O1272" s="41"/>
      <c r="Q1272" s="41"/>
      <c r="S1272" s="41"/>
      <c r="U1272" s="41"/>
      <c r="W1272" s="41"/>
      <c r="Y1272" s="41"/>
      <c r="AA1272" s="41"/>
      <c r="AC1272" s="41"/>
      <c r="AE1272" s="41"/>
      <c r="AG1272" s="41"/>
      <c r="AI1272" s="41"/>
      <c r="AK1272" s="41"/>
      <c r="AM1272" s="41"/>
      <c r="AO1272" s="41"/>
      <c r="AQ1272" s="41"/>
      <c r="AS1272" s="41"/>
      <c r="AU1272" s="41"/>
      <c r="AW1272" s="41"/>
      <c r="AY1272" s="41"/>
      <c r="BA1272" s="41"/>
      <c r="BC1272" s="41"/>
      <c r="BE1272" s="41"/>
      <c r="BG1272" s="41"/>
      <c r="BI1272" s="41"/>
      <c r="BK1272" s="41"/>
      <c r="BM1272" s="41"/>
      <c r="BO1272" s="41"/>
    </row>
    <row r="1273" spans="13:67" x14ac:dyDescent="0.2">
      <c r="M1273" s="41"/>
      <c r="O1273" s="41"/>
      <c r="Q1273" s="41"/>
      <c r="S1273" s="41"/>
      <c r="U1273" s="41"/>
      <c r="W1273" s="41"/>
      <c r="Y1273" s="41"/>
      <c r="AA1273" s="41"/>
      <c r="AC1273" s="41"/>
      <c r="AE1273" s="41"/>
      <c r="AG1273" s="41"/>
      <c r="AI1273" s="41"/>
      <c r="AK1273" s="41"/>
      <c r="AM1273" s="41"/>
      <c r="AO1273" s="41"/>
      <c r="AQ1273" s="41"/>
      <c r="AS1273" s="41"/>
      <c r="AU1273" s="41"/>
      <c r="AW1273" s="41"/>
      <c r="AY1273" s="41"/>
      <c r="BA1273" s="41"/>
      <c r="BC1273" s="41"/>
      <c r="BE1273" s="41"/>
      <c r="BG1273" s="41"/>
      <c r="BI1273" s="41"/>
      <c r="BK1273" s="41"/>
      <c r="BM1273" s="41"/>
      <c r="BO1273" s="41"/>
    </row>
    <row r="1274" spans="13:67" x14ac:dyDescent="0.2">
      <c r="M1274" s="41"/>
      <c r="O1274" s="41"/>
      <c r="Q1274" s="41"/>
      <c r="S1274" s="41"/>
      <c r="U1274" s="41"/>
      <c r="W1274" s="41"/>
      <c r="Y1274" s="41"/>
      <c r="AA1274" s="41"/>
      <c r="AC1274" s="41"/>
      <c r="AE1274" s="41"/>
      <c r="AG1274" s="41"/>
      <c r="AI1274" s="41"/>
      <c r="AK1274" s="41"/>
      <c r="AM1274" s="41"/>
      <c r="AO1274" s="41"/>
      <c r="AQ1274" s="41"/>
      <c r="AS1274" s="41"/>
      <c r="AU1274" s="41"/>
      <c r="AW1274" s="41"/>
      <c r="AY1274" s="41"/>
      <c r="BA1274" s="41"/>
      <c r="BC1274" s="41"/>
      <c r="BE1274" s="41"/>
      <c r="BG1274" s="41"/>
      <c r="BI1274" s="41"/>
      <c r="BK1274" s="41"/>
      <c r="BM1274" s="41"/>
      <c r="BO1274" s="41"/>
    </row>
    <row r="1275" spans="13:67" x14ac:dyDescent="0.2">
      <c r="M1275" s="41"/>
      <c r="O1275" s="41"/>
      <c r="Q1275" s="41"/>
      <c r="S1275" s="41"/>
      <c r="U1275" s="41"/>
      <c r="W1275" s="41"/>
      <c r="Y1275" s="41"/>
      <c r="AA1275" s="41"/>
      <c r="AC1275" s="41"/>
      <c r="AE1275" s="41"/>
      <c r="AG1275" s="41"/>
      <c r="AI1275" s="41"/>
      <c r="AK1275" s="41"/>
      <c r="AM1275" s="41"/>
      <c r="AO1275" s="41"/>
      <c r="AQ1275" s="41"/>
      <c r="AS1275" s="41"/>
      <c r="AU1275" s="41"/>
      <c r="AW1275" s="41"/>
      <c r="AY1275" s="41"/>
      <c r="BA1275" s="41"/>
      <c r="BC1275" s="41"/>
      <c r="BE1275" s="41"/>
      <c r="BG1275" s="41"/>
      <c r="BI1275" s="41"/>
      <c r="BK1275" s="41"/>
      <c r="BM1275" s="41"/>
      <c r="BO1275" s="41"/>
    </row>
    <row r="1276" spans="13:67" x14ac:dyDescent="0.2">
      <c r="M1276" s="41"/>
      <c r="O1276" s="41"/>
      <c r="Q1276" s="41"/>
      <c r="S1276" s="41"/>
      <c r="U1276" s="41"/>
      <c r="W1276" s="41"/>
      <c r="Y1276" s="41"/>
      <c r="AA1276" s="41"/>
      <c r="AC1276" s="41"/>
      <c r="AE1276" s="41"/>
      <c r="AG1276" s="41"/>
      <c r="AI1276" s="41"/>
      <c r="AK1276" s="41"/>
      <c r="AM1276" s="41"/>
      <c r="AO1276" s="41"/>
      <c r="AQ1276" s="41"/>
      <c r="AS1276" s="41"/>
      <c r="AU1276" s="41"/>
      <c r="AW1276" s="41"/>
      <c r="AY1276" s="41"/>
      <c r="BA1276" s="41"/>
      <c r="BC1276" s="41"/>
      <c r="BE1276" s="41"/>
      <c r="BG1276" s="41"/>
      <c r="BI1276" s="41"/>
      <c r="BK1276" s="41"/>
      <c r="BM1276" s="41"/>
      <c r="BO1276" s="41"/>
    </row>
    <row r="1277" spans="13:67" x14ac:dyDescent="0.2">
      <c r="M1277" s="41"/>
      <c r="O1277" s="41"/>
      <c r="Q1277" s="41"/>
      <c r="S1277" s="41"/>
      <c r="U1277" s="41"/>
      <c r="W1277" s="41"/>
      <c r="Y1277" s="41"/>
      <c r="AA1277" s="41"/>
      <c r="AC1277" s="41"/>
      <c r="AE1277" s="41"/>
      <c r="AG1277" s="41"/>
      <c r="AI1277" s="41"/>
      <c r="AK1277" s="41"/>
      <c r="AM1277" s="41"/>
      <c r="AO1277" s="41"/>
      <c r="AQ1277" s="41"/>
      <c r="AS1277" s="41"/>
      <c r="AU1277" s="41"/>
      <c r="AW1277" s="41"/>
      <c r="AY1277" s="41"/>
      <c r="BA1277" s="41"/>
      <c r="BC1277" s="41"/>
      <c r="BE1277" s="41"/>
      <c r="BG1277" s="41"/>
      <c r="BI1277" s="41"/>
      <c r="BK1277" s="41"/>
      <c r="BM1277" s="41"/>
      <c r="BO1277" s="41"/>
    </row>
    <row r="1278" spans="13:67" x14ac:dyDescent="0.2">
      <c r="M1278" s="41"/>
      <c r="O1278" s="41"/>
      <c r="Q1278" s="41"/>
      <c r="S1278" s="41"/>
      <c r="U1278" s="41"/>
      <c r="W1278" s="41"/>
      <c r="Y1278" s="41"/>
      <c r="AA1278" s="41"/>
      <c r="AC1278" s="41"/>
      <c r="AE1278" s="41"/>
      <c r="AG1278" s="41"/>
      <c r="AI1278" s="41"/>
      <c r="AK1278" s="41"/>
      <c r="AM1278" s="41"/>
      <c r="AO1278" s="41"/>
      <c r="AQ1278" s="41"/>
      <c r="AS1278" s="41"/>
      <c r="AU1278" s="41"/>
      <c r="AW1278" s="41"/>
      <c r="AY1278" s="41"/>
      <c r="BA1278" s="41"/>
      <c r="BC1278" s="41"/>
      <c r="BE1278" s="41"/>
      <c r="BG1278" s="41"/>
      <c r="BI1278" s="41"/>
      <c r="BK1278" s="41"/>
      <c r="BM1278" s="41"/>
      <c r="BO1278" s="41"/>
    </row>
    <row r="1279" spans="13:67" x14ac:dyDescent="0.2">
      <c r="M1279" s="41"/>
      <c r="O1279" s="41"/>
      <c r="Q1279" s="41"/>
      <c r="S1279" s="41"/>
      <c r="U1279" s="41"/>
      <c r="W1279" s="41"/>
      <c r="Y1279" s="41"/>
      <c r="AA1279" s="41"/>
      <c r="AC1279" s="41"/>
      <c r="AE1279" s="41"/>
      <c r="AG1279" s="41"/>
      <c r="AI1279" s="41"/>
      <c r="AK1279" s="41"/>
      <c r="AM1279" s="41"/>
      <c r="AO1279" s="41"/>
      <c r="AQ1279" s="41"/>
      <c r="AS1279" s="41"/>
      <c r="AU1279" s="41"/>
      <c r="AW1279" s="41"/>
      <c r="AY1279" s="41"/>
      <c r="BA1279" s="41"/>
      <c r="BC1279" s="41"/>
      <c r="BE1279" s="41"/>
      <c r="BG1279" s="41"/>
      <c r="BI1279" s="41"/>
      <c r="BK1279" s="41"/>
      <c r="BM1279" s="41"/>
      <c r="BO1279" s="41"/>
    </row>
    <row r="1280" spans="13:67" x14ac:dyDescent="0.2">
      <c r="M1280" s="41"/>
      <c r="O1280" s="41"/>
      <c r="Q1280" s="41"/>
      <c r="S1280" s="41"/>
      <c r="U1280" s="41"/>
      <c r="W1280" s="41"/>
      <c r="Y1280" s="41"/>
      <c r="AA1280" s="41"/>
      <c r="AC1280" s="41"/>
      <c r="AE1280" s="41"/>
      <c r="AG1280" s="41"/>
      <c r="AI1280" s="41"/>
      <c r="AK1280" s="41"/>
      <c r="AM1280" s="41"/>
      <c r="AO1280" s="41"/>
      <c r="AQ1280" s="41"/>
      <c r="AS1280" s="41"/>
      <c r="AU1280" s="41"/>
      <c r="AW1280" s="41"/>
      <c r="AY1280" s="41"/>
      <c r="BA1280" s="41"/>
      <c r="BC1280" s="41"/>
      <c r="BE1280" s="41"/>
      <c r="BG1280" s="41"/>
      <c r="BI1280" s="41"/>
      <c r="BK1280" s="41"/>
      <c r="BM1280" s="41"/>
      <c r="BO1280" s="41"/>
    </row>
    <row r="1281" spans="13:67" x14ac:dyDescent="0.2">
      <c r="M1281" s="41"/>
      <c r="O1281" s="41"/>
      <c r="Q1281" s="41"/>
      <c r="S1281" s="41"/>
      <c r="U1281" s="41"/>
      <c r="W1281" s="41"/>
      <c r="Y1281" s="41"/>
      <c r="AA1281" s="41"/>
      <c r="AC1281" s="41"/>
      <c r="AE1281" s="41"/>
      <c r="AG1281" s="41"/>
      <c r="AI1281" s="41"/>
      <c r="AK1281" s="41"/>
      <c r="AM1281" s="41"/>
      <c r="AO1281" s="41"/>
      <c r="AQ1281" s="41"/>
      <c r="AS1281" s="41"/>
      <c r="AU1281" s="41"/>
      <c r="AW1281" s="41"/>
      <c r="AY1281" s="41"/>
      <c r="BA1281" s="41"/>
      <c r="BC1281" s="41"/>
      <c r="BE1281" s="41"/>
      <c r="BG1281" s="41"/>
      <c r="BI1281" s="41"/>
      <c r="BK1281" s="41"/>
      <c r="BM1281" s="41"/>
      <c r="BO1281" s="41"/>
    </row>
    <row r="1282" spans="13:67" x14ac:dyDescent="0.2">
      <c r="M1282" s="41"/>
      <c r="O1282" s="41"/>
      <c r="Q1282" s="41"/>
      <c r="S1282" s="41"/>
      <c r="U1282" s="41"/>
      <c r="W1282" s="41"/>
      <c r="Y1282" s="41"/>
      <c r="AA1282" s="41"/>
      <c r="AC1282" s="41"/>
      <c r="AE1282" s="41"/>
      <c r="AG1282" s="41"/>
      <c r="AI1282" s="41"/>
      <c r="AK1282" s="41"/>
      <c r="AM1282" s="41"/>
      <c r="AO1282" s="41"/>
      <c r="AQ1282" s="41"/>
      <c r="AS1282" s="41"/>
      <c r="AU1282" s="41"/>
      <c r="AW1282" s="41"/>
      <c r="AY1282" s="41"/>
      <c r="BA1282" s="41"/>
      <c r="BC1282" s="41"/>
      <c r="BE1282" s="41"/>
      <c r="BG1282" s="41"/>
      <c r="BI1282" s="41"/>
      <c r="BK1282" s="41"/>
      <c r="BM1282" s="41"/>
      <c r="BO1282" s="41"/>
    </row>
    <row r="1283" spans="13:67" x14ac:dyDescent="0.2">
      <c r="M1283" s="41"/>
      <c r="O1283" s="41"/>
      <c r="Q1283" s="41"/>
      <c r="S1283" s="41"/>
      <c r="U1283" s="41"/>
      <c r="W1283" s="41"/>
      <c r="Y1283" s="41"/>
      <c r="AA1283" s="41"/>
      <c r="AC1283" s="41"/>
      <c r="AE1283" s="41"/>
      <c r="AG1283" s="41"/>
      <c r="AI1283" s="41"/>
      <c r="AK1283" s="41"/>
      <c r="AM1283" s="41"/>
      <c r="AO1283" s="41"/>
      <c r="AQ1283" s="41"/>
      <c r="AS1283" s="41"/>
      <c r="AU1283" s="41"/>
      <c r="AW1283" s="41"/>
      <c r="AY1283" s="41"/>
      <c r="BA1283" s="41"/>
      <c r="BC1283" s="41"/>
      <c r="BE1283" s="41"/>
      <c r="BG1283" s="41"/>
      <c r="BI1283" s="41"/>
      <c r="BK1283" s="41"/>
      <c r="BM1283" s="41"/>
      <c r="BO1283" s="41"/>
    </row>
    <row r="1284" spans="13:67" x14ac:dyDescent="0.2">
      <c r="M1284" s="41"/>
      <c r="O1284" s="41"/>
      <c r="Q1284" s="41"/>
      <c r="S1284" s="41"/>
      <c r="U1284" s="41"/>
      <c r="W1284" s="41"/>
      <c r="Y1284" s="41"/>
      <c r="AA1284" s="41"/>
      <c r="AC1284" s="41"/>
      <c r="AE1284" s="41"/>
      <c r="AG1284" s="41"/>
      <c r="AI1284" s="41"/>
      <c r="AK1284" s="41"/>
      <c r="AM1284" s="41"/>
      <c r="AO1284" s="41"/>
      <c r="AQ1284" s="41"/>
      <c r="AS1284" s="41"/>
      <c r="AU1284" s="41"/>
      <c r="AW1284" s="41"/>
      <c r="AY1284" s="41"/>
      <c r="BA1284" s="41"/>
      <c r="BC1284" s="41"/>
      <c r="BE1284" s="41"/>
      <c r="BG1284" s="41"/>
      <c r="BI1284" s="41"/>
      <c r="BK1284" s="41"/>
      <c r="BM1284" s="41"/>
      <c r="BO1284" s="41"/>
    </row>
    <row r="1285" spans="13:67" x14ac:dyDescent="0.2">
      <c r="M1285" s="41"/>
      <c r="O1285" s="41"/>
      <c r="Q1285" s="41"/>
      <c r="S1285" s="41"/>
      <c r="U1285" s="41"/>
      <c r="W1285" s="41"/>
      <c r="Y1285" s="41"/>
      <c r="AA1285" s="41"/>
      <c r="AC1285" s="41"/>
      <c r="AE1285" s="41"/>
      <c r="AG1285" s="41"/>
      <c r="AI1285" s="41"/>
      <c r="AK1285" s="41"/>
      <c r="AM1285" s="41"/>
      <c r="AO1285" s="41"/>
      <c r="AQ1285" s="41"/>
      <c r="AS1285" s="41"/>
      <c r="AU1285" s="41"/>
      <c r="AW1285" s="41"/>
      <c r="AY1285" s="41"/>
      <c r="BA1285" s="41"/>
      <c r="BC1285" s="41"/>
      <c r="BE1285" s="41"/>
      <c r="BG1285" s="41"/>
      <c r="BI1285" s="41"/>
      <c r="BK1285" s="41"/>
      <c r="BM1285" s="41"/>
      <c r="BO1285" s="41"/>
    </row>
    <row r="1286" spans="13:67" x14ac:dyDescent="0.2">
      <c r="M1286" s="41"/>
      <c r="O1286" s="41"/>
      <c r="Q1286" s="41"/>
      <c r="S1286" s="41"/>
      <c r="U1286" s="41"/>
      <c r="W1286" s="41"/>
      <c r="Y1286" s="41"/>
      <c r="AA1286" s="41"/>
      <c r="AC1286" s="41"/>
      <c r="AE1286" s="41"/>
      <c r="AG1286" s="41"/>
      <c r="AI1286" s="41"/>
      <c r="AK1286" s="41"/>
      <c r="AM1286" s="41"/>
      <c r="AO1286" s="41"/>
      <c r="AQ1286" s="41"/>
      <c r="AS1286" s="41"/>
      <c r="AU1286" s="41"/>
      <c r="AW1286" s="41"/>
      <c r="AY1286" s="41"/>
      <c r="BA1286" s="41"/>
      <c r="BC1286" s="41"/>
      <c r="BE1286" s="41"/>
      <c r="BG1286" s="41"/>
      <c r="BI1286" s="41"/>
      <c r="BK1286" s="41"/>
      <c r="BM1286" s="41"/>
      <c r="BO1286" s="41"/>
    </row>
    <row r="1287" spans="13:67" x14ac:dyDescent="0.2">
      <c r="M1287" s="41"/>
      <c r="O1287" s="41"/>
      <c r="Q1287" s="41"/>
      <c r="S1287" s="41"/>
      <c r="U1287" s="41"/>
      <c r="W1287" s="41"/>
      <c r="Y1287" s="41"/>
      <c r="AA1287" s="41"/>
      <c r="AC1287" s="41"/>
      <c r="AE1287" s="41"/>
      <c r="AG1287" s="41"/>
      <c r="AI1287" s="41"/>
      <c r="AK1287" s="41"/>
      <c r="AM1287" s="41"/>
      <c r="AO1287" s="41"/>
      <c r="AQ1287" s="41"/>
      <c r="AS1287" s="41"/>
      <c r="AU1287" s="41"/>
      <c r="AW1287" s="41"/>
      <c r="AY1287" s="41"/>
      <c r="BA1287" s="41"/>
      <c r="BC1287" s="41"/>
      <c r="BE1287" s="41"/>
      <c r="BG1287" s="41"/>
      <c r="BI1287" s="41"/>
      <c r="BK1287" s="41"/>
      <c r="BM1287" s="41"/>
      <c r="BO1287" s="41"/>
    </row>
    <row r="1288" spans="13:67" x14ac:dyDescent="0.2">
      <c r="M1288" s="41"/>
      <c r="O1288" s="41"/>
      <c r="Q1288" s="41"/>
      <c r="S1288" s="41"/>
      <c r="U1288" s="41"/>
      <c r="W1288" s="41"/>
      <c r="Y1288" s="41"/>
      <c r="AA1288" s="41"/>
      <c r="AC1288" s="41"/>
      <c r="AE1288" s="41"/>
      <c r="AG1288" s="41"/>
      <c r="AI1288" s="41"/>
      <c r="AK1288" s="41"/>
      <c r="AM1288" s="41"/>
      <c r="AO1288" s="41"/>
      <c r="AQ1288" s="41"/>
      <c r="AS1288" s="41"/>
      <c r="AU1288" s="41"/>
      <c r="AW1288" s="41"/>
      <c r="AY1288" s="41"/>
      <c r="BA1288" s="41"/>
      <c r="BC1288" s="41"/>
      <c r="BE1288" s="41"/>
      <c r="BG1288" s="41"/>
      <c r="BI1288" s="41"/>
      <c r="BK1288" s="41"/>
      <c r="BM1288" s="41"/>
      <c r="BO1288" s="41"/>
    </row>
    <row r="1289" spans="13:67" x14ac:dyDescent="0.2">
      <c r="M1289" s="41"/>
      <c r="O1289" s="41"/>
      <c r="Q1289" s="41"/>
      <c r="S1289" s="41"/>
      <c r="U1289" s="41"/>
      <c r="W1289" s="41"/>
      <c r="Y1289" s="41"/>
      <c r="AA1289" s="41"/>
      <c r="AC1289" s="41"/>
      <c r="AE1289" s="41"/>
      <c r="AG1289" s="41"/>
      <c r="AI1289" s="41"/>
      <c r="AK1289" s="41"/>
      <c r="AM1289" s="41"/>
      <c r="AO1289" s="41"/>
      <c r="AQ1289" s="41"/>
      <c r="AS1289" s="41"/>
      <c r="AU1289" s="41"/>
      <c r="AW1289" s="41"/>
      <c r="AY1289" s="41"/>
      <c r="BA1289" s="41"/>
      <c r="BC1289" s="41"/>
      <c r="BE1289" s="41"/>
      <c r="BG1289" s="41"/>
      <c r="BI1289" s="41"/>
      <c r="BK1289" s="41"/>
      <c r="BM1289" s="41"/>
      <c r="BO1289" s="41"/>
    </row>
    <row r="1290" spans="13:67" x14ac:dyDescent="0.2">
      <c r="M1290" s="41"/>
      <c r="O1290" s="41"/>
      <c r="Q1290" s="41"/>
      <c r="S1290" s="41"/>
      <c r="U1290" s="41"/>
      <c r="W1290" s="41"/>
      <c r="Y1290" s="41"/>
      <c r="AA1290" s="41"/>
      <c r="AC1290" s="41"/>
      <c r="AE1290" s="41"/>
      <c r="AG1290" s="41"/>
      <c r="AI1290" s="41"/>
      <c r="AK1290" s="41"/>
      <c r="AM1290" s="41"/>
      <c r="AO1290" s="41"/>
      <c r="AQ1290" s="41"/>
      <c r="AS1290" s="41"/>
      <c r="AU1290" s="41"/>
      <c r="AW1290" s="41"/>
      <c r="AY1290" s="41"/>
      <c r="BA1290" s="41"/>
      <c r="BC1290" s="41"/>
      <c r="BE1290" s="41"/>
      <c r="BG1290" s="41"/>
      <c r="BI1290" s="41"/>
      <c r="BK1290" s="41"/>
      <c r="BM1290" s="41"/>
      <c r="BO1290" s="41"/>
    </row>
    <row r="1291" spans="13:67" x14ac:dyDescent="0.2">
      <c r="M1291" s="41"/>
      <c r="O1291" s="41"/>
      <c r="Q1291" s="41"/>
      <c r="S1291" s="41"/>
      <c r="U1291" s="41"/>
      <c r="W1291" s="41"/>
      <c r="Y1291" s="41"/>
      <c r="AA1291" s="41"/>
      <c r="AC1291" s="41"/>
      <c r="AE1291" s="41"/>
      <c r="AG1291" s="41"/>
      <c r="AI1291" s="41"/>
      <c r="AK1291" s="41"/>
      <c r="AM1291" s="41"/>
      <c r="AO1291" s="41"/>
      <c r="AQ1291" s="41"/>
      <c r="AS1291" s="41"/>
      <c r="AU1291" s="41"/>
      <c r="AW1291" s="41"/>
      <c r="AY1291" s="41"/>
      <c r="BA1291" s="41"/>
      <c r="BC1291" s="41"/>
      <c r="BE1291" s="41"/>
      <c r="BG1291" s="41"/>
      <c r="BI1291" s="41"/>
      <c r="BK1291" s="41"/>
      <c r="BM1291" s="41"/>
      <c r="BO1291" s="41"/>
    </row>
    <row r="1292" spans="13:67" x14ac:dyDescent="0.2">
      <c r="M1292" s="41"/>
      <c r="O1292" s="41"/>
      <c r="Q1292" s="41"/>
      <c r="S1292" s="41"/>
      <c r="U1292" s="41"/>
      <c r="W1292" s="41"/>
      <c r="Y1292" s="41"/>
      <c r="AA1292" s="41"/>
      <c r="AC1292" s="41"/>
      <c r="AE1292" s="41"/>
      <c r="AG1292" s="41"/>
      <c r="AI1292" s="41"/>
      <c r="AK1292" s="41"/>
      <c r="AM1292" s="41"/>
      <c r="AO1292" s="41"/>
      <c r="AQ1292" s="41"/>
      <c r="AS1292" s="41"/>
      <c r="AU1292" s="41"/>
      <c r="AW1292" s="41"/>
      <c r="AY1292" s="41"/>
      <c r="BA1292" s="41"/>
      <c r="BC1292" s="41"/>
      <c r="BE1292" s="41"/>
      <c r="BG1292" s="41"/>
      <c r="BI1292" s="41"/>
      <c r="BK1292" s="41"/>
      <c r="BM1292" s="41"/>
      <c r="BO1292" s="41"/>
    </row>
    <row r="1293" spans="13:67" x14ac:dyDescent="0.2">
      <c r="M1293" s="41"/>
      <c r="O1293" s="41"/>
      <c r="Q1293" s="41"/>
      <c r="S1293" s="41"/>
      <c r="U1293" s="41"/>
      <c r="W1293" s="41"/>
      <c r="Y1293" s="41"/>
      <c r="AA1293" s="41"/>
      <c r="AC1293" s="41"/>
      <c r="AE1293" s="41"/>
      <c r="AG1293" s="41"/>
      <c r="AI1293" s="41"/>
      <c r="AK1293" s="41"/>
      <c r="AM1293" s="41"/>
      <c r="AO1293" s="41"/>
      <c r="AQ1293" s="41"/>
      <c r="AS1293" s="41"/>
      <c r="AU1293" s="41"/>
      <c r="AW1293" s="41"/>
      <c r="AY1293" s="41"/>
      <c r="BA1293" s="41"/>
      <c r="BC1293" s="41"/>
      <c r="BE1293" s="41"/>
      <c r="BG1293" s="41"/>
      <c r="BI1293" s="41"/>
      <c r="BK1293" s="41"/>
      <c r="BM1293" s="41"/>
      <c r="BO1293" s="41"/>
    </row>
    <row r="1294" spans="13:67" x14ac:dyDescent="0.2">
      <c r="M1294" s="41"/>
      <c r="O1294" s="41"/>
      <c r="Q1294" s="41"/>
      <c r="S1294" s="41"/>
      <c r="U1294" s="41"/>
      <c r="W1294" s="41"/>
      <c r="Y1294" s="41"/>
      <c r="AA1294" s="41"/>
      <c r="AC1294" s="41"/>
      <c r="AE1294" s="41"/>
      <c r="AG1294" s="41"/>
      <c r="AI1294" s="41"/>
      <c r="AK1294" s="41"/>
      <c r="AM1294" s="41"/>
      <c r="AO1294" s="41"/>
      <c r="AQ1294" s="41"/>
      <c r="AS1294" s="41"/>
      <c r="AU1294" s="41"/>
      <c r="AW1294" s="41"/>
      <c r="AY1294" s="41"/>
      <c r="BA1294" s="41"/>
      <c r="BC1294" s="41"/>
      <c r="BE1294" s="41"/>
      <c r="BG1294" s="41"/>
      <c r="BI1294" s="41"/>
      <c r="BK1294" s="41"/>
      <c r="BM1294" s="41"/>
      <c r="BO1294" s="41"/>
    </row>
    <row r="1295" spans="13:67" x14ac:dyDescent="0.2">
      <c r="M1295" s="41"/>
      <c r="O1295" s="41"/>
      <c r="Q1295" s="41"/>
      <c r="S1295" s="41"/>
      <c r="U1295" s="41"/>
      <c r="W1295" s="41"/>
      <c r="Y1295" s="41"/>
      <c r="AA1295" s="41"/>
      <c r="AC1295" s="41"/>
      <c r="AE1295" s="41"/>
      <c r="AG1295" s="41"/>
      <c r="AI1295" s="41"/>
      <c r="AK1295" s="41"/>
      <c r="AM1295" s="41"/>
      <c r="AO1295" s="41"/>
      <c r="AQ1295" s="41"/>
      <c r="AS1295" s="41"/>
      <c r="AU1295" s="41"/>
      <c r="AW1295" s="41"/>
      <c r="AY1295" s="41"/>
      <c r="BA1295" s="41"/>
      <c r="BC1295" s="41"/>
      <c r="BE1295" s="41"/>
      <c r="BG1295" s="41"/>
      <c r="BI1295" s="41"/>
      <c r="BK1295" s="41"/>
      <c r="BM1295" s="41"/>
      <c r="BO1295" s="41"/>
    </row>
    <row r="1296" spans="13:67" x14ac:dyDescent="0.2">
      <c r="M1296" s="41"/>
      <c r="O1296" s="41"/>
      <c r="Q1296" s="41"/>
      <c r="S1296" s="41"/>
      <c r="U1296" s="41"/>
      <c r="W1296" s="41"/>
      <c r="Y1296" s="41"/>
      <c r="AA1296" s="41"/>
      <c r="AC1296" s="41"/>
      <c r="AE1296" s="41"/>
      <c r="AG1296" s="41"/>
      <c r="AI1296" s="41"/>
      <c r="AK1296" s="41"/>
      <c r="AM1296" s="41"/>
      <c r="AO1296" s="41"/>
      <c r="AQ1296" s="41"/>
      <c r="AS1296" s="41"/>
      <c r="AU1296" s="41"/>
      <c r="AW1296" s="41"/>
      <c r="AY1296" s="41"/>
      <c r="BA1296" s="41"/>
      <c r="BC1296" s="41"/>
      <c r="BE1296" s="41"/>
      <c r="BG1296" s="41"/>
      <c r="BI1296" s="41"/>
      <c r="BK1296" s="41"/>
      <c r="BM1296" s="41"/>
      <c r="BO1296" s="41"/>
    </row>
    <row r="1297" spans="13:67" x14ac:dyDescent="0.2">
      <c r="M1297" s="41"/>
      <c r="O1297" s="41"/>
      <c r="Q1297" s="41"/>
      <c r="S1297" s="41"/>
      <c r="U1297" s="41"/>
      <c r="W1297" s="41"/>
      <c r="Y1297" s="41"/>
      <c r="AA1297" s="41"/>
      <c r="AC1297" s="41"/>
      <c r="AE1297" s="41"/>
      <c r="AG1297" s="41"/>
      <c r="AI1297" s="41"/>
      <c r="AK1297" s="41"/>
      <c r="AM1297" s="41"/>
      <c r="AO1297" s="41"/>
      <c r="AQ1297" s="41"/>
      <c r="AS1297" s="41"/>
      <c r="AU1297" s="41"/>
      <c r="AW1297" s="41"/>
      <c r="AY1297" s="41"/>
      <c r="BA1297" s="41"/>
      <c r="BC1297" s="41"/>
      <c r="BE1297" s="41"/>
      <c r="BG1297" s="41"/>
      <c r="BI1297" s="41"/>
      <c r="BK1297" s="41"/>
      <c r="BM1297" s="41"/>
      <c r="BO1297" s="41"/>
    </row>
    <row r="1298" spans="13:67" x14ac:dyDescent="0.2">
      <c r="M1298" s="41"/>
      <c r="O1298" s="41"/>
      <c r="Q1298" s="41"/>
      <c r="S1298" s="41"/>
      <c r="U1298" s="41"/>
      <c r="W1298" s="41"/>
      <c r="Y1298" s="41"/>
      <c r="AA1298" s="41"/>
      <c r="AC1298" s="41"/>
      <c r="AE1298" s="41"/>
      <c r="AG1298" s="41"/>
      <c r="AI1298" s="41"/>
      <c r="AK1298" s="41"/>
      <c r="AM1298" s="41"/>
      <c r="AO1298" s="41"/>
      <c r="AQ1298" s="41"/>
      <c r="AS1298" s="41"/>
      <c r="AU1298" s="41"/>
      <c r="AW1298" s="41"/>
      <c r="AY1298" s="41"/>
      <c r="BA1298" s="41"/>
      <c r="BC1298" s="41"/>
      <c r="BE1298" s="41"/>
      <c r="BG1298" s="41"/>
      <c r="BI1298" s="41"/>
      <c r="BK1298" s="41"/>
      <c r="BM1298" s="41"/>
      <c r="BO1298" s="41"/>
    </row>
    <row r="1299" spans="13:67" x14ac:dyDescent="0.2">
      <c r="M1299" s="41"/>
      <c r="O1299" s="41"/>
      <c r="Q1299" s="41"/>
      <c r="S1299" s="41"/>
      <c r="U1299" s="41"/>
      <c r="W1299" s="41"/>
      <c r="Y1299" s="41"/>
      <c r="AA1299" s="41"/>
      <c r="AC1299" s="41"/>
      <c r="AE1299" s="41"/>
      <c r="AG1299" s="41"/>
      <c r="AI1299" s="41"/>
      <c r="AK1299" s="41"/>
      <c r="AM1299" s="41"/>
      <c r="AO1299" s="41"/>
      <c r="AQ1299" s="41"/>
      <c r="AS1299" s="41"/>
      <c r="AU1299" s="41"/>
      <c r="AW1299" s="41"/>
      <c r="AY1299" s="41"/>
      <c r="BA1299" s="41"/>
      <c r="BC1299" s="41"/>
      <c r="BE1299" s="41"/>
      <c r="BG1299" s="41"/>
      <c r="BI1299" s="41"/>
      <c r="BK1299" s="41"/>
      <c r="BM1299" s="41"/>
      <c r="BO1299" s="41"/>
    </row>
    <row r="1300" spans="13:67" x14ac:dyDescent="0.2">
      <c r="M1300" s="41"/>
      <c r="O1300" s="41"/>
      <c r="Q1300" s="41"/>
      <c r="S1300" s="41"/>
      <c r="U1300" s="41"/>
      <c r="W1300" s="41"/>
      <c r="Y1300" s="41"/>
      <c r="AA1300" s="41"/>
      <c r="AC1300" s="41"/>
      <c r="AE1300" s="41"/>
      <c r="AG1300" s="41"/>
      <c r="AI1300" s="41"/>
      <c r="AK1300" s="41"/>
      <c r="AM1300" s="41"/>
      <c r="AO1300" s="41"/>
      <c r="AQ1300" s="41"/>
      <c r="AS1300" s="41"/>
      <c r="AU1300" s="41"/>
      <c r="AW1300" s="41"/>
      <c r="AY1300" s="41"/>
      <c r="BA1300" s="41"/>
      <c r="BC1300" s="41"/>
      <c r="BE1300" s="41"/>
      <c r="BG1300" s="41"/>
      <c r="BI1300" s="41"/>
      <c r="BK1300" s="41"/>
      <c r="BM1300" s="41"/>
      <c r="BO1300" s="41"/>
    </row>
    <row r="1301" spans="13:67" x14ac:dyDescent="0.2">
      <c r="M1301" s="41"/>
      <c r="O1301" s="41"/>
      <c r="Q1301" s="41"/>
      <c r="S1301" s="41"/>
      <c r="U1301" s="41"/>
      <c r="W1301" s="41"/>
      <c r="Y1301" s="41"/>
      <c r="AA1301" s="41"/>
      <c r="AC1301" s="41"/>
      <c r="AE1301" s="41"/>
      <c r="AG1301" s="41"/>
      <c r="AI1301" s="41"/>
      <c r="AK1301" s="41"/>
      <c r="AM1301" s="41"/>
      <c r="AO1301" s="41"/>
      <c r="AQ1301" s="41"/>
      <c r="AS1301" s="41"/>
      <c r="AU1301" s="41"/>
      <c r="AW1301" s="41"/>
      <c r="AY1301" s="41"/>
      <c r="BA1301" s="41"/>
      <c r="BC1301" s="41"/>
      <c r="BE1301" s="41"/>
      <c r="BG1301" s="41"/>
      <c r="BI1301" s="41"/>
      <c r="BK1301" s="41"/>
      <c r="BM1301" s="41"/>
      <c r="BO1301" s="41"/>
    </row>
    <row r="1302" spans="13:67" x14ac:dyDescent="0.2">
      <c r="M1302" s="41"/>
      <c r="O1302" s="41"/>
      <c r="Q1302" s="41"/>
      <c r="S1302" s="41"/>
      <c r="U1302" s="41"/>
      <c r="W1302" s="41"/>
      <c r="Y1302" s="41"/>
      <c r="AA1302" s="41"/>
      <c r="AC1302" s="41"/>
      <c r="AE1302" s="41"/>
      <c r="AG1302" s="41"/>
      <c r="AI1302" s="41"/>
      <c r="AK1302" s="41"/>
      <c r="AM1302" s="41"/>
      <c r="AO1302" s="41"/>
      <c r="AQ1302" s="41"/>
      <c r="AS1302" s="41"/>
      <c r="AU1302" s="41"/>
      <c r="AW1302" s="41"/>
      <c r="AY1302" s="41"/>
      <c r="BA1302" s="41"/>
      <c r="BC1302" s="41"/>
      <c r="BE1302" s="41"/>
      <c r="BG1302" s="41"/>
      <c r="BI1302" s="41"/>
      <c r="BK1302" s="41"/>
      <c r="BM1302" s="41"/>
      <c r="BO1302" s="41"/>
    </row>
    <row r="1303" spans="13:67" x14ac:dyDescent="0.2">
      <c r="M1303" s="41"/>
      <c r="O1303" s="41"/>
      <c r="Q1303" s="41"/>
      <c r="S1303" s="41"/>
      <c r="U1303" s="41"/>
      <c r="W1303" s="41"/>
      <c r="Y1303" s="41"/>
      <c r="AA1303" s="41"/>
      <c r="AC1303" s="41"/>
      <c r="AE1303" s="41"/>
      <c r="AG1303" s="41"/>
      <c r="AI1303" s="41"/>
      <c r="AK1303" s="41"/>
      <c r="AM1303" s="41"/>
      <c r="AO1303" s="41"/>
      <c r="AQ1303" s="41"/>
      <c r="AS1303" s="41"/>
      <c r="AU1303" s="41"/>
      <c r="AW1303" s="41"/>
      <c r="AY1303" s="41"/>
      <c r="BA1303" s="41"/>
      <c r="BC1303" s="41"/>
      <c r="BE1303" s="41"/>
      <c r="BG1303" s="41"/>
      <c r="BI1303" s="41"/>
      <c r="BK1303" s="41"/>
      <c r="BM1303" s="41"/>
      <c r="BO1303" s="41"/>
    </row>
    <row r="1304" spans="13:67" x14ac:dyDescent="0.2">
      <c r="M1304" s="41"/>
      <c r="O1304" s="41"/>
      <c r="Q1304" s="41"/>
      <c r="S1304" s="41"/>
      <c r="U1304" s="41"/>
      <c r="W1304" s="41"/>
      <c r="Y1304" s="41"/>
      <c r="AA1304" s="41"/>
      <c r="AC1304" s="41"/>
      <c r="AE1304" s="41"/>
      <c r="AG1304" s="41"/>
      <c r="AI1304" s="41"/>
      <c r="AK1304" s="41"/>
      <c r="AM1304" s="41"/>
      <c r="AO1304" s="41"/>
      <c r="AQ1304" s="41"/>
      <c r="AS1304" s="41"/>
      <c r="AU1304" s="41"/>
      <c r="AW1304" s="41"/>
      <c r="AY1304" s="41"/>
      <c r="BA1304" s="41"/>
      <c r="BC1304" s="41"/>
      <c r="BE1304" s="41"/>
      <c r="BG1304" s="41"/>
      <c r="BI1304" s="41"/>
      <c r="BK1304" s="41"/>
      <c r="BM1304" s="41"/>
      <c r="BO1304" s="41"/>
    </row>
    <row r="1305" spans="13:67" x14ac:dyDescent="0.2">
      <c r="M1305" s="41"/>
      <c r="O1305" s="41"/>
      <c r="Q1305" s="41"/>
      <c r="S1305" s="41"/>
      <c r="U1305" s="41"/>
      <c r="W1305" s="41"/>
      <c r="Y1305" s="41"/>
      <c r="AA1305" s="41"/>
      <c r="AC1305" s="41"/>
      <c r="AE1305" s="41"/>
      <c r="AG1305" s="41"/>
      <c r="AI1305" s="41"/>
      <c r="AK1305" s="41"/>
      <c r="AM1305" s="41"/>
      <c r="AO1305" s="41"/>
      <c r="AQ1305" s="41"/>
      <c r="AS1305" s="41"/>
      <c r="AU1305" s="41"/>
      <c r="AW1305" s="41"/>
      <c r="AY1305" s="41"/>
      <c r="BA1305" s="41"/>
      <c r="BC1305" s="41"/>
      <c r="BE1305" s="41"/>
      <c r="BG1305" s="41"/>
      <c r="BI1305" s="41"/>
      <c r="BK1305" s="41"/>
      <c r="BM1305" s="41"/>
      <c r="BO1305" s="41"/>
    </row>
    <row r="1306" spans="13:67" x14ac:dyDescent="0.2">
      <c r="M1306" s="41"/>
      <c r="O1306" s="41"/>
      <c r="Q1306" s="41"/>
      <c r="S1306" s="41"/>
      <c r="U1306" s="41"/>
      <c r="W1306" s="41"/>
      <c r="Y1306" s="41"/>
      <c r="AA1306" s="41"/>
      <c r="AC1306" s="41"/>
      <c r="AE1306" s="41"/>
      <c r="AG1306" s="41"/>
      <c r="AI1306" s="41"/>
      <c r="AK1306" s="41"/>
      <c r="AM1306" s="41"/>
      <c r="AO1306" s="41"/>
      <c r="AQ1306" s="41"/>
      <c r="AS1306" s="41"/>
      <c r="AU1306" s="41"/>
      <c r="AW1306" s="41"/>
      <c r="AY1306" s="41"/>
      <c r="BA1306" s="41"/>
      <c r="BC1306" s="41"/>
      <c r="BE1306" s="41"/>
      <c r="BG1306" s="41"/>
      <c r="BI1306" s="41"/>
      <c r="BK1306" s="41"/>
      <c r="BM1306" s="41"/>
      <c r="BO1306" s="41"/>
    </row>
    <row r="1307" spans="13:67" x14ac:dyDescent="0.2">
      <c r="M1307" s="41"/>
      <c r="O1307" s="41"/>
      <c r="Q1307" s="41"/>
      <c r="S1307" s="41"/>
      <c r="U1307" s="41"/>
      <c r="W1307" s="41"/>
      <c r="Y1307" s="41"/>
      <c r="AA1307" s="41"/>
      <c r="AC1307" s="41"/>
      <c r="AE1307" s="41"/>
      <c r="AG1307" s="41"/>
      <c r="AI1307" s="41"/>
      <c r="AK1307" s="41"/>
      <c r="AM1307" s="41"/>
      <c r="AO1307" s="41"/>
      <c r="AQ1307" s="41"/>
      <c r="AS1307" s="41"/>
      <c r="AU1307" s="41"/>
      <c r="AW1307" s="41"/>
      <c r="AY1307" s="41"/>
      <c r="BA1307" s="41"/>
      <c r="BC1307" s="41"/>
      <c r="BE1307" s="41"/>
      <c r="BG1307" s="41"/>
      <c r="BI1307" s="41"/>
      <c r="BK1307" s="41"/>
      <c r="BM1307" s="41"/>
      <c r="BO1307" s="41"/>
    </row>
    <row r="1308" spans="13:67" x14ac:dyDescent="0.2">
      <c r="M1308" s="41"/>
      <c r="O1308" s="41"/>
      <c r="Q1308" s="41"/>
      <c r="S1308" s="41"/>
      <c r="U1308" s="41"/>
      <c r="W1308" s="41"/>
      <c r="Y1308" s="41"/>
      <c r="AA1308" s="41"/>
      <c r="AC1308" s="41"/>
      <c r="AE1308" s="41"/>
      <c r="AG1308" s="41"/>
      <c r="AI1308" s="41"/>
      <c r="AK1308" s="41"/>
      <c r="AM1308" s="41"/>
      <c r="AO1308" s="41"/>
      <c r="AQ1308" s="41"/>
      <c r="AS1308" s="41"/>
      <c r="AU1308" s="41"/>
      <c r="AW1308" s="41"/>
      <c r="AY1308" s="41"/>
      <c r="BA1308" s="41"/>
      <c r="BC1308" s="41"/>
      <c r="BE1308" s="41"/>
      <c r="BG1308" s="41"/>
      <c r="BI1308" s="41"/>
      <c r="BK1308" s="41"/>
      <c r="BM1308" s="41"/>
      <c r="BO1308" s="41"/>
    </row>
    <row r="1309" spans="13:67" x14ac:dyDescent="0.2">
      <c r="M1309" s="41"/>
      <c r="O1309" s="41"/>
      <c r="Q1309" s="41"/>
      <c r="S1309" s="41"/>
      <c r="U1309" s="41"/>
      <c r="W1309" s="41"/>
      <c r="Y1309" s="41"/>
      <c r="AA1309" s="41"/>
      <c r="AC1309" s="41"/>
      <c r="AE1309" s="41"/>
      <c r="AG1309" s="41"/>
      <c r="AI1309" s="41"/>
      <c r="AK1309" s="41"/>
      <c r="AM1309" s="41"/>
      <c r="AO1309" s="41"/>
      <c r="AQ1309" s="41"/>
      <c r="AS1309" s="41"/>
      <c r="AU1309" s="41"/>
      <c r="AW1309" s="41"/>
      <c r="AY1309" s="41"/>
      <c r="BA1309" s="41"/>
      <c r="BC1309" s="41"/>
      <c r="BE1309" s="41"/>
      <c r="BG1309" s="41"/>
      <c r="BI1309" s="41"/>
      <c r="BK1309" s="41"/>
      <c r="BM1309" s="41"/>
      <c r="BO1309" s="41"/>
    </row>
    <row r="1310" spans="13:67" x14ac:dyDescent="0.2">
      <c r="M1310" s="41"/>
      <c r="O1310" s="41"/>
      <c r="Q1310" s="41"/>
      <c r="S1310" s="41"/>
      <c r="U1310" s="41"/>
      <c r="W1310" s="41"/>
      <c r="Y1310" s="41"/>
      <c r="AA1310" s="41"/>
      <c r="AC1310" s="41"/>
      <c r="AE1310" s="41"/>
      <c r="AG1310" s="41"/>
      <c r="AI1310" s="41"/>
      <c r="AK1310" s="41"/>
      <c r="AM1310" s="41"/>
      <c r="AO1310" s="41"/>
      <c r="AQ1310" s="41"/>
      <c r="AS1310" s="41"/>
      <c r="AU1310" s="41"/>
      <c r="AW1310" s="41"/>
      <c r="AY1310" s="41"/>
      <c r="BA1310" s="41"/>
      <c r="BC1310" s="41"/>
      <c r="BE1310" s="41"/>
      <c r="BG1310" s="41"/>
      <c r="BI1310" s="41"/>
      <c r="BK1310" s="41"/>
      <c r="BM1310" s="41"/>
      <c r="BO1310" s="41"/>
    </row>
    <row r="1311" spans="13:67" x14ac:dyDescent="0.2">
      <c r="M1311" s="41"/>
      <c r="O1311" s="41"/>
      <c r="Q1311" s="41"/>
      <c r="S1311" s="41"/>
      <c r="U1311" s="41"/>
      <c r="W1311" s="41"/>
      <c r="Y1311" s="41"/>
      <c r="AA1311" s="41"/>
      <c r="AC1311" s="41"/>
      <c r="AE1311" s="41"/>
      <c r="AG1311" s="41"/>
      <c r="AI1311" s="41"/>
      <c r="AK1311" s="41"/>
      <c r="AM1311" s="41"/>
      <c r="AO1311" s="41"/>
      <c r="AQ1311" s="41"/>
      <c r="AS1311" s="41"/>
      <c r="AU1311" s="41"/>
      <c r="AW1311" s="41"/>
      <c r="AY1311" s="41"/>
      <c r="BA1311" s="41"/>
      <c r="BC1311" s="41"/>
      <c r="BE1311" s="41"/>
      <c r="BG1311" s="41"/>
      <c r="BI1311" s="41"/>
      <c r="BK1311" s="41"/>
      <c r="BM1311" s="41"/>
      <c r="BO1311" s="41"/>
    </row>
    <row r="1312" spans="13:67" x14ac:dyDescent="0.2">
      <c r="M1312" s="41"/>
      <c r="O1312" s="41"/>
      <c r="Q1312" s="41"/>
      <c r="S1312" s="41"/>
      <c r="U1312" s="41"/>
      <c r="W1312" s="41"/>
      <c r="Y1312" s="41"/>
      <c r="AA1312" s="41"/>
      <c r="AC1312" s="41"/>
      <c r="AE1312" s="41"/>
      <c r="AG1312" s="41"/>
      <c r="AI1312" s="41"/>
      <c r="AK1312" s="41"/>
      <c r="AM1312" s="41"/>
      <c r="AO1312" s="41"/>
      <c r="AQ1312" s="41"/>
      <c r="AS1312" s="41"/>
      <c r="AU1312" s="41"/>
      <c r="AW1312" s="41"/>
      <c r="AY1312" s="41"/>
      <c r="BA1312" s="41"/>
      <c r="BC1312" s="41"/>
      <c r="BE1312" s="41"/>
      <c r="BG1312" s="41"/>
      <c r="BI1312" s="41"/>
      <c r="BK1312" s="41"/>
      <c r="BM1312" s="41"/>
      <c r="BO1312" s="41"/>
    </row>
    <row r="1313" spans="13:67" x14ac:dyDescent="0.2">
      <c r="M1313" s="41"/>
      <c r="O1313" s="41"/>
      <c r="Q1313" s="41"/>
      <c r="S1313" s="41"/>
      <c r="U1313" s="41"/>
      <c r="W1313" s="41"/>
      <c r="Y1313" s="41"/>
      <c r="AA1313" s="41"/>
      <c r="AC1313" s="41"/>
      <c r="AE1313" s="41"/>
      <c r="AG1313" s="41"/>
      <c r="AI1313" s="41"/>
      <c r="AK1313" s="41"/>
      <c r="AM1313" s="41"/>
      <c r="AO1313" s="41"/>
      <c r="AQ1313" s="41"/>
      <c r="AS1313" s="41"/>
      <c r="AU1313" s="41"/>
      <c r="AW1313" s="41"/>
      <c r="AY1313" s="41"/>
      <c r="BA1313" s="41"/>
      <c r="BC1313" s="41"/>
      <c r="BE1313" s="41"/>
      <c r="BG1313" s="41"/>
      <c r="BI1313" s="41"/>
      <c r="BK1313" s="41"/>
      <c r="BM1313" s="41"/>
      <c r="BO1313" s="41"/>
    </row>
    <row r="1314" spans="13:67" x14ac:dyDescent="0.2">
      <c r="M1314" s="41"/>
      <c r="O1314" s="41"/>
      <c r="Q1314" s="41"/>
      <c r="S1314" s="41"/>
      <c r="U1314" s="41"/>
      <c r="W1314" s="41"/>
      <c r="Y1314" s="41"/>
      <c r="AA1314" s="41"/>
      <c r="AC1314" s="41"/>
      <c r="AE1314" s="41"/>
      <c r="AG1314" s="41"/>
      <c r="AI1314" s="41"/>
      <c r="AK1314" s="41"/>
      <c r="AM1314" s="41"/>
      <c r="AO1314" s="41"/>
      <c r="AQ1314" s="41"/>
      <c r="AS1314" s="41"/>
      <c r="AU1314" s="41"/>
      <c r="AW1314" s="41"/>
      <c r="AY1314" s="41"/>
      <c r="BA1314" s="41"/>
      <c r="BC1314" s="41"/>
      <c r="BE1314" s="41"/>
      <c r="BG1314" s="41"/>
      <c r="BI1314" s="41"/>
      <c r="BK1314" s="41"/>
      <c r="BM1314" s="41"/>
      <c r="BO1314" s="41"/>
    </row>
    <row r="1315" spans="13:67" x14ac:dyDescent="0.2">
      <c r="M1315" s="41"/>
      <c r="O1315" s="41"/>
      <c r="Q1315" s="41"/>
      <c r="S1315" s="41"/>
      <c r="U1315" s="41"/>
      <c r="W1315" s="41"/>
      <c r="Y1315" s="41"/>
      <c r="AA1315" s="41"/>
      <c r="AC1315" s="41"/>
      <c r="AE1315" s="41"/>
      <c r="AG1315" s="41"/>
      <c r="AI1315" s="41"/>
      <c r="AK1315" s="41"/>
      <c r="AM1315" s="41"/>
      <c r="AO1315" s="41"/>
      <c r="AQ1315" s="41"/>
      <c r="AS1315" s="41"/>
      <c r="AU1315" s="41"/>
      <c r="AW1315" s="41"/>
      <c r="AY1315" s="41"/>
      <c r="BA1315" s="41"/>
      <c r="BC1315" s="41"/>
      <c r="BE1315" s="41"/>
      <c r="BG1315" s="41"/>
      <c r="BI1315" s="41"/>
      <c r="BK1315" s="41"/>
      <c r="BM1315" s="41"/>
      <c r="BO1315" s="41"/>
    </row>
    <row r="1316" spans="13:67" x14ac:dyDescent="0.2">
      <c r="M1316" s="41"/>
      <c r="O1316" s="41"/>
      <c r="Q1316" s="41"/>
      <c r="S1316" s="41"/>
      <c r="U1316" s="41"/>
      <c r="W1316" s="41"/>
      <c r="Y1316" s="41"/>
      <c r="AA1316" s="41"/>
      <c r="AC1316" s="41"/>
      <c r="AE1316" s="41"/>
      <c r="AG1316" s="41"/>
      <c r="AI1316" s="41"/>
      <c r="AK1316" s="41"/>
      <c r="AM1316" s="41"/>
      <c r="AO1316" s="41"/>
      <c r="AQ1316" s="41"/>
      <c r="AS1316" s="41"/>
      <c r="AU1316" s="41"/>
      <c r="AW1316" s="41"/>
      <c r="AY1316" s="41"/>
      <c r="BA1316" s="41"/>
      <c r="BC1316" s="41"/>
      <c r="BE1316" s="41"/>
      <c r="BG1316" s="41"/>
      <c r="BI1316" s="41"/>
      <c r="BK1316" s="41"/>
      <c r="BM1316" s="41"/>
      <c r="BO1316" s="41"/>
    </row>
    <row r="1317" spans="13:67" x14ac:dyDescent="0.2">
      <c r="M1317" s="41"/>
      <c r="O1317" s="41"/>
      <c r="Q1317" s="41"/>
      <c r="S1317" s="41"/>
      <c r="U1317" s="41"/>
      <c r="W1317" s="41"/>
      <c r="Y1317" s="41"/>
      <c r="AA1317" s="41"/>
      <c r="AC1317" s="41"/>
      <c r="AE1317" s="41"/>
      <c r="AG1317" s="41"/>
      <c r="AI1317" s="41"/>
      <c r="AK1317" s="41"/>
      <c r="AM1317" s="41"/>
      <c r="AO1317" s="41"/>
      <c r="AQ1317" s="41"/>
      <c r="AS1317" s="41"/>
      <c r="AU1317" s="41"/>
      <c r="AW1317" s="41"/>
      <c r="AY1317" s="41"/>
      <c r="BA1317" s="41"/>
      <c r="BC1317" s="41"/>
      <c r="BE1317" s="41"/>
      <c r="BG1317" s="41"/>
      <c r="BI1317" s="41"/>
      <c r="BK1317" s="41"/>
      <c r="BM1317" s="41"/>
      <c r="BO1317" s="41"/>
    </row>
    <row r="1318" spans="13:67" x14ac:dyDescent="0.2">
      <c r="M1318" s="41"/>
      <c r="O1318" s="41"/>
      <c r="Q1318" s="41"/>
      <c r="S1318" s="41"/>
      <c r="U1318" s="41"/>
      <c r="W1318" s="41"/>
      <c r="Y1318" s="41"/>
      <c r="AA1318" s="41"/>
      <c r="AC1318" s="41"/>
      <c r="AE1318" s="41"/>
      <c r="AG1318" s="41"/>
      <c r="AI1318" s="41"/>
      <c r="AK1318" s="41"/>
      <c r="AM1318" s="41"/>
      <c r="AO1318" s="41"/>
      <c r="AQ1318" s="41"/>
      <c r="AS1318" s="41"/>
      <c r="AU1318" s="41"/>
      <c r="AW1318" s="41"/>
      <c r="AY1318" s="41"/>
      <c r="BA1318" s="41"/>
      <c r="BC1318" s="41"/>
      <c r="BE1318" s="41"/>
      <c r="BG1318" s="41"/>
      <c r="BI1318" s="41"/>
      <c r="BK1318" s="41"/>
      <c r="BM1318" s="41"/>
      <c r="BO1318" s="41"/>
    </row>
    <row r="1319" spans="13:67" x14ac:dyDescent="0.2">
      <c r="M1319" s="41"/>
      <c r="O1319" s="41"/>
      <c r="Q1319" s="41"/>
      <c r="S1319" s="41"/>
      <c r="U1319" s="41"/>
      <c r="W1319" s="41"/>
      <c r="Y1319" s="41"/>
      <c r="AA1319" s="41"/>
      <c r="AC1319" s="41"/>
      <c r="AE1319" s="41"/>
      <c r="AG1319" s="41"/>
      <c r="AI1319" s="41"/>
      <c r="AK1319" s="41"/>
      <c r="AM1319" s="41"/>
      <c r="AO1319" s="41"/>
      <c r="AQ1319" s="41"/>
      <c r="AS1319" s="41"/>
      <c r="AU1319" s="41"/>
      <c r="AW1319" s="41"/>
      <c r="AY1319" s="41"/>
      <c r="BA1319" s="41"/>
      <c r="BC1319" s="41"/>
      <c r="BE1319" s="41"/>
      <c r="BG1319" s="41"/>
      <c r="BI1319" s="41"/>
      <c r="BK1319" s="41"/>
      <c r="BM1319" s="41"/>
      <c r="BO1319" s="41"/>
    </row>
    <row r="1320" spans="13:67" x14ac:dyDescent="0.2">
      <c r="M1320" s="41"/>
      <c r="O1320" s="41"/>
      <c r="Q1320" s="41"/>
      <c r="S1320" s="41"/>
      <c r="U1320" s="41"/>
      <c r="W1320" s="41"/>
      <c r="Y1320" s="41"/>
      <c r="AA1320" s="41"/>
      <c r="AC1320" s="41"/>
      <c r="AE1320" s="41"/>
      <c r="AG1320" s="41"/>
      <c r="AI1320" s="41"/>
      <c r="AK1320" s="41"/>
      <c r="AM1320" s="41"/>
      <c r="AO1320" s="41"/>
      <c r="AQ1320" s="41"/>
      <c r="AS1320" s="41"/>
      <c r="AU1320" s="41"/>
      <c r="AW1320" s="41"/>
      <c r="AY1320" s="41"/>
      <c r="BA1320" s="41"/>
      <c r="BC1320" s="41"/>
      <c r="BE1320" s="41"/>
      <c r="BG1320" s="41"/>
      <c r="BI1320" s="41"/>
      <c r="BK1320" s="41"/>
      <c r="BM1320" s="41"/>
      <c r="BO1320" s="41"/>
    </row>
    <row r="1321" spans="13:67" x14ac:dyDescent="0.2">
      <c r="M1321" s="41"/>
      <c r="O1321" s="41"/>
      <c r="Q1321" s="41"/>
      <c r="S1321" s="41"/>
      <c r="U1321" s="41"/>
      <c r="W1321" s="41"/>
      <c r="Y1321" s="41"/>
      <c r="AA1321" s="41"/>
      <c r="AC1321" s="41"/>
      <c r="AE1321" s="41"/>
      <c r="AG1321" s="41"/>
      <c r="AI1321" s="41"/>
      <c r="AK1321" s="41"/>
      <c r="AM1321" s="41"/>
      <c r="AO1321" s="41"/>
      <c r="AQ1321" s="41"/>
      <c r="AS1321" s="41"/>
      <c r="AU1321" s="41"/>
      <c r="AW1321" s="41"/>
      <c r="AY1321" s="41"/>
      <c r="BA1321" s="41"/>
      <c r="BC1321" s="41"/>
      <c r="BE1321" s="41"/>
      <c r="BG1321" s="41"/>
      <c r="BI1321" s="41"/>
      <c r="BK1321" s="41"/>
      <c r="BM1321" s="41"/>
      <c r="BO1321" s="41"/>
    </row>
    <row r="1322" spans="13:67" x14ac:dyDescent="0.2">
      <c r="M1322" s="41"/>
      <c r="O1322" s="41"/>
      <c r="Q1322" s="41"/>
      <c r="S1322" s="41"/>
      <c r="U1322" s="41"/>
      <c r="W1322" s="41"/>
      <c r="Y1322" s="41"/>
      <c r="AA1322" s="41"/>
      <c r="AC1322" s="41"/>
      <c r="AE1322" s="41"/>
      <c r="AG1322" s="41"/>
      <c r="AI1322" s="41"/>
      <c r="AK1322" s="41"/>
      <c r="AM1322" s="41"/>
      <c r="AO1322" s="41"/>
      <c r="AQ1322" s="41"/>
      <c r="AS1322" s="41"/>
      <c r="AU1322" s="41"/>
      <c r="AW1322" s="41"/>
      <c r="AY1322" s="41"/>
      <c r="BA1322" s="41"/>
      <c r="BC1322" s="41"/>
      <c r="BE1322" s="41"/>
      <c r="BG1322" s="41"/>
      <c r="BI1322" s="41"/>
      <c r="BK1322" s="41"/>
      <c r="BM1322" s="41"/>
      <c r="BO1322" s="41"/>
    </row>
    <row r="1323" spans="13:67" x14ac:dyDescent="0.2">
      <c r="M1323" s="41"/>
      <c r="O1323" s="41"/>
      <c r="Q1323" s="41"/>
      <c r="S1323" s="41"/>
      <c r="U1323" s="41"/>
      <c r="W1323" s="41"/>
      <c r="Y1323" s="41"/>
      <c r="AA1323" s="41"/>
      <c r="AC1323" s="41"/>
      <c r="AE1323" s="41"/>
      <c r="AG1323" s="41"/>
      <c r="AI1323" s="41"/>
      <c r="AK1323" s="41"/>
      <c r="AM1323" s="41"/>
      <c r="AO1323" s="41"/>
      <c r="AQ1323" s="41"/>
      <c r="AS1323" s="41"/>
      <c r="AU1323" s="41"/>
      <c r="AW1323" s="41"/>
      <c r="AY1323" s="41"/>
      <c r="BA1323" s="41"/>
      <c r="BC1323" s="41"/>
      <c r="BE1323" s="41"/>
      <c r="BG1323" s="41"/>
      <c r="BI1323" s="41"/>
      <c r="BK1323" s="41"/>
      <c r="BM1323" s="41"/>
      <c r="BO1323" s="41"/>
    </row>
    <row r="1324" spans="13:67" x14ac:dyDescent="0.2">
      <c r="M1324" s="41"/>
      <c r="O1324" s="41"/>
      <c r="Q1324" s="41"/>
      <c r="S1324" s="41"/>
      <c r="U1324" s="41"/>
      <c r="W1324" s="41"/>
      <c r="Y1324" s="41"/>
      <c r="AA1324" s="41"/>
      <c r="AC1324" s="41"/>
      <c r="AE1324" s="41"/>
      <c r="AG1324" s="41"/>
      <c r="AI1324" s="41"/>
      <c r="AK1324" s="41"/>
      <c r="AM1324" s="41"/>
      <c r="AO1324" s="41"/>
      <c r="AQ1324" s="41"/>
      <c r="AS1324" s="41"/>
      <c r="AU1324" s="41"/>
      <c r="AW1324" s="41"/>
      <c r="AY1324" s="41"/>
      <c r="BA1324" s="41"/>
      <c r="BC1324" s="41"/>
      <c r="BE1324" s="41"/>
      <c r="BG1324" s="41"/>
      <c r="BI1324" s="41"/>
      <c r="BK1324" s="41"/>
      <c r="BM1324" s="41"/>
      <c r="BO1324" s="41"/>
    </row>
    <row r="1325" spans="13:67" x14ac:dyDescent="0.2">
      <c r="M1325" s="41"/>
      <c r="O1325" s="41"/>
      <c r="Q1325" s="41"/>
      <c r="S1325" s="41"/>
      <c r="U1325" s="41"/>
      <c r="W1325" s="41"/>
      <c r="Y1325" s="41"/>
      <c r="AA1325" s="41"/>
      <c r="AC1325" s="41"/>
      <c r="AE1325" s="41"/>
      <c r="AG1325" s="41"/>
      <c r="AI1325" s="41"/>
      <c r="AK1325" s="41"/>
      <c r="AM1325" s="41"/>
      <c r="AO1325" s="41"/>
      <c r="AQ1325" s="41"/>
      <c r="AS1325" s="41"/>
      <c r="AU1325" s="41"/>
      <c r="AW1325" s="41"/>
      <c r="AY1325" s="41"/>
      <c r="BA1325" s="41"/>
      <c r="BC1325" s="41"/>
      <c r="BE1325" s="41"/>
      <c r="BG1325" s="41"/>
      <c r="BI1325" s="41"/>
      <c r="BK1325" s="41"/>
      <c r="BM1325" s="41"/>
      <c r="BO1325" s="41"/>
    </row>
    <row r="1326" spans="13:67" x14ac:dyDescent="0.2">
      <c r="M1326" s="41"/>
      <c r="O1326" s="41"/>
      <c r="Q1326" s="41"/>
      <c r="S1326" s="41"/>
      <c r="U1326" s="41"/>
      <c r="W1326" s="41"/>
      <c r="Y1326" s="41"/>
      <c r="AA1326" s="41"/>
      <c r="AC1326" s="41"/>
      <c r="AE1326" s="41"/>
      <c r="AG1326" s="41"/>
      <c r="AI1326" s="41"/>
      <c r="AK1326" s="41"/>
      <c r="AM1326" s="41"/>
      <c r="AO1326" s="41"/>
      <c r="AQ1326" s="41"/>
      <c r="AS1326" s="41"/>
      <c r="AU1326" s="41"/>
      <c r="AW1326" s="41"/>
      <c r="AY1326" s="41"/>
      <c r="BA1326" s="41"/>
      <c r="BC1326" s="41"/>
      <c r="BE1326" s="41"/>
      <c r="BG1326" s="41"/>
      <c r="BI1326" s="41"/>
      <c r="BK1326" s="41"/>
      <c r="BM1326" s="41"/>
      <c r="BO1326" s="41"/>
    </row>
    <row r="1327" spans="13:67" x14ac:dyDescent="0.2">
      <c r="M1327" s="41"/>
      <c r="O1327" s="41"/>
      <c r="Q1327" s="41"/>
      <c r="S1327" s="41"/>
      <c r="U1327" s="41"/>
      <c r="W1327" s="41"/>
      <c r="Y1327" s="41"/>
      <c r="AA1327" s="41"/>
      <c r="AC1327" s="41"/>
      <c r="AE1327" s="41"/>
      <c r="AG1327" s="41"/>
      <c r="AI1327" s="41"/>
      <c r="AK1327" s="41"/>
      <c r="AM1327" s="41"/>
      <c r="AO1327" s="41"/>
      <c r="AQ1327" s="41"/>
      <c r="AS1327" s="41"/>
      <c r="AU1327" s="41"/>
      <c r="AW1327" s="41"/>
      <c r="AY1327" s="41"/>
      <c r="BA1327" s="41"/>
      <c r="BC1327" s="41"/>
      <c r="BE1327" s="41"/>
      <c r="BG1327" s="41"/>
      <c r="BI1327" s="41"/>
      <c r="BK1327" s="41"/>
      <c r="BM1327" s="41"/>
      <c r="BO1327" s="41"/>
    </row>
    <row r="1328" spans="13:67" x14ac:dyDescent="0.2">
      <c r="M1328" s="41"/>
      <c r="O1328" s="41"/>
      <c r="Q1328" s="41"/>
      <c r="S1328" s="41"/>
      <c r="U1328" s="41"/>
      <c r="W1328" s="41"/>
      <c r="Y1328" s="41"/>
      <c r="AA1328" s="41"/>
      <c r="AC1328" s="41"/>
      <c r="AE1328" s="41"/>
      <c r="AG1328" s="41"/>
      <c r="AI1328" s="41"/>
      <c r="AK1328" s="41"/>
      <c r="AM1328" s="41"/>
      <c r="AO1328" s="41"/>
      <c r="AQ1328" s="41"/>
      <c r="AS1328" s="41"/>
      <c r="AU1328" s="41"/>
      <c r="AW1328" s="41"/>
      <c r="AY1328" s="41"/>
      <c r="BA1328" s="41"/>
      <c r="BC1328" s="41"/>
      <c r="BE1328" s="41"/>
      <c r="BG1328" s="41"/>
      <c r="BI1328" s="41"/>
      <c r="BK1328" s="41"/>
      <c r="BM1328" s="41"/>
      <c r="BO1328" s="41"/>
    </row>
    <row r="1329" spans="13:67" x14ac:dyDescent="0.2">
      <c r="M1329" s="41"/>
      <c r="O1329" s="41"/>
      <c r="Q1329" s="41"/>
      <c r="S1329" s="41"/>
      <c r="U1329" s="41"/>
      <c r="W1329" s="41"/>
      <c r="Y1329" s="41"/>
      <c r="AA1329" s="41"/>
      <c r="AC1329" s="41"/>
      <c r="AE1329" s="41"/>
      <c r="AG1329" s="41"/>
      <c r="AI1329" s="41"/>
      <c r="AK1329" s="41"/>
      <c r="AM1329" s="41"/>
      <c r="AO1329" s="41"/>
      <c r="AQ1329" s="41"/>
      <c r="AS1329" s="41"/>
      <c r="AU1329" s="41"/>
      <c r="AW1329" s="41"/>
      <c r="AY1329" s="41"/>
      <c r="BA1329" s="41"/>
      <c r="BC1329" s="41"/>
      <c r="BE1329" s="41"/>
      <c r="BG1329" s="41"/>
      <c r="BI1329" s="41"/>
      <c r="BK1329" s="41"/>
      <c r="BM1329" s="41"/>
      <c r="BO1329" s="41"/>
    </row>
    <row r="1330" spans="13:67" x14ac:dyDescent="0.2">
      <c r="M1330" s="41"/>
      <c r="O1330" s="41"/>
      <c r="Q1330" s="41"/>
      <c r="S1330" s="41"/>
      <c r="U1330" s="41"/>
      <c r="W1330" s="41"/>
      <c r="Y1330" s="41"/>
      <c r="AA1330" s="41"/>
      <c r="AC1330" s="41"/>
      <c r="AE1330" s="41"/>
      <c r="AG1330" s="41"/>
      <c r="AI1330" s="41"/>
      <c r="AK1330" s="41"/>
      <c r="AM1330" s="41"/>
      <c r="AO1330" s="41"/>
      <c r="AQ1330" s="41"/>
      <c r="AS1330" s="41"/>
      <c r="AU1330" s="41"/>
      <c r="AW1330" s="41"/>
      <c r="AY1330" s="41"/>
      <c r="BA1330" s="41"/>
      <c r="BC1330" s="41"/>
      <c r="BE1330" s="41"/>
      <c r="BG1330" s="41"/>
      <c r="BI1330" s="41"/>
      <c r="BK1330" s="41"/>
      <c r="BM1330" s="41"/>
      <c r="BO1330" s="41"/>
    </row>
    <row r="1331" spans="13:67" x14ac:dyDescent="0.2">
      <c r="M1331" s="41"/>
      <c r="O1331" s="41"/>
      <c r="Q1331" s="41"/>
      <c r="S1331" s="41"/>
      <c r="U1331" s="41"/>
      <c r="W1331" s="41"/>
      <c r="Y1331" s="41"/>
      <c r="AA1331" s="41"/>
      <c r="AC1331" s="41"/>
      <c r="AE1331" s="41"/>
      <c r="AG1331" s="41"/>
      <c r="AI1331" s="41"/>
      <c r="AK1331" s="41"/>
      <c r="AM1331" s="41"/>
      <c r="AO1331" s="41"/>
      <c r="AQ1331" s="41"/>
      <c r="AS1331" s="41"/>
      <c r="AU1331" s="41"/>
      <c r="AW1331" s="41"/>
      <c r="AY1331" s="41"/>
      <c r="BA1331" s="41"/>
      <c r="BC1331" s="41"/>
      <c r="BE1331" s="41"/>
      <c r="BG1331" s="41"/>
      <c r="BI1331" s="41"/>
      <c r="BK1331" s="41"/>
      <c r="BM1331" s="41"/>
      <c r="BO1331" s="41"/>
    </row>
    <row r="1332" spans="13:67" x14ac:dyDescent="0.2">
      <c r="M1332" s="41"/>
      <c r="O1332" s="41"/>
      <c r="Q1332" s="41"/>
      <c r="S1332" s="41"/>
      <c r="U1332" s="41"/>
      <c r="W1332" s="41"/>
      <c r="Y1332" s="41"/>
      <c r="AA1332" s="41"/>
      <c r="AC1332" s="41"/>
      <c r="AE1332" s="41"/>
      <c r="AG1332" s="41"/>
      <c r="AI1332" s="41"/>
      <c r="AK1332" s="41"/>
      <c r="AM1332" s="41"/>
      <c r="AO1332" s="41"/>
      <c r="AQ1332" s="41"/>
      <c r="AS1332" s="41"/>
      <c r="AU1332" s="41"/>
      <c r="AW1332" s="41"/>
      <c r="AY1332" s="41"/>
      <c r="BA1332" s="41"/>
      <c r="BC1332" s="41"/>
      <c r="BE1332" s="41"/>
      <c r="BG1332" s="41"/>
      <c r="BI1332" s="41"/>
      <c r="BK1332" s="41"/>
      <c r="BM1332" s="41"/>
      <c r="BO1332" s="41"/>
    </row>
    <row r="1333" spans="13:67" x14ac:dyDescent="0.2">
      <c r="M1333" s="41"/>
      <c r="O1333" s="41"/>
      <c r="Q1333" s="41"/>
      <c r="S1333" s="41"/>
      <c r="U1333" s="41"/>
      <c r="W1333" s="41"/>
      <c r="Y1333" s="41"/>
      <c r="AA1333" s="41"/>
      <c r="AC1333" s="41"/>
      <c r="AE1333" s="41"/>
      <c r="AG1333" s="41"/>
      <c r="AI1333" s="41"/>
      <c r="AK1333" s="41"/>
      <c r="AM1333" s="41"/>
      <c r="AO1333" s="41"/>
      <c r="AQ1333" s="41"/>
      <c r="AS1333" s="41"/>
      <c r="AU1333" s="41"/>
      <c r="AW1333" s="41"/>
      <c r="AY1333" s="41"/>
      <c r="BA1333" s="41"/>
      <c r="BC1333" s="41"/>
      <c r="BE1333" s="41"/>
      <c r="BG1333" s="41"/>
      <c r="BI1333" s="41"/>
      <c r="BK1333" s="41"/>
      <c r="BM1333" s="41"/>
      <c r="BO1333" s="41"/>
    </row>
    <row r="1334" spans="13:67" x14ac:dyDescent="0.2">
      <c r="M1334" s="41"/>
      <c r="O1334" s="41"/>
      <c r="Q1334" s="41"/>
      <c r="S1334" s="41"/>
      <c r="U1334" s="41"/>
      <c r="W1334" s="41"/>
      <c r="Y1334" s="41"/>
      <c r="AA1334" s="41"/>
      <c r="AC1334" s="41"/>
      <c r="AE1334" s="41"/>
      <c r="AG1334" s="41"/>
      <c r="AI1334" s="41"/>
      <c r="AK1334" s="41"/>
      <c r="AM1334" s="41"/>
      <c r="AO1334" s="41"/>
      <c r="AQ1334" s="41"/>
      <c r="AS1334" s="41"/>
      <c r="AU1334" s="41"/>
      <c r="AW1334" s="41"/>
      <c r="AY1334" s="41"/>
      <c r="BA1334" s="41"/>
      <c r="BC1334" s="41"/>
      <c r="BE1334" s="41"/>
      <c r="BG1334" s="41"/>
      <c r="BI1334" s="41"/>
      <c r="BK1334" s="41"/>
      <c r="BM1334" s="41"/>
      <c r="BO1334" s="41"/>
    </row>
    <row r="1335" spans="13:67" x14ac:dyDescent="0.2">
      <c r="M1335" s="41"/>
      <c r="O1335" s="41"/>
      <c r="Q1335" s="41"/>
      <c r="S1335" s="41"/>
      <c r="U1335" s="41"/>
      <c r="W1335" s="41"/>
      <c r="Y1335" s="41"/>
      <c r="AA1335" s="41"/>
      <c r="AC1335" s="41"/>
      <c r="AE1335" s="41"/>
      <c r="AG1335" s="41"/>
      <c r="AI1335" s="41"/>
      <c r="AK1335" s="41"/>
      <c r="AM1335" s="41"/>
      <c r="AO1335" s="41"/>
      <c r="AQ1335" s="41"/>
      <c r="AS1335" s="41"/>
      <c r="AU1335" s="41"/>
      <c r="AW1335" s="41"/>
      <c r="AY1335" s="41"/>
      <c r="BA1335" s="41"/>
      <c r="BC1335" s="41"/>
      <c r="BE1335" s="41"/>
      <c r="BG1335" s="41"/>
      <c r="BI1335" s="41"/>
      <c r="BK1335" s="41"/>
      <c r="BM1335" s="41"/>
      <c r="BO1335" s="41"/>
    </row>
    <row r="1336" spans="13:67" x14ac:dyDescent="0.2">
      <c r="M1336" s="41"/>
      <c r="O1336" s="41"/>
      <c r="Q1336" s="41"/>
      <c r="S1336" s="41"/>
      <c r="U1336" s="41"/>
      <c r="W1336" s="41"/>
      <c r="Y1336" s="41"/>
      <c r="AA1336" s="41"/>
      <c r="AC1336" s="41"/>
      <c r="AE1336" s="41"/>
      <c r="AG1336" s="41"/>
      <c r="AI1336" s="41"/>
      <c r="AK1336" s="41"/>
      <c r="AM1336" s="41"/>
      <c r="AO1336" s="41"/>
      <c r="AQ1336" s="41"/>
      <c r="AS1336" s="41"/>
      <c r="AU1336" s="41"/>
      <c r="AW1336" s="41"/>
      <c r="AY1336" s="41"/>
      <c r="BA1336" s="41"/>
      <c r="BC1336" s="41"/>
      <c r="BE1336" s="41"/>
      <c r="BG1336" s="41"/>
      <c r="BI1336" s="41"/>
      <c r="BK1336" s="41"/>
      <c r="BM1336" s="41"/>
      <c r="BO1336" s="41"/>
    </row>
    <row r="1337" spans="13:67" x14ac:dyDescent="0.2">
      <c r="M1337" s="41"/>
      <c r="O1337" s="41"/>
      <c r="Q1337" s="41"/>
      <c r="S1337" s="41"/>
      <c r="U1337" s="41"/>
      <c r="W1337" s="41"/>
      <c r="Y1337" s="41"/>
      <c r="AA1337" s="41"/>
      <c r="AC1337" s="41"/>
      <c r="AE1337" s="41"/>
      <c r="AG1337" s="41"/>
      <c r="AI1337" s="41"/>
      <c r="AK1337" s="41"/>
      <c r="AM1337" s="41"/>
      <c r="AO1337" s="41"/>
      <c r="AQ1337" s="41"/>
      <c r="AS1337" s="41"/>
      <c r="AU1337" s="41"/>
      <c r="AW1337" s="41"/>
      <c r="AY1337" s="41"/>
      <c r="BA1337" s="41"/>
      <c r="BC1337" s="41"/>
      <c r="BE1337" s="41"/>
      <c r="BG1337" s="41"/>
      <c r="BI1337" s="41"/>
      <c r="BK1337" s="41"/>
      <c r="BM1337" s="41"/>
      <c r="BO1337" s="41"/>
    </row>
    <row r="1338" spans="13:67" x14ac:dyDescent="0.2">
      <c r="M1338" s="41"/>
      <c r="O1338" s="41"/>
      <c r="Q1338" s="41"/>
      <c r="S1338" s="41"/>
      <c r="U1338" s="41"/>
      <c r="W1338" s="41"/>
      <c r="Y1338" s="41"/>
      <c r="AA1338" s="41"/>
      <c r="AC1338" s="41"/>
      <c r="AE1338" s="41"/>
      <c r="AG1338" s="41"/>
      <c r="AI1338" s="41"/>
      <c r="AK1338" s="41"/>
      <c r="AM1338" s="41"/>
      <c r="AO1338" s="41"/>
      <c r="AQ1338" s="41"/>
      <c r="AS1338" s="41"/>
      <c r="AU1338" s="41"/>
      <c r="AW1338" s="41"/>
      <c r="AY1338" s="41"/>
      <c r="BA1338" s="41"/>
      <c r="BC1338" s="41"/>
      <c r="BE1338" s="41"/>
      <c r="BG1338" s="41"/>
      <c r="BI1338" s="41"/>
      <c r="BK1338" s="41"/>
      <c r="BM1338" s="41"/>
      <c r="BO1338" s="41"/>
    </row>
    <row r="1339" spans="13:67" x14ac:dyDescent="0.2">
      <c r="M1339" s="41"/>
      <c r="O1339" s="41"/>
      <c r="Q1339" s="41"/>
      <c r="S1339" s="41"/>
      <c r="U1339" s="41"/>
      <c r="W1339" s="41"/>
      <c r="Y1339" s="41"/>
      <c r="AA1339" s="41"/>
      <c r="AC1339" s="41"/>
      <c r="AE1339" s="41"/>
      <c r="AG1339" s="41"/>
      <c r="AI1339" s="41"/>
      <c r="AK1339" s="41"/>
      <c r="AM1339" s="41"/>
      <c r="AO1339" s="41"/>
      <c r="AQ1339" s="41"/>
      <c r="AS1339" s="41"/>
      <c r="AU1339" s="41"/>
      <c r="AW1339" s="41"/>
      <c r="AY1339" s="41"/>
      <c r="BA1339" s="41"/>
      <c r="BC1339" s="41"/>
      <c r="BE1339" s="41"/>
      <c r="BG1339" s="41"/>
      <c r="BI1339" s="41"/>
      <c r="BK1339" s="41"/>
      <c r="BM1339" s="41"/>
      <c r="BO1339" s="41"/>
    </row>
    <row r="1340" spans="13:67" x14ac:dyDescent="0.2">
      <c r="M1340" s="41"/>
      <c r="O1340" s="41"/>
      <c r="Q1340" s="41"/>
      <c r="S1340" s="41"/>
      <c r="U1340" s="41"/>
      <c r="W1340" s="41"/>
      <c r="Y1340" s="41"/>
      <c r="AA1340" s="41"/>
      <c r="AC1340" s="41"/>
      <c r="AE1340" s="41"/>
      <c r="AG1340" s="41"/>
      <c r="AI1340" s="41"/>
      <c r="AK1340" s="41"/>
      <c r="AM1340" s="41"/>
      <c r="AO1340" s="41"/>
      <c r="AQ1340" s="41"/>
      <c r="AS1340" s="41"/>
      <c r="AU1340" s="41"/>
      <c r="AW1340" s="41"/>
      <c r="AY1340" s="41"/>
      <c r="BA1340" s="41"/>
      <c r="BC1340" s="41"/>
      <c r="BE1340" s="41"/>
      <c r="BG1340" s="41"/>
      <c r="BI1340" s="41"/>
      <c r="BK1340" s="41"/>
      <c r="BM1340" s="41"/>
      <c r="BO1340" s="41"/>
    </row>
    <row r="1341" spans="13:67" x14ac:dyDescent="0.2">
      <c r="M1341" s="41"/>
      <c r="O1341" s="41"/>
      <c r="Q1341" s="41"/>
      <c r="S1341" s="41"/>
      <c r="U1341" s="41"/>
      <c r="W1341" s="41"/>
      <c r="Y1341" s="41"/>
      <c r="AA1341" s="41"/>
      <c r="AC1341" s="41"/>
      <c r="AE1341" s="41"/>
      <c r="AG1341" s="41"/>
      <c r="AI1341" s="41"/>
      <c r="AK1341" s="41"/>
      <c r="AM1341" s="41"/>
      <c r="AO1341" s="41"/>
      <c r="AQ1341" s="41"/>
      <c r="AS1341" s="41"/>
      <c r="AU1341" s="41"/>
      <c r="AW1341" s="41"/>
      <c r="AY1341" s="41"/>
      <c r="BA1341" s="41"/>
      <c r="BC1341" s="41"/>
      <c r="BE1341" s="41"/>
      <c r="BG1341" s="41"/>
      <c r="BI1341" s="41"/>
      <c r="BK1341" s="41"/>
      <c r="BM1341" s="41"/>
      <c r="BO1341" s="41"/>
    </row>
    <row r="1342" spans="13:67" x14ac:dyDescent="0.2">
      <c r="M1342" s="41"/>
      <c r="O1342" s="41"/>
      <c r="Q1342" s="41"/>
      <c r="S1342" s="41"/>
      <c r="U1342" s="41"/>
      <c r="W1342" s="41"/>
      <c r="Y1342" s="41"/>
      <c r="AA1342" s="41"/>
      <c r="AC1342" s="41"/>
      <c r="AE1342" s="41"/>
      <c r="AG1342" s="41"/>
      <c r="AI1342" s="41"/>
      <c r="AK1342" s="41"/>
      <c r="AM1342" s="41"/>
      <c r="AO1342" s="41"/>
      <c r="AQ1342" s="41"/>
      <c r="AS1342" s="41"/>
      <c r="AU1342" s="41"/>
      <c r="AW1342" s="41"/>
      <c r="AY1342" s="41"/>
      <c r="BA1342" s="41"/>
      <c r="BC1342" s="41"/>
      <c r="BE1342" s="41"/>
      <c r="BG1342" s="41"/>
      <c r="BI1342" s="41"/>
      <c r="BK1342" s="41"/>
      <c r="BM1342" s="41"/>
      <c r="BO1342" s="41"/>
    </row>
    <row r="1343" spans="13:67" x14ac:dyDescent="0.2">
      <c r="M1343" s="41"/>
      <c r="O1343" s="41"/>
      <c r="Q1343" s="41"/>
      <c r="S1343" s="41"/>
      <c r="U1343" s="41"/>
      <c r="W1343" s="41"/>
      <c r="Y1343" s="41"/>
      <c r="AA1343" s="41"/>
      <c r="AC1343" s="41"/>
      <c r="AE1343" s="41"/>
      <c r="AG1343" s="41"/>
      <c r="AI1343" s="41"/>
      <c r="AK1343" s="41"/>
      <c r="AM1343" s="41"/>
      <c r="AO1343" s="41"/>
      <c r="AQ1343" s="41"/>
      <c r="AS1343" s="41"/>
      <c r="AU1343" s="41"/>
      <c r="AW1343" s="41"/>
      <c r="AY1343" s="41"/>
      <c r="BA1343" s="41"/>
      <c r="BC1343" s="41"/>
      <c r="BE1343" s="41"/>
      <c r="BG1343" s="41"/>
      <c r="BI1343" s="41"/>
      <c r="BK1343" s="41"/>
      <c r="BM1343" s="41"/>
      <c r="BO1343" s="41"/>
    </row>
    <row r="1344" spans="13:67" x14ac:dyDescent="0.2">
      <c r="M1344" s="41"/>
      <c r="O1344" s="41"/>
      <c r="Q1344" s="41"/>
      <c r="S1344" s="41"/>
      <c r="U1344" s="41"/>
      <c r="W1344" s="41"/>
      <c r="Y1344" s="41"/>
      <c r="AA1344" s="41"/>
      <c r="AC1344" s="41"/>
      <c r="AE1344" s="41"/>
      <c r="AG1344" s="41"/>
      <c r="AI1344" s="41"/>
      <c r="AK1344" s="41"/>
      <c r="AM1344" s="41"/>
      <c r="AO1344" s="41"/>
      <c r="AQ1344" s="41"/>
      <c r="AS1344" s="41"/>
      <c r="AU1344" s="41"/>
      <c r="AW1344" s="41"/>
      <c r="AY1344" s="41"/>
      <c r="BA1344" s="41"/>
      <c r="BC1344" s="41"/>
      <c r="BE1344" s="41"/>
      <c r="BG1344" s="41"/>
      <c r="BI1344" s="41"/>
      <c r="BK1344" s="41"/>
      <c r="BM1344" s="41"/>
      <c r="BO1344" s="41"/>
    </row>
    <row r="1345" spans="13:67" x14ac:dyDescent="0.2">
      <c r="M1345" s="41"/>
      <c r="O1345" s="41"/>
      <c r="Q1345" s="41"/>
      <c r="S1345" s="41"/>
      <c r="U1345" s="41"/>
      <c r="W1345" s="41"/>
      <c r="Y1345" s="41"/>
      <c r="AA1345" s="41"/>
      <c r="AC1345" s="41"/>
      <c r="AE1345" s="41"/>
      <c r="AG1345" s="41"/>
      <c r="AI1345" s="41"/>
      <c r="AK1345" s="41"/>
      <c r="AM1345" s="41"/>
      <c r="AO1345" s="41"/>
      <c r="AQ1345" s="41"/>
      <c r="AS1345" s="41"/>
      <c r="AU1345" s="41"/>
      <c r="AW1345" s="41"/>
      <c r="AY1345" s="41"/>
      <c r="BA1345" s="41"/>
      <c r="BC1345" s="41"/>
      <c r="BE1345" s="41"/>
      <c r="BG1345" s="41"/>
      <c r="BI1345" s="41"/>
      <c r="BK1345" s="41"/>
      <c r="BM1345" s="41"/>
      <c r="BO1345" s="41"/>
    </row>
    <row r="1346" spans="13:67" x14ac:dyDescent="0.2">
      <c r="M1346" s="41"/>
      <c r="O1346" s="41"/>
      <c r="Q1346" s="41"/>
      <c r="S1346" s="41"/>
      <c r="U1346" s="41"/>
      <c r="W1346" s="41"/>
      <c r="Y1346" s="41"/>
      <c r="AA1346" s="41"/>
      <c r="AC1346" s="41"/>
      <c r="AE1346" s="41"/>
      <c r="AG1346" s="41"/>
      <c r="AI1346" s="41"/>
      <c r="AK1346" s="41"/>
      <c r="AM1346" s="41"/>
      <c r="AO1346" s="41"/>
      <c r="AQ1346" s="41"/>
      <c r="AS1346" s="41"/>
      <c r="AU1346" s="41"/>
      <c r="AW1346" s="41"/>
      <c r="AY1346" s="41"/>
      <c r="BA1346" s="41"/>
      <c r="BC1346" s="41"/>
      <c r="BE1346" s="41"/>
      <c r="BG1346" s="41"/>
      <c r="BI1346" s="41"/>
      <c r="BK1346" s="41"/>
      <c r="BM1346" s="41"/>
      <c r="BO1346" s="41"/>
    </row>
    <row r="1347" spans="13:67" x14ac:dyDescent="0.2">
      <c r="M1347" s="41"/>
      <c r="O1347" s="41"/>
      <c r="Q1347" s="41"/>
      <c r="S1347" s="41"/>
      <c r="U1347" s="41"/>
      <c r="W1347" s="41"/>
      <c r="Y1347" s="41"/>
      <c r="AA1347" s="41"/>
      <c r="AC1347" s="41"/>
      <c r="AE1347" s="41"/>
      <c r="AG1347" s="41"/>
      <c r="AI1347" s="41"/>
      <c r="AK1347" s="41"/>
      <c r="AM1347" s="41"/>
      <c r="AO1347" s="41"/>
      <c r="AQ1347" s="41"/>
      <c r="AS1347" s="41"/>
      <c r="AU1347" s="41"/>
      <c r="AW1347" s="41"/>
      <c r="AY1347" s="41"/>
      <c r="BA1347" s="41"/>
      <c r="BC1347" s="41"/>
      <c r="BE1347" s="41"/>
      <c r="BG1347" s="41"/>
      <c r="BI1347" s="41"/>
      <c r="BK1347" s="41"/>
      <c r="BM1347" s="41"/>
      <c r="BO1347" s="41"/>
    </row>
    <row r="1348" spans="13:67" x14ac:dyDescent="0.2">
      <c r="M1348" s="41"/>
      <c r="O1348" s="41"/>
      <c r="Q1348" s="41"/>
      <c r="S1348" s="41"/>
      <c r="U1348" s="41"/>
      <c r="W1348" s="41"/>
      <c r="Y1348" s="41"/>
      <c r="AA1348" s="41"/>
      <c r="AC1348" s="41"/>
      <c r="AE1348" s="41"/>
      <c r="AG1348" s="41"/>
      <c r="AI1348" s="41"/>
      <c r="AK1348" s="41"/>
      <c r="AM1348" s="41"/>
      <c r="AO1348" s="41"/>
      <c r="AQ1348" s="41"/>
      <c r="AS1348" s="41"/>
      <c r="AU1348" s="41"/>
      <c r="AW1348" s="41"/>
      <c r="AY1348" s="41"/>
      <c r="BA1348" s="41"/>
      <c r="BC1348" s="41"/>
      <c r="BE1348" s="41"/>
      <c r="BG1348" s="41"/>
      <c r="BI1348" s="41"/>
      <c r="BK1348" s="41"/>
      <c r="BM1348" s="41"/>
      <c r="BO1348" s="41"/>
    </row>
    <row r="1349" spans="13:67" x14ac:dyDescent="0.2">
      <c r="M1349" s="41"/>
      <c r="O1349" s="41"/>
      <c r="Q1349" s="41"/>
      <c r="S1349" s="41"/>
      <c r="U1349" s="41"/>
      <c r="W1349" s="41"/>
      <c r="Y1349" s="41"/>
      <c r="AA1349" s="41"/>
      <c r="AC1349" s="41"/>
      <c r="AE1349" s="41"/>
      <c r="AG1349" s="41"/>
      <c r="AI1349" s="41"/>
      <c r="AK1349" s="41"/>
      <c r="AM1349" s="41"/>
      <c r="AO1349" s="41"/>
      <c r="AQ1349" s="41"/>
      <c r="AS1349" s="41"/>
      <c r="AU1349" s="41"/>
      <c r="AW1349" s="41"/>
      <c r="AY1349" s="41"/>
      <c r="BA1349" s="41"/>
      <c r="BC1349" s="41"/>
      <c r="BE1349" s="41"/>
      <c r="BG1349" s="41"/>
      <c r="BI1349" s="41"/>
      <c r="BK1349" s="41"/>
      <c r="BM1349" s="41"/>
      <c r="BO1349" s="41"/>
    </row>
    <row r="1350" spans="13:67" x14ac:dyDescent="0.2">
      <c r="M1350" s="41"/>
      <c r="O1350" s="41"/>
      <c r="Q1350" s="41"/>
      <c r="S1350" s="41"/>
      <c r="U1350" s="41"/>
      <c r="W1350" s="41"/>
      <c r="Y1350" s="41"/>
      <c r="AA1350" s="41"/>
      <c r="AC1350" s="41"/>
      <c r="AE1350" s="41"/>
      <c r="AG1350" s="41"/>
      <c r="AI1350" s="41"/>
      <c r="AK1350" s="41"/>
      <c r="AM1350" s="41"/>
      <c r="AO1350" s="41"/>
      <c r="AQ1350" s="41"/>
      <c r="AS1350" s="41"/>
      <c r="AU1350" s="41"/>
      <c r="AW1350" s="41"/>
      <c r="AY1350" s="41"/>
      <c r="BA1350" s="41"/>
      <c r="BC1350" s="41"/>
      <c r="BE1350" s="41"/>
      <c r="BG1350" s="41"/>
      <c r="BI1350" s="41"/>
      <c r="BK1350" s="41"/>
      <c r="BM1350" s="41"/>
      <c r="BO1350" s="41"/>
    </row>
    <row r="1351" spans="13:67" x14ac:dyDescent="0.2">
      <c r="M1351" s="41"/>
      <c r="O1351" s="41"/>
      <c r="Q1351" s="41"/>
      <c r="S1351" s="41"/>
      <c r="U1351" s="41"/>
      <c r="W1351" s="41"/>
      <c r="Y1351" s="41"/>
      <c r="AA1351" s="41"/>
      <c r="AC1351" s="41"/>
      <c r="AE1351" s="41"/>
      <c r="AG1351" s="41"/>
      <c r="AI1351" s="41"/>
      <c r="AK1351" s="41"/>
      <c r="AM1351" s="41"/>
      <c r="AO1351" s="41"/>
      <c r="AQ1351" s="41"/>
      <c r="AS1351" s="41"/>
      <c r="AU1351" s="41"/>
      <c r="AW1351" s="41"/>
      <c r="AY1351" s="41"/>
      <c r="BA1351" s="41"/>
      <c r="BC1351" s="41"/>
      <c r="BE1351" s="41"/>
      <c r="BG1351" s="41"/>
      <c r="BI1351" s="41"/>
      <c r="BK1351" s="41"/>
      <c r="BM1351" s="41"/>
      <c r="BO1351" s="41"/>
    </row>
    <row r="1352" spans="13:67" x14ac:dyDescent="0.2">
      <c r="M1352" s="41"/>
      <c r="O1352" s="41"/>
      <c r="Q1352" s="41"/>
      <c r="S1352" s="41"/>
      <c r="U1352" s="41"/>
      <c r="W1352" s="41"/>
      <c r="Y1352" s="41"/>
      <c r="AA1352" s="41"/>
      <c r="AC1352" s="41"/>
      <c r="AE1352" s="41"/>
      <c r="AG1352" s="41"/>
      <c r="AI1352" s="41"/>
      <c r="AK1352" s="41"/>
      <c r="AM1352" s="41"/>
      <c r="AO1352" s="41"/>
      <c r="AQ1352" s="41"/>
      <c r="AS1352" s="41"/>
      <c r="AU1352" s="41"/>
      <c r="AW1352" s="41"/>
      <c r="AY1352" s="41"/>
      <c r="BA1352" s="41"/>
      <c r="BC1352" s="41"/>
      <c r="BE1352" s="41"/>
      <c r="BG1352" s="41"/>
      <c r="BI1352" s="41"/>
      <c r="BK1352" s="41"/>
      <c r="BM1352" s="41"/>
      <c r="BO1352" s="41"/>
    </row>
    <row r="1353" spans="13:67" x14ac:dyDescent="0.2">
      <c r="M1353" s="41"/>
      <c r="O1353" s="41"/>
      <c r="Q1353" s="41"/>
      <c r="S1353" s="41"/>
      <c r="U1353" s="41"/>
      <c r="W1353" s="41"/>
      <c r="Y1353" s="41"/>
      <c r="AA1353" s="41"/>
      <c r="AC1353" s="41"/>
      <c r="AE1353" s="41"/>
      <c r="AG1353" s="41"/>
      <c r="AI1353" s="41"/>
      <c r="AK1353" s="41"/>
      <c r="AM1353" s="41"/>
      <c r="AO1353" s="41"/>
      <c r="AQ1353" s="41"/>
      <c r="AS1353" s="41"/>
      <c r="AU1353" s="41"/>
      <c r="AW1353" s="41"/>
      <c r="AY1353" s="41"/>
      <c r="BA1353" s="41"/>
      <c r="BC1353" s="41"/>
      <c r="BE1353" s="41"/>
      <c r="BG1353" s="41"/>
      <c r="BI1353" s="41"/>
      <c r="BK1353" s="41"/>
      <c r="BM1353" s="41"/>
      <c r="BO1353" s="41"/>
    </row>
    <row r="1354" spans="13:67" x14ac:dyDescent="0.2">
      <c r="M1354" s="41"/>
      <c r="O1354" s="41"/>
      <c r="Q1354" s="41"/>
      <c r="S1354" s="41"/>
      <c r="U1354" s="41"/>
      <c r="W1354" s="41"/>
      <c r="Y1354" s="41"/>
      <c r="AA1354" s="41"/>
      <c r="AC1354" s="41"/>
      <c r="AE1354" s="41"/>
      <c r="AG1354" s="41"/>
      <c r="AI1354" s="41"/>
      <c r="AK1354" s="41"/>
      <c r="AM1354" s="41"/>
      <c r="AO1354" s="41"/>
      <c r="AQ1354" s="41"/>
      <c r="AS1354" s="41"/>
      <c r="AU1354" s="41"/>
      <c r="AW1354" s="41"/>
      <c r="AY1354" s="41"/>
      <c r="BA1354" s="41"/>
      <c r="BC1354" s="41"/>
      <c r="BE1354" s="41"/>
      <c r="BG1354" s="41"/>
      <c r="BI1354" s="41"/>
      <c r="BK1354" s="41"/>
      <c r="BM1354" s="41"/>
      <c r="BO1354" s="41"/>
    </row>
    <row r="1355" spans="13:67" x14ac:dyDescent="0.2">
      <c r="M1355" s="41"/>
      <c r="O1355" s="41"/>
      <c r="Q1355" s="41"/>
      <c r="S1355" s="41"/>
      <c r="U1355" s="41"/>
      <c r="W1355" s="41"/>
      <c r="Y1355" s="41"/>
      <c r="AA1355" s="41"/>
      <c r="AC1355" s="41"/>
      <c r="AE1355" s="41"/>
      <c r="AG1355" s="41"/>
      <c r="AI1355" s="41"/>
      <c r="AK1355" s="41"/>
      <c r="AM1355" s="41"/>
      <c r="AO1355" s="41"/>
      <c r="AQ1355" s="41"/>
      <c r="AS1355" s="41"/>
      <c r="AU1355" s="41"/>
      <c r="AW1355" s="41"/>
      <c r="AY1355" s="41"/>
      <c r="BA1355" s="41"/>
      <c r="BC1355" s="41"/>
      <c r="BE1355" s="41"/>
      <c r="BG1355" s="41"/>
      <c r="BI1355" s="41"/>
      <c r="BK1355" s="41"/>
      <c r="BM1355" s="41"/>
      <c r="BO1355" s="41"/>
    </row>
    <row r="1356" spans="13:67" x14ac:dyDescent="0.2">
      <c r="M1356" s="41"/>
      <c r="O1356" s="41"/>
      <c r="Q1356" s="41"/>
      <c r="S1356" s="41"/>
      <c r="U1356" s="41"/>
      <c r="W1356" s="41"/>
      <c r="Y1356" s="41"/>
      <c r="AA1356" s="41"/>
      <c r="AC1356" s="41"/>
      <c r="AE1356" s="41"/>
      <c r="AG1356" s="41"/>
      <c r="AI1356" s="41"/>
      <c r="AK1356" s="41"/>
      <c r="AM1356" s="41"/>
      <c r="AO1356" s="41"/>
      <c r="AQ1356" s="41"/>
      <c r="AS1356" s="41"/>
      <c r="AU1356" s="41"/>
      <c r="AW1356" s="41"/>
      <c r="AY1356" s="41"/>
      <c r="BA1356" s="41"/>
      <c r="BC1356" s="41"/>
      <c r="BE1356" s="41"/>
      <c r="BG1356" s="41"/>
      <c r="BI1356" s="41"/>
      <c r="BK1356" s="41"/>
      <c r="BM1356" s="41"/>
      <c r="BO1356" s="41"/>
    </row>
    <row r="1357" spans="13:67" x14ac:dyDescent="0.2">
      <c r="M1357" s="41"/>
      <c r="O1357" s="41"/>
      <c r="Q1357" s="41"/>
      <c r="S1357" s="41"/>
      <c r="U1357" s="41"/>
      <c r="W1357" s="41"/>
      <c r="Y1357" s="41"/>
      <c r="AA1357" s="41"/>
      <c r="AC1357" s="41"/>
      <c r="AE1357" s="41"/>
      <c r="AG1357" s="41"/>
      <c r="AI1357" s="41"/>
      <c r="AK1357" s="41"/>
      <c r="AM1357" s="41"/>
      <c r="AO1357" s="41"/>
      <c r="AQ1357" s="41"/>
      <c r="AS1357" s="41"/>
      <c r="AU1357" s="41"/>
      <c r="AW1357" s="41"/>
      <c r="AY1357" s="41"/>
      <c r="BA1357" s="41"/>
      <c r="BC1357" s="41"/>
      <c r="BE1357" s="41"/>
      <c r="BG1357" s="41"/>
      <c r="BI1357" s="41"/>
      <c r="BK1357" s="41"/>
      <c r="BM1357" s="41"/>
      <c r="BO1357" s="41"/>
    </row>
    <row r="1358" spans="13:67" x14ac:dyDescent="0.2">
      <c r="M1358" s="41"/>
      <c r="O1358" s="41"/>
      <c r="Q1358" s="41"/>
      <c r="S1358" s="41"/>
      <c r="U1358" s="41"/>
      <c r="W1358" s="41"/>
      <c r="Y1358" s="41"/>
      <c r="AA1358" s="41"/>
      <c r="AC1358" s="41"/>
      <c r="AE1358" s="41"/>
      <c r="AG1358" s="41"/>
      <c r="AI1358" s="41"/>
      <c r="AK1358" s="41"/>
      <c r="AM1358" s="41"/>
      <c r="AO1358" s="41"/>
      <c r="AQ1358" s="41"/>
      <c r="AS1358" s="41"/>
      <c r="AU1358" s="41"/>
      <c r="AW1358" s="41"/>
      <c r="AY1358" s="41"/>
      <c r="BA1358" s="41"/>
      <c r="BC1358" s="41"/>
      <c r="BE1358" s="41"/>
      <c r="BG1358" s="41"/>
      <c r="BI1358" s="41"/>
      <c r="BK1358" s="41"/>
      <c r="BM1358" s="41"/>
      <c r="BO1358" s="41"/>
    </row>
    <row r="1359" spans="13:67" x14ac:dyDescent="0.2">
      <c r="M1359" s="41"/>
      <c r="O1359" s="41"/>
      <c r="Q1359" s="41"/>
      <c r="S1359" s="41"/>
      <c r="U1359" s="41"/>
      <c r="W1359" s="41"/>
      <c r="Y1359" s="41"/>
      <c r="AA1359" s="41"/>
      <c r="AC1359" s="41"/>
      <c r="AE1359" s="41"/>
      <c r="AG1359" s="41"/>
      <c r="AI1359" s="41"/>
      <c r="AK1359" s="41"/>
      <c r="AM1359" s="41"/>
      <c r="AO1359" s="41"/>
      <c r="AQ1359" s="41"/>
      <c r="AS1359" s="41"/>
      <c r="AU1359" s="41"/>
      <c r="AW1359" s="41"/>
      <c r="AY1359" s="41"/>
      <c r="BA1359" s="41"/>
      <c r="BC1359" s="41"/>
      <c r="BE1359" s="41"/>
      <c r="BG1359" s="41"/>
      <c r="BI1359" s="41"/>
      <c r="BK1359" s="41"/>
      <c r="BM1359" s="41"/>
      <c r="BO1359" s="41"/>
    </row>
    <row r="1360" spans="13:67" x14ac:dyDescent="0.2">
      <c r="M1360" s="41"/>
      <c r="O1360" s="41"/>
      <c r="Q1360" s="41"/>
      <c r="S1360" s="41"/>
      <c r="U1360" s="41"/>
      <c r="W1360" s="41"/>
      <c r="Y1360" s="41"/>
      <c r="AA1360" s="41"/>
      <c r="AC1360" s="41"/>
      <c r="AE1360" s="41"/>
      <c r="AG1360" s="41"/>
      <c r="AI1360" s="41"/>
      <c r="AK1360" s="41"/>
      <c r="AM1360" s="41"/>
      <c r="AO1360" s="41"/>
      <c r="AQ1360" s="41"/>
      <c r="AS1360" s="41"/>
      <c r="AU1360" s="41"/>
      <c r="AW1360" s="41"/>
      <c r="AY1360" s="41"/>
      <c r="BA1360" s="41"/>
      <c r="BC1360" s="41"/>
      <c r="BE1360" s="41"/>
      <c r="BG1360" s="41"/>
      <c r="BI1360" s="41"/>
      <c r="BK1360" s="41"/>
      <c r="BM1360" s="41"/>
      <c r="BO1360" s="41"/>
    </row>
    <row r="1361" spans="13:67" x14ac:dyDescent="0.2">
      <c r="M1361" s="41"/>
      <c r="O1361" s="41"/>
      <c r="Q1361" s="41"/>
      <c r="S1361" s="41"/>
      <c r="U1361" s="41"/>
      <c r="W1361" s="41"/>
      <c r="Y1361" s="41"/>
      <c r="AA1361" s="41"/>
      <c r="AC1361" s="41"/>
      <c r="AE1361" s="41"/>
      <c r="AG1361" s="41"/>
      <c r="AI1361" s="41"/>
      <c r="AK1361" s="41"/>
      <c r="AM1361" s="41"/>
      <c r="AO1361" s="41"/>
      <c r="AQ1361" s="41"/>
      <c r="AS1361" s="41"/>
      <c r="AU1361" s="41"/>
      <c r="AW1361" s="41"/>
      <c r="AY1361" s="41"/>
      <c r="BA1361" s="41"/>
      <c r="BC1361" s="41"/>
      <c r="BE1361" s="41"/>
      <c r="BG1361" s="41"/>
      <c r="BI1361" s="41"/>
      <c r="BK1361" s="41"/>
      <c r="BM1361" s="41"/>
      <c r="BO1361" s="41"/>
    </row>
    <row r="1362" spans="13:67" x14ac:dyDescent="0.2">
      <c r="M1362" s="41"/>
      <c r="O1362" s="41"/>
      <c r="Q1362" s="41"/>
      <c r="S1362" s="41"/>
      <c r="U1362" s="41"/>
      <c r="W1362" s="41"/>
      <c r="Y1362" s="41"/>
      <c r="AA1362" s="41"/>
      <c r="AC1362" s="41"/>
      <c r="AE1362" s="41"/>
      <c r="AG1362" s="41"/>
      <c r="AI1362" s="41"/>
      <c r="AK1362" s="41"/>
      <c r="AM1362" s="41"/>
      <c r="AO1362" s="41"/>
      <c r="AQ1362" s="41"/>
      <c r="AS1362" s="41"/>
      <c r="AU1362" s="41"/>
      <c r="AW1362" s="41"/>
      <c r="AY1362" s="41"/>
      <c r="BA1362" s="41"/>
      <c r="BC1362" s="41"/>
      <c r="BE1362" s="41"/>
      <c r="BG1362" s="41"/>
      <c r="BI1362" s="41"/>
      <c r="BK1362" s="41"/>
      <c r="BM1362" s="41"/>
      <c r="BO1362" s="41"/>
    </row>
    <row r="1363" spans="13:67" x14ac:dyDescent="0.2">
      <c r="M1363" s="41"/>
      <c r="O1363" s="41"/>
      <c r="Q1363" s="41"/>
      <c r="S1363" s="41"/>
      <c r="U1363" s="41"/>
      <c r="W1363" s="41"/>
      <c r="Y1363" s="41"/>
      <c r="AA1363" s="41"/>
      <c r="AC1363" s="41"/>
      <c r="AE1363" s="41"/>
      <c r="AG1363" s="41"/>
      <c r="AI1363" s="41"/>
      <c r="AK1363" s="41"/>
      <c r="AM1363" s="41"/>
      <c r="AO1363" s="41"/>
      <c r="AQ1363" s="41"/>
      <c r="AS1363" s="41"/>
      <c r="AU1363" s="41"/>
      <c r="AW1363" s="41"/>
      <c r="AY1363" s="41"/>
      <c r="BA1363" s="41"/>
      <c r="BC1363" s="41"/>
      <c r="BE1363" s="41"/>
      <c r="BG1363" s="41"/>
      <c r="BI1363" s="41"/>
      <c r="BK1363" s="41"/>
      <c r="BM1363" s="41"/>
      <c r="BO1363" s="41"/>
    </row>
    <row r="1364" spans="13:67" x14ac:dyDescent="0.2">
      <c r="M1364" s="41"/>
      <c r="O1364" s="41"/>
      <c r="Q1364" s="41"/>
      <c r="S1364" s="41"/>
      <c r="U1364" s="41"/>
      <c r="W1364" s="41"/>
      <c r="Y1364" s="41"/>
      <c r="AA1364" s="41"/>
      <c r="AC1364" s="41"/>
      <c r="AE1364" s="41"/>
      <c r="AG1364" s="41"/>
      <c r="AI1364" s="41"/>
      <c r="AK1364" s="41"/>
      <c r="AM1364" s="41"/>
      <c r="AO1364" s="41"/>
      <c r="AQ1364" s="41"/>
      <c r="AS1364" s="41"/>
      <c r="AU1364" s="41"/>
      <c r="AW1364" s="41"/>
      <c r="AY1364" s="41"/>
      <c r="BA1364" s="41"/>
      <c r="BC1364" s="41"/>
      <c r="BE1364" s="41"/>
      <c r="BG1364" s="41"/>
      <c r="BI1364" s="41"/>
      <c r="BK1364" s="41"/>
      <c r="BM1364" s="41"/>
      <c r="BO1364" s="41"/>
    </row>
    <row r="1365" spans="13:67" x14ac:dyDescent="0.2">
      <c r="M1365" s="41"/>
      <c r="O1365" s="41"/>
      <c r="Q1365" s="41"/>
      <c r="S1365" s="41"/>
      <c r="U1365" s="41"/>
      <c r="W1365" s="41"/>
      <c r="Y1365" s="41"/>
      <c r="AA1365" s="41"/>
      <c r="AC1365" s="41"/>
      <c r="AE1365" s="41"/>
      <c r="AG1365" s="41"/>
      <c r="AI1365" s="41"/>
      <c r="AK1365" s="41"/>
      <c r="AM1365" s="41"/>
      <c r="AO1365" s="41"/>
      <c r="AQ1365" s="41"/>
      <c r="AS1365" s="41"/>
      <c r="AU1365" s="41"/>
      <c r="AW1365" s="41"/>
      <c r="AY1365" s="41"/>
      <c r="BA1365" s="41"/>
      <c r="BC1365" s="41"/>
      <c r="BE1365" s="41"/>
      <c r="BG1365" s="41"/>
      <c r="BI1365" s="41"/>
      <c r="BK1365" s="41"/>
      <c r="BM1365" s="41"/>
      <c r="BO1365" s="41"/>
    </row>
    <row r="1366" spans="13:67" x14ac:dyDescent="0.2">
      <c r="M1366" s="41"/>
      <c r="O1366" s="41"/>
      <c r="Q1366" s="41"/>
      <c r="S1366" s="41"/>
      <c r="U1366" s="41"/>
      <c r="W1366" s="41"/>
      <c r="Y1366" s="41"/>
      <c r="AA1366" s="41"/>
      <c r="AC1366" s="41"/>
      <c r="AE1366" s="41"/>
      <c r="AG1366" s="41"/>
      <c r="AI1366" s="41"/>
      <c r="AK1366" s="41"/>
      <c r="AM1366" s="41"/>
      <c r="AO1366" s="41"/>
      <c r="AQ1366" s="41"/>
      <c r="AS1366" s="41"/>
      <c r="AU1366" s="41"/>
      <c r="AW1366" s="41"/>
      <c r="AY1366" s="41"/>
      <c r="BA1366" s="41"/>
      <c r="BC1366" s="41"/>
      <c r="BE1366" s="41"/>
      <c r="BG1366" s="41"/>
      <c r="BI1366" s="41"/>
      <c r="BK1366" s="41"/>
      <c r="BM1366" s="41"/>
      <c r="BO1366" s="41"/>
    </row>
    <row r="1367" spans="13:67" x14ac:dyDescent="0.2">
      <c r="M1367" s="41"/>
      <c r="O1367" s="41"/>
      <c r="Q1367" s="41"/>
      <c r="S1367" s="41"/>
      <c r="U1367" s="41"/>
      <c r="W1367" s="41"/>
      <c r="Y1367" s="41"/>
      <c r="AA1367" s="41"/>
      <c r="AC1367" s="41"/>
      <c r="AE1367" s="41"/>
      <c r="AG1367" s="41"/>
      <c r="AI1367" s="41"/>
      <c r="AK1367" s="41"/>
      <c r="AM1367" s="41"/>
      <c r="AO1367" s="41"/>
      <c r="AQ1367" s="41"/>
      <c r="AS1367" s="41"/>
      <c r="AU1367" s="41"/>
      <c r="AW1367" s="41"/>
      <c r="AY1367" s="41"/>
      <c r="BA1367" s="41"/>
      <c r="BC1367" s="41"/>
      <c r="BE1367" s="41"/>
      <c r="BG1367" s="41"/>
      <c r="BI1367" s="41"/>
      <c r="BK1367" s="41"/>
      <c r="BM1367" s="41"/>
      <c r="BO1367" s="41"/>
    </row>
    <row r="1368" spans="13:67" x14ac:dyDescent="0.2">
      <c r="M1368" s="41"/>
      <c r="O1368" s="41"/>
      <c r="Q1368" s="41"/>
      <c r="S1368" s="41"/>
      <c r="U1368" s="41"/>
      <c r="W1368" s="41"/>
      <c r="Y1368" s="41"/>
      <c r="AA1368" s="41"/>
      <c r="AC1368" s="41"/>
      <c r="AE1368" s="41"/>
      <c r="AG1368" s="41"/>
      <c r="AI1368" s="41"/>
      <c r="AK1368" s="41"/>
      <c r="AM1368" s="41"/>
      <c r="AO1368" s="41"/>
      <c r="AQ1368" s="41"/>
      <c r="AS1368" s="41"/>
      <c r="AU1368" s="41"/>
      <c r="AW1368" s="41"/>
      <c r="AY1368" s="41"/>
      <c r="BA1368" s="41"/>
      <c r="BC1368" s="41"/>
      <c r="BE1368" s="41"/>
      <c r="BG1368" s="41"/>
      <c r="BI1368" s="41"/>
      <c r="BK1368" s="41"/>
      <c r="BM1368" s="41"/>
      <c r="BO1368" s="41"/>
    </row>
    <row r="1369" spans="13:67" x14ac:dyDescent="0.2">
      <c r="M1369" s="41"/>
      <c r="O1369" s="41"/>
      <c r="Q1369" s="41"/>
      <c r="S1369" s="41"/>
      <c r="U1369" s="41"/>
      <c r="W1369" s="41"/>
      <c r="Y1369" s="41"/>
      <c r="AA1369" s="41"/>
      <c r="AC1369" s="41"/>
      <c r="AE1369" s="41"/>
      <c r="AG1369" s="41"/>
      <c r="AI1369" s="41"/>
      <c r="AK1369" s="41"/>
      <c r="AM1369" s="41"/>
      <c r="AO1369" s="41"/>
      <c r="AQ1369" s="41"/>
      <c r="AS1369" s="41"/>
      <c r="AU1369" s="41"/>
      <c r="AW1369" s="41"/>
      <c r="AY1369" s="41"/>
      <c r="BA1369" s="41"/>
      <c r="BC1369" s="41"/>
      <c r="BE1369" s="41"/>
      <c r="BG1369" s="41"/>
      <c r="BI1369" s="41"/>
      <c r="BK1369" s="41"/>
      <c r="BM1369" s="41"/>
      <c r="BO1369" s="41"/>
    </row>
    <row r="1370" spans="13:67" x14ac:dyDescent="0.2">
      <c r="M1370" s="41"/>
      <c r="O1370" s="41"/>
      <c r="Q1370" s="41"/>
      <c r="S1370" s="41"/>
      <c r="U1370" s="41"/>
      <c r="W1370" s="41"/>
      <c r="Y1370" s="41"/>
      <c r="AA1370" s="41"/>
      <c r="AC1370" s="41"/>
      <c r="AE1370" s="41"/>
      <c r="AG1370" s="41"/>
      <c r="AI1370" s="41"/>
      <c r="AK1370" s="41"/>
      <c r="AM1370" s="41"/>
      <c r="AO1370" s="41"/>
      <c r="AQ1370" s="41"/>
      <c r="AS1370" s="41"/>
      <c r="AU1370" s="41"/>
      <c r="AW1370" s="41"/>
      <c r="AY1370" s="41"/>
      <c r="BA1370" s="41"/>
      <c r="BC1370" s="41"/>
      <c r="BE1370" s="41"/>
      <c r="BG1370" s="41"/>
      <c r="BI1370" s="41"/>
      <c r="BK1370" s="41"/>
      <c r="BM1370" s="41"/>
      <c r="BO1370" s="41"/>
    </row>
    <row r="1371" spans="13:67" x14ac:dyDescent="0.2">
      <c r="M1371" s="41"/>
      <c r="O1371" s="41"/>
      <c r="Q1371" s="41"/>
      <c r="S1371" s="41"/>
      <c r="U1371" s="41"/>
      <c r="W1371" s="41"/>
      <c r="Y1371" s="41"/>
      <c r="AA1371" s="41"/>
      <c r="AC1371" s="41"/>
      <c r="AE1371" s="41"/>
      <c r="AG1371" s="41"/>
      <c r="AI1371" s="41"/>
      <c r="AK1371" s="41"/>
      <c r="AM1371" s="41"/>
      <c r="AO1371" s="41"/>
      <c r="AQ1371" s="41"/>
      <c r="AS1371" s="41"/>
      <c r="AU1371" s="41"/>
      <c r="AW1371" s="41"/>
      <c r="AY1371" s="41"/>
      <c r="BA1371" s="41"/>
      <c r="BC1371" s="41"/>
      <c r="BE1371" s="41"/>
      <c r="BG1371" s="41"/>
      <c r="BI1371" s="41"/>
      <c r="BK1371" s="41"/>
      <c r="BM1371" s="41"/>
      <c r="BO1371" s="41"/>
    </row>
    <row r="1372" spans="13:67" x14ac:dyDescent="0.2">
      <c r="M1372" s="41"/>
      <c r="O1372" s="41"/>
      <c r="Q1372" s="41"/>
      <c r="S1372" s="41"/>
      <c r="U1372" s="41"/>
      <c r="W1372" s="41"/>
      <c r="Y1372" s="41"/>
      <c r="AA1372" s="41"/>
      <c r="AC1372" s="41"/>
      <c r="AE1372" s="41"/>
      <c r="AG1372" s="41"/>
      <c r="AI1372" s="41"/>
      <c r="AK1372" s="41"/>
      <c r="AM1372" s="41"/>
      <c r="AO1372" s="41"/>
      <c r="AQ1372" s="41"/>
      <c r="AS1372" s="41"/>
      <c r="AU1372" s="41"/>
      <c r="AW1372" s="41"/>
      <c r="AY1372" s="41"/>
      <c r="BA1372" s="41"/>
      <c r="BC1372" s="41"/>
      <c r="BE1372" s="41"/>
      <c r="BG1372" s="41"/>
      <c r="BI1372" s="41"/>
      <c r="BK1372" s="41"/>
      <c r="BM1372" s="41"/>
      <c r="BO1372" s="41"/>
    </row>
    <row r="1373" spans="13:67" x14ac:dyDescent="0.2">
      <c r="M1373" s="41"/>
      <c r="O1373" s="41"/>
      <c r="Q1373" s="41"/>
      <c r="S1373" s="41"/>
      <c r="U1373" s="41"/>
      <c r="W1373" s="41"/>
      <c r="Y1373" s="41"/>
      <c r="AA1373" s="41"/>
      <c r="AC1373" s="41"/>
      <c r="AE1373" s="41"/>
      <c r="AG1373" s="41"/>
      <c r="AI1373" s="41"/>
      <c r="AK1373" s="41"/>
      <c r="AM1373" s="41"/>
      <c r="AO1373" s="41"/>
      <c r="AQ1373" s="41"/>
      <c r="AS1373" s="41"/>
      <c r="AU1373" s="41"/>
      <c r="AW1373" s="41"/>
      <c r="AY1373" s="41"/>
      <c r="BA1373" s="41"/>
      <c r="BC1373" s="41"/>
      <c r="BE1373" s="41"/>
      <c r="BG1373" s="41"/>
      <c r="BI1373" s="41"/>
      <c r="BK1373" s="41"/>
      <c r="BM1373" s="41"/>
      <c r="BO1373" s="41"/>
    </row>
    <row r="1374" spans="13:67" x14ac:dyDescent="0.2">
      <c r="M1374" s="41"/>
      <c r="O1374" s="41"/>
      <c r="Q1374" s="41"/>
      <c r="S1374" s="41"/>
      <c r="U1374" s="41"/>
      <c r="W1374" s="41"/>
      <c r="Y1374" s="41"/>
      <c r="AA1374" s="41"/>
      <c r="AC1374" s="41"/>
      <c r="AE1374" s="41"/>
      <c r="AG1374" s="41"/>
      <c r="AI1374" s="41"/>
      <c r="AK1374" s="41"/>
      <c r="AM1374" s="41"/>
      <c r="AO1374" s="41"/>
      <c r="AQ1374" s="41"/>
      <c r="AS1374" s="41"/>
      <c r="AU1374" s="41"/>
      <c r="AW1374" s="41"/>
      <c r="AY1374" s="41"/>
      <c r="BA1374" s="41"/>
      <c r="BC1374" s="41"/>
      <c r="BE1374" s="41"/>
      <c r="BG1374" s="41"/>
      <c r="BI1374" s="41"/>
      <c r="BK1374" s="41"/>
      <c r="BM1374" s="41"/>
      <c r="BO1374" s="41"/>
    </row>
    <row r="1375" spans="13:67" x14ac:dyDescent="0.2">
      <c r="M1375" s="41"/>
      <c r="O1375" s="41"/>
      <c r="Q1375" s="41"/>
      <c r="S1375" s="41"/>
      <c r="U1375" s="41"/>
      <c r="W1375" s="41"/>
      <c r="Y1375" s="41"/>
      <c r="AA1375" s="41"/>
      <c r="AC1375" s="41"/>
      <c r="AE1375" s="41"/>
      <c r="AG1375" s="41"/>
      <c r="AI1375" s="41"/>
      <c r="AK1375" s="41"/>
      <c r="AM1375" s="41"/>
      <c r="AO1375" s="41"/>
      <c r="AQ1375" s="41"/>
      <c r="AS1375" s="41"/>
      <c r="AU1375" s="41"/>
      <c r="AW1375" s="41"/>
      <c r="AY1375" s="41"/>
      <c r="BA1375" s="41"/>
      <c r="BC1375" s="41"/>
      <c r="BE1375" s="41"/>
      <c r="BG1375" s="41"/>
      <c r="BI1375" s="41"/>
      <c r="BK1375" s="41"/>
      <c r="BM1375" s="41"/>
      <c r="BO1375" s="41"/>
    </row>
    <row r="1376" spans="13:67" x14ac:dyDescent="0.2">
      <c r="M1376" s="41"/>
      <c r="O1376" s="41"/>
      <c r="Q1376" s="41"/>
      <c r="S1376" s="41"/>
      <c r="U1376" s="41"/>
      <c r="W1376" s="41"/>
      <c r="Y1376" s="41"/>
      <c r="AA1376" s="41"/>
      <c r="AC1376" s="41"/>
      <c r="AE1376" s="41"/>
      <c r="AG1376" s="41"/>
      <c r="AI1376" s="41"/>
      <c r="AK1376" s="41"/>
      <c r="AM1376" s="41"/>
      <c r="AO1376" s="41"/>
      <c r="AQ1376" s="41"/>
      <c r="AS1376" s="41"/>
      <c r="AU1376" s="41"/>
      <c r="AW1376" s="41"/>
      <c r="AY1376" s="41"/>
      <c r="BA1376" s="41"/>
      <c r="BC1376" s="41"/>
      <c r="BE1376" s="41"/>
      <c r="BG1376" s="41"/>
      <c r="BI1376" s="41"/>
      <c r="BK1376" s="41"/>
      <c r="BM1376" s="41"/>
      <c r="BO1376" s="41"/>
    </row>
    <row r="1377" spans="13:67" x14ac:dyDescent="0.2">
      <c r="M1377" s="41"/>
      <c r="O1377" s="41"/>
      <c r="Q1377" s="41"/>
      <c r="S1377" s="41"/>
      <c r="U1377" s="41"/>
      <c r="W1377" s="41"/>
      <c r="Y1377" s="41"/>
      <c r="AA1377" s="41"/>
      <c r="AC1377" s="41"/>
      <c r="AE1377" s="41"/>
      <c r="AG1377" s="41"/>
      <c r="AI1377" s="41"/>
      <c r="AK1377" s="41"/>
      <c r="AM1377" s="41"/>
      <c r="AO1377" s="41"/>
      <c r="AQ1377" s="41"/>
      <c r="AS1377" s="41"/>
      <c r="AU1377" s="41"/>
      <c r="AW1377" s="41"/>
      <c r="AY1377" s="41"/>
      <c r="BA1377" s="41"/>
      <c r="BC1377" s="41"/>
      <c r="BE1377" s="41"/>
      <c r="BG1377" s="41"/>
      <c r="BI1377" s="41"/>
      <c r="BK1377" s="41"/>
      <c r="BM1377" s="41"/>
      <c r="BO1377" s="41"/>
    </row>
    <row r="1378" spans="13:67" x14ac:dyDescent="0.2">
      <c r="M1378" s="41"/>
      <c r="O1378" s="41"/>
      <c r="Q1378" s="41"/>
      <c r="S1378" s="41"/>
      <c r="U1378" s="41"/>
      <c r="W1378" s="41"/>
      <c r="Y1378" s="41"/>
      <c r="AA1378" s="41"/>
      <c r="AC1378" s="41"/>
      <c r="AE1378" s="41"/>
      <c r="AG1378" s="41"/>
      <c r="AI1378" s="41"/>
      <c r="AK1378" s="41"/>
      <c r="AM1378" s="41"/>
      <c r="AO1378" s="41"/>
      <c r="AQ1378" s="41"/>
      <c r="AS1378" s="41"/>
      <c r="AU1378" s="41"/>
      <c r="AW1378" s="41"/>
      <c r="AY1378" s="41"/>
      <c r="BA1378" s="41"/>
      <c r="BC1378" s="41"/>
      <c r="BE1378" s="41"/>
      <c r="BG1378" s="41"/>
      <c r="BI1378" s="41"/>
      <c r="BK1378" s="41"/>
      <c r="BM1378" s="41"/>
      <c r="BO1378" s="41"/>
    </row>
    <row r="1379" spans="13:67" x14ac:dyDescent="0.2">
      <c r="M1379" s="41"/>
      <c r="O1379" s="41"/>
      <c r="Q1379" s="41"/>
      <c r="S1379" s="41"/>
      <c r="U1379" s="41"/>
      <c r="W1379" s="41"/>
      <c r="Y1379" s="41"/>
      <c r="AA1379" s="41"/>
      <c r="AC1379" s="41"/>
      <c r="AE1379" s="41"/>
      <c r="AG1379" s="41"/>
      <c r="AI1379" s="41"/>
      <c r="AK1379" s="41"/>
      <c r="AM1379" s="41"/>
      <c r="AO1379" s="41"/>
      <c r="AQ1379" s="41"/>
      <c r="AS1379" s="41"/>
      <c r="AU1379" s="41"/>
      <c r="AW1379" s="41"/>
      <c r="AY1379" s="41"/>
      <c r="BA1379" s="41"/>
      <c r="BC1379" s="41"/>
      <c r="BE1379" s="41"/>
      <c r="BG1379" s="41"/>
      <c r="BI1379" s="41"/>
      <c r="BK1379" s="41"/>
      <c r="BM1379" s="41"/>
      <c r="BO1379" s="41"/>
    </row>
    <row r="1380" spans="13:67" x14ac:dyDescent="0.2">
      <c r="M1380" s="41"/>
      <c r="O1380" s="41"/>
      <c r="Q1380" s="41"/>
      <c r="S1380" s="41"/>
      <c r="U1380" s="41"/>
      <c r="W1380" s="41"/>
      <c r="Y1380" s="41"/>
      <c r="AA1380" s="41"/>
      <c r="AC1380" s="41"/>
      <c r="AE1380" s="41"/>
      <c r="AG1380" s="41"/>
      <c r="AI1380" s="41"/>
      <c r="AK1380" s="41"/>
      <c r="AM1380" s="41"/>
      <c r="AO1380" s="41"/>
      <c r="AQ1380" s="41"/>
      <c r="AS1380" s="41"/>
      <c r="AU1380" s="41"/>
      <c r="AW1380" s="41"/>
      <c r="AY1380" s="41"/>
      <c r="BA1380" s="41"/>
      <c r="BC1380" s="41"/>
      <c r="BE1380" s="41"/>
      <c r="BG1380" s="41"/>
      <c r="BI1380" s="41"/>
      <c r="BK1380" s="41"/>
      <c r="BM1380" s="41"/>
      <c r="BO1380" s="41"/>
    </row>
    <row r="1381" spans="13:67" x14ac:dyDescent="0.2">
      <c r="M1381" s="41"/>
      <c r="O1381" s="41"/>
      <c r="Q1381" s="41"/>
      <c r="S1381" s="41"/>
      <c r="U1381" s="41"/>
      <c r="W1381" s="41"/>
      <c r="Y1381" s="41"/>
      <c r="AA1381" s="41"/>
      <c r="AC1381" s="41"/>
      <c r="AE1381" s="41"/>
      <c r="AG1381" s="41"/>
      <c r="AI1381" s="41"/>
      <c r="AK1381" s="41"/>
      <c r="AM1381" s="41"/>
      <c r="AO1381" s="41"/>
      <c r="AQ1381" s="41"/>
      <c r="AS1381" s="41"/>
      <c r="AU1381" s="41"/>
      <c r="AW1381" s="41"/>
      <c r="AY1381" s="41"/>
      <c r="BA1381" s="41"/>
      <c r="BC1381" s="41"/>
      <c r="BE1381" s="41"/>
      <c r="BG1381" s="41"/>
      <c r="BI1381" s="41"/>
      <c r="BK1381" s="41"/>
      <c r="BM1381" s="41"/>
      <c r="BO1381" s="41"/>
    </row>
    <row r="1382" spans="13:67" x14ac:dyDescent="0.2">
      <c r="M1382" s="41"/>
      <c r="O1382" s="41"/>
      <c r="Q1382" s="41"/>
      <c r="S1382" s="41"/>
      <c r="U1382" s="41"/>
      <c r="W1382" s="41"/>
      <c r="Y1382" s="41"/>
      <c r="AA1382" s="41"/>
      <c r="AC1382" s="41"/>
      <c r="AE1382" s="41"/>
      <c r="AG1382" s="41"/>
      <c r="AI1382" s="41"/>
      <c r="AK1382" s="41"/>
      <c r="AM1382" s="41"/>
      <c r="AO1382" s="41"/>
      <c r="AQ1382" s="41"/>
      <c r="AS1382" s="41"/>
      <c r="AU1382" s="41"/>
      <c r="AW1382" s="41"/>
      <c r="AY1382" s="41"/>
      <c r="BA1382" s="41"/>
      <c r="BC1382" s="41"/>
      <c r="BE1382" s="41"/>
      <c r="BG1382" s="41"/>
      <c r="BI1382" s="41"/>
      <c r="BK1382" s="41"/>
      <c r="BM1382" s="41"/>
      <c r="BO1382" s="41"/>
    </row>
    <row r="1383" spans="13:67" x14ac:dyDescent="0.2">
      <c r="M1383" s="41"/>
      <c r="O1383" s="41"/>
      <c r="Q1383" s="41"/>
      <c r="S1383" s="41"/>
      <c r="U1383" s="41"/>
      <c r="W1383" s="41"/>
      <c r="Y1383" s="41"/>
      <c r="AA1383" s="41"/>
      <c r="AC1383" s="41"/>
      <c r="AE1383" s="41"/>
      <c r="AG1383" s="41"/>
      <c r="AI1383" s="41"/>
      <c r="AK1383" s="41"/>
      <c r="AM1383" s="41"/>
      <c r="AO1383" s="41"/>
      <c r="AQ1383" s="41"/>
      <c r="AS1383" s="41"/>
      <c r="AU1383" s="41"/>
      <c r="AW1383" s="41"/>
      <c r="AY1383" s="41"/>
      <c r="BA1383" s="41"/>
      <c r="BC1383" s="41"/>
      <c r="BE1383" s="41"/>
      <c r="BG1383" s="41"/>
      <c r="BI1383" s="41"/>
      <c r="BK1383" s="41"/>
      <c r="BM1383" s="41"/>
      <c r="BO1383" s="41"/>
    </row>
    <row r="1384" spans="13:67" x14ac:dyDescent="0.2">
      <c r="M1384" s="41"/>
      <c r="O1384" s="41"/>
      <c r="Q1384" s="41"/>
      <c r="S1384" s="41"/>
      <c r="U1384" s="41"/>
      <c r="W1384" s="41"/>
      <c r="Y1384" s="41"/>
      <c r="AA1384" s="41"/>
      <c r="AC1384" s="41"/>
      <c r="AE1384" s="41"/>
      <c r="AG1384" s="41"/>
      <c r="AI1384" s="41"/>
      <c r="AK1384" s="41"/>
      <c r="AM1384" s="41"/>
      <c r="AO1384" s="41"/>
      <c r="AQ1384" s="41"/>
      <c r="AS1384" s="41"/>
      <c r="AU1384" s="41"/>
      <c r="AW1384" s="41"/>
      <c r="AY1384" s="41"/>
      <c r="BA1384" s="41"/>
      <c r="BC1384" s="41"/>
      <c r="BE1384" s="41"/>
      <c r="BG1384" s="41"/>
      <c r="BI1384" s="41"/>
      <c r="BK1384" s="41"/>
      <c r="BM1384" s="41"/>
      <c r="BO1384" s="41"/>
    </row>
    <row r="1385" spans="13:67" x14ac:dyDescent="0.2">
      <c r="M1385" s="41"/>
      <c r="O1385" s="41"/>
      <c r="Q1385" s="41"/>
      <c r="S1385" s="41"/>
      <c r="U1385" s="41"/>
      <c r="W1385" s="41"/>
      <c r="Y1385" s="41"/>
      <c r="AA1385" s="41"/>
      <c r="AC1385" s="41"/>
      <c r="AE1385" s="41"/>
      <c r="AG1385" s="41"/>
      <c r="AI1385" s="41"/>
      <c r="AK1385" s="41"/>
      <c r="AM1385" s="41"/>
      <c r="AO1385" s="41"/>
      <c r="AQ1385" s="41"/>
      <c r="AS1385" s="41"/>
      <c r="AU1385" s="41"/>
      <c r="AW1385" s="41"/>
      <c r="AY1385" s="41"/>
      <c r="BA1385" s="41"/>
      <c r="BC1385" s="41"/>
      <c r="BE1385" s="41"/>
      <c r="BG1385" s="41"/>
      <c r="BI1385" s="41"/>
      <c r="BK1385" s="41"/>
      <c r="BM1385" s="41"/>
      <c r="BO1385" s="41"/>
    </row>
    <row r="1386" spans="13:67" x14ac:dyDescent="0.2">
      <c r="M1386" s="41"/>
      <c r="O1386" s="41"/>
      <c r="Q1386" s="41"/>
      <c r="S1386" s="41"/>
      <c r="U1386" s="41"/>
      <c r="W1386" s="41"/>
      <c r="Y1386" s="41"/>
      <c r="AA1386" s="41"/>
      <c r="AC1386" s="41"/>
      <c r="AE1386" s="41"/>
      <c r="AG1386" s="41"/>
      <c r="AI1386" s="41"/>
      <c r="AK1386" s="41"/>
      <c r="AM1386" s="41"/>
      <c r="AO1386" s="41"/>
      <c r="AQ1386" s="41"/>
      <c r="AS1386" s="41"/>
      <c r="AU1386" s="41"/>
      <c r="AW1386" s="41"/>
      <c r="AY1386" s="41"/>
      <c r="BA1386" s="41"/>
      <c r="BC1386" s="41"/>
      <c r="BE1386" s="41"/>
      <c r="BG1386" s="41"/>
      <c r="BI1386" s="41"/>
      <c r="BK1386" s="41"/>
      <c r="BM1386" s="41"/>
      <c r="BO1386" s="41"/>
    </row>
    <row r="1387" spans="13:67" x14ac:dyDescent="0.2">
      <c r="M1387" s="41"/>
      <c r="O1387" s="41"/>
      <c r="Q1387" s="41"/>
      <c r="S1387" s="41"/>
      <c r="U1387" s="41"/>
      <c r="W1387" s="41"/>
      <c r="Y1387" s="41"/>
      <c r="AA1387" s="41"/>
      <c r="AC1387" s="41"/>
      <c r="AE1387" s="41"/>
      <c r="AG1387" s="41"/>
      <c r="AI1387" s="41"/>
      <c r="AK1387" s="41"/>
      <c r="AM1387" s="41"/>
      <c r="AO1387" s="41"/>
      <c r="AQ1387" s="41"/>
      <c r="AS1387" s="41"/>
      <c r="AU1387" s="41"/>
      <c r="AW1387" s="41"/>
      <c r="AY1387" s="41"/>
      <c r="BA1387" s="41"/>
      <c r="BC1387" s="41"/>
      <c r="BE1387" s="41"/>
      <c r="BG1387" s="41"/>
      <c r="BI1387" s="41"/>
      <c r="BK1387" s="41"/>
      <c r="BM1387" s="41"/>
      <c r="BO1387" s="41"/>
    </row>
    <row r="1388" spans="13:67" x14ac:dyDescent="0.2">
      <c r="M1388" s="41"/>
      <c r="O1388" s="41"/>
      <c r="Q1388" s="41"/>
      <c r="S1388" s="41"/>
      <c r="U1388" s="41"/>
      <c r="W1388" s="41"/>
      <c r="Y1388" s="41"/>
      <c r="AA1388" s="41"/>
      <c r="AC1388" s="41"/>
      <c r="AE1388" s="41"/>
      <c r="AG1388" s="41"/>
      <c r="AI1388" s="41"/>
      <c r="AK1388" s="41"/>
      <c r="AM1388" s="41"/>
      <c r="AO1388" s="41"/>
      <c r="AQ1388" s="41"/>
      <c r="AS1388" s="41"/>
      <c r="AU1388" s="41"/>
      <c r="AW1388" s="41"/>
      <c r="AY1388" s="41"/>
      <c r="BA1388" s="41"/>
      <c r="BC1388" s="41"/>
      <c r="BE1388" s="41"/>
      <c r="BG1388" s="41"/>
      <c r="BI1388" s="41"/>
      <c r="BK1388" s="41"/>
      <c r="BM1388" s="41"/>
      <c r="BO1388" s="41"/>
    </row>
    <row r="1389" spans="13:67" x14ac:dyDescent="0.2">
      <c r="M1389" s="41"/>
      <c r="O1389" s="41"/>
      <c r="Q1389" s="41"/>
      <c r="S1389" s="41"/>
      <c r="U1389" s="41"/>
      <c r="W1389" s="41"/>
      <c r="Y1389" s="41"/>
      <c r="AA1389" s="41"/>
      <c r="AC1389" s="41"/>
      <c r="AE1389" s="41"/>
      <c r="AG1389" s="41"/>
      <c r="AI1389" s="41"/>
      <c r="AK1389" s="41"/>
      <c r="AM1389" s="41"/>
      <c r="AO1389" s="41"/>
      <c r="AQ1389" s="41"/>
      <c r="AS1389" s="41"/>
      <c r="AU1389" s="41"/>
      <c r="AW1389" s="41"/>
      <c r="AY1389" s="41"/>
      <c r="BA1389" s="41"/>
      <c r="BC1389" s="41"/>
      <c r="BE1389" s="41"/>
      <c r="BG1389" s="41"/>
      <c r="BI1389" s="41"/>
      <c r="BK1389" s="41"/>
      <c r="BM1389" s="41"/>
      <c r="BO1389" s="41"/>
    </row>
    <row r="1390" spans="13:67" x14ac:dyDescent="0.2">
      <c r="M1390" s="41"/>
      <c r="O1390" s="41"/>
      <c r="Q1390" s="41"/>
      <c r="S1390" s="41"/>
      <c r="U1390" s="41"/>
      <c r="W1390" s="41"/>
      <c r="Y1390" s="41"/>
      <c r="AA1390" s="41"/>
      <c r="AC1390" s="41"/>
      <c r="AE1390" s="41"/>
      <c r="AG1390" s="41"/>
      <c r="AI1390" s="41"/>
      <c r="AK1390" s="41"/>
      <c r="AM1390" s="41"/>
      <c r="AO1390" s="41"/>
      <c r="AQ1390" s="41"/>
      <c r="AS1390" s="41"/>
      <c r="AU1390" s="41"/>
      <c r="AW1390" s="41"/>
      <c r="AY1390" s="41"/>
      <c r="BA1390" s="41"/>
      <c r="BC1390" s="41"/>
      <c r="BE1390" s="41"/>
      <c r="BG1390" s="41"/>
      <c r="BI1390" s="41"/>
      <c r="BK1390" s="41"/>
      <c r="BM1390" s="41"/>
      <c r="BO1390" s="41"/>
    </row>
    <row r="1391" spans="13:67" x14ac:dyDescent="0.2">
      <c r="M1391" s="41"/>
      <c r="O1391" s="41"/>
      <c r="Q1391" s="41"/>
      <c r="S1391" s="41"/>
      <c r="U1391" s="41"/>
      <c r="W1391" s="41"/>
      <c r="Y1391" s="41"/>
      <c r="AA1391" s="41"/>
      <c r="AC1391" s="41"/>
      <c r="AE1391" s="41"/>
      <c r="AG1391" s="41"/>
      <c r="AI1391" s="41"/>
      <c r="AK1391" s="41"/>
      <c r="AM1391" s="41"/>
      <c r="AO1391" s="41"/>
      <c r="AQ1391" s="41"/>
      <c r="AS1391" s="41"/>
      <c r="AU1391" s="41"/>
      <c r="AW1391" s="41"/>
      <c r="AY1391" s="41"/>
      <c r="BA1391" s="41"/>
      <c r="BC1391" s="41"/>
      <c r="BE1391" s="41"/>
      <c r="BG1391" s="41"/>
      <c r="BI1391" s="41"/>
      <c r="BK1391" s="41"/>
      <c r="BM1391" s="41"/>
      <c r="BO1391" s="41"/>
    </row>
    <row r="1392" spans="13:67" x14ac:dyDescent="0.2">
      <c r="M1392" s="41"/>
      <c r="O1392" s="41"/>
      <c r="Q1392" s="41"/>
      <c r="S1392" s="41"/>
      <c r="U1392" s="41"/>
      <c r="W1392" s="41"/>
      <c r="Y1392" s="41"/>
      <c r="AA1392" s="41"/>
      <c r="AC1392" s="41"/>
      <c r="AE1392" s="41"/>
      <c r="AG1392" s="41"/>
      <c r="AI1392" s="41"/>
      <c r="AK1392" s="41"/>
      <c r="AM1392" s="41"/>
      <c r="AO1392" s="41"/>
      <c r="AQ1392" s="41"/>
      <c r="AS1392" s="41"/>
      <c r="AU1392" s="41"/>
      <c r="AW1392" s="41"/>
      <c r="AY1392" s="41"/>
      <c r="BA1392" s="41"/>
      <c r="BC1392" s="41"/>
      <c r="BE1392" s="41"/>
      <c r="BG1392" s="41"/>
      <c r="BI1392" s="41"/>
      <c r="BK1392" s="41"/>
      <c r="BM1392" s="41"/>
      <c r="BO1392" s="41"/>
    </row>
    <row r="1393" spans="13:67" x14ac:dyDescent="0.2">
      <c r="M1393" s="41"/>
      <c r="O1393" s="41"/>
      <c r="Q1393" s="41"/>
      <c r="S1393" s="41"/>
      <c r="U1393" s="41"/>
      <c r="W1393" s="41"/>
      <c r="Y1393" s="41"/>
      <c r="AA1393" s="41"/>
      <c r="AC1393" s="41"/>
      <c r="AE1393" s="41"/>
      <c r="AG1393" s="41"/>
      <c r="AI1393" s="41"/>
      <c r="AK1393" s="41"/>
      <c r="AM1393" s="41"/>
      <c r="AO1393" s="41"/>
      <c r="AQ1393" s="41"/>
      <c r="AS1393" s="41"/>
      <c r="AU1393" s="41"/>
      <c r="AW1393" s="41"/>
      <c r="AY1393" s="41"/>
      <c r="BA1393" s="41"/>
      <c r="BC1393" s="41"/>
      <c r="BE1393" s="41"/>
      <c r="BG1393" s="41"/>
      <c r="BI1393" s="41"/>
      <c r="BK1393" s="41"/>
      <c r="BM1393" s="41"/>
      <c r="BO1393" s="41"/>
    </row>
    <row r="1394" spans="13:67" x14ac:dyDescent="0.2">
      <c r="M1394" s="41"/>
      <c r="O1394" s="41"/>
      <c r="Q1394" s="41"/>
      <c r="S1394" s="41"/>
      <c r="U1394" s="41"/>
      <c r="W1394" s="41"/>
      <c r="Y1394" s="41"/>
      <c r="AA1394" s="41"/>
      <c r="AC1394" s="41"/>
      <c r="AE1394" s="41"/>
      <c r="AG1394" s="41"/>
      <c r="AI1394" s="41"/>
      <c r="AK1394" s="41"/>
      <c r="AM1394" s="41"/>
      <c r="AO1394" s="41"/>
      <c r="AQ1394" s="41"/>
      <c r="AS1394" s="41"/>
      <c r="AU1394" s="41"/>
      <c r="AW1394" s="41"/>
      <c r="AY1394" s="41"/>
      <c r="BA1394" s="41"/>
      <c r="BC1394" s="41"/>
      <c r="BE1394" s="41"/>
      <c r="BG1394" s="41"/>
      <c r="BI1394" s="41"/>
      <c r="BK1394" s="41"/>
      <c r="BM1394" s="41"/>
      <c r="BO1394" s="41"/>
    </row>
    <row r="1395" spans="13:67" x14ac:dyDescent="0.2">
      <c r="M1395" s="41"/>
      <c r="O1395" s="41"/>
      <c r="Q1395" s="41"/>
      <c r="S1395" s="41"/>
      <c r="U1395" s="41"/>
      <c r="W1395" s="41"/>
      <c r="Y1395" s="41"/>
      <c r="AA1395" s="41"/>
      <c r="AC1395" s="41"/>
      <c r="AE1395" s="41"/>
      <c r="AG1395" s="41"/>
      <c r="AI1395" s="41"/>
      <c r="AK1395" s="41"/>
      <c r="AM1395" s="41"/>
      <c r="AO1395" s="41"/>
      <c r="AQ1395" s="41"/>
      <c r="AS1395" s="41"/>
      <c r="AU1395" s="41"/>
      <c r="AW1395" s="41"/>
      <c r="AY1395" s="41"/>
      <c r="BA1395" s="41"/>
      <c r="BC1395" s="41"/>
      <c r="BE1395" s="41"/>
      <c r="BG1395" s="41"/>
      <c r="BI1395" s="41"/>
      <c r="BK1395" s="41"/>
      <c r="BM1395" s="41"/>
      <c r="BO1395" s="41"/>
    </row>
    <row r="1396" spans="13:67" x14ac:dyDescent="0.2">
      <c r="M1396" s="41"/>
      <c r="O1396" s="41"/>
      <c r="Q1396" s="41"/>
      <c r="S1396" s="41"/>
      <c r="U1396" s="41"/>
      <c r="W1396" s="41"/>
      <c r="Y1396" s="41"/>
      <c r="AA1396" s="41"/>
      <c r="AC1396" s="41"/>
      <c r="AE1396" s="41"/>
      <c r="AG1396" s="41"/>
      <c r="AI1396" s="41"/>
      <c r="AK1396" s="41"/>
      <c r="AM1396" s="41"/>
      <c r="AO1396" s="41"/>
      <c r="AQ1396" s="41"/>
      <c r="AS1396" s="41"/>
      <c r="AU1396" s="41"/>
      <c r="AW1396" s="41"/>
      <c r="AY1396" s="41"/>
      <c r="BA1396" s="41"/>
      <c r="BC1396" s="41"/>
      <c r="BE1396" s="41"/>
      <c r="BG1396" s="41"/>
      <c r="BI1396" s="41"/>
      <c r="BK1396" s="41"/>
      <c r="BM1396" s="41"/>
      <c r="BO1396" s="41"/>
    </row>
    <row r="1397" spans="13:67" x14ac:dyDescent="0.2">
      <c r="M1397" s="41"/>
      <c r="O1397" s="41"/>
      <c r="Q1397" s="41"/>
      <c r="S1397" s="41"/>
      <c r="U1397" s="41"/>
      <c r="W1397" s="41"/>
      <c r="Y1397" s="41"/>
      <c r="AA1397" s="41"/>
      <c r="AC1397" s="41"/>
      <c r="AE1397" s="41"/>
      <c r="AG1397" s="41"/>
      <c r="AI1397" s="41"/>
      <c r="AK1397" s="41"/>
      <c r="AM1397" s="41"/>
      <c r="AO1397" s="41"/>
      <c r="AQ1397" s="41"/>
      <c r="AS1397" s="41"/>
      <c r="AU1397" s="41"/>
      <c r="AW1397" s="41"/>
      <c r="AY1397" s="41"/>
      <c r="BA1397" s="41"/>
      <c r="BC1397" s="41"/>
      <c r="BE1397" s="41"/>
      <c r="BG1397" s="41"/>
      <c r="BI1397" s="41"/>
      <c r="BK1397" s="41"/>
      <c r="BM1397" s="41"/>
      <c r="BO1397" s="41"/>
    </row>
    <row r="1398" spans="13:67" x14ac:dyDescent="0.2">
      <c r="M1398" s="41"/>
      <c r="O1398" s="41"/>
      <c r="Q1398" s="41"/>
      <c r="S1398" s="41"/>
      <c r="U1398" s="41"/>
      <c r="W1398" s="41"/>
      <c r="Y1398" s="41"/>
      <c r="AA1398" s="41"/>
      <c r="AC1398" s="41"/>
      <c r="AE1398" s="41"/>
      <c r="AG1398" s="41"/>
      <c r="AI1398" s="41"/>
      <c r="AK1398" s="41"/>
      <c r="AM1398" s="41"/>
      <c r="AO1398" s="41"/>
      <c r="AQ1398" s="41"/>
      <c r="AS1398" s="41"/>
      <c r="AU1398" s="41"/>
      <c r="AW1398" s="41"/>
      <c r="AY1398" s="41"/>
      <c r="BA1398" s="41"/>
      <c r="BC1398" s="41"/>
      <c r="BE1398" s="41"/>
      <c r="BG1398" s="41"/>
      <c r="BI1398" s="41"/>
      <c r="BK1398" s="41"/>
      <c r="BM1398" s="41"/>
      <c r="BO1398" s="41"/>
    </row>
    <row r="1399" spans="13:67" x14ac:dyDescent="0.2">
      <c r="M1399" s="41"/>
      <c r="O1399" s="41"/>
      <c r="Q1399" s="41"/>
      <c r="S1399" s="41"/>
      <c r="U1399" s="41"/>
      <c r="W1399" s="41"/>
      <c r="Y1399" s="41"/>
      <c r="AA1399" s="41"/>
      <c r="AC1399" s="41"/>
      <c r="AE1399" s="41"/>
      <c r="AG1399" s="41"/>
      <c r="AI1399" s="41"/>
      <c r="AK1399" s="41"/>
      <c r="AM1399" s="41"/>
      <c r="AO1399" s="41"/>
      <c r="AQ1399" s="41"/>
      <c r="AS1399" s="41"/>
      <c r="AU1399" s="41"/>
      <c r="AW1399" s="41"/>
      <c r="AY1399" s="41"/>
      <c r="BA1399" s="41"/>
      <c r="BC1399" s="41"/>
      <c r="BE1399" s="41"/>
      <c r="BG1399" s="41"/>
      <c r="BI1399" s="41"/>
      <c r="BK1399" s="41"/>
      <c r="BM1399" s="41"/>
      <c r="BO1399" s="41"/>
    </row>
    <row r="1400" spans="13:67" x14ac:dyDescent="0.2">
      <c r="M1400" s="41"/>
      <c r="O1400" s="41"/>
      <c r="Q1400" s="41"/>
      <c r="S1400" s="41"/>
      <c r="U1400" s="41"/>
      <c r="W1400" s="41"/>
      <c r="Y1400" s="41"/>
      <c r="AA1400" s="41"/>
      <c r="AC1400" s="41"/>
      <c r="AE1400" s="41"/>
      <c r="AG1400" s="41"/>
      <c r="AI1400" s="41"/>
      <c r="AK1400" s="41"/>
      <c r="AM1400" s="41"/>
      <c r="AO1400" s="41"/>
      <c r="AQ1400" s="41"/>
      <c r="AS1400" s="41"/>
      <c r="AU1400" s="41"/>
      <c r="AW1400" s="41"/>
      <c r="AY1400" s="41"/>
      <c r="BA1400" s="41"/>
      <c r="BC1400" s="41"/>
      <c r="BE1400" s="41"/>
      <c r="BG1400" s="41"/>
      <c r="BI1400" s="41"/>
      <c r="BK1400" s="41"/>
      <c r="BM1400" s="41"/>
      <c r="BO1400" s="41"/>
    </row>
    <row r="1401" spans="13:67" x14ac:dyDescent="0.2">
      <c r="M1401" s="41"/>
      <c r="O1401" s="41"/>
      <c r="Q1401" s="41"/>
      <c r="S1401" s="41"/>
      <c r="U1401" s="41"/>
      <c r="W1401" s="41"/>
      <c r="Y1401" s="41"/>
      <c r="AA1401" s="41"/>
      <c r="AC1401" s="41"/>
      <c r="AE1401" s="41"/>
      <c r="AG1401" s="41"/>
      <c r="AI1401" s="41"/>
      <c r="AK1401" s="41"/>
      <c r="AM1401" s="41"/>
      <c r="AO1401" s="41"/>
      <c r="AQ1401" s="41"/>
      <c r="AS1401" s="41"/>
      <c r="AU1401" s="41"/>
      <c r="AW1401" s="41"/>
      <c r="AY1401" s="41"/>
      <c r="BA1401" s="41"/>
      <c r="BC1401" s="41"/>
      <c r="BE1401" s="41"/>
      <c r="BG1401" s="41"/>
      <c r="BI1401" s="41"/>
      <c r="BK1401" s="41"/>
      <c r="BM1401" s="41"/>
      <c r="BO1401" s="41"/>
    </row>
    <row r="1402" spans="13:67" x14ac:dyDescent="0.2">
      <c r="M1402" s="41"/>
      <c r="O1402" s="41"/>
      <c r="Q1402" s="41"/>
      <c r="S1402" s="41"/>
      <c r="U1402" s="41"/>
      <c r="W1402" s="41"/>
      <c r="Y1402" s="41"/>
      <c r="AA1402" s="41"/>
      <c r="AC1402" s="41"/>
      <c r="AE1402" s="41"/>
      <c r="AG1402" s="41"/>
      <c r="AI1402" s="41"/>
      <c r="AK1402" s="41"/>
      <c r="AM1402" s="41"/>
      <c r="AO1402" s="41"/>
      <c r="AQ1402" s="41"/>
      <c r="AS1402" s="41"/>
      <c r="AU1402" s="41"/>
      <c r="AW1402" s="41"/>
      <c r="AY1402" s="41"/>
      <c r="BA1402" s="41"/>
      <c r="BC1402" s="41"/>
      <c r="BE1402" s="41"/>
      <c r="BG1402" s="41"/>
      <c r="BI1402" s="41"/>
      <c r="BK1402" s="41"/>
      <c r="BM1402" s="41"/>
      <c r="BO1402" s="41"/>
    </row>
    <row r="1403" spans="13:67" x14ac:dyDescent="0.2">
      <c r="M1403" s="41"/>
      <c r="O1403" s="41"/>
      <c r="Q1403" s="41"/>
      <c r="S1403" s="41"/>
      <c r="U1403" s="41"/>
      <c r="W1403" s="41"/>
      <c r="Y1403" s="41"/>
      <c r="AA1403" s="41"/>
      <c r="AC1403" s="41"/>
      <c r="AE1403" s="41"/>
      <c r="AG1403" s="41"/>
      <c r="AI1403" s="41"/>
      <c r="AK1403" s="41"/>
      <c r="AM1403" s="41"/>
      <c r="AO1403" s="41"/>
      <c r="AQ1403" s="41"/>
      <c r="AS1403" s="41"/>
      <c r="AU1403" s="41"/>
      <c r="AW1403" s="41"/>
      <c r="AY1403" s="41"/>
      <c r="BA1403" s="41"/>
      <c r="BC1403" s="41"/>
      <c r="BE1403" s="41"/>
      <c r="BG1403" s="41"/>
      <c r="BI1403" s="41"/>
      <c r="BK1403" s="41"/>
      <c r="BM1403" s="41"/>
      <c r="BO1403" s="41"/>
    </row>
    <row r="1404" spans="13:67" x14ac:dyDescent="0.2">
      <c r="M1404" s="41"/>
      <c r="O1404" s="41"/>
      <c r="Q1404" s="41"/>
      <c r="S1404" s="41"/>
      <c r="U1404" s="41"/>
      <c r="W1404" s="41"/>
      <c r="Y1404" s="41"/>
      <c r="AA1404" s="41"/>
      <c r="AC1404" s="41"/>
      <c r="AE1404" s="41"/>
      <c r="AG1404" s="41"/>
      <c r="AI1404" s="41"/>
      <c r="AK1404" s="41"/>
      <c r="AM1404" s="41"/>
      <c r="AO1404" s="41"/>
      <c r="AQ1404" s="41"/>
      <c r="AS1404" s="41"/>
      <c r="AU1404" s="41"/>
      <c r="AW1404" s="41"/>
      <c r="AY1404" s="41"/>
      <c r="BA1404" s="41"/>
      <c r="BC1404" s="41"/>
      <c r="BE1404" s="41"/>
      <c r="BG1404" s="41"/>
      <c r="BI1404" s="41"/>
      <c r="BK1404" s="41"/>
      <c r="BM1404" s="41"/>
      <c r="BO1404" s="41"/>
    </row>
    <row r="1405" spans="13:67" x14ac:dyDescent="0.2">
      <c r="M1405" s="41"/>
      <c r="O1405" s="41"/>
      <c r="Q1405" s="41"/>
      <c r="S1405" s="41"/>
      <c r="U1405" s="41"/>
      <c r="W1405" s="41"/>
      <c r="Y1405" s="41"/>
      <c r="AA1405" s="41"/>
      <c r="AC1405" s="41"/>
      <c r="AE1405" s="41"/>
      <c r="AG1405" s="41"/>
      <c r="AI1405" s="41"/>
      <c r="AK1405" s="41"/>
      <c r="AM1405" s="41"/>
      <c r="AO1405" s="41"/>
      <c r="AQ1405" s="41"/>
      <c r="AS1405" s="41"/>
      <c r="AU1405" s="41"/>
      <c r="AW1405" s="41"/>
      <c r="AY1405" s="41"/>
      <c r="BA1405" s="41"/>
      <c r="BC1405" s="41"/>
      <c r="BE1405" s="41"/>
      <c r="BG1405" s="41"/>
      <c r="BI1405" s="41"/>
      <c r="BK1405" s="41"/>
      <c r="BM1405" s="41"/>
      <c r="BO1405" s="41"/>
    </row>
    <row r="1406" spans="13:67" x14ac:dyDescent="0.2">
      <c r="M1406" s="41"/>
      <c r="O1406" s="41"/>
      <c r="Q1406" s="41"/>
      <c r="S1406" s="41"/>
      <c r="U1406" s="41"/>
      <c r="W1406" s="41"/>
      <c r="Y1406" s="41"/>
      <c r="AA1406" s="41"/>
      <c r="AC1406" s="41"/>
      <c r="AE1406" s="41"/>
      <c r="AG1406" s="41"/>
      <c r="AI1406" s="41"/>
      <c r="AK1406" s="41"/>
      <c r="AM1406" s="41"/>
      <c r="AO1406" s="41"/>
      <c r="AQ1406" s="41"/>
      <c r="AS1406" s="41"/>
      <c r="AU1406" s="41"/>
      <c r="AW1406" s="41"/>
      <c r="AY1406" s="41"/>
      <c r="BA1406" s="41"/>
      <c r="BC1406" s="41"/>
      <c r="BE1406" s="41"/>
      <c r="BG1406" s="41"/>
      <c r="BI1406" s="41"/>
      <c r="BK1406" s="41"/>
      <c r="BM1406" s="41"/>
      <c r="BO1406" s="41"/>
    </row>
    <row r="1407" spans="13:67" x14ac:dyDescent="0.2">
      <c r="M1407" s="41"/>
      <c r="O1407" s="41"/>
      <c r="Q1407" s="41"/>
      <c r="S1407" s="41"/>
      <c r="U1407" s="41"/>
      <c r="W1407" s="41"/>
      <c r="Y1407" s="41"/>
      <c r="AA1407" s="41"/>
      <c r="AC1407" s="41"/>
      <c r="AE1407" s="41"/>
      <c r="AG1407" s="41"/>
      <c r="AI1407" s="41"/>
      <c r="AK1407" s="41"/>
      <c r="AM1407" s="41"/>
      <c r="AO1407" s="41"/>
      <c r="AQ1407" s="41"/>
      <c r="AS1407" s="41"/>
      <c r="AU1407" s="41"/>
      <c r="AW1407" s="41"/>
      <c r="AY1407" s="41"/>
      <c r="BA1407" s="41"/>
      <c r="BC1407" s="41"/>
      <c r="BE1407" s="41"/>
      <c r="BG1407" s="41"/>
      <c r="BI1407" s="41"/>
      <c r="BK1407" s="41"/>
      <c r="BM1407" s="41"/>
      <c r="BO1407" s="41"/>
    </row>
    <row r="1408" spans="13:67" x14ac:dyDescent="0.2">
      <c r="M1408" s="41"/>
      <c r="O1408" s="41"/>
      <c r="Q1408" s="41"/>
      <c r="S1408" s="41"/>
      <c r="U1408" s="41"/>
      <c r="W1408" s="41"/>
      <c r="Y1408" s="41"/>
      <c r="AA1408" s="41"/>
      <c r="AC1408" s="41"/>
      <c r="AE1408" s="41"/>
      <c r="AG1408" s="41"/>
      <c r="AI1408" s="41"/>
      <c r="AK1408" s="41"/>
      <c r="AM1408" s="41"/>
      <c r="AO1408" s="41"/>
      <c r="AQ1408" s="41"/>
      <c r="AS1408" s="41"/>
      <c r="AU1408" s="41"/>
      <c r="AW1408" s="41"/>
      <c r="AY1408" s="41"/>
      <c r="BA1408" s="41"/>
      <c r="BC1408" s="41"/>
      <c r="BE1408" s="41"/>
      <c r="BG1408" s="41"/>
      <c r="BI1408" s="41"/>
      <c r="BK1408" s="41"/>
      <c r="BM1408" s="41"/>
      <c r="BO1408" s="41"/>
    </row>
    <row r="1409" spans="13:67" x14ac:dyDescent="0.2">
      <c r="M1409" s="41"/>
      <c r="O1409" s="41"/>
      <c r="Q1409" s="41"/>
      <c r="S1409" s="41"/>
      <c r="U1409" s="41"/>
      <c r="W1409" s="41"/>
      <c r="Y1409" s="41"/>
      <c r="AA1409" s="41"/>
      <c r="AC1409" s="41"/>
      <c r="AE1409" s="41"/>
      <c r="AG1409" s="41"/>
      <c r="AI1409" s="41"/>
      <c r="AK1409" s="41"/>
      <c r="AM1409" s="41"/>
      <c r="AO1409" s="41"/>
      <c r="AQ1409" s="41"/>
      <c r="AS1409" s="41"/>
      <c r="AU1409" s="41"/>
      <c r="AW1409" s="41"/>
      <c r="AY1409" s="41"/>
      <c r="BA1409" s="41"/>
      <c r="BC1409" s="41"/>
      <c r="BE1409" s="41"/>
      <c r="BG1409" s="41"/>
      <c r="BI1409" s="41"/>
      <c r="BK1409" s="41"/>
      <c r="BM1409" s="41"/>
      <c r="BO1409" s="41"/>
    </row>
    <row r="1410" spans="13:67" x14ac:dyDescent="0.2">
      <c r="M1410" s="41"/>
      <c r="O1410" s="41"/>
      <c r="Q1410" s="41"/>
      <c r="S1410" s="41"/>
      <c r="U1410" s="41"/>
      <c r="W1410" s="41"/>
      <c r="Y1410" s="41"/>
      <c r="AA1410" s="41"/>
      <c r="AC1410" s="41"/>
      <c r="AE1410" s="41"/>
      <c r="AG1410" s="41"/>
      <c r="AI1410" s="41"/>
      <c r="AK1410" s="41"/>
      <c r="AM1410" s="41"/>
      <c r="AO1410" s="41"/>
      <c r="AQ1410" s="41"/>
      <c r="AS1410" s="41"/>
      <c r="AU1410" s="41"/>
      <c r="AW1410" s="41"/>
      <c r="AY1410" s="41"/>
      <c r="BA1410" s="41"/>
      <c r="BC1410" s="41"/>
      <c r="BE1410" s="41"/>
      <c r="BG1410" s="41"/>
      <c r="BI1410" s="41"/>
      <c r="BK1410" s="41"/>
      <c r="BM1410" s="41"/>
      <c r="BO1410" s="41"/>
    </row>
    <row r="1411" spans="13:67" x14ac:dyDescent="0.2">
      <c r="M1411" s="41"/>
      <c r="O1411" s="41"/>
      <c r="Q1411" s="41"/>
      <c r="S1411" s="41"/>
      <c r="U1411" s="41"/>
      <c r="W1411" s="41"/>
      <c r="Y1411" s="41"/>
      <c r="AA1411" s="41"/>
      <c r="AC1411" s="41"/>
      <c r="AE1411" s="41"/>
      <c r="AG1411" s="41"/>
      <c r="AI1411" s="41"/>
      <c r="AK1411" s="41"/>
      <c r="AM1411" s="41"/>
      <c r="AO1411" s="41"/>
      <c r="AQ1411" s="41"/>
      <c r="AS1411" s="41"/>
      <c r="AU1411" s="41"/>
      <c r="AW1411" s="41"/>
      <c r="AY1411" s="41"/>
      <c r="BA1411" s="41"/>
      <c r="BC1411" s="41"/>
      <c r="BE1411" s="41"/>
      <c r="BG1411" s="41"/>
      <c r="BI1411" s="41"/>
      <c r="BK1411" s="41"/>
      <c r="BM1411" s="41"/>
      <c r="BO1411" s="41"/>
    </row>
    <row r="1412" spans="13:67" x14ac:dyDescent="0.2">
      <c r="M1412" s="41"/>
      <c r="O1412" s="41"/>
      <c r="Q1412" s="41"/>
      <c r="S1412" s="41"/>
      <c r="U1412" s="41"/>
      <c r="W1412" s="41"/>
      <c r="Y1412" s="41"/>
      <c r="AA1412" s="41"/>
      <c r="AC1412" s="41"/>
      <c r="AE1412" s="41"/>
      <c r="AG1412" s="41"/>
      <c r="AI1412" s="41"/>
      <c r="AK1412" s="41"/>
      <c r="AM1412" s="41"/>
      <c r="AO1412" s="41"/>
      <c r="AQ1412" s="41"/>
      <c r="AS1412" s="41"/>
      <c r="AU1412" s="41"/>
      <c r="AW1412" s="41"/>
      <c r="AY1412" s="41"/>
      <c r="BA1412" s="41"/>
      <c r="BC1412" s="41"/>
      <c r="BE1412" s="41"/>
      <c r="BG1412" s="41"/>
      <c r="BI1412" s="41"/>
      <c r="BK1412" s="41"/>
      <c r="BM1412" s="41"/>
      <c r="BO1412" s="41"/>
    </row>
    <row r="1413" spans="13:67" x14ac:dyDescent="0.2">
      <c r="M1413" s="41"/>
      <c r="O1413" s="41"/>
      <c r="Q1413" s="41"/>
      <c r="S1413" s="41"/>
      <c r="U1413" s="41"/>
      <c r="W1413" s="41"/>
      <c r="Y1413" s="41"/>
      <c r="AA1413" s="41"/>
      <c r="AC1413" s="41"/>
      <c r="AE1413" s="41"/>
      <c r="AG1413" s="41"/>
      <c r="AI1413" s="41"/>
      <c r="AK1413" s="41"/>
      <c r="AM1413" s="41"/>
      <c r="AO1413" s="41"/>
      <c r="AQ1413" s="41"/>
      <c r="AS1413" s="41"/>
      <c r="AU1413" s="41"/>
      <c r="AW1413" s="41"/>
      <c r="AY1413" s="41"/>
      <c r="BA1413" s="41"/>
      <c r="BC1413" s="41"/>
      <c r="BE1413" s="41"/>
      <c r="BG1413" s="41"/>
      <c r="BI1413" s="41"/>
      <c r="BK1413" s="41"/>
      <c r="BM1413" s="41"/>
      <c r="BO1413" s="41"/>
    </row>
    <row r="1414" spans="13:67" x14ac:dyDescent="0.2">
      <c r="M1414" s="41"/>
      <c r="O1414" s="41"/>
      <c r="Q1414" s="41"/>
      <c r="S1414" s="41"/>
      <c r="U1414" s="41"/>
      <c r="W1414" s="41"/>
      <c r="Y1414" s="41"/>
      <c r="AA1414" s="41"/>
      <c r="AC1414" s="41"/>
      <c r="AE1414" s="41"/>
      <c r="AG1414" s="41"/>
      <c r="AI1414" s="41"/>
      <c r="AK1414" s="41"/>
      <c r="AM1414" s="41"/>
      <c r="AO1414" s="41"/>
      <c r="AQ1414" s="41"/>
      <c r="AS1414" s="41"/>
      <c r="AU1414" s="41"/>
      <c r="AW1414" s="41"/>
      <c r="AY1414" s="41"/>
      <c r="BA1414" s="41"/>
      <c r="BC1414" s="41"/>
      <c r="BE1414" s="41"/>
      <c r="BG1414" s="41"/>
      <c r="BI1414" s="41"/>
      <c r="BK1414" s="41"/>
      <c r="BM1414" s="41"/>
      <c r="BO1414" s="41"/>
    </row>
    <row r="1415" spans="13:67" x14ac:dyDescent="0.2">
      <c r="M1415" s="41"/>
      <c r="O1415" s="41"/>
      <c r="Q1415" s="41"/>
      <c r="S1415" s="41"/>
      <c r="U1415" s="41"/>
      <c r="W1415" s="41"/>
      <c r="Y1415" s="41"/>
      <c r="AA1415" s="41"/>
      <c r="AC1415" s="41"/>
      <c r="AE1415" s="41"/>
      <c r="AG1415" s="41"/>
      <c r="AI1415" s="41"/>
      <c r="AK1415" s="41"/>
      <c r="AM1415" s="41"/>
      <c r="AO1415" s="41"/>
      <c r="AQ1415" s="41"/>
      <c r="AS1415" s="41"/>
      <c r="AU1415" s="41"/>
      <c r="AW1415" s="41"/>
      <c r="AY1415" s="41"/>
      <c r="BA1415" s="41"/>
      <c r="BC1415" s="41"/>
      <c r="BE1415" s="41"/>
      <c r="BG1415" s="41"/>
      <c r="BI1415" s="41"/>
      <c r="BK1415" s="41"/>
      <c r="BM1415" s="41"/>
      <c r="BO1415" s="41"/>
    </row>
    <row r="1416" spans="13:67" x14ac:dyDescent="0.2">
      <c r="M1416" s="41"/>
      <c r="O1416" s="41"/>
      <c r="Q1416" s="41"/>
      <c r="S1416" s="41"/>
      <c r="U1416" s="41"/>
      <c r="W1416" s="41"/>
      <c r="Y1416" s="41"/>
      <c r="AA1416" s="41"/>
      <c r="AC1416" s="41"/>
      <c r="AE1416" s="41"/>
      <c r="AG1416" s="41"/>
      <c r="AI1416" s="41"/>
      <c r="AK1416" s="41"/>
      <c r="AM1416" s="41"/>
      <c r="AO1416" s="41"/>
      <c r="AQ1416" s="41"/>
      <c r="AS1416" s="41"/>
      <c r="AU1416" s="41"/>
      <c r="AW1416" s="41"/>
      <c r="AY1416" s="41"/>
      <c r="BA1416" s="41"/>
      <c r="BC1416" s="41"/>
      <c r="BE1416" s="41"/>
      <c r="BG1416" s="41"/>
      <c r="BI1416" s="41"/>
      <c r="BK1416" s="41"/>
      <c r="BM1416" s="41"/>
      <c r="BO1416" s="41"/>
    </row>
    <row r="1417" spans="13:67" x14ac:dyDescent="0.2">
      <c r="M1417" s="41"/>
      <c r="O1417" s="41"/>
      <c r="Q1417" s="41"/>
      <c r="S1417" s="41"/>
      <c r="U1417" s="41"/>
      <c r="W1417" s="41"/>
      <c r="Y1417" s="41"/>
      <c r="AA1417" s="41"/>
      <c r="AC1417" s="41"/>
      <c r="AE1417" s="41"/>
      <c r="AG1417" s="41"/>
      <c r="AI1417" s="41"/>
      <c r="AK1417" s="41"/>
      <c r="AM1417" s="41"/>
      <c r="AO1417" s="41"/>
      <c r="AQ1417" s="41"/>
      <c r="AS1417" s="41"/>
      <c r="AU1417" s="41"/>
      <c r="AW1417" s="41"/>
      <c r="AY1417" s="41"/>
      <c r="BA1417" s="41"/>
      <c r="BC1417" s="41"/>
      <c r="BE1417" s="41"/>
      <c r="BG1417" s="41"/>
      <c r="BI1417" s="41"/>
      <c r="BK1417" s="41"/>
      <c r="BM1417" s="41"/>
      <c r="BO1417" s="41"/>
    </row>
    <row r="1418" spans="13:67" x14ac:dyDescent="0.2">
      <c r="M1418" s="41"/>
      <c r="O1418" s="41"/>
      <c r="Q1418" s="41"/>
      <c r="S1418" s="41"/>
      <c r="U1418" s="41"/>
      <c r="W1418" s="41"/>
      <c r="Y1418" s="41"/>
      <c r="AA1418" s="41"/>
      <c r="AC1418" s="41"/>
      <c r="AE1418" s="41"/>
      <c r="AG1418" s="41"/>
      <c r="AI1418" s="41"/>
      <c r="AK1418" s="41"/>
      <c r="AM1418" s="41"/>
      <c r="AO1418" s="41"/>
      <c r="AQ1418" s="41"/>
      <c r="AS1418" s="41"/>
      <c r="AU1418" s="41"/>
      <c r="AW1418" s="41"/>
      <c r="AY1418" s="41"/>
      <c r="BA1418" s="41"/>
      <c r="BC1418" s="41"/>
      <c r="BE1418" s="41"/>
      <c r="BG1418" s="41"/>
      <c r="BI1418" s="41"/>
      <c r="BK1418" s="41"/>
      <c r="BM1418" s="41"/>
      <c r="BO1418" s="41"/>
    </row>
    <row r="1419" spans="13:67" x14ac:dyDescent="0.2">
      <c r="M1419" s="41"/>
      <c r="O1419" s="41"/>
      <c r="Q1419" s="41"/>
      <c r="S1419" s="41"/>
      <c r="U1419" s="41"/>
      <c r="W1419" s="41"/>
      <c r="Y1419" s="41"/>
      <c r="AA1419" s="41"/>
      <c r="AC1419" s="41"/>
      <c r="AE1419" s="41"/>
      <c r="AG1419" s="41"/>
      <c r="AI1419" s="41"/>
      <c r="AK1419" s="41"/>
      <c r="AM1419" s="41"/>
      <c r="AO1419" s="41"/>
      <c r="AQ1419" s="41"/>
      <c r="AS1419" s="41"/>
      <c r="AU1419" s="41"/>
      <c r="AW1419" s="41"/>
      <c r="AY1419" s="41"/>
      <c r="BA1419" s="41"/>
      <c r="BC1419" s="41"/>
      <c r="BE1419" s="41"/>
      <c r="BG1419" s="41"/>
      <c r="BI1419" s="41"/>
      <c r="BK1419" s="41"/>
      <c r="BM1419" s="41"/>
      <c r="BO1419" s="41"/>
    </row>
    <row r="1420" spans="13:67" x14ac:dyDescent="0.2">
      <c r="M1420" s="41"/>
      <c r="O1420" s="41"/>
      <c r="Q1420" s="41"/>
      <c r="S1420" s="41"/>
      <c r="U1420" s="41"/>
      <c r="W1420" s="41"/>
      <c r="Y1420" s="41"/>
      <c r="AA1420" s="41"/>
      <c r="AC1420" s="41"/>
      <c r="AE1420" s="41"/>
      <c r="AG1420" s="41"/>
      <c r="AI1420" s="41"/>
      <c r="AK1420" s="41"/>
      <c r="AM1420" s="41"/>
      <c r="AO1420" s="41"/>
      <c r="AQ1420" s="41"/>
      <c r="AS1420" s="41"/>
      <c r="AU1420" s="41"/>
      <c r="AW1420" s="41"/>
      <c r="AY1420" s="41"/>
      <c r="BA1420" s="41"/>
      <c r="BC1420" s="41"/>
      <c r="BE1420" s="41"/>
      <c r="BG1420" s="41"/>
      <c r="BI1420" s="41"/>
      <c r="BK1420" s="41"/>
      <c r="BM1420" s="41"/>
      <c r="BO1420" s="41"/>
    </row>
    <row r="1421" spans="13:67" x14ac:dyDescent="0.2">
      <c r="M1421" s="41"/>
      <c r="O1421" s="41"/>
      <c r="Q1421" s="41"/>
      <c r="S1421" s="41"/>
      <c r="U1421" s="41"/>
      <c r="W1421" s="41"/>
      <c r="Y1421" s="41"/>
      <c r="AA1421" s="41"/>
      <c r="AC1421" s="41"/>
      <c r="AE1421" s="41"/>
      <c r="AG1421" s="41"/>
      <c r="AI1421" s="41"/>
      <c r="AK1421" s="41"/>
      <c r="AM1421" s="41"/>
      <c r="AO1421" s="41"/>
      <c r="AQ1421" s="41"/>
      <c r="AS1421" s="41"/>
      <c r="AU1421" s="41"/>
      <c r="AW1421" s="41"/>
      <c r="AY1421" s="41"/>
      <c r="BA1421" s="41"/>
      <c r="BC1421" s="41"/>
      <c r="BE1421" s="41"/>
      <c r="BG1421" s="41"/>
      <c r="BI1421" s="41"/>
      <c r="BK1421" s="41"/>
      <c r="BM1421" s="41"/>
      <c r="BO1421" s="41"/>
    </row>
    <row r="1422" spans="13:67" x14ac:dyDescent="0.2">
      <c r="M1422" s="41"/>
      <c r="O1422" s="41"/>
      <c r="Q1422" s="41"/>
      <c r="S1422" s="41"/>
      <c r="U1422" s="41"/>
      <c r="W1422" s="41"/>
      <c r="Y1422" s="41"/>
      <c r="AA1422" s="41"/>
      <c r="AC1422" s="41"/>
      <c r="AE1422" s="41"/>
      <c r="AG1422" s="41"/>
      <c r="AI1422" s="41"/>
      <c r="AK1422" s="41"/>
      <c r="AM1422" s="41"/>
      <c r="AO1422" s="41"/>
      <c r="AQ1422" s="41"/>
      <c r="AS1422" s="41"/>
      <c r="AU1422" s="41"/>
      <c r="AW1422" s="41"/>
      <c r="AY1422" s="41"/>
      <c r="BA1422" s="41"/>
      <c r="BC1422" s="41"/>
      <c r="BE1422" s="41"/>
      <c r="BG1422" s="41"/>
      <c r="BI1422" s="41"/>
      <c r="BK1422" s="41"/>
      <c r="BM1422" s="41"/>
      <c r="BO1422" s="41"/>
    </row>
    <row r="1423" spans="13:67" x14ac:dyDescent="0.2">
      <c r="M1423" s="41"/>
      <c r="O1423" s="41"/>
      <c r="Q1423" s="41"/>
      <c r="S1423" s="41"/>
      <c r="U1423" s="41"/>
      <c r="W1423" s="41"/>
      <c r="Y1423" s="41"/>
      <c r="AA1423" s="41"/>
      <c r="AC1423" s="41"/>
      <c r="AE1423" s="41"/>
      <c r="AG1423" s="41"/>
      <c r="AI1423" s="41"/>
      <c r="AK1423" s="41"/>
      <c r="AM1423" s="41"/>
      <c r="AO1423" s="41"/>
      <c r="AQ1423" s="41"/>
      <c r="AS1423" s="41"/>
      <c r="AU1423" s="41"/>
      <c r="AW1423" s="41"/>
      <c r="AY1423" s="41"/>
      <c r="BA1423" s="41"/>
      <c r="BC1423" s="41"/>
      <c r="BE1423" s="41"/>
      <c r="BG1423" s="41"/>
      <c r="BI1423" s="41"/>
      <c r="BK1423" s="41"/>
      <c r="BM1423" s="41"/>
      <c r="BO1423" s="41"/>
    </row>
    <row r="1424" spans="13:67" x14ac:dyDescent="0.2">
      <c r="M1424" s="41"/>
      <c r="O1424" s="41"/>
      <c r="Q1424" s="41"/>
      <c r="S1424" s="41"/>
      <c r="U1424" s="41"/>
      <c r="W1424" s="41"/>
      <c r="Y1424" s="41"/>
      <c r="AA1424" s="41"/>
      <c r="AC1424" s="41"/>
      <c r="AE1424" s="41"/>
      <c r="AG1424" s="41"/>
      <c r="AI1424" s="41"/>
      <c r="AK1424" s="41"/>
      <c r="AM1424" s="41"/>
      <c r="AO1424" s="41"/>
      <c r="AQ1424" s="41"/>
      <c r="AS1424" s="41"/>
      <c r="AU1424" s="41"/>
      <c r="AW1424" s="41"/>
      <c r="AY1424" s="41"/>
      <c r="BA1424" s="41"/>
      <c r="BC1424" s="41"/>
      <c r="BE1424" s="41"/>
      <c r="BG1424" s="41"/>
      <c r="BI1424" s="41"/>
      <c r="BK1424" s="41"/>
      <c r="BM1424" s="41"/>
      <c r="BO1424" s="41"/>
    </row>
    <row r="1425" spans="13:67" x14ac:dyDescent="0.2">
      <c r="M1425" s="41"/>
      <c r="O1425" s="41"/>
      <c r="Q1425" s="41"/>
      <c r="S1425" s="41"/>
      <c r="U1425" s="41"/>
      <c r="W1425" s="41"/>
      <c r="Y1425" s="41"/>
      <c r="AA1425" s="41"/>
      <c r="AC1425" s="41"/>
      <c r="AE1425" s="41"/>
      <c r="AG1425" s="41"/>
      <c r="AI1425" s="41"/>
      <c r="AK1425" s="41"/>
      <c r="AM1425" s="41"/>
      <c r="AO1425" s="41"/>
      <c r="AQ1425" s="41"/>
      <c r="AS1425" s="41"/>
      <c r="AU1425" s="41"/>
      <c r="AW1425" s="41"/>
      <c r="AY1425" s="41"/>
      <c r="BA1425" s="41"/>
      <c r="BC1425" s="41"/>
      <c r="BE1425" s="41"/>
      <c r="BG1425" s="41"/>
      <c r="BI1425" s="41"/>
      <c r="BK1425" s="41"/>
      <c r="BM1425" s="41"/>
      <c r="BO1425" s="41"/>
    </row>
    <row r="1426" spans="13:67" x14ac:dyDescent="0.2">
      <c r="M1426" s="41"/>
      <c r="O1426" s="41"/>
      <c r="Q1426" s="41"/>
      <c r="S1426" s="41"/>
      <c r="U1426" s="41"/>
      <c r="W1426" s="41"/>
      <c r="Y1426" s="41"/>
      <c r="AA1426" s="41"/>
      <c r="AC1426" s="41"/>
      <c r="AE1426" s="41"/>
      <c r="AG1426" s="41"/>
      <c r="AI1426" s="41"/>
      <c r="AK1426" s="41"/>
      <c r="AM1426" s="41"/>
      <c r="AO1426" s="41"/>
      <c r="AQ1426" s="41"/>
      <c r="AS1426" s="41"/>
      <c r="AU1426" s="41"/>
      <c r="AW1426" s="41"/>
      <c r="AY1426" s="41"/>
      <c r="BA1426" s="41"/>
      <c r="BC1426" s="41"/>
      <c r="BE1426" s="41"/>
      <c r="BG1426" s="41"/>
      <c r="BI1426" s="41"/>
      <c r="BK1426" s="41"/>
      <c r="BM1426" s="41"/>
      <c r="BO1426" s="41"/>
    </row>
    <row r="1427" spans="13:67" x14ac:dyDescent="0.2">
      <c r="M1427" s="41"/>
      <c r="O1427" s="41"/>
      <c r="Q1427" s="41"/>
      <c r="S1427" s="41"/>
      <c r="U1427" s="41"/>
      <c r="W1427" s="41"/>
      <c r="Y1427" s="41"/>
      <c r="AA1427" s="41"/>
      <c r="AC1427" s="41"/>
      <c r="AE1427" s="41"/>
      <c r="AG1427" s="41"/>
      <c r="AI1427" s="41"/>
      <c r="AK1427" s="41"/>
      <c r="AM1427" s="41"/>
      <c r="AO1427" s="41"/>
      <c r="AQ1427" s="41"/>
      <c r="AS1427" s="41"/>
      <c r="AU1427" s="41"/>
      <c r="AW1427" s="41"/>
      <c r="AY1427" s="41"/>
      <c r="BA1427" s="41"/>
      <c r="BC1427" s="41"/>
      <c r="BE1427" s="41"/>
      <c r="BG1427" s="41"/>
      <c r="BI1427" s="41"/>
      <c r="BK1427" s="41"/>
      <c r="BM1427" s="41"/>
      <c r="BO1427" s="41"/>
    </row>
    <row r="1428" spans="13:67" x14ac:dyDescent="0.2">
      <c r="M1428" s="41"/>
      <c r="O1428" s="41"/>
      <c r="Q1428" s="41"/>
      <c r="S1428" s="41"/>
      <c r="U1428" s="41"/>
      <c r="W1428" s="41"/>
      <c r="Y1428" s="41"/>
      <c r="AA1428" s="41"/>
      <c r="AC1428" s="41"/>
      <c r="AE1428" s="41"/>
      <c r="AG1428" s="41"/>
      <c r="AI1428" s="41"/>
      <c r="AK1428" s="41"/>
      <c r="AM1428" s="41"/>
      <c r="AO1428" s="41"/>
      <c r="AQ1428" s="41"/>
      <c r="AS1428" s="41"/>
      <c r="AU1428" s="41"/>
      <c r="AW1428" s="41"/>
      <c r="AY1428" s="41"/>
      <c r="BA1428" s="41"/>
      <c r="BC1428" s="41"/>
      <c r="BE1428" s="41"/>
      <c r="BG1428" s="41"/>
      <c r="BI1428" s="41"/>
      <c r="BK1428" s="41"/>
      <c r="BM1428" s="41"/>
      <c r="BO1428" s="41"/>
    </row>
    <row r="1429" spans="13:67" x14ac:dyDescent="0.2">
      <c r="M1429" s="41"/>
      <c r="O1429" s="41"/>
      <c r="Q1429" s="41"/>
      <c r="S1429" s="41"/>
      <c r="U1429" s="41"/>
      <c r="W1429" s="41"/>
      <c r="Y1429" s="41"/>
      <c r="AA1429" s="41"/>
      <c r="AC1429" s="41"/>
      <c r="AE1429" s="41"/>
      <c r="AG1429" s="41"/>
      <c r="AI1429" s="41"/>
      <c r="AK1429" s="41"/>
      <c r="AM1429" s="41"/>
      <c r="AO1429" s="41"/>
      <c r="AQ1429" s="41"/>
      <c r="AS1429" s="41"/>
      <c r="AU1429" s="41"/>
      <c r="AW1429" s="41"/>
      <c r="AY1429" s="41"/>
      <c r="BA1429" s="41"/>
      <c r="BC1429" s="41"/>
      <c r="BE1429" s="41"/>
      <c r="BG1429" s="41"/>
      <c r="BI1429" s="41"/>
      <c r="BK1429" s="41"/>
      <c r="BM1429" s="41"/>
      <c r="BO1429" s="41"/>
    </row>
    <row r="1430" spans="13:67" x14ac:dyDescent="0.2">
      <c r="M1430" s="41"/>
      <c r="O1430" s="41"/>
      <c r="Q1430" s="41"/>
      <c r="S1430" s="41"/>
      <c r="U1430" s="41"/>
      <c r="W1430" s="41"/>
      <c r="Y1430" s="41"/>
      <c r="AA1430" s="41"/>
      <c r="AC1430" s="41"/>
      <c r="AE1430" s="41"/>
      <c r="AG1430" s="41"/>
      <c r="AI1430" s="41"/>
      <c r="AK1430" s="41"/>
      <c r="AM1430" s="41"/>
      <c r="AO1430" s="41"/>
      <c r="AQ1430" s="41"/>
      <c r="AS1430" s="41"/>
      <c r="AU1430" s="41"/>
      <c r="AW1430" s="41"/>
      <c r="AY1430" s="41"/>
      <c r="BA1430" s="41"/>
      <c r="BC1430" s="41"/>
      <c r="BE1430" s="41"/>
      <c r="BG1430" s="41"/>
      <c r="BI1430" s="41"/>
      <c r="BK1430" s="41"/>
      <c r="BM1430" s="41"/>
      <c r="BO1430" s="41"/>
    </row>
    <row r="1431" spans="13:67" x14ac:dyDescent="0.2">
      <c r="M1431" s="41"/>
      <c r="O1431" s="41"/>
      <c r="Q1431" s="41"/>
      <c r="S1431" s="41"/>
      <c r="U1431" s="41"/>
      <c r="W1431" s="41"/>
      <c r="Y1431" s="41"/>
      <c r="AA1431" s="41"/>
      <c r="AC1431" s="41"/>
      <c r="AE1431" s="41"/>
      <c r="AG1431" s="41"/>
      <c r="AI1431" s="41"/>
      <c r="AK1431" s="41"/>
      <c r="AM1431" s="41"/>
      <c r="AO1431" s="41"/>
      <c r="AQ1431" s="41"/>
      <c r="AS1431" s="41"/>
      <c r="AU1431" s="41"/>
      <c r="AW1431" s="41"/>
      <c r="AY1431" s="41"/>
      <c r="BA1431" s="41"/>
      <c r="BC1431" s="41"/>
      <c r="BE1431" s="41"/>
      <c r="BG1431" s="41"/>
      <c r="BI1431" s="41"/>
      <c r="BK1431" s="41"/>
      <c r="BM1431" s="41"/>
      <c r="BO1431" s="41"/>
    </row>
    <row r="1432" spans="13:67" x14ac:dyDescent="0.2">
      <c r="M1432" s="41"/>
      <c r="O1432" s="41"/>
      <c r="Q1432" s="41"/>
      <c r="S1432" s="41"/>
      <c r="U1432" s="41"/>
      <c r="W1432" s="41"/>
      <c r="Y1432" s="41"/>
      <c r="AA1432" s="41"/>
      <c r="AC1432" s="41"/>
      <c r="AE1432" s="41"/>
      <c r="AG1432" s="41"/>
      <c r="AI1432" s="41"/>
      <c r="AK1432" s="41"/>
      <c r="AM1432" s="41"/>
      <c r="AO1432" s="41"/>
      <c r="AQ1432" s="41"/>
      <c r="AS1432" s="41"/>
      <c r="AU1432" s="41"/>
      <c r="AW1432" s="41"/>
      <c r="AY1432" s="41"/>
      <c r="BA1432" s="41"/>
      <c r="BC1432" s="41"/>
      <c r="BE1432" s="41"/>
      <c r="BG1432" s="41"/>
      <c r="BI1432" s="41"/>
      <c r="BK1432" s="41"/>
      <c r="BM1432" s="41"/>
      <c r="BO1432" s="41"/>
    </row>
    <row r="1433" spans="13:67" x14ac:dyDescent="0.2">
      <c r="M1433" s="41"/>
      <c r="O1433" s="41"/>
      <c r="Q1433" s="41"/>
      <c r="S1433" s="41"/>
      <c r="U1433" s="41"/>
      <c r="W1433" s="41"/>
      <c r="Y1433" s="41"/>
      <c r="AA1433" s="41"/>
      <c r="AC1433" s="41"/>
      <c r="AE1433" s="41"/>
      <c r="AG1433" s="41"/>
      <c r="AI1433" s="41"/>
      <c r="AK1433" s="41"/>
      <c r="AM1433" s="41"/>
      <c r="AO1433" s="41"/>
      <c r="AQ1433" s="41"/>
      <c r="AS1433" s="41"/>
      <c r="AU1433" s="41"/>
      <c r="AW1433" s="41"/>
      <c r="AY1433" s="41"/>
      <c r="BA1433" s="41"/>
      <c r="BC1433" s="41"/>
      <c r="BE1433" s="41"/>
      <c r="BG1433" s="41"/>
      <c r="BI1433" s="41"/>
      <c r="BK1433" s="41"/>
      <c r="BM1433" s="41"/>
      <c r="BO1433" s="41"/>
    </row>
    <row r="1434" spans="13:67" x14ac:dyDescent="0.2">
      <c r="M1434" s="41"/>
      <c r="O1434" s="41"/>
      <c r="Q1434" s="41"/>
      <c r="S1434" s="41"/>
      <c r="U1434" s="41"/>
      <c r="W1434" s="41"/>
      <c r="Y1434" s="41"/>
      <c r="AA1434" s="41"/>
      <c r="AC1434" s="41"/>
      <c r="AE1434" s="41"/>
      <c r="AG1434" s="41"/>
      <c r="AI1434" s="41"/>
      <c r="AK1434" s="41"/>
      <c r="AM1434" s="41"/>
      <c r="AO1434" s="41"/>
      <c r="AQ1434" s="41"/>
      <c r="AS1434" s="41"/>
      <c r="AU1434" s="41"/>
      <c r="AW1434" s="41"/>
      <c r="AY1434" s="41"/>
      <c r="BA1434" s="41"/>
      <c r="BC1434" s="41"/>
      <c r="BE1434" s="41"/>
      <c r="BG1434" s="41"/>
      <c r="BI1434" s="41"/>
      <c r="BK1434" s="41"/>
      <c r="BM1434" s="41"/>
      <c r="BO1434" s="41"/>
    </row>
    <row r="1435" spans="13:67" x14ac:dyDescent="0.2">
      <c r="M1435" s="41"/>
      <c r="O1435" s="41"/>
      <c r="Q1435" s="41"/>
      <c r="S1435" s="41"/>
      <c r="U1435" s="41"/>
      <c r="W1435" s="41"/>
      <c r="Y1435" s="41"/>
      <c r="AA1435" s="41"/>
      <c r="AC1435" s="41"/>
      <c r="AE1435" s="41"/>
      <c r="AG1435" s="41"/>
      <c r="AI1435" s="41"/>
      <c r="AK1435" s="41"/>
      <c r="AM1435" s="41"/>
      <c r="AO1435" s="41"/>
      <c r="AQ1435" s="41"/>
      <c r="AS1435" s="41"/>
      <c r="AU1435" s="41"/>
      <c r="AW1435" s="41"/>
      <c r="AY1435" s="41"/>
      <c r="BA1435" s="41"/>
      <c r="BC1435" s="41"/>
      <c r="BE1435" s="41"/>
      <c r="BG1435" s="41"/>
      <c r="BI1435" s="41"/>
      <c r="BK1435" s="41"/>
      <c r="BM1435" s="41"/>
      <c r="BO1435" s="41"/>
    </row>
    <row r="1436" spans="13:67" x14ac:dyDescent="0.2">
      <c r="M1436" s="41"/>
      <c r="O1436" s="41"/>
      <c r="Q1436" s="41"/>
      <c r="S1436" s="41"/>
      <c r="U1436" s="41"/>
      <c r="W1436" s="41"/>
      <c r="Y1436" s="41"/>
      <c r="AA1436" s="41"/>
      <c r="AC1436" s="41"/>
      <c r="AE1436" s="41"/>
      <c r="AG1436" s="41"/>
      <c r="AI1436" s="41"/>
      <c r="AK1436" s="41"/>
      <c r="AM1436" s="41"/>
      <c r="AO1436" s="41"/>
      <c r="AQ1436" s="41"/>
      <c r="AS1436" s="41"/>
      <c r="AU1436" s="41"/>
      <c r="AW1436" s="41"/>
      <c r="AY1436" s="41"/>
      <c r="BA1436" s="41"/>
      <c r="BC1436" s="41"/>
      <c r="BE1436" s="41"/>
      <c r="BG1436" s="41"/>
      <c r="BI1436" s="41"/>
      <c r="BK1436" s="41"/>
      <c r="BM1436" s="41"/>
      <c r="BO1436" s="41"/>
    </row>
    <row r="1437" spans="13:67" x14ac:dyDescent="0.2">
      <c r="M1437" s="41"/>
      <c r="O1437" s="41"/>
      <c r="Q1437" s="41"/>
      <c r="S1437" s="41"/>
      <c r="U1437" s="41"/>
      <c r="W1437" s="41"/>
      <c r="Y1437" s="41"/>
      <c r="AA1437" s="41"/>
      <c r="AC1437" s="41"/>
      <c r="AE1437" s="41"/>
      <c r="AG1437" s="41"/>
      <c r="AI1437" s="41"/>
      <c r="AK1437" s="41"/>
      <c r="AM1437" s="41"/>
      <c r="AO1437" s="41"/>
      <c r="AQ1437" s="41"/>
      <c r="AS1437" s="41"/>
      <c r="AU1437" s="41"/>
      <c r="AW1437" s="41"/>
      <c r="AY1437" s="41"/>
      <c r="BA1437" s="41"/>
      <c r="BC1437" s="41"/>
      <c r="BE1437" s="41"/>
      <c r="BG1437" s="41"/>
      <c r="BI1437" s="41"/>
      <c r="BK1437" s="41"/>
      <c r="BM1437" s="41"/>
      <c r="BO1437" s="41"/>
    </row>
    <row r="1438" spans="13:67" x14ac:dyDescent="0.2">
      <c r="M1438" s="41"/>
      <c r="O1438" s="41"/>
      <c r="Q1438" s="41"/>
      <c r="S1438" s="41"/>
      <c r="U1438" s="41"/>
      <c r="W1438" s="41"/>
      <c r="Y1438" s="41"/>
      <c r="AA1438" s="41"/>
      <c r="AC1438" s="41"/>
      <c r="AE1438" s="41"/>
      <c r="AG1438" s="41"/>
      <c r="AI1438" s="41"/>
      <c r="AK1438" s="41"/>
      <c r="AM1438" s="41"/>
      <c r="AO1438" s="41"/>
      <c r="AQ1438" s="41"/>
      <c r="AS1438" s="41"/>
      <c r="AU1438" s="41"/>
      <c r="AW1438" s="41"/>
      <c r="AY1438" s="41"/>
      <c r="BA1438" s="41"/>
      <c r="BC1438" s="41"/>
      <c r="BE1438" s="41"/>
      <c r="BG1438" s="41"/>
      <c r="BI1438" s="41"/>
      <c r="BK1438" s="41"/>
      <c r="BM1438" s="41"/>
      <c r="BO1438" s="41"/>
    </row>
    <row r="1439" spans="13:67" x14ac:dyDescent="0.2">
      <c r="M1439" s="41"/>
      <c r="O1439" s="41"/>
      <c r="Q1439" s="41"/>
      <c r="S1439" s="41"/>
      <c r="U1439" s="41"/>
      <c r="W1439" s="41"/>
      <c r="Y1439" s="41"/>
      <c r="AA1439" s="41"/>
      <c r="AC1439" s="41"/>
      <c r="AE1439" s="41"/>
      <c r="AG1439" s="41"/>
      <c r="AI1439" s="41"/>
      <c r="AK1439" s="41"/>
      <c r="AM1439" s="41"/>
      <c r="AO1439" s="41"/>
      <c r="AQ1439" s="41"/>
      <c r="AS1439" s="41"/>
      <c r="AU1439" s="41"/>
      <c r="AW1439" s="41"/>
      <c r="AY1439" s="41"/>
      <c r="BA1439" s="41"/>
      <c r="BC1439" s="41"/>
      <c r="BE1439" s="41"/>
      <c r="BG1439" s="41"/>
      <c r="BI1439" s="41"/>
      <c r="BK1439" s="41"/>
      <c r="BM1439" s="41"/>
      <c r="BO1439" s="41"/>
    </row>
    <row r="1440" spans="13:67" x14ac:dyDescent="0.2">
      <c r="M1440" s="41"/>
      <c r="O1440" s="41"/>
      <c r="Q1440" s="41"/>
      <c r="S1440" s="41"/>
      <c r="U1440" s="41"/>
      <c r="W1440" s="41"/>
      <c r="Y1440" s="41"/>
      <c r="AA1440" s="41"/>
      <c r="AC1440" s="41"/>
      <c r="AE1440" s="41"/>
      <c r="AG1440" s="41"/>
      <c r="AI1440" s="41"/>
      <c r="AK1440" s="41"/>
      <c r="AM1440" s="41"/>
      <c r="AO1440" s="41"/>
      <c r="AQ1440" s="41"/>
      <c r="AS1440" s="41"/>
      <c r="AU1440" s="41"/>
      <c r="AW1440" s="41"/>
      <c r="AY1440" s="41"/>
      <c r="BA1440" s="41"/>
      <c r="BC1440" s="41"/>
      <c r="BE1440" s="41"/>
      <c r="BG1440" s="41"/>
      <c r="BI1440" s="41"/>
      <c r="BK1440" s="41"/>
      <c r="BM1440" s="41"/>
      <c r="BO1440" s="41"/>
    </row>
    <row r="1441" spans="13:67" x14ac:dyDescent="0.2">
      <c r="M1441" s="41"/>
      <c r="O1441" s="41"/>
      <c r="Q1441" s="41"/>
      <c r="S1441" s="41"/>
      <c r="U1441" s="41"/>
      <c r="W1441" s="41"/>
      <c r="Y1441" s="41"/>
      <c r="AA1441" s="41"/>
      <c r="AC1441" s="41"/>
      <c r="AE1441" s="41"/>
      <c r="AG1441" s="41"/>
      <c r="AI1441" s="41"/>
      <c r="AK1441" s="41"/>
      <c r="AM1441" s="41"/>
      <c r="AO1441" s="41"/>
      <c r="AQ1441" s="41"/>
      <c r="AS1441" s="41"/>
      <c r="AU1441" s="41"/>
      <c r="AW1441" s="41"/>
      <c r="AY1441" s="41"/>
      <c r="BA1441" s="41"/>
      <c r="BC1441" s="41"/>
      <c r="BE1441" s="41"/>
      <c r="BG1441" s="41"/>
      <c r="BI1441" s="41"/>
      <c r="BK1441" s="41"/>
      <c r="BM1441" s="41"/>
      <c r="BO1441" s="41"/>
    </row>
    <row r="1442" spans="13:67" x14ac:dyDescent="0.2">
      <c r="M1442" s="41"/>
      <c r="O1442" s="41"/>
      <c r="Q1442" s="41"/>
      <c r="S1442" s="41"/>
      <c r="U1442" s="41"/>
      <c r="W1442" s="41"/>
      <c r="Y1442" s="41"/>
      <c r="AA1442" s="41"/>
      <c r="AC1442" s="41"/>
      <c r="AE1442" s="41"/>
      <c r="AG1442" s="41"/>
      <c r="AI1442" s="41"/>
      <c r="AK1442" s="41"/>
      <c r="AM1442" s="41"/>
      <c r="AO1442" s="41"/>
      <c r="AQ1442" s="41"/>
      <c r="AS1442" s="41"/>
      <c r="AU1442" s="41"/>
      <c r="AW1442" s="41"/>
      <c r="AY1442" s="41"/>
      <c r="BA1442" s="41"/>
      <c r="BC1442" s="41"/>
      <c r="BE1442" s="41"/>
      <c r="BG1442" s="41"/>
      <c r="BI1442" s="41"/>
      <c r="BK1442" s="41"/>
      <c r="BM1442" s="41"/>
      <c r="BO1442" s="41"/>
    </row>
    <row r="1443" spans="13:67" x14ac:dyDescent="0.2">
      <c r="M1443" s="41"/>
      <c r="O1443" s="41"/>
      <c r="Q1443" s="41"/>
      <c r="S1443" s="41"/>
      <c r="U1443" s="41"/>
      <c r="W1443" s="41"/>
      <c r="Y1443" s="41"/>
      <c r="AA1443" s="41"/>
      <c r="AC1443" s="41"/>
      <c r="AE1443" s="41"/>
      <c r="AG1443" s="41"/>
      <c r="AI1443" s="41"/>
      <c r="AK1443" s="41"/>
      <c r="AM1443" s="41"/>
      <c r="AO1443" s="41"/>
      <c r="AQ1443" s="41"/>
      <c r="AS1443" s="41"/>
      <c r="AU1443" s="41"/>
      <c r="AW1443" s="41"/>
      <c r="AY1443" s="41"/>
      <c r="BA1443" s="41"/>
      <c r="BC1443" s="41"/>
      <c r="BE1443" s="41"/>
      <c r="BG1443" s="41"/>
      <c r="BI1443" s="41"/>
      <c r="BK1443" s="41"/>
      <c r="BM1443" s="41"/>
      <c r="BO1443" s="41"/>
    </row>
    <row r="1444" spans="13:67" x14ac:dyDescent="0.2">
      <c r="M1444" s="41"/>
      <c r="O1444" s="41"/>
      <c r="Q1444" s="41"/>
      <c r="S1444" s="41"/>
      <c r="U1444" s="41"/>
      <c r="W1444" s="41"/>
      <c r="Y1444" s="41"/>
      <c r="AA1444" s="41"/>
      <c r="AC1444" s="41"/>
      <c r="AE1444" s="41"/>
      <c r="AG1444" s="41"/>
      <c r="AI1444" s="41"/>
      <c r="AK1444" s="41"/>
      <c r="AM1444" s="41"/>
      <c r="AO1444" s="41"/>
      <c r="AQ1444" s="41"/>
      <c r="AS1444" s="41"/>
      <c r="AU1444" s="41"/>
      <c r="AW1444" s="41"/>
      <c r="AY1444" s="41"/>
      <c r="BA1444" s="41"/>
      <c r="BC1444" s="41"/>
      <c r="BE1444" s="41"/>
      <c r="BG1444" s="41"/>
      <c r="BI1444" s="41"/>
      <c r="BK1444" s="41"/>
      <c r="BM1444" s="41"/>
      <c r="BO1444" s="41"/>
    </row>
    <row r="1445" spans="13:67" x14ac:dyDescent="0.2">
      <c r="M1445" s="41"/>
      <c r="O1445" s="41"/>
      <c r="Q1445" s="41"/>
      <c r="S1445" s="41"/>
      <c r="U1445" s="41"/>
      <c r="W1445" s="41"/>
      <c r="Y1445" s="41"/>
      <c r="AA1445" s="41"/>
      <c r="AC1445" s="41"/>
      <c r="AE1445" s="41"/>
      <c r="AG1445" s="41"/>
      <c r="AI1445" s="41"/>
      <c r="AK1445" s="41"/>
      <c r="AM1445" s="41"/>
      <c r="AO1445" s="41"/>
      <c r="AQ1445" s="41"/>
      <c r="AS1445" s="41"/>
      <c r="AU1445" s="41"/>
      <c r="AW1445" s="41"/>
      <c r="AY1445" s="41"/>
      <c r="BA1445" s="41"/>
      <c r="BC1445" s="41"/>
      <c r="BE1445" s="41"/>
      <c r="BG1445" s="41"/>
      <c r="BI1445" s="41"/>
      <c r="BK1445" s="41"/>
      <c r="BM1445" s="41"/>
      <c r="BO1445" s="41"/>
    </row>
    <row r="1446" spans="13:67" x14ac:dyDescent="0.2">
      <c r="M1446" s="41"/>
      <c r="O1446" s="41"/>
      <c r="Q1446" s="41"/>
      <c r="S1446" s="41"/>
      <c r="U1446" s="41"/>
      <c r="W1446" s="41"/>
      <c r="Y1446" s="41"/>
      <c r="AA1446" s="41"/>
      <c r="AC1446" s="41"/>
      <c r="AE1446" s="41"/>
      <c r="AG1446" s="41"/>
      <c r="AI1446" s="41"/>
      <c r="AK1446" s="41"/>
      <c r="AM1446" s="41"/>
      <c r="AO1446" s="41"/>
      <c r="AQ1446" s="41"/>
      <c r="AS1446" s="41"/>
      <c r="AU1446" s="41"/>
      <c r="AW1446" s="41"/>
      <c r="AY1446" s="41"/>
      <c r="BA1446" s="41"/>
      <c r="BC1446" s="41"/>
      <c r="BE1446" s="41"/>
      <c r="BG1446" s="41"/>
      <c r="BI1446" s="41"/>
      <c r="BK1446" s="41"/>
      <c r="BM1446" s="41"/>
      <c r="BO1446" s="41"/>
    </row>
    <row r="1447" spans="13:67" x14ac:dyDescent="0.2">
      <c r="M1447" s="41"/>
      <c r="O1447" s="41"/>
      <c r="Q1447" s="41"/>
      <c r="S1447" s="41"/>
      <c r="U1447" s="41"/>
      <c r="W1447" s="41"/>
      <c r="Y1447" s="41"/>
      <c r="AA1447" s="41"/>
      <c r="AC1447" s="41"/>
      <c r="AE1447" s="41"/>
      <c r="AG1447" s="41"/>
      <c r="AI1447" s="41"/>
      <c r="AK1447" s="41"/>
      <c r="AM1447" s="41"/>
      <c r="AO1447" s="41"/>
      <c r="AQ1447" s="41"/>
      <c r="AS1447" s="41"/>
      <c r="AU1447" s="41"/>
      <c r="AW1447" s="41"/>
      <c r="AY1447" s="41"/>
      <c r="BA1447" s="41"/>
      <c r="BC1447" s="41"/>
      <c r="BE1447" s="41"/>
      <c r="BG1447" s="41"/>
      <c r="BI1447" s="41"/>
      <c r="BK1447" s="41"/>
      <c r="BM1447" s="41"/>
      <c r="BO1447" s="41"/>
    </row>
    <row r="1448" spans="13:67" x14ac:dyDescent="0.2">
      <c r="M1448" s="41"/>
      <c r="O1448" s="41"/>
      <c r="Q1448" s="41"/>
      <c r="S1448" s="41"/>
      <c r="U1448" s="41"/>
      <c r="W1448" s="41"/>
      <c r="Y1448" s="41"/>
      <c r="AA1448" s="41"/>
      <c r="AC1448" s="41"/>
      <c r="AE1448" s="41"/>
      <c r="AG1448" s="41"/>
      <c r="AI1448" s="41"/>
      <c r="AK1448" s="41"/>
      <c r="AM1448" s="41"/>
      <c r="AO1448" s="41"/>
      <c r="AQ1448" s="41"/>
      <c r="AS1448" s="41"/>
      <c r="AU1448" s="41"/>
      <c r="AW1448" s="41"/>
      <c r="AY1448" s="41"/>
      <c r="BA1448" s="41"/>
      <c r="BC1448" s="41"/>
      <c r="BE1448" s="41"/>
      <c r="BG1448" s="41"/>
      <c r="BI1448" s="41"/>
      <c r="BK1448" s="41"/>
      <c r="BM1448" s="41"/>
      <c r="BO1448" s="41"/>
    </row>
    <row r="1449" spans="13:67" x14ac:dyDescent="0.2">
      <c r="M1449" s="41"/>
      <c r="O1449" s="41"/>
      <c r="Q1449" s="41"/>
      <c r="S1449" s="41"/>
      <c r="U1449" s="41"/>
      <c r="W1449" s="41"/>
      <c r="Y1449" s="41"/>
      <c r="AA1449" s="41"/>
      <c r="AC1449" s="41"/>
      <c r="AE1449" s="41"/>
      <c r="AG1449" s="41"/>
      <c r="AI1449" s="41"/>
      <c r="AK1449" s="41"/>
      <c r="AM1449" s="41"/>
      <c r="AO1449" s="41"/>
      <c r="AQ1449" s="41"/>
      <c r="AS1449" s="41"/>
      <c r="AU1449" s="41"/>
      <c r="AW1449" s="41"/>
      <c r="AY1449" s="41"/>
      <c r="BA1449" s="41"/>
      <c r="BC1449" s="41"/>
      <c r="BE1449" s="41"/>
      <c r="BG1449" s="41"/>
      <c r="BI1449" s="41"/>
      <c r="BK1449" s="41"/>
      <c r="BM1449" s="41"/>
      <c r="BO1449" s="41"/>
    </row>
    <row r="1450" spans="13:67" x14ac:dyDescent="0.2">
      <c r="M1450" s="41"/>
      <c r="O1450" s="41"/>
      <c r="Q1450" s="41"/>
      <c r="S1450" s="41"/>
      <c r="U1450" s="41"/>
      <c r="W1450" s="41"/>
      <c r="Y1450" s="41"/>
      <c r="AA1450" s="41"/>
      <c r="AC1450" s="41"/>
      <c r="AE1450" s="41"/>
      <c r="AG1450" s="41"/>
      <c r="AI1450" s="41"/>
      <c r="AK1450" s="41"/>
      <c r="AM1450" s="41"/>
      <c r="AO1450" s="41"/>
      <c r="AQ1450" s="41"/>
      <c r="AS1450" s="41"/>
      <c r="AU1450" s="41"/>
      <c r="AW1450" s="41"/>
      <c r="AY1450" s="41"/>
      <c r="BA1450" s="41"/>
      <c r="BC1450" s="41"/>
      <c r="BE1450" s="41"/>
      <c r="BG1450" s="41"/>
      <c r="BI1450" s="41"/>
      <c r="BK1450" s="41"/>
      <c r="BM1450" s="41"/>
      <c r="BO1450" s="41"/>
    </row>
    <row r="1451" spans="13:67" x14ac:dyDescent="0.2">
      <c r="M1451" s="41"/>
      <c r="O1451" s="41"/>
      <c r="Q1451" s="41"/>
      <c r="S1451" s="41"/>
      <c r="U1451" s="41"/>
      <c r="W1451" s="41"/>
      <c r="Y1451" s="41"/>
      <c r="AA1451" s="41"/>
      <c r="AC1451" s="41"/>
      <c r="AE1451" s="41"/>
      <c r="AG1451" s="41"/>
      <c r="AI1451" s="41"/>
      <c r="AK1451" s="41"/>
      <c r="AM1451" s="41"/>
      <c r="AO1451" s="41"/>
      <c r="AQ1451" s="41"/>
      <c r="AS1451" s="41"/>
      <c r="AU1451" s="41"/>
      <c r="AW1451" s="41"/>
      <c r="AY1451" s="41"/>
      <c r="BA1451" s="41"/>
      <c r="BC1451" s="41"/>
      <c r="BE1451" s="41"/>
      <c r="BG1451" s="41"/>
      <c r="BI1451" s="41"/>
      <c r="BK1451" s="41"/>
      <c r="BM1451" s="41"/>
      <c r="BO1451" s="41"/>
    </row>
    <row r="1452" spans="13:67" x14ac:dyDescent="0.2">
      <c r="M1452" s="41"/>
      <c r="O1452" s="41"/>
      <c r="Q1452" s="41"/>
      <c r="S1452" s="41"/>
      <c r="U1452" s="41"/>
      <c r="W1452" s="41"/>
      <c r="Y1452" s="41"/>
      <c r="AA1452" s="41"/>
      <c r="AC1452" s="41"/>
      <c r="AE1452" s="41"/>
      <c r="AG1452" s="41"/>
      <c r="AI1452" s="41"/>
      <c r="AK1452" s="41"/>
      <c r="AM1452" s="41"/>
      <c r="AO1452" s="41"/>
      <c r="AQ1452" s="41"/>
      <c r="AS1452" s="41"/>
      <c r="AU1452" s="41"/>
      <c r="AW1452" s="41"/>
      <c r="AY1452" s="41"/>
      <c r="BA1452" s="41"/>
      <c r="BC1452" s="41"/>
      <c r="BE1452" s="41"/>
      <c r="BG1452" s="41"/>
      <c r="BI1452" s="41"/>
      <c r="BK1452" s="41"/>
      <c r="BM1452" s="41"/>
      <c r="BO1452" s="41"/>
    </row>
    <row r="1453" spans="13:67" x14ac:dyDescent="0.2">
      <c r="M1453" s="41"/>
      <c r="O1453" s="41"/>
      <c r="Q1453" s="41"/>
      <c r="S1453" s="41"/>
      <c r="U1453" s="41"/>
      <c r="W1453" s="41"/>
      <c r="Y1453" s="41"/>
      <c r="AA1453" s="41"/>
      <c r="AC1453" s="41"/>
      <c r="AE1453" s="41"/>
      <c r="AG1453" s="41"/>
      <c r="AI1453" s="41"/>
      <c r="AK1453" s="41"/>
      <c r="AM1453" s="41"/>
      <c r="AO1453" s="41"/>
      <c r="AQ1453" s="41"/>
      <c r="AS1453" s="41"/>
      <c r="AU1453" s="41"/>
      <c r="AW1453" s="41"/>
      <c r="AY1453" s="41"/>
      <c r="BA1453" s="41"/>
      <c r="BC1453" s="41"/>
      <c r="BE1453" s="41"/>
      <c r="BG1453" s="41"/>
      <c r="BI1453" s="41"/>
      <c r="BK1453" s="41"/>
      <c r="BM1453" s="41"/>
      <c r="BO1453" s="41"/>
    </row>
    <row r="1454" spans="13:67" x14ac:dyDescent="0.2">
      <c r="M1454" s="41"/>
      <c r="O1454" s="41"/>
      <c r="Q1454" s="41"/>
      <c r="S1454" s="41"/>
      <c r="U1454" s="41"/>
      <c r="W1454" s="41"/>
      <c r="Y1454" s="41"/>
      <c r="AA1454" s="41"/>
      <c r="AC1454" s="41"/>
      <c r="AE1454" s="41"/>
      <c r="AG1454" s="41"/>
      <c r="AI1454" s="41"/>
      <c r="AK1454" s="41"/>
      <c r="AM1454" s="41"/>
      <c r="AO1454" s="41"/>
      <c r="AQ1454" s="41"/>
      <c r="AS1454" s="41"/>
      <c r="AU1454" s="41"/>
      <c r="AW1454" s="41"/>
      <c r="AY1454" s="41"/>
      <c r="BA1454" s="41"/>
      <c r="BC1454" s="41"/>
      <c r="BE1454" s="41"/>
      <c r="BG1454" s="41"/>
      <c r="BI1454" s="41"/>
      <c r="BK1454" s="41"/>
      <c r="BM1454" s="41"/>
      <c r="BO1454" s="41"/>
    </row>
    <row r="1455" spans="13:67" x14ac:dyDescent="0.2">
      <c r="M1455" s="41"/>
      <c r="O1455" s="41"/>
      <c r="Q1455" s="41"/>
      <c r="S1455" s="41"/>
      <c r="U1455" s="41"/>
      <c r="W1455" s="41"/>
      <c r="Y1455" s="41"/>
      <c r="AA1455" s="41"/>
      <c r="AC1455" s="41"/>
      <c r="AE1455" s="41"/>
      <c r="AG1455" s="41"/>
      <c r="AI1455" s="41"/>
      <c r="AK1455" s="41"/>
      <c r="AM1455" s="41"/>
      <c r="AO1455" s="41"/>
      <c r="AQ1455" s="41"/>
      <c r="AS1455" s="41"/>
      <c r="AU1455" s="41"/>
      <c r="AW1455" s="41"/>
      <c r="AY1455" s="41"/>
      <c r="BA1455" s="41"/>
      <c r="BC1455" s="41"/>
      <c r="BE1455" s="41"/>
      <c r="BG1455" s="41"/>
      <c r="BI1455" s="41"/>
      <c r="BK1455" s="41"/>
      <c r="BM1455" s="41"/>
      <c r="BO1455" s="41"/>
    </row>
    <row r="1456" spans="13:67" x14ac:dyDescent="0.2">
      <c r="M1456" s="41"/>
      <c r="O1456" s="41"/>
      <c r="Q1456" s="41"/>
      <c r="S1456" s="41"/>
      <c r="U1456" s="41"/>
      <c r="W1456" s="41"/>
      <c r="Y1456" s="41"/>
      <c r="AA1456" s="41"/>
      <c r="AC1456" s="41"/>
      <c r="AE1456" s="41"/>
      <c r="AG1456" s="41"/>
      <c r="AI1456" s="41"/>
      <c r="AK1456" s="41"/>
      <c r="AM1456" s="41"/>
      <c r="AO1456" s="41"/>
      <c r="AQ1456" s="41"/>
      <c r="AS1456" s="41"/>
      <c r="AU1456" s="41"/>
      <c r="AW1456" s="41"/>
      <c r="AY1456" s="41"/>
      <c r="BA1456" s="41"/>
      <c r="BC1456" s="41"/>
      <c r="BE1456" s="41"/>
      <c r="BG1456" s="41"/>
      <c r="BI1456" s="41"/>
      <c r="BK1456" s="41"/>
      <c r="BM1456" s="41"/>
      <c r="BO1456" s="41"/>
    </row>
    <row r="1457" spans="13:67" x14ac:dyDescent="0.2">
      <c r="M1457" s="41"/>
      <c r="O1457" s="41"/>
      <c r="Q1457" s="41"/>
      <c r="S1457" s="41"/>
      <c r="U1457" s="41"/>
      <c r="W1457" s="41"/>
      <c r="Y1457" s="41"/>
      <c r="AA1457" s="41"/>
      <c r="AC1457" s="41"/>
      <c r="AE1457" s="41"/>
      <c r="AG1457" s="41"/>
      <c r="AI1457" s="41"/>
      <c r="AK1457" s="41"/>
      <c r="AM1457" s="41"/>
      <c r="AO1457" s="41"/>
      <c r="AQ1457" s="41"/>
      <c r="AS1457" s="41"/>
      <c r="AU1457" s="41"/>
      <c r="AW1457" s="41"/>
      <c r="AY1457" s="41"/>
      <c r="BA1457" s="41"/>
      <c r="BC1457" s="41"/>
      <c r="BE1457" s="41"/>
      <c r="BG1457" s="41"/>
      <c r="BI1457" s="41"/>
      <c r="BK1457" s="41"/>
      <c r="BM1457" s="41"/>
      <c r="BO1457" s="41"/>
    </row>
    <row r="1458" spans="13:67" x14ac:dyDescent="0.2">
      <c r="M1458" s="41"/>
      <c r="O1458" s="41"/>
      <c r="Q1458" s="41"/>
      <c r="S1458" s="41"/>
      <c r="U1458" s="41"/>
      <c r="W1458" s="41"/>
      <c r="Y1458" s="41"/>
      <c r="AA1458" s="41"/>
      <c r="AC1458" s="41"/>
      <c r="AE1458" s="41"/>
      <c r="AG1458" s="41"/>
      <c r="AI1458" s="41"/>
      <c r="AK1458" s="41"/>
      <c r="AM1458" s="41"/>
      <c r="AO1458" s="41"/>
      <c r="AQ1458" s="41"/>
      <c r="AS1458" s="41"/>
      <c r="AU1458" s="41"/>
      <c r="AW1458" s="41"/>
      <c r="AY1458" s="41"/>
      <c r="BA1458" s="41"/>
      <c r="BC1458" s="41"/>
      <c r="BE1458" s="41"/>
      <c r="BG1458" s="41"/>
      <c r="BI1458" s="41"/>
      <c r="BK1458" s="41"/>
      <c r="BM1458" s="41"/>
      <c r="BO1458" s="41"/>
    </row>
    <row r="1459" spans="13:67" x14ac:dyDescent="0.2">
      <c r="M1459" s="41"/>
      <c r="O1459" s="41"/>
      <c r="Q1459" s="41"/>
      <c r="S1459" s="41"/>
      <c r="U1459" s="41"/>
      <c r="W1459" s="41"/>
      <c r="Y1459" s="41"/>
      <c r="AA1459" s="41"/>
      <c r="AC1459" s="41"/>
      <c r="AE1459" s="41"/>
      <c r="AG1459" s="41"/>
      <c r="AI1459" s="41"/>
      <c r="AK1459" s="41"/>
      <c r="AM1459" s="41"/>
      <c r="AO1459" s="41"/>
      <c r="AQ1459" s="41"/>
      <c r="AS1459" s="41"/>
      <c r="AU1459" s="41"/>
      <c r="AW1459" s="41"/>
      <c r="AY1459" s="41"/>
      <c r="BA1459" s="41"/>
      <c r="BC1459" s="41"/>
      <c r="BE1459" s="41"/>
      <c r="BG1459" s="41"/>
      <c r="BI1459" s="41"/>
      <c r="BK1459" s="41"/>
      <c r="BM1459" s="41"/>
      <c r="BO1459" s="41"/>
    </row>
    <row r="1460" spans="13:67" x14ac:dyDescent="0.2">
      <c r="M1460" s="41"/>
      <c r="O1460" s="41"/>
      <c r="Q1460" s="41"/>
      <c r="S1460" s="41"/>
      <c r="U1460" s="41"/>
      <c r="W1460" s="41"/>
      <c r="Y1460" s="41"/>
      <c r="AA1460" s="41"/>
      <c r="AC1460" s="41"/>
      <c r="AE1460" s="41"/>
      <c r="AG1460" s="41"/>
      <c r="AI1460" s="41"/>
      <c r="AK1460" s="41"/>
      <c r="AM1460" s="41"/>
      <c r="AO1460" s="41"/>
      <c r="AQ1460" s="41"/>
      <c r="AS1460" s="41"/>
      <c r="AU1460" s="41"/>
      <c r="AW1460" s="41"/>
      <c r="AY1460" s="41"/>
      <c r="BA1460" s="41"/>
      <c r="BC1460" s="41"/>
      <c r="BE1460" s="41"/>
      <c r="BG1460" s="41"/>
      <c r="BI1460" s="41"/>
      <c r="BK1460" s="41"/>
      <c r="BM1460" s="41"/>
      <c r="BO1460" s="41"/>
    </row>
    <row r="1461" spans="13:67" x14ac:dyDescent="0.2">
      <c r="M1461" s="41"/>
      <c r="O1461" s="41"/>
      <c r="Q1461" s="41"/>
      <c r="S1461" s="41"/>
      <c r="U1461" s="41"/>
      <c r="W1461" s="41"/>
      <c r="Y1461" s="41"/>
      <c r="AA1461" s="41"/>
      <c r="AC1461" s="41"/>
      <c r="AE1461" s="41"/>
      <c r="AG1461" s="41"/>
      <c r="AI1461" s="41"/>
      <c r="AK1461" s="41"/>
      <c r="AM1461" s="41"/>
      <c r="AO1461" s="41"/>
      <c r="AQ1461" s="41"/>
      <c r="AS1461" s="41"/>
      <c r="AU1461" s="41"/>
      <c r="AW1461" s="41"/>
      <c r="AY1461" s="41"/>
      <c r="BA1461" s="41"/>
      <c r="BC1461" s="41"/>
      <c r="BE1461" s="41"/>
      <c r="BG1461" s="41"/>
      <c r="BI1461" s="41"/>
      <c r="BK1461" s="41"/>
      <c r="BM1461" s="41"/>
      <c r="BO1461" s="41"/>
    </row>
    <row r="1462" spans="13:67" x14ac:dyDescent="0.2">
      <c r="M1462" s="41"/>
      <c r="O1462" s="41"/>
      <c r="Q1462" s="41"/>
      <c r="S1462" s="41"/>
      <c r="U1462" s="41"/>
      <c r="W1462" s="41"/>
      <c r="Y1462" s="41"/>
      <c r="AA1462" s="41"/>
      <c r="AC1462" s="41"/>
      <c r="AE1462" s="41"/>
      <c r="AG1462" s="41"/>
      <c r="AI1462" s="41"/>
      <c r="AK1462" s="41"/>
      <c r="AM1462" s="41"/>
      <c r="AO1462" s="41"/>
      <c r="AQ1462" s="41"/>
      <c r="AS1462" s="41"/>
      <c r="AU1462" s="41"/>
      <c r="AW1462" s="41"/>
      <c r="AY1462" s="41"/>
      <c r="BA1462" s="41"/>
      <c r="BC1462" s="41"/>
      <c r="BE1462" s="41"/>
      <c r="BG1462" s="41"/>
      <c r="BI1462" s="41"/>
      <c r="BK1462" s="41"/>
      <c r="BM1462" s="41"/>
      <c r="BO1462" s="41"/>
    </row>
    <row r="1463" spans="13:67" x14ac:dyDescent="0.2">
      <c r="M1463" s="41"/>
      <c r="O1463" s="41"/>
      <c r="Q1463" s="41"/>
      <c r="S1463" s="41"/>
      <c r="U1463" s="41"/>
      <c r="W1463" s="41"/>
      <c r="Y1463" s="41"/>
      <c r="AA1463" s="41"/>
      <c r="AC1463" s="41"/>
      <c r="AE1463" s="41"/>
      <c r="AG1463" s="41"/>
      <c r="AI1463" s="41"/>
      <c r="AK1463" s="41"/>
      <c r="AM1463" s="41"/>
      <c r="AO1463" s="41"/>
      <c r="AQ1463" s="41"/>
      <c r="AS1463" s="41"/>
      <c r="AU1463" s="41"/>
      <c r="AW1463" s="41"/>
      <c r="AY1463" s="41"/>
      <c r="BA1463" s="41"/>
      <c r="BC1463" s="41"/>
      <c r="BE1463" s="41"/>
      <c r="BG1463" s="41"/>
      <c r="BI1463" s="41"/>
      <c r="BK1463" s="41"/>
      <c r="BM1463" s="41"/>
      <c r="BO1463" s="41"/>
    </row>
    <row r="1464" spans="13:67" x14ac:dyDescent="0.2">
      <c r="M1464" s="41"/>
      <c r="O1464" s="41"/>
      <c r="Q1464" s="41"/>
      <c r="S1464" s="41"/>
      <c r="U1464" s="41"/>
      <c r="W1464" s="41"/>
      <c r="Y1464" s="41"/>
      <c r="AA1464" s="41"/>
      <c r="AC1464" s="41"/>
      <c r="AE1464" s="41"/>
      <c r="AG1464" s="41"/>
      <c r="AI1464" s="41"/>
      <c r="AK1464" s="41"/>
      <c r="AM1464" s="41"/>
      <c r="AO1464" s="41"/>
      <c r="AQ1464" s="41"/>
      <c r="AS1464" s="41"/>
      <c r="AU1464" s="41"/>
      <c r="AW1464" s="41"/>
      <c r="AY1464" s="41"/>
      <c r="BA1464" s="41"/>
      <c r="BC1464" s="41"/>
      <c r="BE1464" s="41"/>
      <c r="BG1464" s="41"/>
      <c r="BI1464" s="41"/>
      <c r="BK1464" s="41"/>
      <c r="BM1464" s="41"/>
      <c r="BO1464" s="41"/>
    </row>
    <row r="1465" spans="13:67" x14ac:dyDescent="0.2">
      <c r="M1465" s="41"/>
      <c r="O1465" s="41"/>
      <c r="Q1465" s="41"/>
      <c r="S1465" s="41"/>
      <c r="U1465" s="41"/>
      <c r="W1465" s="41"/>
      <c r="Y1465" s="41"/>
      <c r="AA1465" s="41"/>
      <c r="AC1465" s="41"/>
      <c r="AE1465" s="41"/>
      <c r="AG1465" s="41"/>
      <c r="AI1465" s="41"/>
      <c r="AK1465" s="41"/>
      <c r="AM1465" s="41"/>
      <c r="AO1465" s="41"/>
      <c r="AQ1465" s="41"/>
      <c r="AS1465" s="41"/>
      <c r="AU1465" s="41"/>
      <c r="AW1465" s="41"/>
      <c r="AY1465" s="41"/>
      <c r="BA1465" s="41"/>
      <c r="BC1465" s="41"/>
      <c r="BE1465" s="41"/>
      <c r="BG1465" s="41"/>
      <c r="BI1465" s="41"/>
      <c r="BK1465" s="41"/>
      <c r="BM1465" s="41"/>
      <c r="BO1465" s="41"/>
    </row>
    <row r="1466" spans="13:67" x14ac:dyDescent="0.2">
      <c r="M1466" s="41"/>
      <c r="O1466" s="41"/>
      <c r="Q1466" s="41"/>
      <c r="S1466" s="41"/>
      <c r="U1466" s="41"/>
      <c r="W1466" s="41"/>
      <c r="Y1466" s="41"/>
      <c r="AA1466" s="41"/>
      <c r="AC1466" s="41"/>
      <c r="AE1466" s="41"/>
      <c r="AG1466" s="41"/>
      <c r="AI1466" s="41"/>
      <c r="AK1466" s="41"/>
      <c r="AM1466" s="41"/>
      <c r="AO1466" s="41"/>
      <c r="AQ1466" s="41"/>
      <c r="AS1466" s="41"/>
      <c r="AU1466" s="41"/>
      <c r="AW1466" s="41"/>
      <c r="AY1466" s="41"/>
      <c r="BA1466" s="41"/>
      <c r="BC1466" s="41"/>
      <c r="BE1466" s="41"/>
      <c r="BG1466" s="41"/>
      <c r="BI1466" s="41"/>
      <c r="BK1466" s="41"/>
      <c r="BM1466" s="41"/>
      <c r="BO1466" s="41"/>
    </row>
    <row r="1467" spans="13:67" x14ac:dyDescent="0.2">
      <c r="M1467" s="41"/>
      <c r="O1467" s="41"/>
      <c r="Q1467" s="41"/>
      <c r="S1467" s="41"/>
      <c r="U1467" s="41"/>
      <c r="W1467" s="41"/>
      <c r="Y1467" s="41"/>
      <c r="AA1467" s="41"/>
      <c r="AC1467" s="41"/>
      <c r="AE1467" s="41"/>
      <c r="AG1467" s="41"/>
      <c r="AI1467" s="41"/>
      <c r="AK1467" s="41"/>
      <c r="AM1467" s="41"/>
      <c r="AO1467" s="41"/>
      <c r="AQ1467" s="41"/>
      <c r="AS1467" s="41"/>
      <c r="AU1467" s="41"/>
      <c r="AW1467" s="41"/>
      <c r="AY1467" s="41"/>
      <c r="BA1467" s="41"/>
      <c r="BC1467" s="41"/>
      <c r="BE1467" s="41"/>
      <c r="BG1467" s="41"/>
      <c r="BI1467" s="41"/>
      <c r="BK1467" s="41"/>
      <c r="BM1467" s="41"/>
      <c r="BO1467" s="41"/>
    </row>
    <row r="1468" spans="13:67" x14ac:dyDescent="0.2">
      <c r="M1468" s="41"/>
      <c r="O1468" s="41"/>
      <c r="Q1468" s="41"/>
      <c r="S1468" s="41"/>
      <c r="U1468" s="41"/>
      <c r="W1468" s="41"/>
      <c r="Y1468" s="41"/>
      <c r="AA1468" s="41"/>
      <c r="AC1468" s="41"/>
      <c r="AE1468" s="41"/>
      <c r="AG1468" s="41"/>
      <c r="AI1468" s="41"/>
      <c r="AK1468" s="41"/>
      <c r="AM1468" s="41"/>
      <c r="AO1468" s="41"/>
      <c r="AQ1468" s="41"/>
      <c r="AS1468" s="41"/>
      <c r="AU1468" s="41"/>
      <c r="AW1468" s="41"/>
      <c r="AY1468" s="41"/>
      <c r="BA1468" s="41"/>
      <c r="BC1468" s="41"/>
      <c r="BE1468" s="41"/>
      <c r="BG1468" s="41"/>
      <c r="BI1468" s="41"/>
      <c r="BK1468" s="41"/>
      <c r="BM1468" s="41"/>
      <c r="BO1468" s="41"/>
    </row>
    <row r="1469" spans="13:67" x14ac:dyDescent="0.2">
      <c r="M1469" s="41"/>
      <c r="O1469" s="41"/>
      <c r="Q1469" s="41"/>
      <c r="S1469" s="41"/>
      <c r="U1469" s="41"/>
      <c r="W1469" s="41"/>
      <c r="Y1469" s="41"/>
      <c r="AA1469" s="41"/>
      <c r="AC1469" s="41"/>
      <c r="AE1469" s="41"/>
      <c r="AG1469" s="41"/>
      <c r="AI1469" s="41"/>
      <c r="AK1469" s="41"/>
      <c r="AM1469" s="41"/>
      <c r="AO1469" s="41"/>
      <c r="AQ1469" s="41"/>
      <c r="AS1469" s="41"/>
      <c r="AU1469" s="41"/>
      <c r="AW1469" s="41"/>
      <c r="AY1469" s="41"/>
      <c r="BA1469" s="41"/>
      <c r="BC1469" s="41"/>
      <c r="BE1469" s="41"/>
      <c r="BG1469" s="41"/>
      <c r="BI1469" s="41"/>
      <c r="BK1469" s="41"/>
      <c r="BM1469" s="41"/>
      <c r="BO1469" s="41"/>
    </row>
    <row r="1470" spans="13:67" x14ac:dyDescent="0.2">
      <c r="M1470" s="41"/>
      <c r="O1470" s="41"/>
      <c r="Q1470" s="41"/>
      <c r="S1470" s="41"/>
      <c r="U1470" s="41"/>
      <c r="W1470" s="41"/>
      <c r="Y1470" s="41"/>
      <c r="AA1470" s="41"/>
      <c r="AC1470" s="41"/>
      <c r="AE1470" s="41"/>
      <c r="AG1470" s="41"/>
      <c r="AI1470" s="41"/>
      <c r="AK1470" s="41"/>
      <c r="AM1470" s="41"/>
      <c r="AO1470" s="41"/>
      <c r="AQ1470" s="41"/>
      <c r="AS1470" s="41"/>
      <c r="AU1470" s="41"/>
      <c r="AW1470" s="41"/>
      <c r="AY1470" s="41"/>
      <c r="BA1470" s="41"/>
      <c r="BC1470" s="41"/>
      <c r="BE1470" s="41"/>
      <c r="BG1470" s="41"/>
      <c r="BI1470" s="41"/>
      <c r="BK1470" s="41"/>
      <c r="BM1470" s="41"/>
      <c r="BO1470" s="41"/>
    </row>
    <row r="1471" spans="13:67" x14ac:dyDescent="0.2">
      <c r="M1471" s="41"/>
      <c r="O1471" s="41"/>
      <c r="Q1471" s="41"/>
      <c r="S1471" s="41"/>
      <c r="U1471" s="41"/>
      <c r="W1471" s="41"/>
      <c r="Y1471" s="41"/>
      <c r="AA1471" s="41"/>
      <c r="AC1471" s="41"/>
      <c r="AE1471" s="41"/>
      <c r="AG1471" s="41"/>
      <c r="AI1471" s="41"/>
      <c r="AK1471" s="41"/>
      <c r="AM1471" s="41"/>
      <c r="AO1471" s="41"/>
      <c r="AQ1471" s="41"/>
      <c r="AS1471" s="41"/>
      <c r="AU1471" s="41"/>
      <c r="AW1471" s="41"/>
      <c r="AY1471" s="41"/>
      <c r="BA1471" s="41"/>
      <c r="BC1471" s="41"/>
      <c r="BE1471" s="41"/>
      <c r="BG1471" s="41"/>
      <c r="BI1471" s="41"/>
      <c r="BK1471" s="41"/>
      <c r="BM1471" s="41"/>
      <c r="BO1471" s="41"/>
    </row>
    <row r="1472" spans="13:67" x14ac:dyDescent="0.2">
      <c r="M1472" s="41"/>
      <c r="O1472" s="41"/>
      <c r="Q1472" s="41"/>
      <c r="S1472" s="41"/>
      <c r="U1472" s="41"/>
      <c r="W1472" s="41"/>
      <c r="Y1472" s="41"/>
      <c r="AA1472" s="41"/>
      <c r="AC1472" s="41"/>
      <c r="AE1472" s="41"/>
      <c r="AG1472" s="41"/>
      <c r="AI1472" s="41"/>
      <c r="AK1472" s="41"/>
      <c r="AM1472" s="41"/>
      <c r="AO1472" s="41"/>
      <c r="AQ1472" s="41"/>
      <c r="AS1472" s="41"/>
      <c r="AU1472" s="41"/>
      <c r="AW1472" s="41"/>
      <c r="AY1472" s="41"/>
      <c r="BA1472" s="41"/>
      <c r="BC1472" s="41"/>
      <c r="BE1472" s="41"/>
      <c r="BG1472" s="41"/>
      <c r="BI1472" s="41"/>
      <c r="BK1472" s="41"/>
      <c r="BM1472" s="41"/>
      <c r="BO1472" s="41"/>
    </row>
    <row r="1473" spans="13:67" x14ac:dyDescent="0.2">
      <c r="M1473" s="41"/>
      <c r="O1473" s="41"/>
      <c r="Q1473" s="41"/>
      <c r="S1473" s="41"/>
      <c r="U1473" s="41"/>
      <c r="W1473" s="41"/>
      <c r="Y1473" s="41"/>
      <c r="AA1473" s="41"/>
      <c r="AC1473" s="41"/>
      <c r="AE1473" s="41"/>
      <c r="AG1473" s="41"/>
      <c r="AI1473" s="41"/>
      <c r="AK1473" s="41"/>
      <c r="AM1473" s="41"/>
      <c r="AO1473" s="41"/>
      <c r="AQ1473" s="41"/>
      <c r="AS1473" s="41"/>
      <c r="AU1473" s="41"/>
      <c r="AW1473" s="41"/>
      <c r="AY1473" s="41"/>
      <c r="BA1473" s="41"/>
      <c r="BC1473" s="41"/>
      <c r="BE1473" s="41"/>
      <c r="BG1473" s="41"/>
      <c r="BI1473" s="41"/>
      <c r="BK1473" s="41"/>
      <c r="BM1473" s="41"/>
      <c r="BO1473" s="41"/>
    </row>
    <row r="1474" spans="13:67" x14ac:dyDescent="0.2">
      <c r="M1474" s="41"/>
      <c r="O1474" s="41"/>
      <c r="Q1474" s="41"/>
      <c r="S1474" s="41"/>
      <c r="U1474" s="41"/>
      <c r="W1474" s="41"/>
      <c r="Y1474" s="41"/>
      <c r="AA1474" s="41"/>
      <c r="AC1474" s="41"/>
      <c r="AE1474" s="41"/>
      <c r="AG1474" s="41"/>
      <c r="AI1474" s="41"/>
      <c r="AK1474" s="41"/>
      <c r="AM1474" s="41"/>
      <c r="AO1474" s="41"/>
      <c r="AQ1474" s="41"/>
      <c r="AS1474" s="41"/>
      <c r="AU1474" s="41"/>
      <c r="AW1474" s="41"/>
      <c r="AY1474" s="41"/>
      <c r="BA1474" s="41"/>
      <c r="BC1474" s="41"/>
      <c r="BE1474" s="41"/>
      <c r="BG1474" s="41"/>
      <c r="BI1474" s="41"/>
      <c r="BK1474" s="41"/>
      <c r="BM1474" s="41"/>
      <c r="BO1474" s="41"/>
    </row>
    <row r="1475" spans="13:67" x14ac:dyDescent="0.2">
      <c r="M1475" s="41"/>
      <c r="O1475" s="41"/>
      <c r="Q1475" s="41"/>
      <c r="S1475" s="41"/>
      <c r="U1475" s="41"/>
      <c r="W1475" s="41"/>
      <c r="Y1475" s="41"/>
      <c r="AA1475" s="41"/>
      <c r="AC1475" s="41"/>
      <c r="AE1475" s="41"/>
      <c r="AG1475" s="41"/>
      <c r="AI1475" s="41"/>
      <c r="AK1475" s="41"/>
      <c r="AM1475" s="41"/>
      <c r="AO1475" s="41"/>
      <c r="AQ1475" s="41"/>
      <c r="AS1475" s="41"/>
      <c r="AU1475" s="41"/>
      <c r="AW1475" s="41"/>
      <c r="AY1475" s="41"/>
      <c r="BA1475" s="41"/>
      <c r="BC1475" s="41"/>
      <c r="BE1475" s="41"/>
      <c r="BG1475" s="41"/>
      <c r="BI1475" s="41"/>
      <c r="BK1475" s="41"/>
      <c r="BM1475" s="41"/>
      <c r="BO1475" s="41"/>
    </row>
    <row r="1476" spans="13:67" x14ac:dyDescent="0.2">
      <c r="M1476" s="41"/>
      <c r="O1476" s="41"/>
      <c r="Q1476" s="41"/>
      <c r="S1476" s="41"/>
      <c r="U1476" s="41"/>
      <c r="W1476" s="41"/>
      <c r="Y1476" s="41"/>
      <c r="AA1476" s="41"/>
      <c r="AC1476" s="41"/>
      <c r="AE1476" s="41"/>
      <c r="AG1476" s="41"/>
      <c r="AI1476" s="41"/>
      <c r="AK1476" s="41"/>
      <c r="AM1476" s="41"/>
      <c r="AO1476" s="41"/>
      <c r="AQ1476" s="41"/>
      <c r="AS1476" s="41"/>
      <c r="AU1476" s="41"/>
      <c r="AW1476" s="41"/>
      <c r="AY1476" s="41"/>
      <c r="BA1476" s="41"/>
      <c r="BC1476" s="41"/>
      <c r="BE1476" s="41"/>
      <c r="BG1476" s="41"/>
      <c r="BI1476" s="41"/>
      <c r="BK1476" s="41"/>
      <c r="BM1476" s="41"/>
      <c r="BO1476" s="41"/>
    </row>
    <row r="1477" spans="13:67" x14ac:dyDescent="0.2">
      <c r="M1477" s="41"/>
      <c r="O1477" s="41"/>
      <c r="Q1477" s="41"/>
      <c r="S1477" s="41"/>
      <c r="U1477" s="41"/>
      <c r="W1477" s="41"/>
      <c r="Y1477" s="41"/>
      <c r="AA1477" s="41"/>
      <c r="AC1477" s="41"/>
      <c r="AE1477" s="41"/>
      <c r="AG1477" s="41"/>
      <c r="AI1477" s="41"/>
      <c r="AK1477" s="41"/>
      <c r="AM1477" s="41"/>
      <c r="AO1477" s="41"/>
      <c r="AQ1477" s="41"/>
      <c r="AS1477" s="41"/>
      <c r="AU1477" s="41"/>
      <c r="AW1477" s="41"/>
      <c r="AY1477" s="41"/>
      <c r="BA1477" s="41"/>
      <c r="BC1477" s="41"/>
      <c r="BE1477" s="41"/>
      <c r="BG1477" s="41"/>
      <c r="BI1477" s="41"/>
      <c r="BK1477" s="41"/>
      <c r="BM1477" s="41"/>
      <c r="BO1477" s="41"/>
    </row>
    <row r="1478" spans="13:67" x14ac:dyDescent="0.2">
      <c r="M1478" s="41"/>
      <c r="O1478" s="41"/>
      <c r="Q1478" s="41"/>
      <c r="S1478" s="41"/>
      <c r="U1478" s="41"/>
      <c r="W1478" s="41"/>
      <c r="Y1478" s="41"/>
      <c r="AA1478" s="41"/>
      <c r="AC1478" s="41"/>
      <c r="AE1478" s="41"/>
      <c r="AG1478" s="41"/>
      <c r="AI1478" s="41"/>
      <c r="AK1478" s="41"/>
      <c r="AM1478" s="41"/>
      <c r="AO1478" s="41"/>
      <c r="AQ1478" s="41"/>
      <c r="AS1478" s="41"/>
      <c r="AU1478" s="41"/>
      <c r="AW1478" s="41"/>
      <c r="AY1478" s="41"/>
      <c r="BA1478" s="41"/>
      <c r="BC1478" s="41"/>
      <c r="BE1478" s="41"/>
      <c r="BG1478" s="41"/>
      <c r="BI1478" s="41"/>
      <c r="BK1478" s="41"/>
      <c r="BM1478" s="41"/>
      <c r="BO1478" s="41"/>
    </row>
    <row r="1479" spans="13:67" x14ac:dyDescent="0.2">
      <c r="M1479" s="41"/>
      <c r="O1479" s="41"/>
      <c r="Q1479" s="41"/>
      <c r="S1479" s="41"/>
      <c r="U1479" s="41"/>
      <c r="W1479" s="41"/>
      <c r="Y1479" s="41"/>
      <c r="AA1479" s="41"/>
      <c r="AC1479" s="41"/>
      <c r="AE1479" s="41"/>
      <c r="AG1479" s="41"/>
      <c r="AI1479" s="41"/>
      <c r="AK1479" s="41"/>
      <c r="AM1479" s="41"/>
      <c r="AO1479" s="41"/>
      <c r="AQ1479" s="41"/>
      <c r="AS1479" s="41"/>
      <c r="AU1479" s="41"/>
      <c r="AW1479" s="41"/>
      <c r="AY1479" s="41"/>
      <c r="BA1479" s="41"/>
      <c r="BC1479" s="41"/>
      <c r="BE1479" s="41"/>
      <c r="BG1479" s="41"/>
      <c r="BI1479" s="41"/>
      <c r="BK1479" s="41"/>
      <c r="BM1479" s="41"/>
      <c r="BO1479" s="41"/>
    </row>
    <row r="1480" spans="13:67" x14ac:dyDescent="0.2">
      <c r="M1480" s="41"/>
      <c r="O1480" s="41"/>
      <c r="Q1480" s="41"/>
      <c r="S1480" s="41"/>
      <c r="U1480" s="41"/>
      <c r="W1480" s="41"/>
      <c r="Y1480" s="41"/>
      <c r="AA1480" s="41"/>
      <c r="AC1480" s="41"/>
      <c r="AE1480" s="41"/>
      <c r="AG1480" s="41"/>
      <c r="AI1480" s="41"/>
      <c r="AK1480" s="41"/>
      <c r="AM1480" s="41"/>
      <c r="AO1480" s="41"/>
      <c r="AQ1480" s="41"/>
      <c r="AS1480" s="41"/>
      <c r="AU1480" s="41"/>
      <c r="AW1480" s="41"/>
      <c r="AY1480" s="41"/>
      <c r="BA1480" s="41"/>
      <c r="BC1480" s="41"/>
      <c r="BE1480" s="41"/>
      <c r="BG1480" s="41"/>
      <c r="BI1480" s="41"/>
      <c r="BK1480" s="41"/>
      <c r="BM1480" s="41"/>
      <c r="BO1480" s="41"/>
    </row>
    <row r="1481" spans="13:67" x14ac:dyDescent="0.2">
      <c r="M1481" s="41"/>
      <c r="O1481" s="41"/>
      <c r="Q1481" s="41"/>
      <c r="S1481" s="41"/>
      <c r="U1481" s="41"/>
      <c r="W1481" s="41"/>
      <c r="Y1481" s="41"/>
      <c r="AA1481" s="41"/>
      <c r="AC1481" s="41"/>
      <c r="AE1481" s="41"/>
      <c r="AG1481" s="41"/>
      <c r="AI1481" s="41"/>
      <c r="AK1481" s="41"/>
      <c r="AM1481" s="41"/>
      <c r="AO1481" s="41"/>
      <c r="AQ1481" s="41"/>
      <c r="AS1481" s="41"/>
      <c r="AU1481" s="41"/>
      <c r="AW1481" s="41"/>
      <c r="AY1481" s="41"/>
      <c r="BA1481" s="41"/>
      <c r="BC1481" s="41"/>
      <c r="BE1481" s="41"/>
      <c r="BG1481" s="41"/>
      <c r="BI1481" s="41"/>
      <c r="BK1481" s="41"/>
      <c r="BM1481" s="41"/>
      <c r="BO1481" s="41"/>
    </row>
    <row r="1482" spans="13:67" x14ac:dyDescent="0.2">
      <c r="M1482" s="41"/>
      <c r="O1482" s="41"/>
      <c r="Q1482" s="41"/>
      <c r="S1482" s="41"/>
      <c r="U1482" s="41"/>
      <c r="W1482" s="41"/>
      <c r="Y1482" s="41"/>
      <c r="AA1482" s="41"/>
      <c r="AC1482" s="41"/>
      <c r="AE1482" s="41"/>
      <c r="AG1482" s="41"/>
      <c r="AI1482" s="41"/>
      <c r="AK1482" s="41"/>
      <c r="AM1482" s="41"/>
      <c r="AO1482" s="41"/>
      <c r="AQ1482" s="41"/>
      <c r="AS1482" s="41"/>
      <c r="AU1482" s="41"/>
      <c r="AW1482" s="41"/>
      <c r="AY1482" s="41"/>
      <c r="BA1482" s="41"/>
      <c r="BC1482" s="41"/>
      <c r="BE1482" s="41"/>
      <c r="BG1482" s="41"/>
      <c r="BI1482" s="41"/>
      <c r="BK1482" s="41"/>
      <c r="BM1482" s="41"/>
      <c r="BO1482" s="41"/>
    </row>
    <row r="1483" spans="13:67" x14ac:dyDescent="0.2">
      <c r="M1483" s="41"/>
      <c r="O1483" s="41"/>
      <c r="Q1483" s="41"/>
      <c r="S1483" s="41"/>
      <c r="U1483" s="41"/>
      <c r="W1483" s="41"/>
      <c r="Y1483" s="41"/>
      <c r="AA1483" s="41"/>
      <c r="AC1483" s="41"/>
      <c r="AE1483" s="41"/>
      <c r="AG1483" s="41"/>
      <c r="AI1483" s="41"/>
      <c r="AK1483" s="41"/>
      <c r="AM1483" s="41"/>
      <c r="AO1483" s="41"/>
      <c r="AQ1483" s="41"/>
      <c r="AS1483" s="41"/>
      <c r="AU1483" s="41"/>
      <c r="AW1483" s="41"/>
      <c r="AY1483" s="41"/>
      <c r="BA1483" s="41"/>
      <c r="BC1483" s="41"/>
      <c r="BE1483" s="41"/>
      <c r="BG1483" s="41"/>
      <c r="BI1483" s="41"/>
      <c r="BK1483" s="41"/>
      <c r="BM1483" s="41"/>
      <c r="BO1483" s="41"/>
    </row>
    <row r="1484" spans="13:67" x14ac:dyDescent="0.2">
      <c r="M1484" s="41"/>
      <c r="O1484" s="41"/>
      <c r="Q1484" s="41"/>
      <c r="S1484" s="41"/>
      <c r="U1484" s="41"/>
      <c r="W1484" s="41"/>
      <c r="Y1484" s="41"/>
      <c r="AA1484" s="41"/>
      <c r="AC1484" s="41"/>
      <c r="AE1484" s="41"/>
      <c r="AG1484" s="41"/>
      <c r="AI1484" s="41"/>
      <c r="AK1484" s="41"/>
      <c r="AM1484" s="41"/>
      <c r="AO1484" s="41"/>
      <c r="AQ1484" s="41"/>
      <c r="AS1484" s="41"/>
      <c r="AU1484" s="41"/>
      <c r="AW1484" s="41"/>
      <c r="AY1484" s="41"/>
      <c r="BA1484" s="41"/>
      <c r="BC1484" s="41"/>
      <c r="BE1484" s="41"/>
      <c r="BG1484" s="41"/>
      <c r="BI1484" s="41"/>
      <c r="BK1484" s="41"/>
      <c r="BM1484" s="41"/>
      <c r="BO1484" s="41"/>
    </row>
    <row r="1485" spans="13:67" x14ac:dyDescent="0.2">
      <c r="M1485" s="41"/>
      <c r="O1485" s="41"/>
      <c r="Q1485" s="41"/>
      <c r="S1485" s="41"/>
      <c r="U1485" s="41"/>
      <c r="W1485" s="41"/>
      <c r="Y1485" s="41"/>
      <c r="AA1485" s="41"/>
      <c r="AC1485" s="41"/>
      <c r="AE1485" s="41"/>
      <c r="AG1485" s="41"/>
      <c r="AI1485" s="41"/>
      <c r="AK1485" s="41"/>
      <c r="AM1485" s="41"/>
      <c r="AO1485" s="41"/>
      <c r="AQ1485" s="41"/>
      <c r="AS1485" s="41"/>
      <c r="AU1485" s="41"/>
      <c r="AW1485" s="41"/>
      <c r="AY1485" s="41"/>
      <c r="BA1485" s="41"/>
      <c r="BC1485" s="41"/>
      <c r="BE1485" s="41"/>
      <c r="BG1485" s="41"/>
      <c r="BI1485" s="41"/>
      <c r="BK1485" s="41"/>
      <c r="BM1485" s="41"/>
      <c r="BO1485" s="41"/>
    </row>
    <row r="1486" spans="13:67" x14ac:dyDescent="0.2">
      <c r="M1486" s="41"/>
      <c r="O1486" s="41"/>
      <c r="Q1486" s="41"/>
      <c r="S1486" s="41"/>
      <c r="U1486" s="41"/>
      <c r="W1486" s="41"/>
      <c r="Y1486" s="41"/>
      <c r="AA1486" s="41"/>
      <c r="AC1486" s="41"/>
      <c r="AE1486" s="41"/>
      <c r="AG1486" s="41"/>
      <c r="AI1486" s="41"/>
      <c r="AK1486" s="41"/>
      <c r="AM1486" s="41"/>
      <c r="AO1486" s="41"/>
      <c r="AQ1486" s="41"/>
      <c r="AS1486" s="41"/>
      <c r="AU1486" s="41"/>
      <c r="AW1486" s="41"/>
      <c r="AY1486" s="41"/>
      <c r="BA1486" s="41"/>
      <c r="BC1486" s="41"/>
      <c r="BE1486" s="41"/>
      <c r="BG1486" s="41"/>
      <c r="BI1486" s="41"/>
      <c r="BK1486" s="41"/>
      <c r="BM1486" s="41"/>
      <c r="BO1486" s="41"/>
    </row>
    <row r="1487" spans="13:67" x14ac:dyDescent="0.2">
      <c r="M1487" s="41"/>
      <c r="O1487" s="41"/>
      <c r="Q1487" s="41"/>
      <c r="S1487" s="41"/>
      <c r="U1487" s="41"/>
      <c r="W1487" s="41"/>
      <c r="Y1487" s="41"/>
      <c r="AA1487" s="41"/>
      <c r="AC1487" s="41"/>
      <c r="AE1487" s="41"/>
      <c r="AG1487" s="41"/>
      <c r="AI1487" s="41"/>
      <c r="AK1487" s="41"/>
      <c r="AM1487" s="41"/>
      <c r="AO1487" s="41"/>
      <c r="AQ1487" s="41"/>
      <c r="AS1487" s="41"/>
      <c r="AU1487" s="41"/>
      <c r="AW1487" s="41"/>
      <c r="AY1487" s="41"/>
      <c r="BA1487" s="41"/>
      <c r="BC1487" s="41"/>
      <c r="BE1487" s="41"/>
      <c r="BG1487" s="41"/>
      <c r="BI1487" s="41"/>
      <c r="BK1487" s="41"/>
      <c r="BM1487" s="41"/>
      <c r="BO1487" s="41"/>
    </row>
    <row r="1488" spans="13:67" x14ac:dyDescent="0.2">
      <c r="M1488" s="41"/>
      <c r="O1488" s="41"/>
      <c r="Q1488" s="41"/>
      <c r="S1488" s="41"/>
      <c r="U1488" s="41"/>
      <c r="W1488" s="41"/>
      <c r="Y1488" s="41"/>
      <c r="AA1488" s="41"/>
      <c r="AC1488" s="41"/>
      <c r="AE1488" s="41"/>
      <c r="AG1488" s="41"/>
      <c r="AI1488" s="41"/>
      <c r="AK1488" s="41"/>
      <c r="AM1488" s="41"/>
      <c r="AO1488" s="41"/>
      <c r="AQ1488" s="41"/>
      <c r="AS1488" s="41"/>
      <c r="AU1488" s="41"/>
      <c r="AW1488" s="41"/>
      <c r="AY1488" s="41"/>
      <c r="BA1488" s="41"/>
      <c r="BC1488" s="41"/>
      <c r="BE1488" s="41"/>
      <c r="BG1488" s="41"/>
      <c r="BI1488" s="41"/>
      <c r="BK1488" s="41"/>
      <c r="BM1488" s="41"/>
      <c r="BO1488" s="41"/>
    </row>
    <row r="1489" spans="13:67" x14ac:dyDescent="0.2">
      <c r="M1489" s="41"/>
      <c r="O1489" s="41"/>
      <c r="Q1489" s="41"/>
      <c r="S1489" s="41"/>
      <c r="U1489" s="41"/>
      <c r="W1489" s="41"/>
      <c r="Y1489" s="41"/>
      <c r="AA1489" s="41"/>
      <c r="AC1489" s="41"/>
      <c r="AE1489" s="41"/>
      <c r="AG1489" s="41"/>
      <c r="AI1489" s="41"/>
      <c r="AK1489" s="41"/>
      <c r="AM1489" s="41"/>
      <c r="AO1489" s="41"/>
      <c r="AQ1489" s="41"/>
      <c r="AS1489" s="41"/>
      <c r="AU1489" s="41"/>
      <c r="AW1489" s="41"/>
      <c r="AY1489" s="41"/>
      <c r="BA1489" s="41"/>
      <c r="BC1489" s="41"/>
      <c r="BE1489" s="41"/>
      <c r="BG1489" s="41"/>
      <c r="BI1489" s="41"/>
      <c r="BK1489" s="41"/>
      <c r="BM1489" s="41"/>
      <c r="BO1489" s="41"/>
    </row>
    <row r="1490" spans="13:67" x14ac:dyDescent="0.2">
      <c r="M1490" s="41"/>
      <c r="O1490" s="41"/>
      <c r="Q1490" s="41"/>
      <c r="S1490" s="41"/>
      <c r="U1490" s="41"/>
      <c r="W1490" s="41"/>
      <c r="Y1490" s="41"/>
      <c r="AA1490" s="41"/>
      <c r="AC1490" s="41"/>
      <c r="AE1490" s="41"/>
      <c r="AG1490" s="41"/>
      <c r="AI1490" s="41"/>
      <c r="AK1490" s="41"/>
      <c r="AM1490" s="41"/>
      <c r="AO1490" s="41"/>
      <c r="AQ1490" s="41"/>
      <c r="AS1490" s="41"/>
      <c r="AU1490" s="41"/>
      <c r="AW1490" s="41"/>
      <c r="AY1490" s="41"/>
      <c r="BA1490" s="41"/>
      <c r="BC1490" s="41"/>
      <c r="BE1490" s="41"/>
      <c r="BG1490" s="41"/>
      <c r="BI1490" s="41"/>
      <c r="BK1490" s="41"/>
      <c r="BM1490" s="41"/>
      <c r="BO1490" s="41"/>
    </row>
    <row r="1491" spans="13:67" x14ac:dyDescent="0.2">
      <c r="M1491" s="41"/>
      <c r="O1491" s="41"/>
      <c r="Q1491" s="41"/>
      <c r="S1491" s="41"/>
      <c r="U1491" s="41"/>
      <c r="W1491" s="41"/>
      <c r="Y1491" s="41"/>
      <c r="AA1491" s="41"/>
      <c r="AC1491" s="41"/>
      <c r="AE1491" s="41"/>
      <c r="AG1491" s="41"/>
      <c r="AI1491" s="41"/>
      <c r="AK1491" s="41"/>
      <c r="AM1491" s="41"/>
      <c r="AO1491" s="41"/>
      <c r="AQ1491" s="41"/>
      <c r="AS1491" s="41"/>
      <c r="AU1491" s="41"/>
      <c r="AW1491" s="41"/>
      <c r="AY1491" s="41"/>
      <c r="BA1491" s="41"/>
      <c r="BC1491" s="41"/>
      <c r="BE1491" s="41"/>
      <c r="BG1491" s="41"/>
      <c r="BI1491" s="41"/>
      <c r="BK1491" s="41"/>
      <c r="BM1491" s="41"/>
      <c r="BO1491" s="41"/>
    </row>
    <row r="1492" spans="13:67" x14ac:dyDescent="0.2">
      <c r="M1492" s="41"/>
      <c r="O1492" s="41"/>
      <c r="Q1492" s="41"/>
      <c r="S1492" s="41"/>
      <c r="U1492" s="41"/>
      <c r="W1492" s="41"/>
      <c r="Y1492" s="41"/>
      <c r="AA1492" s="41"/>
      <c r="AC1492" s="41"/>
      <c r="AE1492" s="41"/>
      <c r="AG1492" s="41"/>
      <c r="AI1492" s="41"/>
      <c r="AK1492" s="41"/>
      <c r="AM1492" s="41"/>
      <c r="AO1492" s="41"/>
      <c r="AQ1492" s="41"/>
      <c r="AS1492" s="41"/>
      <c r="AU1492" s="41"/>
      <c r="AW1492" s="41"/>
      <c r="AY1492" s="41"/>
      <c r="BA1492" s="41"/>
      <c r="BC1492" s="41"/>
      <c r="BE1492" s="41"/>
      <c r="BG1492" s="41"/>
      <c r="BI1492" s="41"/>
      <c r="BK1492" s="41"/>
      <c r="BM1492" s="41"/>
      <c r="BO1492" s="41"/>
    </row>
    <row r="1493" spans="13:67" x14ac:dyDescent="0.2">
      <c r="M1493" s="41"/>
      <c r="O1493" s="41"/>
      <c r="Q1493" s="41"/>
      <c r="S1493" s="41"/>
      <c r="U1493" s="41"/>
      <c r="W1493" s="41"/>
      <c r="Y1493" s="41"/>
      <c r="AA1493" s="41"/>
      <c r="AC1493" s="41"/>
      <c r="AE1493" s="41"/>
      <c r="AG1493" s="41"/>
      <c r="AI1493" s="41"/>
      <c r="AK1493" s="41"/>
      <c r="AM1493" s="41"/>
      <c r="AO1493" s="41"/>
      <c r="AQ1493" s="41"/>
      <c r="AS1493" s="41"/>
      <c r="AU1493" s="41"/>
      <c r="AW1493" s="41"/>
      <c r="AY1493" s="41"/>
      <c r="BA1493" s="41"/>
      <c r="BC1493" s="41"/>
      <c r="BE1493" s="41"/>
      <c r="BG1493" s="41"/>
      <c r="BI1493" s="41"/>
      <c r="BK1493" s="41"/>
      <c r="BM1493" s="41"/>
      <c r="BO1493" s="41"/>
    </row>
    <row r="1494" spans="13:67" x14ac:dyDescent="0.2">
      <c r="M1494" s="41"/>
      <c r="O1494" s="41"/>
      <c r="Q1494" s="41"/>
      <c r="S1494" s="41"/>
      <c r="U1494" s="41"/>
      <c r="W1494" s="41"/>
      <c r="Y1494" s="41"/>
      <c r="AA1494" s="41"/>
      <c r="AC1494" s="41"/>
      <c r="AE1494" s="41"/>
      <c r="AG1494" s="41"/>
      <c r="AI1494" s="41"/>
      <c r="AK1494" s="41"/>
      <c r="AM1494" s="41"/>
      <c r="AO1494" s="41"/>
      <c r="AQ1494" s="41"/>
      <c r="AS1494" s="41"/>
      <c r="AU1494" s="41"/>
      <c r="AW1494" s="41"/>
      <c r="AY1494" s="41"/>
      <c r="BA1494" s="41"/>
      <c r="BC1494" s="41"/>
      <c r="BE1494" s="41"/>
      <c r="BG1494" s="41"/>
      <c r="BI1494" s="41"/>
      <c r="BK1494" s="41"/>
      <c r="BM1494" s="41"/>
      <c r="BO1494" s="41"/>
    </row>
    <row r="1495" spans="13:67" x14ac:dyDescent="0.2">
      <c r="M1495" s="41"/>
      <c r="O1495" s="41"/>
      <c r="Q1495" s="41"/>
      <c r="S1495" s="41"/>
      <c r="U1495" s="41"/>
      <c r="W1495" s="41"/>
      <c r="Y1495" s="41"/>
      <c r="AA1495" s="41"/>
      <c r="AC1495" s="41"/>
      <c r="AE1495" s="41"/>
      <c r="AG1495" s="41"/>
      <c r="AI1495" s="41"/>
      <c r="AK1495" s="41"/>
      <c r="AM1495" s="41"/>
      <c r="AO1495" s="41"/>
      <c r="AQ1495" s="41"/>
      <c r="AS1495" s="41"/>
      <c r="AU1495" s="41"/>
      <c r="AW1495" s="41"/>
      <c r="AY1495" s="41"/>
      <c r="BA1495" s="41"/>
      <c r="BC1495" s="41"/>
      <c r="BE1495" s="41"/>
      <c r="BG1495" s="41"/>
      <c r="BI1495" s="41"/>
      <c r="BK1495" s="41"/>
      <c r="BM1495" s="41"/>
      <c r="BO1495" s="41"/>
    </row>
    <row r="1496" spans="13:67" x14ac:dyDescent="0.2">
      <c r="M1496" s="41"/>
      <c r="O1496" s="41"/>
      <c r="Q1496" s="41"/>
      <c r="S1496" s="41"/>
      <c r="U1496" s="41"/>
      <c r="W1496" s="41"/>
      <c r="Y1496" s="41"/>
      <c r="AA1496" s="41"/>
      <c r="AC1496" s="41"/>
      <c r="AE1496" s="41"/>
      <c r="AG1496" s="41"/>
      <c r="AI1496" s="41"/>
      <c r="AK1496" s="41"/>
      <c r="AM1496" s="41"/>
      <c r="AO1496" s="41"/>
      <c r="AQ1496" s="41"/>
      <c r="AS1496" s="41"/>
      <c r="AU1496" s="41"/>
      <c r="AW1496" s="41"/>
      <c r="AY1496" s="41"/>
      <c r="BA1496" s="41"/>
      <c r="BC1496" s="41"/>
      <c r="BE1496" s="41"/>
      <c r="BG1496" s="41"/>
      <c r="BI1496" s="41"/>
      <c r="BK1496" s="41"/>
      <c r="BM1496" s="41"/>
      <c r="BO1496" s="41"/>
    </row>
    <row r="1497" spans="13:67" x14ac:dyDescent="0.2">
      <c r="M1497" s="41"/>
      <c r="O1497" s="41"/>
      <c r="Q1497" s="41"/>
      <c r="S1497" s="41"/>
      <c r="U1497" s="41"/>
      <c r="W1497" s="41"/>
      <c r="Y1497" s="41"/>
      <c r="AA1497" s="41"/>
      <c r="AC1497" s="41"/>
      <c r="AE1497" s="41"/>
      <c r="AG1497" s="41"/>
      <c r="AI1497" s="41"/>
      <c r="AK1497" s="41"/>
      <c r="AM1497" s="41"/>
      <c r="AO1497" s="41"/>
      <c r="AQ1497" s="41"/>
      <c r="AS1497" s="41"/>
      <c r="AU1497" s="41"/>
      <c r="AW1497" s="41"/>
      <c r="AY1497" s="41"/>
      <c r="BA1497" s="41"/>
      <c r="BC1497" s="41"/>
      <c r="BE1497" s="41"/>
      <c r="BG1497" s="41"/>
      <c r="BI1497" s="41"/>
      <c r="BK1497" s="41"/>
      <c r="BM1497" s="41"/>
      <c r="BO1497" s="41"/>
    </row>
    <row r="1498" spans="13:67" x14ac:dyDescent="0.2">
      <c r="M1498" s="41"/>
      <c r="O1498" s="41"/>
      <c r="Q1498" s="41"/>
      <c r="S1498" s="41"/>
      <c r="U1498" s="41"/>
      <c r="W1498" s="41"/>
      <c r="Y1498" s="41"/>
      <c r="AA1498" s="41"/>
      <c r="AC1498" s="41"/>
      <c r="AE1498" s="41"/>
      <c r="AG1498" s="41"/>
      <c r="AI1498" s="41"/>
      <c r="AK1498" s="41"/>
      <c r="AM1498" s="41"/>
      <c r="AO1498" s="41"/>
      <c r="AQ1498" s="41"/>
      <c r="AS1498" s="41"/>
      <c r="AU1498" s="41"/>
      <c r="AW1498" s="41"/>
      <c r="AY1498" s="41"/>
      <c r="BA1498" s="41"/>
      <c r="BC1498" s="41"/>
      <c r="BE1498" s="41"/>
      <c r="BG1498" s="41"/>
      <c r="BI1498" s="41"/>
      <c r="BK1498" s="41"/>
      <c r="BM1498" s="41"/>
      <c r="BO1498" s="41"/>
    </row>
    <row r="1499" spans="13:67" x14ac:dyDescent="0.2">
      <c r="M1499" s="41"/>
      <c r="O1499" s="41"/>
      <c r="Q1499" s="41"/>
      <c r="S1499" s="41"/>
      <c r="U1499" s="41"/>
      <c r="W1499" s="41"/>
      <c r="Y1499" s="41"/>
      <c r="AA1499" s="41"/>
      <c r="AC1499" s="41"/>
      <c r="AE1499" s="41"/>
      <c r="AG1499" s="41"/>
      <c r="AI1499" s="41"/>
      <c r="AK1499" s="41"/>
      <c r="AM1499" s="41"/>
      <c r="AO1499" s="41"/>
      <c r="AQ1499" s="41"/>
      <c r="AS1499" s="41"/>
      <c r="AU1499" s="41"/>
      <c r="AW1499" s="41"/>
      <c r="AY1499" s="41"/>
      <c r="BA1499" s="41"/>
      <c r="BC1499" s="41"/>
      <c r="BE1499" s="41"/>
      <c r="BG1499" s="41"/>
      <c r="BI1499" s="41"/>
      <c r="BK1499" s="41"/>
      <c r="BM1499" s="41"/>
      <c r="BO1499" s="41"/>
    </row>
    <row r="1500" spans="13:67" x14ac:dyDescent="0.2">
      <c r="M1500" s="41"/>
      <c r="O1500" s="41"/>
      <c r="Q1500" s="41"/>
      <c r="S1500" s="41"/>
      <c r="U1500" s="41"/>
      <c r="W1500" s="41"/>
      <c r="Y1500" s="41"/>
      <c r="AA1500" s="41"/>
      <c r="AC1500" s="41"/>
      <c r="AE1500" s="41"/>
      <c r="AG1500" s="41"/>
      <c r="AI1500" s="41"/>
      <c r="AK1500" s="41"/>
      <c r="AM1500" s="41"/>
      <c r="AO1500" s="41"/>
      <c r="AQ1500" s="41"/>
      <c r="AS1500" s="41"/>
      <c r="AU1500" s="41"/>
      <c r="AW1500" s="41"/>
      <c r="AY1500" s="41"/>
      <c r="BA1500" s="41"/>
      <c r="BC1500" s="41"/>
      <c r="BE1500" s="41"/>
      <c r="BG1500" s="41"/>
      <c r="BI1500" s="41"/>
      <c r="BK1500" s="41"/>
      <c r="BM1500" s="41"/>
      <c r="BO1500" s="41"/>
    </row>
    <row r="1501" spans="13:67" x14ac:dyDescent="0.2">
      <c r="M1501" s="41"/>
      <c r="O1501" s="41"/>
      <c r="Q1501" s="41"/>
      <c r="S1501" s="41"/>
      <c r="U1501" s="41"/>
      <c r="W1501" s="41"/>
      <c r="Y1501" s="41"/>
      <c r="AA1501" s="41"/>
      <c r="AC1501" s="41"/>
      <c r="AE1501" s="41"/>
      <c r="AG1501" s="41"/>
      <c r="AI1501" s="41"/>
      <c r="AK1501" s="41"/>
      <c r="AM1501" s="41"/>
      <c r="AO1501" s="41"/>
      <c r="AQ1501" s="41"/>
      <c r="AS1501" s="41"/>
      <c r="AU1501" s="41"/>
      <c r="AW1501" s="41"/>
      <c r="AY1501" s="41"/>
      <c r="BA1501" s="41"/>
      <c r="BC1501" s="41"/>
      <c r="BE1501" s="41"/>
      <c r="BG1501" s="41"/>
      <c r="BI1501" s="41"/>
      <c r="BK1501" s="41"/>
      <c r="BM1501" s="41"/>
      <c r="BO1501" s="41"/>
    </row>
    <row r="1502" spans="13:67" x14ac:dyDescent="0.2">
      <c r="M1502" s="41"/>
      <c r="O1502" s="41"/>
      <c r="Q1502" s="41"/>
      <c r="S1502" s="41"/>
      <c r="U1502" s="41"/>
      <c r="W1502" s="41"/>
      <c r="Y1502" s="41"/>
      <c r="AA1502" s="41"/>
      <c r="AC1502" s="41"/>
      <c r="AE1502" s="41"/>
      <c r="AG1502" s="41"/>
      <c r="AI1502" s="41"/>
      <c r="AK1502" s="41"/>
      <c r="AM1502" s="41"/>
      <c r="AO1502" s="41"/>
      <c r="AQ1502" s="41"/>
      <c r="AS1502" s="41"/>
      <c r="AU1502" s="41"/>
      <c r="AW1502" s="41"/>
      <c r="AY1502" s="41"/>
      <c r="BA1502" s="41"/>
      <c r="BC1502" s="41"/>
      <c r="BE1502" s="41"/>
      <c r="BG1502" s="41"/>
      <c r="BI1502" s="41"/>
      <c r="BK1502" s="41"/>
      <c r="BM1502" s="41"/>
      <c r="BO1502" s="41"/>
    </row>
    <row r="1503" spans="13:67" x14ac:dyDescent="0.2">
      <c r="M1503" s="41"/>
      <c r="O1503" s="41"/>
      <c r="Q1503" s="41"/>
      <c r="S1503" s="41"/>
      <c r="U1503" s="41"/>
      <c r="W1503" s="41"/>
      <c r="Y1503" s="41"/>
      <c r="AA1503" s="41"/>
      <c r="AC1503" s="41"/>
      <c r="AE1503" s="41"/>
      <c r="AG1503" s="41"/>
      <c r="AI1503" s="41"/>
      <c r="AK1503" s="41"/>
      <c r="AM1503" s="41"/>
      <c r="AO1503" s="41"/>
      <c r="AQ1503" s="41"/>
      <c r="AS1503" s="41"/>
      <c r="AU1503" s="41"/>
      <c r="AW1503" s="41"/>
      <c r="AY1503" s="41"/>
      <c r="BA1503" s="41"/>
      <c r="BC1503" s="41"/>
      <c r="BE1503" s="41"/>
      <c r="BG1503" s="41"/>
      <c r="BI1503" s="41"/>
      <c r="BK1503" s="41"/>
      <c r="BM1503" s="41"/>
      <c r="BO1503" s="41"/>
    </row>
    <row r="1504" spans="13:67" x14ac:dyDescent="0.2">
      <c r="M1504" s="41"/>
      <c r="O1504" s="41"/>
      <c r="Q1504" s="41"/>
      <c r="S1504" s="41"/>
      <c r="U1504" s="41"/>
      <c r="W1504" s="41"/>
      <c r="Y1504" s="41"/>
      <c r="AA1504" s="41"/>
      <c r="AC1504" s="41"/>
      <c r="AE1504" s="41"/>
      <c r="AG1504" s="41"/>
      <c r="AI1504" s="41"/>
      <c r="AK1504" s="41"/>
      <c r="AM1504" s="41"/>
      <c r="AO1504" s="41"/>
      <c r="AQ1504" s="41"/>
      <c r="AS1504" s="41"/>
      <c r="AU1504" s="41"/>
      <c r="AW1504" s="41"/>
      <c r="AY1504" s="41"/>
      <c r="BA1504" s="41"/>
      <c r="BC1504" s="41"/>
      <c r="BE1504" s="41"/>
      <c r="BG1504" s="41"/>
      <c r="BI1504" s="41"/>
      <c r="BK1504" s="41"/>
      <c r="BM1504" s="41"/>
      <c r="BO1504" s="41"/>
    </row>
    <row r="1505" spans="13:67" x14ac:dyDescent="0.2">
      <c r="M1505" s="41"/>
      <c r="O1505" s="41"/>
      <c r="Q1505" s="41"/>
      <c r="S1505" s="41"/>
      <c r="U1505" s="41"/>
      <c r="W1505" s="41"/>
      <c r="Y1505" s="41"/>
      <c r="AA1505" s="41"/>
      <c r="AC1505" s="41"/>
      <c r="AE1505" s="41"/>
      <c r="AG1505" s="41"/>
      <c r="AI1505" s="41"/>
      <c r="AK1505" s="41"/>
      <c r="AM1505" s="41"/>
      <c r="AO1505" s="41"/>
      <c r="AQ1505" s="41"/>
      <c r="AS1505" s="41"/>
      <c r="AU1505" s="41"/>
      <c r="AW1505" s="41"/>
      <c r="AY1505" s="41"/>
      <c r="BA1505" s="41"/>
      <c r="BC1505" s="41"/>
      <c r="BE1505" s="41"/>
      <c r="BG1505" s="41"/>
      <c r="BI1505" s="41"/>
      <c r="BK1505" s="41"/>
      <c r="BM1505" s="41"/>
      <c r="BO1505" s="41"/>
    </row>
    <row r="1506" spans="13:67" x14ac:dyDescent="0.2">
      <c r="M1506" s="41"/>
      <c r="O1506" s="41"/>
      <c r="Q1506" s="41"/>
      <c r="S1506" s="41"/>
      <c r="U1506" s="41"/>
      <c r="W1506" s="41"/>
      <c r="Y1506" s="41"/>
      <c r="AA1506" s="41"/>
      <c r="AC1506" s="41"/>
      <c r="AE1506" s="41"/>
      <c r="AG1506" s="41"/>
      <c r="AI1506" s="41"/>
      <c r="AK1506" s="41"/>
      <c r="AM1506" s="41"/>
      <c r="AO1506" s="41"/>
      <c r="AQ1506" s="41"/>
      <c r="AS1506" s="41"/>
      <c r="AU1506" s="41"/>
      <c r="AW1506" s="41"/>
      <c r="AY1506" s="41"/>
      <c r="BA1506" s="41"/>
      <c r="BC1506" s="41"/>
      <c r="BE1506" s="41"/>
      <c r="BG1506" s="41"/>
      <c r="BI1506" s="41"/>
      <c r="BK1506" s="41"/>
      <c r="BM1506" s="41"/>
      <c r="BO1506" s="41"/>
    </row>
    <row r="1507" spans="13:67" x14ac:dyDescent="0.2">
      <c r="M1507" s="41"/>
      <c r="O1507" s="41"/>
      <c r="Q1507" s="41"/>
      <c r="S1507" s="41"/>
      <c r="U1507" s="41"/>
      <c r="W1507" s="41"/>
      <c r="Y1507" s="41"/>
      <c r="AA1507" s="41"/>
      <c r="AC1507" s="41"/>
      <c r="AE1507" s="41"/>
      <c r="AG1507" s="41"/>
      <c r="AI1507" s="41"/>
      <c r="AK1507" s="41"/>
      <c r="AM1507" s="41"/>
      <c r="AO1507" s="41"/>
      <c r="AQ1507" s="41"/>
      <c r="AS1507" s="41"/>
      <c r="AU1507" s="41"/>
      <c r="AW1507" s="41"/>
      <c r="AY1507" s="41"/>
      <c r="BA1507" s="41"/>
      <c r="BC1507" s="41"/>
      <c r="BE1507" s="41"/>
      <c r="BG1507" s="41"/>
      <c r="BI1507" s="41"/>
      <c r="BK1507" s="41"/>
      <c r="BM1507" s="41"/>
      <c r="BO1507" s="41"/>
    </row>
    <row r="1508" spans="13:67" x14ac:dyDescent="0.2">
      <c r="M1508" s="41"/>
      <c r="O1508" s="41"/>
      <c r="Q1508" s="41"/>
      <c r="S1508" s="41"/>
      <c r="U1508" s="41"/>
      <c r="W1508" s="41"/>
      <c r="Y1508" s="41"/>
      <c r="AA1508" s="41"/>
      <c r="AC1508" s="41"/>
      <c r="AE1508" s="41"/>
      <c r="AG1508" s="41"/>
      <c r="AI1508" s="41"/>
      <c r="AK1508" s="41"/>
      <c r="AM1508" s="41"/>
      <c r="AO1508" s="41"/>
      <c r="AQ1508" s="41"/>
      <c r="AS1508" s="41"/>
      <c r="AU1508" s="41"/>
      <c r="AW1508" s="41"/>
      <c r="AY1508" s="41"/>
      <c r="BA1508" s="41"/>
      <c r="BC1508" s="41"/>
      <c r="BE1508" s="41"/>
      <c r="BG1508" s="41"/>
      <c r="BI1508" s="41"/>
      <c r="BK1508" s="41"/>
      <c r="BM1508" s="41"/>
      <c r="BO1508" s="41"/>
    </row>
    <row r="1509" spans="13:67" x14ac:dyDescent="0.2">
      <c r="M1509" s="41"/>
      <c r="O1509" s="41"/>
      <c r="Q1509" s="41"/>
      <c r="S1509" s="41"/>
      <c r="U1509" s="41"/>
      <c r="W1509" s="41"/>
      <c r="Y1509" s="41"/>
      <c r="AA1509" s="41"/>
      <c r="AC1509" s="41"/>
      <c r="AE1509" s="41"/>
      <c r="AG1509" s="41"/>
      <c r="AI1509" s="41"/>
      <c r="AK1509" s="41"/>
      <c r="AM1509" s="41"/>
      <c r="AO1509" s="41"/>
      <c r="AQ1509" s="41"/>
      <c r="AS1509" s="41"/>
      <c r="AU1509" s="41"/>
      <c r="AW1509" s="41"/>
      <c r="AY1509" s="41"/>
      <c r="BA1509" s="41"/>
      <c r="BC1509" s="41"/>
      <c r="BE1509" s="41"/>
      <c r="BG1509" s="41"/>
      <c r="BI1509" s="41"/>
      <c r="BK1509" s="41"/>
      <c r="BM1509" s="41"/>
      <c r="BO1509" s="41"/>
    </row>
    <row r="1510" spans="13:67" x14ac:dyDescent="0.2">
      <c r="M1510" s="41"/>
      <c r="O1510" s="41"/>
      <c r="Q1510" s="41"/>
      <c r="S1510" s="41"/>
      <c r="U1510" s="41"/>
      <c r="W1510" s="41"/>
      <c r="Y1510" s="41"/>
      <c r="AA1510" s="41"/>
      <c r="AC1510" s="41"/>
      <c r="AE1510" s="41"/>
      <c r="AG1510" s="41"/>
      <c r="AI1510" s="41"/>
      <c r="AK1510" s="41"/>
      <c r="AM1510" s="41"/>
      <c r="AO1510" s="41"/>
      <c r="AQ1510" s="41"/>
      <c r="AS1510" s="41"/>
      <c r="AU1510" s="41"/>
      <c r="AW1510" s="41"/>
      <c r="AY1510" s="41"/>
      <c r="BA1510" s="41"/>
      <c r="BC1510" s="41"/>
      <c r="BE1510" s="41"/>
      <c r="BG1510" s="41"/>
      <c r="BI1510" s="41"/>
      <c r="BK1510" s="41"/>
      <c r="BM1510" s="41"/>
      <c r="BO1510" s="41"/>
    </row>
    <row r="1511" spans="13:67" x14ac:dyDescent="0.2">
      <c r="M1511" s="41"/>
      <c r="O1511" s="41"/>
      <c r="Q1511" s="41"/>
      <c r="S1511" s="41"/>
      <c r="U1511" s="41"/>
      <c r="W1511" s="41"/>
      <c r="Y1511" s="41"/>
      <c r="AA1511" s="41"/>
      <c r="AC1511" s="41"/>
      <c r="AE1511" s="41"/>
      <c r="AG1511" s="41"/>
      <c r="AI1511" s="41"/>
      <c r="AK1511" s="41"/>
      <c r="AM1511" s="41"/>
      <c r="AO1511" s="41"/>
      <c r="AQ1511" s="41"/>
      <c r="AS1511" s="41"/>
      <c r="AU1511" s="41"/>
      <c r="AW1511" s="41"/>
      <c r="AY1511" s="41"/>
      <c r="BA1511" s="41"/>
      <c r="BC1511" s="41"/>
      <c r="BE1511" s="41"/>
      <c r="BG1511" s="41"/>
      <c r="BI1511" s="41"/>
      <c r="BK1511" s="41"/>
      <c r="BM1511" s="41"/>
      <c r="BO1511" s="41"/>
    </row>
    <row r="1512" spans="13:67" x14ac:dyDescent="0.2">
      <c r="M1512" s="41"/>
      <c r="O1512" s="41"/>
      <c r="Q1512" s="41"/>
      <c r="S1512" s="41"/>
      <c r="U1512" s="41"/>
      <c r="W1512" s="41"/>
      <c r="Y1512" s="41"/>
      <c r="AA1512" s="41"/>
      <c r="AC1512" s="41"/>
      <c r="AE1512" s="41"/>
      <c r="AG1512" s="41"/>
      <c r="AI1512" s="41"/>
      <c r="AK1512" s="41"/>
      <c r="AM1512" s="41"/>
      <c r="AO1512" s="41"/>
      <c r="AQ1512" s="41"/>
      <c r="AS1512" s="41"/>
      <c r="AU1512" s="41"/>
      <c r="AW1512" s="41"/>
      <c r="AY1512" s="41"/>
      <c r="BA1512" s="41"/>
      <c r="BC1512" s="41"/>
      <c r="BE1512" s="41"/>
      <c r="BG1512" s="41"/>
      <c r="BI1512" s="41"/>
      <c r="BK1512" s="41"/>
      <c r="BM1512" s="41"/>
      <c r="BO1512" s="41"/>
    </row>
    <row r="1513" spans="13:67" x14ac:dyDescent="0.2">
      <c r="M1513" s="41"/>
      <c r="O1513" s="41"/>
      <c r="Q1513" s="41"/>
      <c r="S1513" s="41"/>
      <c r="U1513" s="41"/>
      <c r="W1513" s="41"/>
      <c r="Y1513" s="41"/>
      <c r="AA1513" s="41"/>
      <c r="AC1513" s="41"/>
      <c r="AE1513" s="41"/>
      <c r="AG1513" s="41"/>
      <c r="AI1513" s="41"/>
      <c r="AK1513" s="41"/>
      <c r="AM1513" s="41"/>
      <c r="AO1513" s="41"/>
      <c r="AQ1513" s="41"/>
      <c r="AS1513" s="41"/>
      <c r="AU1513" s="41"/>
      <c r="AW1513" s="41"/>
      <c r="AY1513" s="41"/>
      <c r="BA1513" s="41"/>
      <c r="BC1513" s="41"/>
      <c r="BE1513" s="41"/>
      <c r="BG1513" s="41"/>
      <c r="BI1513" s="41"/>
      <c r="BK1513" s="41"/>
      <c r="BM1513" s="41"/>
      <c r="BO1513" s="41"/>
    </row>
    <row r="1514" spans="13:67" x14ac:dyDescent="0.2">
      <c r="M1514" s="41"/>
      <c r="O1514" s="41"/>
      <c r="Q1514" s="41"/>
      <c r="S1514" s="41"/>
      <c r="U1514" s="41"/>
      <c r="W1514" s="41"/>
      <c r="Y1514" s="41"/>
      <c r="AA1514" s="41"/>
      <c r="AC1514" s="41"/>
      <c r="AE1514" s="41"/>
      <c r="AG1514" s="41"/>
      <c r="AI1514" s="41"/>
      <c r="AK1514" s="41"/>
      <c r="AM1514" s="41"/>
      <c r="AO1514" s="41"/>
      <c r="AQ1514" s="41"/>
      <c r="AS1514" s="41"/>
      <c r="AU1514" s="41"/>
      <c r="AW1514" s="41"/>
      <c r="AY1514" s="41"/>
      <c r="BA1514" s="41"/>
      <c r="BC1514" s="41"/>
      <c r="BE1514" s="41"/>
      <c r="BG1514" s="41"/>
      <c r="BI1514" s="41"/>
      <c r="BK1514" s="41"/>
      <c r="BM1514" s="41"/>
      <c r="BO1514" s="41"/>
    </row>
    <row r="1515" spans="13:67" x14ac:dyDescent="0.2">
      <c r="M1515" s="41"/>
      <c r="O1515" s="41"/>
      <c r="Q1515" s="41"/>
      <c r="S1515" s="41"/>
      <c r="U1515" s="41"/>
      <c r="W1515" s="41"/>
      <c r="Y1515" s="41"/>
      <c r="AA1515" s="41"/>
      <c r="AC1515" s="41"/>
      <c r="AE1515" s="41"/>
      <c r="AG1515" s="41"/>
      <c r="AI1515" s="41"/>
      <c r="AK1515" s="41"/>
      <c r="AM1515" s="41"/>
      <c r="AO1515" s="41"/>
      <c r="AQ1515" s="41"/>
      <c r="AS1515" s="41"/>
      <c r="AU1515" s="41"/>
      <c r="AW1515" s="41"/>
      <c r="AY1515" s="41"/>
      <c r="BA1515" s="41"/>
      <c r="BC1515" s="41"/>
      <c r="BE1515" s="41"/>
      <c r="BG1515" s="41"/>
      <c r="BI1515" s="41"/>
      <c r="BK1515" s="41"/>
      <c r="BM1515" s="41"/>
      <c r="BO1515" s="41"/>
    </row>
    <row r="1516" spans="13:67" x14ac:dyDescent="0.2">
      <c r="M1516" s="41"/>
      <c r="O1516" s="41"/>
      <c r="Q1516" s="41"/>
      <c r="S1516" s="41"/>
      <c r="U1516" s="41"/>
      <c r="W1516" s="41"/>
      <c r="Y1516" s="41"/>
      <c r="AA1516" s="41"/>
      <c r="AC1516" s="41"/>
      <c r="AE1516" s="41"/>
      <c r="AG1516" s="41"/>
      <c r="AI1516" s="41"/>
      <c r="AK1516" s="41"/>
      <c r="AM1516" s="41"/>
      <c r="AO1516" s="41"/>
      <c r="AQ1516" s="41"/>
      <c r="AS1516" s="41"/>
      <c r="AU1516" s="41"/>
      <c r="AW1516" s="41"/>
      <c r="AY1516" s="41"/>
      <c r="BA1516" s="41"/>
      <c r="BC1516" s="41"/>
      <c r="BE1516" s="41"/>
      <c r="BG1516" s="41"/>
      <c r="BI1516" s="41"/>
      <c r="BK1516" s="41"/>
      <c r="BM1516" s="41"/>
      <c r="BO1516" s="41"/>
    </row>
    <row r="1517" spans="13:67" x14ac:dyDescent="0.2">
      <c r="M1517" s="41"/>
      <c r="O1517" s="41"/>
      <c r="Q1517" s="41"/>
      <c r="S1517" s="41"/>
      <c r="U1517" s="41"/>
      <c r="W1517" s="41"/>
      <c r="Y1517" s="41"/>
      <c r="AA1517" s="41"/>
      <c r="AC1517" s="41"/>
      <c r="AE1517" s="41"/>
      <c r="AG1517" s="41"/>
      <c r="AI1517" s="41"/>
      <c r="AK1517" s="41"/>
      <c r="AM1517" s="41"/>
      <c r="AO1517" s="41"/>
      <c r="AQ1517" s="41"/>
      <c r="AS1517" s="41"/>
      <c r="AU1517" s="41"/>
      <c r="AW1517" s="41"/>
      <c r="AY1517" s="41"/>
      <c r="BA1517" s="41"/>
      <c r="BC1517" s="41"/>
      <c r="BE1517" s="41"/>
      <c r="BG1517" s="41"/>
      <c r="BI1517" s="41"/>
      <c r="BK1517" s="41"/>
      <c r="BM1517" s="41"/>
      <c r="BO1517" s="41"/>
    </row>
    <row r="1518" spans="13:67" x14ac:dyDescent="0.2">
      <c r="M1518" s="41"/>
      <c r="O1518" s="41"/>
      <c r="Q1518" s="41"/>
      <c r="S1518" s="41"/>
      <c r="U1518" s="41"/>
      <c r="W1518" s="41"/>
      <c r="Y1518" s="41"/>
      <c r="AA1518" s="41"/>
      <c r="AC1518" s="41"/>
      <c r="AE1518" s="41"/>
      <c r="AG1518" s="41"/>
      <c r="AI1518" s="41"/>
      <c r="AK1518" s="41"/>
      <c r="AM1518" s="41"/>
      <c r="AO1518" s="41"/>
      <c r="AQ1518" s="41"/>
      <c r="AS1518" s="41"/>
      <c r="AU1518" s="41"/>
      <c r="AW1518" s="41"/>
      <c r="AY1518" s="41"/>
      <c r="BA1518" s="41"/>
      <c r="BC1518" s="41"/>
      <c r="BE1518" s="41"/>
      <c r="BG1518" s="41"/>
      <c r="BI1518" s="41"/>
      <c r="BK1518" s="41"/>
      <c r="BM1518" s="41"/>
      <c r="BO1518" s="41"/>
    </row>
    <row r="1519" spans="13:67" x14ac:dyDescent="0.2">
      <c r="M1519" s="41"/>
      <c r="O1519" s="41"/>
      <c r="Q1519" s="41"/>
      <c r="S1519" s="41"/>
      <c r="U1519" s="41"/>
      <c r="W1519" s="41"/>
      <c r="Y1519" s="41"/>
      <c r="AA1519" s="41"/>
      <c r="AC1519" s="41"/>
      <c r="AE1519" s="41"/>
      <c r="AG1519" s="41"/>
      <c r="AI1519" s="41"/>
      <c r="AK1519" s="41"/>
      <c r="AM1519" s="41"/>
      <c r="AO1519" s="41"/>
      <c r="AQ1519" s="41"/>
      <c r="AS1519" s="41"/>
      <c r="AU1519" s="41"/>
      <c r="AW1519" s="41"/>
      <c r="AY1519" s="41"/>
      <c r="BA1519" s="41"/>
      <c r="BC1519" s="41"/>
      <c r="BE1519" s="41"/>
      <c r="BG1519" s="41"/>
      <c r="BI1519" s="41"/>
      <c r="BK1519" s="41"/>
      <c r="BM1519" s="41"/>
      <c r="BO1519" s="41"/>
    </row>
    <row r="1520" spans="13:67" x14ac:dyDescent="0.2">
      <c r="M1520" s="41"/>
      <c r="O1520" s="41"/>
      <c r="Q1520" s="41"/>
      <c r="S1520" s="41"/>
      <c r="U1520" s="41"/>
      <c r="W1520" s="41"/>
      <c r="Y1520" s="41"/>
      <c r="AA1520" s="41"/>
      <c r="AC1520" s="41"/>
      <c r="AE1520" s="41"/>
      <c r="AG1520" s="41"/>
      <c r="AI1520" s="41"/>
      <c r="AK1520" s="41"/>
      <c r="AM1520" s="41"/>
      <c r="AO1520" s="41"/>
      <c r="AQ1520" s="41"/>
      <c r="AS1520" s="41"/>
      <c r="AU1520" s="41"/>
      <c r="AW1520" s="41"/>
      <c r="AY1520" s="41"/>
      <c r="BA1520" s="41"/>
      <c r="BC1520" s="41"/>
      <c r="BE1520" s="41"/>
      <c r="BG1520" s="41"/>
      <c r="BI1520" s="41"/>
      <c r="BK1520" s="41"/>
      <c r="BM1520" s="41"/>
      <c r="BO1520" s="41"/>
    </row>
    <row r="1521" spans="13:67" x14ac:dyDescent="0.2">
      <c r="M1521" s="41"/>
      <c r="O1521" s="41"/>
      <c r="Q1521" s="41"/>
      <c r="S1521" s="41"/>
      <c r="U1521" s="41"/>
      <c r="W1521" s="41"/>
      <c r="Y1521" s="41"/>
      <c r="AA1521" s="41"/>
      <c r="AC1521" s="41"/>
      <c r="AE1521" s="41"/>
      <c r="AG1521" s="41"/>
      <c r="AI1521" s="41"/>
      <c r="AK1521" s="41"/>
      <c r="AM1521" s="41"/>
      <c r="AO1521" s="41"/>
      <c r="AQ1521" s="41"/>
      <c r="AS1521" s="41"/>
      <c r="AU1521" s="41"/>
      <c r="AW1521" s="41"/>
      <c r="AY1521" s="41"/>
      <c r="BA1521" s="41"/>
      <c r="BC1521" s="41"/>
      <c r="BE1521" s="41"/>
      <c r="BG1521" s="41"/>
      <c r="BI1521" s="41"/>
      <c r="BK1521" s="41"/>
      <c r="BM1521" s="41"/>
      <c r="BO1521" s="41"/>
    </row>
    <row r="1522" spans="13:67" x14ac:dyDescent="0.2">
      <c r="M1522" s="41"/>
      <c r="O1522" s="41"/>
      <c r="Q1522" s="41"/>
      <c r="S1522" s="41"/>
      <c r="U1522" s="41"/>
      <c r="W1522" s="41"/>
      <c r="Y1522" s="41"/>
      <c r="AA1522" s="41"/>
      <c r="AC1522" s="41"/>
      <c r="AE1522" s="41"/>
      <c r="AG1522" s="41"/>
      <c r="AI1522" s="41"/>
      <c r="AK1522" s="41"/>
      <c r="AM1522" s="41"/>
      <c r="AO1522" s="41"/>
      <c r="AQ1522" s="41"/>
      <c r="AS1522" s="41"/>
      <c r="AU1522" s="41"/>
      <c r="AW1522" s="41"/>
      <c r="AY1522" s="41"/>
      <c r="BA1522" s="41"/>
      <c r="BC1522" s="41"/>
      <c r="BE1522" s="41"/>
      <c r="BG1522" s="41"/>
      <c r="BI1522" s="41"/>
      <c r="BK1522" s="41"/>
      <c r="BM1522" s="41"/>
      <c r="BO1522" s="41"/>
    </row>
    <row r="1523" spans="13:67" x14ac:dyDescent="0.2">
      <c r="M1523" s="41"/>
      <c r="O1523" s="41"/>
      <c r="Q1523" s="41"/>
      <c r="S1523" s="41"/>
      <c r="U1523" s="41"/>
      <c r="W1523" s="41"/>
      <c r="Y1523" s="41"/>
      <c r="AA1523" s="41"/>
      <c r="AC1523" s="41"/>
      <c r="AE1523" s="41"/>
      <c r="AG1523" s="41"/>
      <c r="AI1523" s="41"/>
      <c r="AK1523" s="41"/>
      <c r="AM1523" s="41"/>
      <c r="AO1523" s="41"/>
      <c r="AQ1523" s="41"/>
      <c r="AS1523" s="41"/>
      <c r="AU1523" s="41"/>
      <c r="AW1523" s="41"/>
      <c r="AY1523" s="41"/>
      <c r="BA1523" s="41"/>
      <c r="BC1523" s="41"/>
      <c r="BE1523" s="41"/>
      <c r="BG1523" s="41"/>
      <c r="BI1523" s="41"/>
      <c r="BK1523" s="41"/>
      <c r="BM1523" s="41"/>
      <c r="BO1523" s="41"/>
    </row>
    <row r="1524" spans="13:67" x14ac:dyDescent="0.2">
      <c r="M1524" s="41"/>
      <c r="O1524" s="41"/>
      <c r="Q1524" s="41"/>
      <c r="S1524" s="41"/>
      <c r="U1524" s="41"/>
      <c r="W1524" s="41"/>
      <c r="Y1524" s="41"/>
      <c r="AA1524" s="41"/>
      <c r="AC1524" s="41"/>
      <c r="AE1524" s="41"/>
      <c r="AG1524" s="41"/>
      <c r="AI1524" s="41"/>
      <c r="AK1524" s="41"/>
      <c r="AM1524" s="41"/>
      <c r="AO1524" s="41"/>
      <c r="AQ1524" s="41"/>
      <c r="AS1524" s="41"/>
      <c r="AU1524" s="41"/>
      <c r="AW1524" s="41"/>
      <c r="AY1524" s="41"/>
      <c r="BA1524" s="41"/>
      <c r="BC1524" s="41"/>
      <c r="BE1524" s="41"/>
      <c r="BG1524" s="41"/>
      <c r="BI1524" s="41"/>
      <c r="BK1524" s="41"/>
      <c r="BM1524" s="41"/>
      <c r="BO1524" s="41"/>
    </row>
    <row r="1525" spans="13:67" x14ac:dyDescent="0.2">
      <c r="M1525" s="41"/>
      <c r="O1525" s="41"/>
      <c r="Q1525" s="41"/>
      <c r="S1525" s="41"/>
      <c r="U1525" s="41"/>
      <c r="W1525" s="41"/>
      <c r="Y1525" s="41"/>
      <c r="AA1525" s="41"/>
      <c r="AC1525" s="41"/>
      <c r="AE1525" s="41"/>
      <c r="AG1525" s="41"/>
      <c r="AI1525" s="41"/>
      <c r="AK1525" s="41"/>
      <c r="AM1525" s="41"/>
      <c r="AO1525" s="41"/>
      <c r="AQ1525" s="41"/>
      <c r="AS1525" s="41"/>
      <c r="AU1525" s="41"/>
      <c r="AW1525" s="41"/>
      <c r="AY1525" s="41"/>
      <c r="BA1525" s="41"/>
      <c r="BC1525" s="41"/>
      <c r="BE1525" s="41"/>
      <c r="BG1525" s="41"/>
      <c r="BI1525" s="41"/>
      <c r="BK1525" s="41"/>
      <c r="BM1525" s="41"/>
      <c r="BO1525" s="41"/>
    </row>
    <row r="1526" spans="13:67" x14ac:dyDescent="0.2">
      <c r="M1526" s="41"/>
      <c r="O1526" s="41"/>
      <c r="Q1526" s="41"/>
      <c r="S1526" s="41"/>
      <c r="U1526" s="41"/>
      <c r="W1526" s="41"/>
      <c r="Y1526" s="41"/>
      <c r="AA1526" s="41"/>
      <c r="AC1526" s="41"/>
      <c r="AE1526" s="41"/>
      <c r="AG1526" s="41"/>
      <c r="AI1526" s="41"/>
      <c r="AK1526" s="41"/>
      <c r="AM1526" s="41"/>
      <c r="AO1526" s="41"/>
      <c r="AQ1526" s="41"/>
      <c r="AS1526" s="41"/>
      <c r="AU1526" s="41"/>
      <c r="AW1526" s="41"/>
      <c r="AY1526" s="41"/>
      <c r="BA1526" s="41"/>
      <c r="BC1526" s="41"/>
      <c r="BE1526" s="41"/>
      <c r="BG1526" s="41"/>
      <c r="BI1526" s="41"/>
      <c r="BK1526" s="41"/>
      <c r="BM1526" s="41"/>
      <c r="BO1526" s="41"/>
    </row>
    <row r="1527" spans="13:67" x14ac:dyDescent="0.2">
      <c r="M1527" s="41"/>
      <c r="O1527" s="41"/>
      <c r="Q1527" s="41"/>
      <c r="S1527" s="41"/>
      <c r="U1527" s="41"/>
      <c r="W1527" s="41"/>
      <c r="Y1527" s="41"/>
      <c r="AA1527" s="41"/>
      <c r="AC1527" s="41"/>
      <c r="AE1527" s="41"/>
      <c r="AG1527" s="41"/>
      <c r="AI1527" s="41"/>
      <c r="AK1527" s="41"/>
      <c r="AM1527" s="41"/>
      <c r="AO1527" s="41"/>
      <c r="AQ1527" s="41"/>
      <c r="AS1527" s="41"/>
      <c r="AU1527" s="41"/>
      <c r="AW1527" s="41"/>
      <c r="AY1527" s="41"/>
      <c r="BA1527" s="41"/>
      <c r="BC1527" s="41"/>
      <c r="BE1527" s="41"/>
      <c r="BG1527" s="41"/>
      <c r="BI1527" s="41"/>
      <c r="BK1527" s="41"/>
      <c r="BM1527" s="41"/>
      <c r="BO1527" s="41"/>
    </row>
    <row r="1528" spans="13:67" x14ac:dyDescent="0.2">
      <c r="M1528" s="41"/>
      <c r="O1528" s="41"/>
      <c r="Q1528" s="41"/>
      <c r="S1528" s="41"/>
      <c r="U1528" s="41"/>
      <c r="W1528" s="41"/>
      <c r="Y1528" s="41"/>
      <c r="AA1528" s="41"/>
      <c r="AC1528" s="41"/>
      <c r="AE1528" s="41"/>
      <c r="AG1528" s="41"/>
      <c r="AI1528" s="41"/>
      <c r="AK1528" s="41"/>
      <c r="AM1528" s="41"/>
      <c r="AO1528" s="41"/>
      <c r="AQ1528" s="41"/>
      <c r="AS1528" s="41"/>
      <c r="AU1528" s="41"/>
      <c r="AW1528" s="41"/>
      <c r="AY1528" s="41"/>
      <c r="BA1528" s="41"/>
      <c r="BC1528" s="41"/>
      <c r="BE1528" s="41"/>
      <c r="BG1528" s="41"/>
      <c r="BI1528" s="41"/>
      <c r="BK1528" s="41"/>
      <c r="BM1528" s="41"/>
      <c r="BO1528" s="41"/>
    </row>
    <row r="1529" spans="13:67" x14ac:dyDescent="0.2">
      <c r="M1529" s="41"/>
      <c r="O1529" s="41"/>
      <c r="Q1529" s="41"/>
      <c r="S1529" s="41"/>
      <c r="U1529" s="41"/>
      <c r="W1529" s="41"/>
      <c r="Y1529" s="41"/>
      <c r="AA1529" s="41"/>
      <c r="AC1529" s="41"/>
      <c r="AE1529" s="41"/>
      <c r="AG1529" s="41"/>
      <c r="AI1529" s="41"/>
      <c r="AK1529" s="41"/>
      <c r="AM1529" s="41"/>
      <c r="AO1529" s="41"/>
      <c r="AQ1529" s="41"/>
      <c r="AS1529" s="41"/>
      <c r="AU1529" s="41"/>
      <c r="AW1529" s="41"/>
      <c r="AY1529" s="41"/>
      <c r="BA1529" s="41"/>
      <c r="BC1529" s="41"/>
      <c r="BE1529" s="41"/>
      <c r="BG1529" s="41"/>
      <c r="BI1529" s="41"/>
      <c r="BK1529" s="41"/>
      <c r="BM1529" s="41"/>
      <c r="BO1529" s="41"/>
    </row>
    <row r="1530" spans="13:67" x14ac:dyDescent="0.2">
      <c r="M1530" s="41"/>
      <c r="O1530" s="41"/>
      <c r="Q1530" s="41"/>
      <c r="S1530" s="41"/>
      <c r="U1530" s="41"/>
      <c r="W1530" s="41"/>
      <c r="Y1530" s="41"/>
      <c r="AA1530" s="41"/>
      <c r="AC1530" s="41"/>
      <c r="AE1530" s="41"/>
      <c r="AG1530" s="41"/>
      <c r="AI1530" s="41"/>
      <c r="AK1530" s="41"/>
      <c r="AM1530" s="41"/>
      <c r="AO1530" s="41"/>
      <c r="AQ1530" s="41"/>
      <c r="AS1530" s="41"/>
      <c r="AU1530" s="41"/>
      <c r="AW1530" s="41"/>
      <c r="AY1530" s="41"/>
      <c r="BA1530" s="41"/>
      <c r="BC1530" s="41"/>
      <c r="BE1530" s="41"/>
      <c r="BG1530" s="41"/>
      <c r="BI1530" s="41"/>
      <c r="BK1530" s="41"/>
      <c r="BM1530" s="41"/>
      <c r="BO1530" s="41"/>
    </row>
    <row r="1531" spans="13:67" x14ac:dyDescent="0.2">
      <c r="M1531" s="41"/>
      <c r="O1531" s="41"/>
      <c r="Q1531" s="41"/>
      <c r="S1531" s="41"/>
      <c r="U1531" s="41"/>
      <c r="W1531" s="41"/>
      <c r="Y1531" s="41"/>
      <c r="AA1531" s="41"/>
      <c r="AC1531" s="41"/>
      <c r="AE1531" s="41"/>
      <c r="AG1531" s="41"/>
      <c r="AI1531" s="41"/>
      <c r="AK1531" s="41"/>
      <c r="AM1531" s="41"/>
      <c r="AO1531" s="41"/>
      <c r="AQ1531" s="41"/>
      <c r="AS1531" s="41"/>
      <c r="AU1531" s="41"/>
      <c r="AW1531" s="41"/>
      <c r="AY1531" s="41"/>
      <c r="BA1531" s="41"/>
      <c r="BC1531" s="41"/>
      <c r="BE1531" s="41"/>
      <c r="BG1531" s="41"/>
      <c r="BI1531" s="41"/>
      <c r="BK1531" s="41"/>
      <c r="BM1531" s="41"/>
      <c r="BO1531" s="41"/>
    </row>
    <row r="1532" spans="13:67" x14ac:dyDescent="0.2">
      <c r="M1532" s="41"/>
      <c r="O1532" s="41"/>
      <c r="Q1532" s="41"/>
      <c r="S1532" s="41"/>
      <c r="U1532" s="41"/>
      <c r="W1532" s="41"/>
      <c r="Y1532" s="41"/>
      <c r="AA1532" s="41"/>
      <c r="AC1532" s="41"/>
      <c r="AE1532" s="41"/>
      <c r="AG1532" s="41"/>
      <c r="AI1532" s="41"/>
      <c r="AK1532" s="41"/>
      <c r="AM1532" s="41"/>
      <c r="AO1532" s="41"/>
      <c r="AQ1532" s="41"/>
      <c r="AS1532" s="41"/>
      <c r="AU1532" s="41"/>
      <c r="AW1532" s="41"/>
      <c r="AY1532" s="41"/>
      <c r="BA1532" s="41"/>
      <c r="BC1532" s="41"/>
      <c r="BE1532" s="41"/>
      <c r="BG1532" s="41"/>
      <c r="BI1532" s="41"/>
      <c r="BK1532" s="41"/>
      <c r="BM1532" s="41"/>
      <c r="BO1532" s="41"/>
    </row>
    <row r="1533" spans="13:67" x14ac:dyDescent="0.2">
      <c r="M1533" s="41"/>
      <c r="O1533" s="41"/>
      <c r="Q1533" s="41"/>
      <c r="S1533" s="41"/>
      <c r="U1533" s="41"/>
      <c r="W1533" s="41"/>
      <c r="Y1533" s="41"/>
      <c r="AA1533" s="41"/>
      <c r="AC1533" s="41"/>
      <c r="AE1533" s="41"/>
      <c r="AG1533" s="41"/>
      <c r="AI1533" s="41"/>
      <c r="AK1533" s="41"/>
      <c r="AM1533" s="41"/>
      <c r="AO1533" s="41"/>
      <c r="AQ1533" s="41"/>
      <c r="AS1533" s="41"/>
      <c r="AU1533" s="41"/>
      <c r="AW1533" s="41"/>
      <c r="AY1533" s="41"/>
      <c r="BA1533" s="41"/>
      <c r="BC1533" s="41"/>
      <c r="BE1533" s="41"/>
      <c r="BG1533" s="41"/>
      <c r="BI1533" s="41"/>
      <c r="BK1533" s="41"/>
      <c r="BM1533" s="41"/>
      <c r="BO1533" s="41"/>
    </row>
    <row r="1534" spans="13:67" x14ac:dyDescent="0.2">
      <c r="M1534" s="41"/>
      <c r="O1534" s="41"/>
      <c r="Q1534" s="41"/>
      <c r="S1534" s="41"/>
      <c r="U1534" s="41"/>
      <c r="W1534" s="41"/>
      <c r="Y1534" s="41"/>
      <c r="AA1534" s="41"/>
      <c r="AC1534" s="41"/>
      <c r="AE1534" s="41"/>
      <c r="AG1534" s="41"/>
      <c r="AI1534" s="41"/>
      <c r="AK1534" s="41"/>
      <c r="AM1534" s="41"/>
      <c r="AO1534" s="41"/>
      <c r="AQ1534" s="41"/>
      <c r="AS1534" s="41"/>
      <c r="AU1534" s="41"/>
      <c r="AW1534" s="41"/>
      <c r="AY1534" s="41"/>
      <c r="BA1534" s="41"/>
      <c r="BC1534" s="41"/>
      <c r="BE1534" s="41"/>
      <c r="BG1534" s="41"/>
      <c r="BI1534" s="41"/>
      <c r="BK1534" s="41"/>
      <c r="BM1534" s="41"/>
      <c r="BO1534" s="41"/>
    </row>
    <row r="1535" spans="13:67" x14ac:dyDescent="0.2">
      <c r="M1535" s="41"/>
      <c r="O1535" s="41"/>
      <c r="Q1535" s="41"/>
      <c r="S1535" s="41"/>
      <c r="U1535" s="41"/>
      <c r="W1535" s="41"/>
      <c r="Y1535" s="41"/>
      <c r="AA1535" s="41"/>
      <c r="AC1535" s="41"/>
      <c r="AE1535" s="41"/>
      <c r="AG1535" s="41"/>
      <c r="AI1535" s="41"/>
      <c r="AK1535" s="41"/>
      <c r="AM1535" s="41"/>
      <c r="AO1535" s="41"/>
      <c r="AQ1535" s="41"/>
      <c r="AS1535" s="41"/>
      <c r="AU1535" s="41"/>
      <c r="AW1535" s="41"/>
      <c r="AY1535" s="41"/>
      <c r="BA1535" s="41"/>
      <c r="BC1535" s="41"/>
      <c r="BE1535" s="41"/>
      <c r="BG1535" s="41"/>
      <c r="BI1535" s="41"/>
      <c r="BK1535" s="41"/>
      <c r="BM1535" s="41"/>
      <c r="BO1535" s="41"/>
    </row>
    <row r="1536" spans="13:67" x14ac:dyDescent="0.2">
      <c r="M1536" s="41"/>
      <c r="O1536" s="41"/>
      <c r="Q1536" s="41"/>
      <c r="S1536" s="41"/>
      <c r="U1536" s="41"/>
      <c r="W1536" s="41"/>
      <c r="Y1536" s="41"/>
      <c r="AA1536" s="41"/>
      <c r="AC1536" s="41"/>
      <c r="AE1536" s="41"/>
      <c r="AG1536" s="41"/>
      <c r="AI1536" s="41"/>
      <c r="AK1536" s="41"/>
      <c r="AM1536" s="41"/>
      <c r="AO1536" s="41"/>
      <c r="AQ1536" s="41"/>
      <c r="AS1536" s="41"/>
      <c r="AU1536" s="41"/>
      <c r="AW1536" s="41"/>
      <c r="AY1536" s="41"/>
      <c r="BA1536" s="41"/>
      <c r="BC1536" s="41"/>
      <c r="BE1536" s="41"/>
      <c r="BG1536" s="41"/>
      <c r="BI1536" s="41"/>
      <c r="BK1536" s="41"/>
      <c r="BM1536" s="41"/>
      <c r="BO1536" s="41"/>
    </row>
    <row r="1537" spans="13:67" x14ac:dyDescent="0.2">
      <c r="M1537" s="41"/>
      <c r="O1537" s="41"/>
      <c r="Q1537" s="41"/>
      <c r="S1537" s="41"/>
      <c r="U1537" s="41"/>
      <c r="W1537" s="41"/>
      <c r="Y1537" s="41"/>
      <c r="AA1537" s="41"/>
      <c r="AC1537" s="41"/>
      <c r="AE1537" s="41"/>
      <c r="AG1537" s="41"/>
      <c r="AI1537" s="41"/>
      <c r="AK1537" s="41"/>
      <c r="AM1537" s="41"/>
      <c r="AO1537" s="41"/>
      <c r="AQ1537" s="41"/>
      <c r="AS1537" s="41"/>
      <c r="AU1537" s="41"/>
      <c r="AW1537" s="41"/>
      <c r="AY1537" s="41"/>
      <c r="BA1537" s="41"/>
      <c r="BC1537" s="41"/>
      <c r="BE1537" s="41"/>
      <c r="BG1537" s="41"/>
      <c r="BI1537" s="41"/>
      <c r="BK1537" s="41"/>
      <c r="BM1537" s="41"/>
      <c r="BO1537" s="41"/>
    </row>
    <row r="1538" spans="13:67" x14ac:dyDescent="0.2">
      <c r="M1538" s="41"/>
      <c r="O1538" s="41"/>
      <c r="Q1538" s="41"/>
      <c r="S1538" s="41"/>
      <c r="U1538" s="41"/>
      <c r="W1538" s="41"/>
      <c r="Y1538" s="41"/>
      <c r="AA1538" s="41"/>
      <c r="AC1538" s="41"/>
      <c r="AE1538" s="41"/>
      <c r="AG1538" s="41"/>
      <c r="AI1538" s="41"/>
      <c r="AK1538" s="41"/>
      <c r="AM1538" s="41"/>
      <c r="AO1538" s="41"/>
      <c r="AQ1538" s="41"/>
      <c r="AS1538" s="41"/>
      <c r="AU1538" s="41"/>
      <c r="AW1538" s="41"/>
      <c r="AY1538" s="41"/>
      <c r="BA1538" s="41"/>
      <c r="BC1538" s="41"/>
      <c r="BE1538" s="41"/>
      <c r="BG1538" s="41"/>
      <c r="BI1538" s="41"/>
      <c r="BK1538" s="41"/>
      <c r="BM1538" s="41"/>
      <c r="BO1538" s="41"/>
    </row>
    <row r="1539" spans="13:67" x14ac:dyDescent="0.2">
      <c r="M1539" s="41"/>
      <c r="O1539" s="41"/>
      <c r="Q1539" s="41"/>
      <c r="S1539" s="41"/>
      <c r="U1539" s="41"/>
      <c r="W1539" s="41"/>
      <c r="Y1539" s="41"/>
      <c r="AA1539" s="41"/>
      <c r="AC1539" s="41"/>
      <c r="AE1539" s="41"/>
      <c r="AG1539" s="41"/>
      <c r="AI1539" s="41"/>
      <c r="AK1539" s="41"/>
      <c r="AM1539" s="41"/>
      <c r="AO1539" s="41"/>
      <c r="AQ1539" s="41"/>
      <c r="AS1539" s="41"/>
      <c r="AU1539" s="41"/>
      <c r="AW1539" s="41"/>
      <c r="AY1539" s="41"/>
      <c r="BA1539" s="41"/>
      <c r="BC1539" s="41"/>
      <c r="BE1539" s="41"/>
      <c r="BG1539" s="41"/>
      <c r="BI1539" s="41"/>
      <c r="BK1539" s="41"/>
      <c r="BM1539" s="41"/>
      <c r="BO1539" s="41"/>
    </row>
    <row r="1540" spans="13:67" x14ac:dyDescent="0.2">
      <c r="M1540" s="41"/>
      <c r="O1540" s="41"/>
      <c r="Q1540" s="41"/>
      <c r="S1540" s="41"/>
      <c r="U1540" s="41"/>
      <c r="W1540" s="41"/>
      <c r="Y1540" s="41"/>
      <c r="AA1540" s="41"/>
      <c r="AC1540" s="41"/>
      <c r="AE1540" s="41"/>
      <c r="AG1540" s="41"/>
      <c r="AI1540" s="41"/>
      <c r="AK1540" s="41"/>
      <c r="AM1540" s="41"/>
      <c r="AO1540" s="41"/>
      <c r="AQ1540" s="41"/>
      <c r="AS1540" s="41"/>
      <c r="AU1540" s="41"/>
      <c r="AW1540" s="41"/>
      <c r="AY1540" s="41"/>
      <c r="BA1540" s="41"/>
      <c r="BC1540" s="41"/>
      <c r="BE1540" s="41"/>
      <c r="BG1540" s="41"/>
      <c r="BI1540" s="41"/>
      <c r="BK1540" s="41"/>
      <c r="BM1540" s="41"/>
      <c r="BO1540" s="41"/>
    </row>
    <row r="1541" spans="13:67" x14ac:dyDescent="0.2">
      <c r="M1541" s="41"/>
      <c r="O1541" s="41"/>
      <c r="Q1541" s="41"/>
      <c r="S1541" s="41"/>
      <c r="U1541" s="41"/>
      <c r="W1541" s="41"/>
      <c r="Y1541" s="41"/>
      <c r="AA1541" s="41"/>
      <c r="AC1541" s="41"/>
      <c r="AE1541" s="41"/>
      <c r="AG1541" s="41"/>
      <c r="AI1541" s="41"/>
      <c r="AK1541" s="41"/>
      <c r="AM1541" s="41"/>
      <c r="AO1541" s="41"/>
      <c r="AQ1541" s="41"/>
      <c r="AS1541" s="41"/>
      <c r="AU1541" s="41"/>
      <c r="AW1541" s="41"/>
      <c r="AY1541" s="41"/>
      <c r="BA1541" s="41"/>
      <c r="BC1541" s="41"/>
      <c r="BE1541" s="41"/>
      <c r="BG1541" s="41"/>
      <c r="BI1541" s="41"/>
      <c r="BK1541" s="41"/>
      <c r="BM1541" s="41"/>
      <c r="BO1541" s="41"/>
    </row>
    <row r="1542" spans="13:67" x14ac:dyDescent="0.2">
      <c r="M1542" s="41"/>
      <c r="O1542" s="41"/>
      <c r="Q1542" s="41"/>
      <c r="S1542" s="41"/>
      <c r="U1542" s="41"/>
      <c r="W1542" s="41"/>
      <c r="Y1542" s="41"/>
      <c r="AA1542" s="41"/>
      <c r="AC1542" s="41"/>
      <c r="AE1542" s="41"/>
      <c r="AG1542" s="41"/>
      <c r="AI1542" s="41"/>
      <c r="AK1542" s="41"/>
      <c r="AM1542" s="41"/>
      <c r="AO1542" s="41"/>
      <c r="AQ1542" s="41"/>
      <c r="AS1542" s="41"/>
      <c r="AU1542" s="41"/>
      <c r="AW1542" s="41"/>
      <c r="AY1542" s="41"/>
      <c r="BA1542" s="41"/>
      <c r="BC1542" s="41"/>
      <c r="BE1542" s="41"/>
      <c r="BG1542" s="41"/>
      <c r="BI1542" s="41"/>
      <c r="BK1542" s="41"/>
      <c r="BM1542" s="41"/>
      <c r="BO1542" s="41"/>
    </row>
    <row r="1543" spans="13:67" x14ac:dyDescent="0.2">
      <c r="M1543" s="41"/>
      <c r="O1543" s="41"/>
      <c r="Q1543" s="41"/>
      <c r="S1543" s="41"/>
      <c r="U1543" s="41"/>
      <c r="W1543" s="41"/>
      <c r="Y1543" s="41"/>
      <c r="AA1543" s="41"/>
      <c r="AC1543" s="41"/>
      <c r="AE1543" s="41"/>
      <c r="AG1543" s="41"/>
      <c r="AI1543" s="41"/>
      <c r="AK1543" s="41"/>
      <c r="AM1543" s="41"/>
      <c r="AO1543" s="41"/>
      <c r="AQ1543" s="41"/>
      <c r="AS1543" s="41"/>
      <c r="AU1543" s="41"/>
      <c r="AW1543" s="41"/>
      <c r="AY1543" s="41"/>
      <c r="BA1543" s="41"/>
      <c r="BC1543" s="41"/>
      <c r="BE1543" s="41"/>
      <c r="BG1543" s="41"/>
      <c r="BI1543" s="41"/>
      <c r="BK1543" s="41"/>
      <c r="BM1543" s="41"/>
      <c r="BO1543" s="41"/>
    </row>
    <row r="1544" spans="13:67" x14ac:dyDescent="0.2">
      <c r="M1544" s="41"/>
      <c r="O1544" s="41"/>
      <c r="Q1544" s="41"/>
      <c r="S1544" s="41"/>
      <c r="U1544" s="41"/>
      <c r="W1544" s="41"/>
      <c r="Y1544" s="41"/>
      <c r="AA1544" s="41"/>
      <c r="AC1544" s="41"/>
      <c r="AE1544" s="41"/>
      <c r="AG1544" s="41"/>
      <c r="AI1544" s="41"/>
      <c r="AK1544" s="41"/>
      <c r="AM1544" s="41"/>
      <c r="AO1544" s="41"/>
      <c r="AQ1544" s="41"/>
      <c r="AS1544" s="41"/>
      <c r="AU1544" s="41"/>
      <c r="AW1544" s="41"/>
      <c r="AY1544" s="41"/>
      <c r="BA1544" s="41"/>
      <c r="BC1544" s="41"/>
      <c r="BE1544" s="41"/>
      <c r="BG1544" s="41"/>
      <c r="BI1544" s="41"/>
      <c r="BK1544" s="41"/>
      <c r="BM1544" s="41"/>
      <c r="BO1544" s="41"/>
    </row>
    <row r="1545" spans="13:67" x14ac:dyDescent="0.2">
      <c r="M1545" s="41"/>
      <c r="O1545" s="41"/>
      <c r="Q1545" s="41"/>
      <c r="S1545" s="41"/>
      <c r="U1545" s="41"/>
      <c r="W1545" s="41"/>
      <c r="Y1545" s="41"/>
      <c r="AA1545" s="41"/>
      <c r="AC1545" s="41"/>
      <c r="AE1545" s="41"/>
      <c r="AG1545" s="41"/>
      <c r="AI1545" s="41"/>
      <c r="AK1545" s="41"/>
      <c r="AM1545" s="41"/>
      <c r="AO1545" s="41"/>
      <c r="AQ1545" s="41"/>
      <c r="AS1545" s="41"/>
      <c r="AU1545" s="41"/>
      <c r="AW1545" s="41"/>
      <c r="AY1545" s="41"/>
      <c r="BA1545" s="41"/>
      <c r="BC1545" s="41"/>
      <c r="BE1545" s="41"/>
      <c r="BG1545" s="41"/>
      <c r="BI1545" s="41"/>
      <c r="BK1545" s="41"/>
      <c r="BM1545" s="41"/>
      <c r="BO1545" s="41"/>
    </row>
    <row r="1546" spans="13:67" x14ac:dyDescent="0.2">
      <c r="M1546" s="41"/>
      <c r="O1546" s="41"/>
      <c r="Q1546" s="41"/>
      <c r="S1546" s="41"/>
      <c r="U1546" s="41"/>
      <c r="W1546" s="41"/>
      <c r="Y1546" s="41"/>
      <c r="AA1546" s="41"/>
      <c r="AC1546" s="41"/>
      <c r="AE1546" s="41"/>
      <c r="AG1546" s="41"/>
      <c r="AI1546" s="41"/>
      <c r="AK1546" s="41"/>
      <c r="AM1546" s="41"/>
      <c r="AO1546" s="41"/>
      <c r="AQ1546" s="41"/>
      <c r="AS1546" s="41"/>
      <c r="AU1546" s="41"/>
      <c r="AW1546" s="41"/>
      <c r="AY1546" s="41"/>
      <c r="BA1546" s="41"/>
      <c r="BC1546" s="41"/>
      <c r="BE1546" s="41"/>
      <c r="BG1546" s="41"/>
      <c r="BI1546" s="41"/>
      <c r="BK1546" s="41"/>
      <c r="BM1546" s="41"/>
      <c r="BO1546" s="41"/>
    </row>
    <row r="1547" spans="13:67" x14ac:dyDescent="0.2">
      <c r="M1547" s="41"/>
      <c r="O1547" s="41"/>
      <c r="Q1547" s="41"/>
      <c r="S1547" s="41"/>
      <c r="U1547" s="41"/>
      <c r="W1547" s="41"/>
      <c r="Y1547" s="41"/>
      <c r="AA1547" s="41"/>
      <c r="AC1547" s="41"/>
      <c r="AE1547" s="41"/>
      <c r="AG1547" s="41"/>
      <c r="AI1547" s="41"/>
      <c r="AK1547" s="41"/>
      <c r="AM1547" s="41"/>
      <c r="AO1547" s="41"/>
      <c r="AQ1547" s="41"/>
      <c r="AS1547" s="41"/>
      <c r="AU1547" s="41"/>
      <c r="AW1547" s="41"/>
      <c r="AY1547" s="41"/>
      <c r="BA1547" s="41"/>
      <c r="BC1547" s="41"/>
      <c r="BE1547" s="41"/>
      <c r="BG1547" s="41"/>
      <c r="BI1547" s="41"/>
      <c r="BK1547" s="41"/>
      <c r="BM1547" s="41"/>
      <c r="BO1547" s="41"/>
    </row>
    <row r="1548" spans="13:67" x14ac:dyDescent="0.2">
      <c r="M1548" s="41"/>
      <c r="O1548" s="41"/>
      <c r="Q1548" s="41"/>
      <c r="S1548" s="41"/>
      <c r="U1548" s="41"/>
      <c r="W1548" s="41"/>
      <c r="Y1548" s="41"/>
      <c r="AA1548" s="41"/>
      <c r="AC1548" s="41"/>
      <c r="AE1548" s="41"/>
      <c r="AG1548" s="41"/>
      <c r="AI1548" s="41"/>
      <c r="AK1548" s="41"/>
      <c r="AM1548" s="41"/>
      <c r="AO1548" s="41"/>
      <c r="AQ1548" s="41"/>
      <c r="AS1548" s="41"/>
      <c r="AU1548" s="41"/>
      <c r="AW1548" s="41"/>
      <c r="AY1548" s="41"/>
      <c r="BA1548" s="41"/>
      <c r="BC1548" s="41"/>
      <c r="BE1548" s="41"/>
      <c r="BG1548" s="41"/>
      <c r="BI1548" s="41"/>
      <c r="BK1548" s="41"/>
      <c r="BM1548" s="41"/>
      <c r="BO1548" s="41"/>
    </row>
    <row r="1549" spans="13:67" x14ac:dyDescent="0.2">
      <c r="M1549" s="41"/>
      <c r="O1549" s="41"/>
      <c r="Q1549" s="41"/>
      <c r="S1549" s="41"/>
      <c r="U1549" s="41"/>
      <c r="W1549" s="41"/>
      <c r="Y1549" s="41"/>
      <c r="AA1549" s="41"/>
      <c r="AC1549" s="41"/>
      <c r="AE1549" s="41"/>
      <c r="AG1549" s="41"/>
      <c r="AI1549" s="41"/>
      <c r="AK1549" s="41"/>
      <c r="AM1549" s="41"/>
      <c r="AO1549" s="41"/>
      <c r="AQ1549" s="41"/>
      <c r="AS1549" s="41"/>
      <c r="AU1549" s="41"/>
      <c r="AW1549" s="41"/>
      <c r="AY1549" s="41"/>
      <c r="BA1549" s="41"/>
      <c r="BC1549" s="41"/>
      <c r="BE1549" s="41"/>
      <c r="BG1549" s="41"/>
      <c r="BI1549" s="41"/>
      <c r="BK1549" s="41"/>
      <c r="BM1549" s="41"/>
      <c r="BO1549" s="41"/>
    </row>
    <row r="1550" spans="13:67" x14ac:dyDescent="0.2">
      <c r="M1550" s="41"/>
      <c r="O1550" s="41"/>
      <c r="Q1550" s="41"/>
      <c r="S1550" s="41"/>
      <c r="U1550" s="41"/>
      <c r="W1550" s="41"/>
      <c r="Y1550" s="41"/>
      <c r="AA1550" s="41"/>
      <c r="AC1550" s="41"/>
      <c r="AE1550" s="41"/>
      <c r="AG1550" s="41"/>
      <c r="AI1550" s="41"/>
      <c r="AK1550" s="41"/>
      <c r="AM1550" s="41"/>
      <c r="AO1550" s="41"/>
      <c r="AQ1550" s="41"/>
      <c r="AS1550" s="41"/>
      <c r="AU1550" s="41"/>
      <c r="AW1550" s="41"/>
      <c r="AY1550" s="41"/>
      <c r="BA1550" s="41"/>
      <c r="BC1550" s="41"/>
      <c r="BE1550" s="41"/>
      <c r="BG1550" s="41"/>
      <c r="BI1550" s="41"/>
      <c r="BK1550" s="41"/>
      <c r="BM1550" s="41"/>
      <c r="BO1550" s="41"/>
    </row>
    <row r="1551" spans="13:67" x14ac:dyDescent="0.2">
      <c r="M1551" s="41"/>
      <c r="O1551" s="41"/>
      <c r="Q1551" s="41"/>
      <c r="S1551" s="41"/>
      <c r="U1551" s="41"/>
      <c r="W1551" s="41"/>
      <c r="Y1551" s="41"/>
      <c r="AA1551" s="41"/>
      <c r="AC1551" s="41"/>
      <c r="AE1551" s="41"/>
      <c r="AG1551" s="41"/>
      <c r="AI1551" s="41"/>
      <c r="AK1551" s="41"/>
      <c r="AM1551" s="41"/>
      <c r="AO1551" s="41"/>
      <c r="AQ1551" s="41"/>
      <c r="AS1551" s="41"/>
      <c r="AU1551" s="41"/>
      <c r="AW1551" s="41"/>
      <c r="AY1551" s="41"/>
      <c r="BA1551" s="41"/>
      <c r="BC1551" s="41"/>
      <c r="BE1551" s="41"/>
      <c r="BG1551" s="41"/>
      <c r="BI1551" s="41"/>
      <c r="BK1551" s="41"/>
      <c r="BM1551" s="41"/>
      <c r="BO1551" s="41"/>
    </row>
    <row r="1552" spans="13:67" x14ac:dyDescent="0.2">
      <c r="M1552" s="41"/>
      <c r="O1552" s="41"/>
      <c r="Q1552" s="41"/>
      <c r="S1552" s="41"/>
      <c r="U1552" s="41"/>
      <c r="W1552" s="41"/>
      <c r="Y1552" s="41"/>
      <c r="AA1552" s="41"/>
      <c r="AC1552" s="41"/>
      <c r="AE1552" s="41"/>
      <c r="AG1552" s="41"/>
      <c r="AI1552" s="41"/>
      <c r="AK1552" s="41"/>
      <c r="AM1552" s="41"/>
      <c r="AO1552" s="41"/>
      <c r="AQ1552" s="41"/>
      <c r="AS1552" s="41"/>
      <c r="AU1552" s="41"/>
      <c r="AW1552" s="41"/>
      <c r="AY1552" s="41"/>
      <c r="BA1552" s="41"/>
      <c r="BC1552" s="41"/>
      <c r="BE1552" s="41"/>
      <c r="BG1552" s="41"/>
      <c r="BI1552" s="41"/>
      <c r="BK1552" s="41"/>
      <c r="BM1552" s="41"/>
      <c r="BO1552" s="41"/>
    </row>
    <row r="1553" spans="13:67" x14ac:dyDescent="0.2">
      <c r="M1553" s="41"/>
      <c r="O1553" s="41"/>
      <c r="Q1553" s="41"/>
      <c r="S1553" s="41"/>
      <c r="U1553" s="41"/>
      <c r="W1553" s="41"/>
      <c r="Y1553" s="41"/>
      <c r="AA1553" s="41"/>
      <c r="AC1553" s="41"/>
      <c r="AE1553" s="41"/>
      <c r="AG1553" s="41"/>
      <c r="AI1553" s="41"/>
      <c r="AK1553" s="41"/>
      <c r="AM1553" s="41"/>
      <c r="AO1553" s="41"/>
      <c r="AQ1553" s="41"/>
      <c r="AS1553" s="41"/>
      <c r="AU1553" s="41"/>
      <c r="AW1553" s="41"/>
      <c r="AY1553" s="41"/>
      <c r="BA1553" s="41"/>
      <c r="BC1553" s="41"/>
      <c r="BE1553" s="41"/>
      <c r="BG1553" s="41"/>
      <c r="BI1553" s="41"/>
      <c r="BK1553" s="41"/>
      <c r="BM1553" s="41"/>
      <c r="BO1553" s="41"/>
    </row>
    <row r="1554" spans="13:67" x14ac:dyDescent="0.2">
      <c r="M1554" s="41"/>
      <c r="O1554" s="41"/>
      <c r="Q1554" s="41"/>
      <c r="S1554" s="41"/>
      <c r="U1554" s="41"/>
      <c r="W1554" s="41"/>
      <c r="Y1554" s="41"/>
      <c r="AA1554" s="41"/>
      <c r="AC1554" s="41"/>
      <c r="AE1554" s="41"/>
      <c r="AG1554" s="41"/>
      <c r="AI1554" s="41"/>
      <c r="AK1554" s="41"/>
      <c r="AM1554" s="41"/>
      <c r="AO1554" s="41"/>
      <c r="AQ1554" s="41"/>
      <c r="AS1554" s="41"/>
      <c r="AU1554" s="41"/>
      <c r="AW1554" s="41"/>
      <c r="AY1554" s="41"/>
      <c r="BA1554" s="41"/>
      <c r="BC1554" s="41"/>
      <c r="BE1554" s="41"/>
      <c r="BG1554" s="41"/>
      <c r="BI1554" s="41"/>
      <c r="BK1554" s="41"/>
      <c r="BM1554" s="41"/>
      <c r="BO1554" s="41"/>
    </row>
    <row r="1555" spans="13:67" x14ac:dyDescent="0.2">
      <c r="M1555" s="41"/>
      <c r="O1555" s="41"/>
      <c r="Q1555" s="41"/>
      <c r="S1555" s="41"/>
      <c r="U1555" s="41"/>
      <c r="W1555" s="41"/>
      <c r="Y1555" s="41"/>
      <c r="AA1555" s="41"/>
      <c r="AC1555" s="41"/>
      <c r="AE1555" s="41"/>
      <c r="AG1555" s="41"/>
      <c r="AI1555" s="41"/>
      <c r="AK1555" s="41"/>
      <c r="AM1555" s="41"/>
      <c r="AO1555" s="41"/>
      <c r="AQ1555" s="41"/>
      <c r="AS1555" s="41"/>
      <c r="AU1555" s="41"/>
      <c r="AW1555" s="41"/>
      <c r="AY1555" s="41"/>
      <c r="BA1555" s="41"/>
      <c r="BC1555" s="41"/>
      <c r="BE1555" s="41"/>
      <c r="BG1555" s="41"/>
      <c r="BI1555" s="41"/>
      <c r="BK1555" s="41"/>
      <c r="BM1555" s="41"/>
      <c r="BO1555" s="41"/>
    </row>
    <row r="1556" spans="13:67" x14ac:dyDescent="0.2">
      <c r="M1556" s="41"/>
      <c r="O1556" s="41"/>
      <c r="Q1556" s="41"/>
      <c r="S1556" s="41"/>
      <c r="U1556" s="41"/>
      <c r="W1556" s="41"/>
      <c r="Y1556" s="41"/>
      <c r="AA1556" s="41"/>
      <c r="AC1556" s="41"/>
      <c r="AE1556" s="41"/>
      <c r="AG1556" s="41"/>
      <c r="AI1556" s="41"/>
      <c r="AK1556" s="41"/>
      <c r="AM1556" s="41"/>
      <c r="AO1556" s="41"/>
      <c r="AQ1556" s="41"/>
      <c r="AS1556" s="41"/>
      <c r="AU1556" s="41"/>
      <c r="AW1556" s="41"/>
      <c r="AY1556" s="41"/>
      <c r="BA1556" s="41"/>
      <c r="BC1556" s="41"/>
      <c r="BE1556" s="41"/>
      <c r="BG1556" s="41"/>
      <c r="BI1556" s="41"/>
      <c r="BK1556" s="41"/>
      <c r="BM1556" s="41"/>
      <c r="BO1556" s="41"/>
    </row>
    <row r="1557" spans="13:67" x14ac:dyDescent="0.2">
      <c r="M1557" s="41"/>
      <c r="O1557" s="41"/>
      <c r="Q1557" s="41"/>
      <c r="S1557" s="41"/>
      <c r="U1557" s="41"/>
      <c r="W1557" s="41"/>
      <c r="Y1557" s="41"/>
      <c r="AA1557" s="41"/>
      <c r="AC1557" s="41"/>
      <c r="AE1557" s="41"/>
      <c r="AG1557" s="41"/>
      <c r="AI1557" s="41"/>
      <c r="AK1557" s="41"/>
      <c r="AM1557" s="41"/>
      <c r="AO1557" s="41"/>
      <c r="AQ1557" s="41"/>
      <c r="AS1557" s="41"/>
      <c r="AU1557" s="41"/>
      <c r="AW1557" s="41"/>
      <c r="AY1557" s="41"/>
      <c r="BA1557" s="41"/>
      <c r="BC1557" s="41"/>
      <c r="BE1557" s="41"/>
      <c r="BG1557" s="41"/>
      <c r="BI1557" s="41"/>
      <c r="BK1557" s="41"/>
      <c r="BM1557" s="41"/>
      <c r="BO1557" s="41"/>
    </row>
    <row r="1558" spans="13:67" x14ac:dyDescent="0.2">
      <c r="M1558" s="41"/>
      <c r="O1558" s="41"/>
      <c r="Q1558" s="41"/>
      <c r="S1558" s="41"/>
      <c r="U1558" s="41"/>
      <c r="W1558" s="41"/>
      <c r="Y1558" s="41"/>
      <c r="AA1558" s="41"/>
      <c r="AC1558" s="41"/>
      <c r="AE1558" s="41"/>
      <c r="AG1558" s="41"/>
      <c r="AI1558" s="41"/>
      <c r="AK1558" s="41"/>
      <c r="AM1558" s="41"/>
      <c r="AO1558" s="41"/>
      <c r="AQ1558" s="41"/>
      <c r="AS1558" s="41"/>
      <c r="AU1558" s="41"/>
      <c r="AW1558" s="41"/>
      <c r="AY1558" s="41"/>
      <c r="BA1558" s="41"/>
      <c r="BC1558" s="41"/>
      <c r="BE1558" s="41"/>
      <c r="BG1558" s="41"/>
      <c r="BI1558" s="41"/>
      <c r="BK1558" s="41"/>
      <c r="BM1558" s="41"/>
      <c r="BO1558" s="41"/>
    </row>
    <row r="1559" spans="13:67" x14ac:dyDescent="0.2">
      <c r="M1559" s="41"/>
      <c r="O1559" s="41"/>
      <c r="Q1559" s="41"/>
      <c r="S1559" s="41"/>
      <c r="U1559" s="41"/>
      <c r="W1559" s="41"/>
      <c r="Y1559" s="41"/>
      <c r="AA1559" s="41"/>
      <c r="AC1559" s="41"/>
      <c r="AE1559" s="41"/>
      <c r="AG1559" s="41"/>
      <c r="AI1559" s="41"/>
      <c r="AK1559" s="41"/>
      <c r="AM1559" s="41"/>
      <c r="AO1559" s="41"/>
      <c r="AQ1559" s="41"/>
      <c r="AS1559" s="41"/>
      <c r="AU1559" s="41"/>
      <c r="AW1559" s="41"/>
      <c r="AY1559" s="41"/>
      <c r="BA1559" s="41"/>
      <c r="BC1559" s="41"/>
      <c r="BE1559" s="41"/>
      <c r="BG1559" s="41"/>
      <c r="BI1559" s="41"/>
      <c r="BK1559" s="41"/>
      <c r="BM1559" s="41"/>
      <c r="BO1559" s="41"/>
    </row>
    <row r="1560" spans="13:67" x14ac:dyDescent="0.2">
      <c r="M1560" s="41"/>
      <c r="O1560" s="41"/>
      <c r="Q1560" s="41"/>
      <c r="S1560" s="41"/>
      <c r="U1560" s="41"/>
      <c r="W1560" s="41"/>
      <c r="Y1560" s="41"/>
      <c r="AA1560" s="41"/>
      <c r="AC1560" s="41"/>
      <c r="AE1560" s="41"/>
      <c r="AG1560" s="41"/>
      <c r="AI1560" s="41"/>
      <c r="AK1560" s="41"/>
      <c r="AM1560" s="41"/>
      <c r="AO1560" s="41"/>
      <c r="AQ1560" s="41"/>
      <c r="AS1560" s="41"/>
      <c r="AU1560" s="41"/>
      <c r="AW1560" s="41"/>
      <c r="AY1560" s="41"/>
      <c r="BA1560" s="41"/>
      <c r="BC1560" s="41"/>
      <c r="BE1560" s="41"/>
      <c r="BG1560" s="41"/>
      <c r="BI1560" s="41"/>
      <c r="BK1560" s="41"/>
      <c r="BM1560" s="41"/>
      <c r="BO1560" s="41"/>
    </row>
    <row r="1561" spans="13:67" x14ac:dyDescent="0.2">
      <c r="M1561" s="41"/>
      <c r="O1561" s="41"/>
      <c r="Q1561" s="41"/>
      <c r="S1561" s="41"/>
      <c r="U1561" s="41"/>
      <c r="W1561" s="41"/>
      <c r="Y1561" s="41"/>
      <c r="AA1561" s="41"/>
      <c r="AC1561" s="41"/>
      <c r="AE1561" s="41"/>
      <c r="AG1561" s="41"/>
      <c r="AI1561" s="41"/>
      <c r="AK1561" s="41"/>
      <c r="AM1561" s="41"/>
      <c r="AO1561" s="41"/>
      <c r="AQ1561" s="41"/>
      <c r="AS1561" s="41"/>
      <c r="AU1561" s="41"/>
      <c r="AW1561" s="41"/>
      <c r="AY1561" s="41"/>
      <c r="BA1561" s="41"/>
      <c r="BC1561" s="41"/>
      <c r="BE1561" s="41"/>
      <c r="BG1561" s="41"/>
      <c r="BI1561" s="41"/>
      <c r="BK1561" s="41"/>
      <c r="BM1561" s="41"/>
      <c r="BO1561" s="41"/>
    </row>
    <row r="1562" spans="13:67" x14ac:dyDescent="0.2">
      <c r="M1562" s="41"/>
      <c r="O1562" s="41"/>
      <c r="Q1562" s="41"/>
      <c r="S1562" s="41"/>
      <c r="U1562" s="41"/>
      <c r="W1562" s="41"/>
      <c r="Y1562" s="41"/>
      <c r="AA1562" s="41"/>
      <c r="AC1562" s="41"/>
      <c r="AE1562" s="41"/>
      <c r="AG1562" s="41"/>
      <c r="AI1562" s="41"/>
      <c r="AK1562" s="41"/>
      <c r="AM1562" s="41"/>
      <c r="AO1562" s="41"/>
      <c r="AQ1562" s="41"/>
      <c r="AS1562" s="41"/>
      <c r="AU1562" s="41"/>
      <c r="AW1562" s="41"/>
      <c r="AY1562" s="41"/>
      <c r="BA1562" s="41"/>
      <c r="BC1562" s="41"/>
      <c r="BE1562" s="41"/>
      <c r="BG1562" s="41"/>
      <c r="BI1562" s="41"/>
      <c r="BK1562" s="41"/>
      <c r="BM1562" s="41"/>
      <c r="BO1562" s="41"/>
    </row>
    <row r="1563" spans="13:67" x14ac:dyDescent="0.2">
      <c r="M1563" s="41"/>
      <c r="O1563" s="41"/>
      <c r="Q1563" s="41"/>
      <c r="S1563" s="41"/>
      <c r="U1563" s="41"/>
      <c r="W1563" s="41"/>
      <c r="Y1563" s="41"/>
      <c r="AA1563" s="41"/>
      <c r="AC1563" s="41"/>
      <c r="AE1563" s="41"/>
      <c r="AG1563" s="41"/>
      <c r="AI1563" s="41"/>
      <c r="AK1563" s="41"/>
      <c r="AM1563" s="41"/>
      <c r="AO1563" s="41"/>
      <c r="AQ1563" s="41"/>
      <c r="AS1563" s="41"/>
      <c r="AU1563" s="41"/>
      <c r="AW1563" s="41"/>
      <c r="AY1563" s="41"/>
      <c r="BA1563" s="41"/>
      <c r="BC1563" s="41"/>
      <c r="BE1563" s="41"/>
      <c r="BG1563" s="41"/>
      <c r="BI1563" s="41"/>
      <c r="BK1563" s="41"/>
      <c r="BM1563" s="41"/>
      <c r="BO1563" s="41"/>
    </row>
    <row r="1564" spans="13:67" x14ac:dyDescent="0.2">
      <c r="M1564" s="41"/>
      <c r="O1564" s="41"/>
      <c r="Q1564" s="41"/>
      <c r="S1564" s="41"/>
      <c r="U1564" s="41"/>
      <c r="W1564" s="41"/>
      <c r="Y1564" s="41"/>
      <c r="AA1564" s="41"/>
      <c r="AC1564" s="41"/>
      <c r="AE1564" s="41"/>
      <c r="AG1564" s="41"/>
      <c r="AI1564" s="41"/>
      <c r="AK1564" s="41"/>
      <c r="AM1564" s="41"/>
      <c r="AO1564" s="41"/>
      <c r="AQ1564" s="41"/>
      <c r="AS1564" s="41"/>
      <c r="AU1564" s="41"/>
      <c r="AW1564" s="41"/>
      <c r="AY1564" s="41"/>
      <c r="BA1564" s="41"/>
      <c r="BC1564" s="41"/>
      <c r="BE1564" s="41"/>
      <c r="BG1564" s="41"/>
      <c r="BI1564" s="41"/>
      <c r="BK1564" s="41"/>
      <c r="BM1564" s="41"/>
      <c r="BO1564" s="41"/>
    </row>
    <row r="1565" spans="13:67" x14ac:dyDescent="0.2">
      <c r="M1565" s="41"/>
      <c r="O1565" s="41"/>
      <c r="Q1565" s="41"/>
      <c r="S1565" s="41"/>
      <c r="U1565" s="41"/>
      <c r="W1565" s="41"/>
      <c r="Y1565" s="41"/>
      <c r="AA1565" s="41"/>
      <c r="AC1565" s="41"/>
      <c r="AE1565" s="41"/>
      <c r="AG1565" s="41"/>
      <c r="AI1565" s="41"/>
      <c r="AK1565" s="41"/>
      <c r="AM1565" s="41"/>
      <c r="AO1565" s="41"/>
      <c r="AQ1565" s="41"/>
      <c r="AS1565" s="41"/>
      <c r="AU1565" s="41"/>
      <c r="AW1565" s="41"/>
      <c r="AY1565" s="41"/>
      <c r="BA1565" s="41"/>
      <c r="BC1565" s="41"/>
      <c r="BE1565" s="41"/>
      <c r="BG1565" s="41"/>
      <c r="BI1565" s="41"/>
      <c r="BK1565" s="41"/>
      <c r="BM1565" s="41"/>
      <c r="BO1565" s="41"/>
    </row>
    <row r="1566" spans="13:67" x14ac:dyDescent="0.2">
      <c r="M1566" s="41"/>
      <c r="O1566" s="41"/>
      <c r="Q1566" s="41"/>
      <c r="S1566" s="41"/>
      <c r="U1566" s="41"/>
      <c r="W1566" s="41"/>
      <c r="Y1566" s="41"/>
      <c r="AA1566" s="41"/>
      <c r="AC1566" s="41"/>
      <c r="AE1566" s="41"/>
      <c r="AG1566" s="41"/>
      <c r="AI1566" s="41"/>
      <c r="AK1566" s="41"/>
      <c r="AM1566" s="41"/>
      <c r="AO1566" s="41"/>
      <c r="AQ1566" s="41"/>
      <c r="AS1566" s="41"/>
      <c r="AU1566" s="41"/>
      <c r="AW1566" s="41"/>
      <c r="AY1566" s="41"/>
      <c r="BA1566" s="41"/>
      <c r="BC1566" s="41"/>
      <c r="BE1566" s="41"/>
      <c r="BG1566" s="41"/>
      <c r="BI1566" s="41"/>
      <c r="BK1566" s="41"/>
      <c r="BM1566" s="41"/>
      <c r="BO1566" s="41"/>
    </row>
    <row r="1567" spans="13:67" x14ac:dyDescent="0.2">
      <c r="M1567" s="41"/>
      <c r="O1567" s="41"/>
      <c r="Q1567" s="41"/>
      <c r="S1567" s="41"/>
      <c r="U1567" s="41"/>
      <c r="W1567" s="41"/>
      <c r="Y1567" s="41"/>
      <c r="AA1567" s="41"/>
      <c r="AC1567" s="41"/>
      <c r="AE1567" s="41"/>
      <c r="AG1567" s="41"/>
      <c r="AI1567" s="41"/>
      <c r="AK1567" s="41"/>
      <c r="AM1567" s="41"/>
      <c r="AO1567" s="41"/>
      <c r="AQ1567" s="41"/>
      <c r="AS1567" s="41"/>
      <c r="AU1567" s="41"/>
      <c r="AW1567" s="41"/>
      <c r="AY1567" s="41"/>
      <c r="BA1567" s="41"/>
      <c r="BC1567" s="41"/>
      <c r="BE1567" s="41"/>
      <c r="BG1567" s="41"/>
      <c r="BI1567" s="41"/>
      <c r="BK1567" s="41"/>
      <c r="BM1567" s="41"/>
      <c r="BO1567" s="41"/>
    </row>
    <row r="1568" spans="13:67" x14ac:dyDescent="0.2">
      <c r="M1568" s="41"/>
      <c r="O1568" s="41"/>
      <c r="Q1568" s="41"/>
      <c r="S1568" s="41"/>
      <c r="U1568" s="41"/>
      <c r="W1568" s="41"/>
      <c r="Y1568" s="41"/>
      <c r="AA1568" s="41"/>
      <c r="AC1568" s="41"/>
      <c r="AE1568" s="41"/>
      <c r="AG1568" s="41"/>
      <c r="AI1568" s="41"/>
      <c r="AK1568" s="41"/>
      <c r="AM1568" s="41"/>
      <c r="AO1568" s="41"/>
      <c r="AQ1568" s="41"/>
      <c r="AS1568" s="41"/>
      <c r="AU1568" s="41"/>
      <c r="AW1568" s="41"/>
      <c r="AY1568" s="41"/>
      <c r="BA1568" s="41"/>
      <c r="BC1568" s="41"/>
      <c r="BE1568" s="41"/>
      <c r="BG1568" s="41"/>
      <c r="BI1568" s="41"/>
      <c r="BK1568" s="41"/>
      <c r="BM1568" s="41"/>
      <c r="BO1568" s="41"/>
    </row>
    <row r="1569" spans="13:67" x14ac:dyDescent="0.2">
      <c r="M1569" s="41"/>
      <c r="O1569" s="41"/>
      <c r="Q1569" s="41"/>
      <c r="S1569" s="41"/>
      <c r="U1569" s="41"/>
      <c r="W1569" s="41"/>
      <c r="Y1569" s="41"/>
      <c r="AA1569" s="41"/>
      <c r="AC1569" s="41"/>
      <c r="AE1569" s="41"/>
      <c r="AG1569" s="41"/>
      <c r="AI1569" s="41"/>
      <c r="AK1569" s="41"/>
      <c r="AM1569" s="41"/>
      <c r="AO1569" s="41"/>
      <c r="AQ1569" s="41"/>
      <c r="AS1569" s="41"/>
      <c r="AU1569" s="41"/>
      <c r="AW1569" s="41"/>
      <c r="AY1569" s="41"/>
      <c r="BA1569" s="41"/>
      <c r="BC1569" s="41"/>
      <c r="BE1569" s="41"/>
      <c r="BG1569" s="41"/>
      <c r="BI1569" s="41"/>
      <c r="BK1569" s="41"/>
      <c r="BM1569" s="41"/>
      <c r="BO1569" s="41"/>
    </row>
    <row r="1570" spans="13:67" x14ac:dyDescent="0.2">
      <c r="M1570" s="41"/>
      <c r="O1570" s="41"/>
      <c r="Q1570" s="41"/>
      <c r="S1570" s="41"/>
      <c r="U1570" s="41"/>
      <c r="W1570" s="41"/>
      <c r="Y1570" s="41"/>
      <c r="AA1570" s="41"/>
      <c r="AC1570" s="41"/>
      <c r="AE1570" s="41"/>
      <c r="AG1570" s="41"/>
      <c r="AI1570" s="41"/>
      <c r="AK1570" s="41"/>
      <c r="AM1570" s="41"/>
      <c r="AO1570" s="41"/>
      <c r="AQ1570" s="41"/>
      <c r="AS1570" s="41"/>
      <c r="AU1570" s="41"/>
      <c r="AW1570" s="41"/>
      <c r="AY1570" s="41"/>
      <c r="BA1570" s="41"/>
      <c r="BC1570" s="41"/>
      <c r="BE1570" s="41"/>
      <c r="BG1570" s="41"/>
      <c r="BI1570" s="41"/>
      <c r="BK1570" s="41"/>
      <c r="BM1570" s="41"/>
      <c r="BO1570" s="41"/>
    </row>
    <row r="1571" spans="13:67" x14ac:dyDescent="0.2">
      <c r="M1571" s="41"/>
      <c r="O1571" s="41"/>
      <c r="Q1571" s="41"/>
      <c r="S1571" s="41"/>
      <c r="U1571" s="41"/>
      <c r="W1571" s="41"/>
      <c r="Y1571" s="41"/>
      <c r="AA1571" s="41"/>
      <c r="AC1571" s="41"/>
      <c r="AE1571" s="41"/>
      <c r="AG1571" s="41"/>
      <c r="AI1571" s="41"/>
      <c r="AK1571" s="41"/>
      <c r="AM1571" s="41"/>
      <c r="AO1571" s="41"/>
      <c r="AQ1571" s="41"/>
      <c r="AS1571" s="41"/>
      <c r="AU1571" s="41"/>
      <c r="AW1571" s="41"/>
      <c r="AY1571" s="41"/>
      <c r="BA1571" s="41"/>
      <c r="BC1571" s="41"/>
      <c r="BE1571" s="41"/>
      <c r="BG1571" s="41"/>
      <c r="BI1571" s="41"/>
      <c r="BK1571" s="41"/>
      <c r="BM1571" s="41"/>
      <c r="BO1571" s="41"/>
    </row>
    <row r="1572" spans="13:67" x14ac:dyDescent="0.2">
      <c r="M1572" s="41"/>
      <c r="O1572" s="41"/>
      <c r="Q1572" s="41"/>
      <c r="S1572" s="41"/>
      <c r="U1572" s="41"/>
      <c r="W1572" s="41"/>
      <c r="Y1572" s="41"/>
      <c r="AA1572" s="41"/>
      <c r="AC1572" s="41"/>
      <c r="AE1572" s="41"/>
      <c r="AG1572" s="41"/>
      <c r="AI1572" s="41"/>
      <c r="AK1572" s="41"/>
      <c r="AM1572" s="41"/>
      <c r="AO1572" s="41"/>
      <c r="AQ1572" s="41"/>
      <c r="AS1572" s="41"/>
      <c r="AU1572" s="41"/>
      <c r="AW1572" s="41"/>
      <c r="AY1572" s="41"/>
      <c r="BA1572" s="41"/>
      <c r="BC1572" s="41"/>
      <c r="BE1572" s="41"/>
      <c r="BG1572" s="41"/>
      <c r="BI1572" s="41"/>
      <c r="BK1572" s="41"/>
      <c r="BM1572" s="41"/>
      <c r="BO1572" s="41"/>
    </row>
    <row r="1573" spans="13:67" x14ac:dyDescent="0.2">
      <c r="M1573" s="41"/>
      <c r="O1573" s="41"/>
      <c r="Q1573" s="41"/>
      <c r="S1573" s="41"/>
      <c r="U1573" s="41"/>
      <c r="W1573" s="41"/>
      <c r="Y1573" s="41"/>
      <c r="AA1573" s="41"/>
      <c r="AC1573" s="41"/>
      <c r="AE1573" s="41"/>
      <c r="AG1573" s="41"/>
      <c r="AI1573" s="41"/>
      <c r="AK1573" s="41"/>
      <c r="AM1573" s="41"/>
      <c r="AO1573" s="41"/>
      <c r="AQ1573" s="41"/>
      <c r="AS1573" s="41"/>
      <c r="AU1573" s="41"/>
      <c r="AW1573" s="41"/>
      <c r="AY1573" s="41"/>
      <c r="BA1573" s="41"/>
      <c r="BC1573" s="41"/>
      <c r="BE1573" s="41"/>
      <c r="BG1573" s="41"/>
      <c r="BI1573" s="41"/>
      <c r="BK1573" s="41"/>
      <c r="BM1573" s="41"/>
      <c r="BO1573" s="41"/>
    </row>
    <row r="1574" spans="13:67" x14ac:dyDescent="0.2">
      <c r="M1574" s="41"/>
      <c r="O1574" s="41"/>
      <c r="Q1574" s="41"/>
      <c r="S1574" s="41"/>
      <c r="U1574" s="41"/>
      <c r="W1574" s="41"/>
      <c r="Y1574" s="41"/>
      <c r="AA1574" s="41"/>
      <c r="AC1574" s="41"/>
      <c r="AE1574" s="41"/>
      <c r="AG1574" s="41"/>
      <c r="AI1574" s="41"/>
      <c r="AK1574" s="41"/>
      <c r="AM1574" s="41"/>
      <c r="AO1574" s="41"/>
      <c r="AQ1574" s="41"/>
      <c r="AS1574" s="41"/>
      <c r="AU1574" s="41"/>
      <c r="AW1574" s="41"/>
      <c r="AY1574" s="41"/>
      <c r="BA1574" s="41"/>
      <c r="BC1574" s="41"/>
      <c r="BE1574" s="41"/>
      <c r="BG1574" s="41"/>
      <c r="BI1574" s="41"/>
      <c r="BK1574" s="41"/>
      <c r="BM1574" s="41"/>
      <c r="BO1574" s="41"/>
    </row>
    <row r="1575" spans="13:67" x14ac:dyDescent="0.2">
      <c r="M1575" s="41"/>
      <c r="O1575" s="41"/>
      <c r="Q1575" s="41"/>
      <c r="S1575" s="41"/>
      <c r="U1575" s="41"/>
      <c r="W1575" s="41"/>
      <c r="Y1575" s="41"/>
      <c r="AA1575" s="41"/>
      <c r="AC1575" s="41"/>
      <c r="AE1575" s="41"/>
      <c r="AG1575" s="41"/>
      <c r="AI1575" s="41"/>
      <c r="AK1575" s="41"/>
      <c r="AM1575" s="41"/>
      <c r="AO1575" s="41"/>
      <c r="AQ1575" s="41"/>
      <c r="AS1575" s="41"/>
      <c r="AU1575" s="41"/>
      <c r="AW1575" s="41"/>
      <c r="AY1575" s="41"/>
      <c r="BA1575" s="41"/>
      <c r="BC1575" s="41"/>
      <c r="BE1575" s="41"/>
      <c r="BG1575" s="41"/>
      <c r="BI1575" s="41"/>
      <c r="BK1575" s="41"/>
      <c r="BM1575" s="41"/>
      <c r="BO1575" s="41"/>
    </row>
    <row r="1576" spans="13:67" x14ac:dyDescent="0.2">
      <c r="M1576" s="41"/>
      <c r="O1576" s="41"/>
      <c r="Q1576" s="41"/>
      <c r="S1576" s="41"/>
      <c r="U1576" s="41"/>
      <c r="W1576" s="41"/>
      <c r="Y1576" s="41"/>
      <c r="AA1576" s="41"/>
      <c r="AC1576" s="41"/>
      <c r="AE1576" s="41"/>
      <c r="AG1576" s="41"/>
      <c r="AI1576" s="41"/>
      <c r="AK1576" s="41"/>
      <c r="AM1576" s="41"/>
      <c r="AO1576" s="41"/>
      <c r="AQ1576" s="41"/>
      <c r="AS1576" s="41"/>
      <c r="AU1576" s="41"/>
      <c r="AW1576" s="41"/>
      <c r="AY1576" s="41"/>
      <c r="BA1576" s="41"/>
      <c r="BC1576" s="41"/>
      <c r="BE1576" s="41"/>
      <c r="BG1576" s="41"/>
      <c r="BI1576" s="41"/>
      <c r="BK1576" s="41"/>
      <c r="BM1576" s="41"/>
      <c r="BO1576" s="41"/>
    </row>
    <row r="1577" spans="13:67" x14ac:dyDescent="0.2">
      <c r="M1577" s="41"/>
      <c r="O1577" s="41"/>
      <c r="Q1577" s="41"/>
      <c r="S1577" s="41"/>
      <c r="U1577" s="41"/>
      <c r="W1577" s="41"/>
      <c r="Y1577" s="41"/>
      <c r="AA1577" s="41"/>
      <c r="AC1577" s="41"/>
      <c r="AE1577" s="41"/>
      <c r="AG1577" s="41"/>
      <c r="AI1577" s="41"/>
      <c r="AK1577" s="41"/>
      <c r="AM1577" s="41"/>
      <c r="AO1577" s="41"/>
      <c r="AQ1577" s="41"/>
      <c r="AS1577" s="41"/>
      <c r="AU1577" s="41"/>
      <c r="AW1577" s="41"/>
      <c r="AY1577" s="41"/>
      <c r="BA1577" s="41"/>
      <c r="BC1577" s="41"/>
      <c r="BE1577" s="41"/>
      <c r="BG1577" s="41"/>
      <c r="BI1577" s="41"/>
      <c r="BK1577" s="41"/>
      <c r="BM1577" s="41"/>
      <c r="BO1577" s="41"/>
    </row>
    <row r="1578" spans="13:67" x14ac:dyDescent="0.2">
      <c r="M1578" s="41"/>
      <c r="O1578" s="41"/>
      <c r="Q1578" s="41"/>
      <c r="S1578" s="41"/>
      <c r="U1578" s="41"/>
      <c r="W1578" s="41"/>
      <c r="Y1578" s="41"/>
      <c r="AA1578" s="41"/>
      <c r="AC1578" s="41"/>
      <c r="AE1578" s="41"/>
      <c r="AG1578" s="41"/>
      <c r="AI1578" s="41"/>
      <c r="AK1578" s="41"/>
      <c r="AM1578" s="41"/>
      <c r="AO1578" s="41"/>
      <c r="AQ1578" s="41"/>
      <c r="AS1578" s="41"/>
      <c r="AU1578" s="41"/>
      <c r="AW1578" s="41"/>
      <c r="AY1578" s="41"/>
      <c r="BA1578" s="41"/>
      <c r="BC1578" s="41"/>
      <c r="BE1578" s="41"/>
      <c r="BG1578" s="41"/>
      <c r="BI1578" s="41"/>
      <c r="BK1578" s="41"/>
      <c r="BM1578" s="41"/>
      <c r="BO1578" s="41"/>
    </row>
    <row r="1579" spans="13:67" x14ac:dyDescent="0.2">
      <c r="M1579" s="41"/>
      <c r="O1579" s="41"/>
      <c r="Q1579" s="41"/>
      <c r="S1579" s="41"/>
      <c r="U1579" s="41"/>
      <c r="W1579" s="41"/>
      <c r="Y1579" s="41"/>
      <c r="AA1579" s="41"/>
      <c r="AC1579" s="41"/>
      <c r="AE1579" s="41"/>
      <c r="AG1579" s="41"/>
      <c r="AI1579" s="41"/>
      <c r="AK1579" s="41"/>
      <c r="AM1579" s="41"/>
      <c r="AO1579" s="41"/>
      <c r="AQ1579" s="41"/>
      <c r="AS1579" s="41"/>
      <c r="AU1579" s="41"/>
      <c r="AW1579" s="41"/>
      <c r="AY1579" s="41"/>
      <c r="BA1579" s="41"/>
      <c r="BC1579" s="41"/>
      <c r="BE1579" s="41"/>
      <c r="BG1579" s="41"/>
      <c r="BI1579" s="41"/>
      <c r="BK1579" s="41"/>
      <c r="BM1579" s="41"/>
      <c r="BO1579" s="41"/>
    </row>
    <row r="1580" spans="13:67" x14ac:dyDescent="0.2">
      <c r="M1580" s="41"/>
      <c r="O1580" s="41"/>
      <c r="Q1580" s="41"/>
      <c r="S1580" s="41"/>
      <c r="U1580" s="41"/>
      <c r="W1580" s="41"/>
      <c r="Y1580" s="41"/>
      <c r="AA1580" s="41"/>
      <c r="AC1580" s="41"/>
      <c r="AE1580" s="41"/>
      <c r="AG1580" s="41"/>
      <c r="AI1580" s="41"/>
      <c r="AK1580" s="41"/>
      <c r="AM1580" s="41"/>
      <c r="AO1580" s="41"/>
      <c r="AQ1580" s="41"/>
      <c r="AS1580" s="41"/>
      <c r="AU1580" s="41"/>
      <c r="AW1580" s="41"/>
      <c r="AY1580" s="41"/>
      <c r="BA1580" s="41"/>
      <c r="BC1580" s="41"/>
      <c r="BE1580" s="41"/>
      <c r="BG1580" s="41"/>
      <c r="BI1580" s="41"/>
      <c r="BK1580" s="41"/>
      <c r="BM1580" s="41"/>
      <c r="BO1580" s="41"/>
    </row>
    <row r="1581" spans="13:67" x14ac:dyDescent="0.2">
      <c r="M1581" s="41"/>
      <c r="O1581" s="41"/>
      <c r="Q1581" s="41"/>
      <c r="S1581" s="41"/>
      <c r="U1581" s="41"/>
      <c r="W1581" s="41"/>
      <c r="Y1581" s="41"/>
      <c r="AA1581" s="41"/>
      <c r="AC1581" s="41"/>
      <c r="AE1581" s="41"/>
      <c r="AG1581" s="41"/>
      <c r="AI1581" s="41"/>
      <c r="AK1581" s="41"/>
      <c r="AM1581" s="41"/>
      <c r="AO1581" s="41"/>
      <c r="AQ1581" s="41"/>
      <c r="AS1581" s="41"/>
      <c r="AU1581" s="41"/>
      <c r="AW1581" s="41"/>
      <c r="AY1581" s="41"/>
      <c r="BA1581" s="41"/>
      <c r="BC1581" s="41"/>
      <c r="BE1581" s="41"/>
      <c r="BG1581" s="41"/>
      <c r="BI1581" s="41"/>
      <c r="BK1581" s="41"/>
      <c r="BM1581" s="41"/>
      <c r="BO1581" s="41"/>
    </row>
    <row r="1582" spans="13:67" x14ac:dyDescent="0.2">
      <c r="M1582" s="41"/>
      <c r="O1582" s="41"/>
      <c r="Q1582" s="41"/>
      <c r="S1582" s="41"/>
      <c r="U1582" s="41"/>
      <c r="W1582" s="41"/>
      <c r="Y1582" s="41"/>
      <c r="AA1582" s="41"/>
      <c r="AC1582" s="41"/>
      <c r="AE1582" s="41"/>
      <c r="AG1582" s="41"/>
      <c r="AI1582" s="41"/>
      <c r="AK1582" s="41"/>
      <c r="AM1582" s="41"/>
      <c r="AO1582" s="41"/>
      <c r="AQ1582" s="41"/>
      <c r="AS1582" s="41"/>
      <c r="AU1582" s="41"/>
      <c r="AW1582" s="41"/>
      <c r="AY1582" s="41"/>
      <c r="BA1582" s="41"/>
      <c r="BC1582" s="41"/>
      <c r="BE1582" s="41"/>
      <c r="BG1582" s="41"/>
      <c r="BI1582" s="41"/>
      <c r="BK1582" s="41"/>
      <c r="BM1582" s="41"/>
      <c r="BO1582" s="41"/>
    </row>
    <row r="1583" spans="13:67" x14ac:dyDescent="0.2">
      <c r="M1583" s="41"/>
      <c r="O1583" s="41"/>
      <c r="Q1583" s="41"/>
      <c r="S1583" s="41"/>
      <c r="U1583" s="41"/>
      <c r="W1583" s="41"/>
      <c r="Y1583" s="41"/>
      <c r="AA1583" s="41"/>
      <c r="AC1583" s="41"/>
      <c r="AE1583" s="41"/>
      <c r="AG1583" s="41"/>
      <c r="AI1583" s="41"/>
      <c r="AK1583" s="41"/>
      <c r="AM1583" s="41"/>
      <c r="AO1583" s="41"/>
      <c r="AQ1583" s="41"/>
      <c r="AS1583" s="41"/>
      <c r="AU1583" s="41"/>
      <c r="AW1583" s="41"/>
      <c r="AY1583" s="41"/>
      <c r="BA1583" s="41"/>
      <c r="BC1583" s="41"/>
      <c r="BE1583" s="41"/>
      <c r="BG1583" s="41"/>
      <c r="BI1583" s="41"/>
      <c r="BK1583" s="41"/>
      <c r="BM1583" s="41"/>
      <c r="BO1583" s="41"/>
    </row>
    <row r="1584" spans="13:67" x14ac:dyDescent="0.2">
      <c r="M1584" s="41"/>
      <c r="O1584" s="41"/>
      <c r="Q1584" s="41"/>
      <c r="S1584" s="41"/>
      <c r="U1584" s="41"/>
      <c r="W1584" s="41"/>
      <c r="Y1584" s="41"/>
      <c r="AA1584" s="41"/>
      <c r="AC1584" s="41"/>
      <c r="AE1584" s="41"/>
      <c r="AG1584" s="41"/>
      <c r="AI1584" s="41"/>
      <c r="AK1584" s="41"/>
      <c r="AM1584" s="41"/>
      <c r="AO1584" s="41"/>
      <c r="AQ1584" s="41"/>
      <c r="AS1584" s="41"/>
      <c r="AU1584" s="41"/>
      <c r="AW1584" s="41"/>
      <c r="AY1584" s="41"/>
      <c r="BA1584" s="41"/>
      <c r="BC1584" s="41"/>
      <c r="BE1584" s="41"/>
      <c r="BG1584" s="41"/>
      <c r="BI1584" s="41"/>
      <c r="BK1584" s="41"/>
      <c r="BM1584" s="41"/>
      <c r="BO1584" s="41"/>
    </row>
    <row r="1585" spans="13:67" x14ac:dyDescent="0.2">
      <c r="M1585" s="41"/>
      <c r="O1585" s="41"/>
      <c r="Q1585" s="41"/>
      <c r="S1585" s="41"/>
      <c r="U1585" s="41"/>
      <c r="W1585" s="41"/>
      <c r="Y1585" s="41"/>
      <c r="AA1585" s="41"/>
      <c r="AC1585" s="41"/>
      <c r="AE1585" s="41"/>
      <c r="AG1585" s="41"/>
      <c r="AI1585" s="41"/>
      <c r="AK1585" s="41"/>
      <c r="AM1585" s="41"/>
      <c r="AO1585" s="41"/>
      <c r="AQ1585" s="41"/>
      <c r="AS1585" s="41"/>
      <c r="AU1585" s="41"/>
      <c r="AW1585" s="41"/>
      <c r="AY1585" s="41"/>
      <c r="BA1585" s="41"/>
      <c r="BC1585" s="41"/>
      <c r="BE1585" s="41"/>
      <c r="BG1585" s="41"/>
      <c r="BI1585" s="41"/>
      <c r="BK1585" s="41"/>
      <c r="BM1585" s="41"/>
      <c r="BO1585" s="41"/>
    </row>
    <row r="1586" spans="13:67" x14ac:dyDescent="0.2">
      <c r="M1586" s="41"/>
      <c r="O1586" s="41"/>
      <c r="Q1586" s="41"/>
      <c r="S1586" s="41"/>
      <c r="U1586" s="41"/>
      <c r="W1586" s="41"/>
      <c r="Y1586" s="41"/>
      <c r="AA1586" s="41"/>
      <c r="AC1586" s="41"/>
      <c r="AE1586" s="41"/>
      <c r="AG1586" s="41"/>
      <c r="AI1586" s="41"/>
      <c r="AK1586" s="41"/>
      <c r="AM1586" s="41"/>
      <c r="AO1586" s="41"/>
      <c r="AQ1586" s="41"/>
      <c r="AS1586" s="41"/>
      <c r="AU1586" s="41"/>
      <c r="AW1586" s="41"/>
      <c r="AY1586" s="41"/>
      <c r="BA1586" s="41"/>
      <c r="BC1586" s="41"/>
      <c r="BE1586" s="41"/>
      <c r="BG1586" s="41"/>
      <c r="BI1586" s="41"/>
      <c r="BK1586" s="41"/>
      <c r="BM1586" s="41"/>
      <c r="BO1586" s="41"/>
    </row>
    <row r="1587" spans="13:67" x14ac:dyDescent="0.2">
      <c r="M1587" s="41"/>
      <c r="O1587" s="41"/>
      <c r="Q1587" s="41"/>
      <c r="S1587" s="41"/>
      <c r="U1587" s="41"/>
      <c r="W1587" s="41"/>
      <c r="Y1587" s="41"/>
      <c r="AA1587" s="41"/>
      <c r="AC1587" s="41"/>
      <c r="AE1587" s="41"/>
      <c r="AG1587" s="41"/>
      <c r="AI1587" s="41"/>
      <c r="AK1587" s="41"/>
      <c r="AM1587" s="41"/>
      <c r="AO1587" s="41"/>
      <c r="AQ1587" s="41"/>
      <c r="AS1587" s="41"/>
      <c r="AU1587" s="41"/>
      <c r="AW1587" s="41"/>
      <c r="AY1587" s="41"/>
      <c r="BA1587" s="41"/>
      <c r="BC1587" s="41"/>
      <c r="BE1587" s="41"/>
      <c r="BG1587" s="41"/>
      <c r="BI1587" s="41"/>
      <c r="BK1587" s="41"/>
      <c r="BM1587" s="41"/>
      <c r="BO1587" s="41"/>
    </row>
    <row r="1588" spans="13:67" x14ac:dyDescent="0.2">
      <c r="M1588" s="41"/>
      <c r="O1588" s="41"/>
      <c r="Q1588" s="41"/>
      <c r="S1588" s="41"/>
      <c r="U1588" s="41"/>
      <c r="W1588" s="41"/>
      <c r="Y1588" s="41"/>
      <c r="AA1588" s="41"/>
      <c r="AC1588" s="41"/>
      <c r="AE1588" s="41"/>
      <c r="AG1588" s="41"/>
      <c r="AI1588" s="41"/>
      <c r="AK1588" s="41"/>
      <c r="AM1588" s="41"/>
      <c r="AO1588" s="41"/>
      <c r="AQ1588" s="41"/>
      <c r="AS1588" s="41"/>
      <c r="AU1588" s="41"/>
      <c r="AW1588" s="41"/>
      <c r="AY1588" s="41"/>
      <c r="BA1588" s="41"/>
      <c r="BC1588" s="41"/>
      <c r="BE1588" s="41"/>
      <c r="BG1588" s="41"/>
      <c r="BI1588" s="41"/>
      <c r="BK1588" s="41"/>
      <c r="BM1588" s="41"/>
      <c r="BO1588" s="41"/>
    </row>
    <row r="1589" spans="13:67" x14ac:dyDescent="0.2">
      <c r="M1589" s="41"/>
      <c r="O1589" s="41"/>
      <c r="Q1589" s="41"/>
      <c r="S1589" s="41"/>
      <c r="U1589" s="41"/>
      <c r="W1589" s="41"/>
      <c r="Y1589" s="41"/>
      <c r="AA1589" s="41"/>
      <c r="AC1589" s="41"/>
      <c r="AE1589" s="41"/>
      <c r="AG1589" s="41"/>
      <c r="AI1589" s="41"/>
      <c r="AK1589" s="41"/>
      <c r="AM1589" s="41"/>
      <c r="AO1589" s="41"/>
      <c r="AQ1589" s="41"/>
      <c r="AS1589" s="41"/>
      <c r="AU1589" s="41"/>
      <c r="AW1589" s="41"/>
      <c r="AY1589" s="41"/>
      <c r="BA1589" s="41"/>
      <c r="BC1589" s="41"/>
      <c r="BE1589" s="41"/>
      <c r="BG1589" s="41"/>
      <c r="BI1589" s="41"/>
      <c r="BK1589" s="41"/>
      <c r="BM1589" s="41"/>
      <c r="BO1589" s="41"/>
    </row>
    <row r="1590" spans="13:67" x14ac:dyDescent="0.2">
      <c r="M1590" s="41"/>
      <c r="O1590" s="41"/>
      <c r="Q1590" s="41"/>
      <c r="S1590" s="41"/>
      <c r="U1590" s="41"/>
      <c r="W1590" s="41"/>
      <c r="Y1590" s="41"/>
      <c r="AA1590" s="41"/>
      <c r="AC1590" s="41"/>
      <c r="AE1590" s="41"/>
      <c r="AG1590" s="41"/>
      <c r="AI1590" s="41"/>
      <c r="AK1590" s="41"/>
      <c r="AM1590" s="41"/>
      <c r="AO1590" s="41"/>
      <c r="AQ1590" s="41"/>
      <c r="AS1590" s="41"/>
      <c r="AU1590" s="41"/>
      <c r="AW1590" s="41"/>
      <c r="AY1590" s="41"/>
      <c r="BA1590" s="41"/>
      <c r="BC1590" s="41"/>
      <c r="BE1590" s="41"/>
      <c r="BG1590" s="41"/>
      <c r="BI1590" s="41"/>
      <c r="BK1590" s="41"/>
      <c r="BM1590" s="41"/>
      <c r="BO1590" s="41"/>
    </row>
    <row r="1591" spans="13:67" x14ac:dyDescent="0.2">
      <c r="M1591" s="41"/>
      <c r="O1591" s="41"/>
      <c r="Q1591" s="41"/>
      <c r="S1591" s="41"/>
      <c r="U1591" s="41"/>
      <c r="W1591" s="41"/>
      <c r="Y1591" s="41"/>
      <c r="AA1591" s="41"/>
      <c r="AC1591" s="41"/>
      <c r="AE1591" s="41"/>
      <c r="AG1591" s="41"/>
      <c r="AI1591" s="41"/>
      <c r="AK1591" s="41"/>
      <c r="AM1591" s="41"/>
      <c r="AO1591" s="41"/>
      <c r="AQ1591" s="41"/>
      <c r="AS1591" s="41"/>
      <c r="AU1591" s="41"/>
      <c r="AW1591" s="41"/>
      <c r="AY1591" s="41"/>
      <c r="BA1591" s="41"/>
      <c r="BC1591" s="41"/>
      <c r="BE1591" s="41"/>
      <c r="BG1591" s="41"/>
      <c r="BI1591" s="41"/>
      <c r="BK1591" s="41"/>
      <c r="BM1591" s="41"/>
      <c r="BO1591" s="41"/>
    </row>
    <row r="1592" spans="13:67" x14ac:dyDescent="0.2">
      <c r="M1592" s="41"/>
      <c r="O1592" s="41"/>
      <c r="Q1592" s="41"/>
      <c r="S1592" s="41"/>
      <c r="U1592" s="41"/>
      <c r="W1592" s="41"/>
      <c r="Y1592" s="41"/>
      <c r="AA1592" s="41"/>
      <c r="AC1592" s="41"/>
      <c r="AE1592" s="41"/>
      <c r="AG1592" s="41"/>
      <c r="AI1592" s="41"/>
      <c r="AK1592" s="41"/>
      <c r="AM1592" s="41"/>
      <c r="AO1592" s="41"/>
      <c r="AQ1592" s="41"/>
      <c r="AS1592" s="41"/>
      <c r="AU1592" s="41"/>
      <c r="AW1592" s="41"/>
      <c r="AY1592" s="41"/>
      <c r="BA1592" s="41"/>
      <c r="BC1592" s="41"/>
      <c r="BE1592" s="41"/>
      <c r="BG1592" s="41"/>
      <c r="BI1592" s="41"/>
      <c r="BK1592" s="41"/>
      <c r="BM1592" s="41"/>
      <c r="BO1592" s="41"/>
    </row>
    <row r="1593" spans="13:67" x14ac:dyDescent="0.2">
      <c r="M1593" s="41"/>
      <c r="O1593" s="41"/>
      <c r="Q1593" s="41"/>
      <c r="S1593" s="41"/>
      <c r="U1593" s="41"/>
      <c r="W1593" s="41"/>
      <c r="Y1593" s="41"/>
      <c r="AA1593" s="41"/>
      <c r="AC1593" s="41"/>
      <c r="AE1593" s="41"/>
      <c r="AG1593" s="41"/>
      <c r="AI1593" s="41"/>
      <c r="AK1593" s="41"/>
      <c r="AM1593" s="41"/>
      <c r="AO1593" s="41"/>
      <c r="AQ1593" s="41"/>
      <c r="AS1593" s="41"/>
      <c r="AU1593" s="41"/>
      <c r="AW1593" s="41"/>
      <c r="AY1593" s="41"/>
      <c r="BA1593" s="41"/>
      <c r="BC1593" s="41"/>
      <c r="BE1593" s="41"/>
      <c r="BG1593" s="41"/>
      <c r="BI1593" s="41"/>
      <c r="BK1593" s="41"/>
      <c r="BM1593" s="41"/>
      <c r="BO1593" s="41"/>
    </row>
    <row r="1594" spans="13:67" x14ac:dyDescent="0.2">
      <c r="M1594" s="41"/>
      <c r="O1594" s="41"/>
      <c r="Q1594" s="41"/>
      <c r="S1594" s="41"/>
      <c r="U1594" s="41"/>
      <c r="W1594" s="41"/>
      <c r="Y1594" s="41"/>
      <c r="AA1594" s="41"/>
      <c r="AC1594" s="41"/>
      <c r="AE1594" s="41"/>
      <c r="AG1594" s="41"/>
      <c r="AI1594" s="41"/>
      <c r="AK1594" s="41"/>
      <c r="AM1594" s="41"/>
      <c r="AO1594" s="41"/>
      <c r="AQ1594" s="41"/>
      <c r="AS1594" s="41"/>
      <c r="AU1594" s="41"/>
      <c r="AW1594" s="41"/>
      <c r="AY1594" s="41"/>
      <c r="BA1594" s="41"/>
      <c r="BC1594" s="41"/>
      <c r="BE1594" s="41"/>
      <c r="BG1594" s="41"/>
      <c r="BI1594" s="41"/>
      <c r="BK1594" s="41"/>
      <c r="BM1594" s="41"/>
      <c r="BO1594" s="41"/>
    </row>
    <row r="1595" spans="13:67" x14ac:dyDescent="0.2">
      <c r="M1595" s="41"/>
      <c r="O1595" s="41"/>
      <c r="Q1595" s="41"/>
      <c r="S1595" s="41"/>
      <c r="U1595" s="41"/>
      <c r="W1595" s="41"/>
      <c r="Y1595" s="41"/>
      <c r="AA1595" s="41"/>
      <c r="AC1595" s="41"/>
      <c r="AE1595" s="41"/>
      <c r="AG1595" s="41"/>
      <c r="AI1595" s="41"/>
      <c r="AK1595" s="41"/>
      <c r="AM1595" s="41"/>
      <c r="AO1595" s="41"/>
      <c r="AQ1595" s="41"/>
      <c r="AS1595" s="41"/>
      <c r="AU1595" s="41"/>
      <c r="AW1595" s="41"/>
      <c r="AY1595" s="41"/>
      <c r="BA1595" s="41"/>
      <c r="BC1595" s="41"/>
      <c r="BE1595" s="41"/>
      <c r="BG1595" s="41"/>
      <c r="BI1595" s="41"/>
      <c r="BK1595" s="41"/>
      <c r="BM1595" s="41"/>
      <c r="BO1595" s="41"/>
    </row>
    <row r="1596" spans="13:67" x14ac:dyDescent="0.2">
      <c r="M1596" s="41"/>
      <c r="O1596" s="41"/>
      <c r="Q1596" s="41"/>
      <c r="S1596" s="41"/>
      <c r="U1596" s="41"/>
      <c r="W1596" s="41"/>
      <c r="Y1596" s="41"/>
      <c r="AA1596" s="41"/>
      <c r="AC1596" s="41"/>
      <c r="AE1596" s="41"/>
      <c r="AG1596" s="41"/>
      <c r="AI1596" s="41"/>
      <c r="AK1596" s="41"/>
      <c r="AM1596" s="41"/>
      <c r="AO1596" s="41"/>
      <c r="AQ1596" s="41"/>
      <c r="AS1596" s="41"/>
      <c r="AU1596" s="41"/>
      <c r="AW1596" s="41"/>
      <c r="AY1596" s="41"/>
      <c r="BA1596" s="41"/>
      <c r="BC1596" s="41"/>
      <c r="BE1596" s="41"/>
      <c r="BG1596" s="41"/>
      <c r="BI1596" s="41"/>
      <c r="BK1596" s="41"/>
      <c r="BM1596" s="41"/>
      <c r="BO1596" s="41"/>
    </row>
    <row r="1597" spans="13:67" x14ac:dyDescent="0.2">
      <c r="M1597" s="41"/>
      <c r="O1597" s="41"/>
      <c r="Q1597" s="41"/>
      <c r="S1597" s="41"/>
      <c r="U1597" s="41"/>
      <c r="W1597" s="41"/>
      <c r="Y1597" s="41"/>
      <c r="AA1597" s="41"/>
      <c r="AC1597" s="41"/>
      <c r="AE1597" s="41"/>
      <c r="AG1597" s="41"/>
      <c r="AI1597" s="41"/>
      <c r="AK1597" s="41"/>
      <c r="AM1597" s="41"/>
      <c r="AO1597" s="41"/>
      <c r="AQ1597" s="41"/>
      <c r="AS1597" s="41"/>
      <c r="AU1597" s="41"/>
      <c r="AW1597" s="41"/>
      <c r="AY1597" s="41"/>
      <c r="BA1597" s="41"/>
      <c r="BC1597" s="41"/>
      <c r="BE1597" s="41"/>
      <c r="BG1597" s="41"/>
      <c r="BI1597" s="41"/>
      <c r="BK1597" s="41"/>
      <c r="BM1597" s="41"/>
      <c r="BO1597" s="41"/>
    </row>
    <row r="1598" spans="13:67" x14ac:dyDescent="0.2">
      <c r="M1598" s="41"/>
      <c r="O1598" s="41"/>
      <c r="Q1598" s="41"/>
      <c r="S1598" s="41"/>
      <c r="U1598" s="41"/>
      <c r="W1598" s="41"/>
      <c r="Y1598" s="41"/>
      <c r="AA1598" s="41"/>
      <c r="AC1598" s="41"/>
      <c r="AE1598" s="41"/>
      <c r="AG1598" s="41"/>
      <c r="AI1598" s="41"/>
      <c r="AK1598" s="41"/>
      <c r="AM1598" s="41"/>
      <c r="AO1598" s="41"/>
      <c r="AQ1598" s="41"/>
      <c r="AS1598" s="41"/>
      <c r="AU1598" s="41"/>
      <c r="AW1598" s="41"/>
      <c r="AY1598" s="41"/>
      <c r="BA1598" s="41"/>
      <c r="BC1598" s="41"/>
      <c r="BE1598" s="41"/>
      <c r="BG1598" s="41"/>
      <c r="BI1598" s="41"/>
      <c r="BK1598" s="41"/>
      <c r="BM1598" s="41"/>
      <c r="BO1598" s="41"/>
    </row>
    <row r="1599" spans="13:67" x14ac:dyDescent="0.2">
      <c r="M1599" s="41"/>
      <c r="O1599" s="41"/>
      <c r="Q1599" s="41"/>
      <c r="S1599" s="41"/>
      <c r="U1599" s="41"/>
      <c r="W1599" s="41"/>
      <c r="Y1599" s="41"/>
      <c r="AA1599" s="41"/>
      <c r="AC1599" s="41"/>
      <c r="AE1599" s="41"/>
      <c r="AG1599" s="41"/>
      <c r="AI1599" s="41"/>
      <c r="AK1599" s="41"/>
      <c r="AM1599" s="41"/>
      <c r="AO1599" s="41"/>
      <c r="AQ1599" s="41"/>
      <c r="AS1599" s="41"/>
      <c r="AU1599" s="41"/>
      <c r="AW1599" s="41"/>
      <c r="AY1599" s="41"/>
      <c r="BA1599" s="41"/>
      <c r="BC1599" s="41"/>
      <c r="BE1599" s="41"/>
      <c r="BG1599" s="41"/>
      <c r="BI1599" s="41"/>
      <c r="BK1599" s="41"/>
      <c r="BM1599" s="41"/>
      <c r="BO1599" s="41"/>
    </row>
    <row r="1600" spans="13:67" x14ac:dyDescent="0.2">
      <c r="M1600" s="41"/>
      <c r="O1600" s="41"/>
      <c r="Q1600" s="41"/>
      <c r="S1600" s="41"/>
      <c r="U1600" s="41"/>
      <c r="W1600" s="41"/>
      <c r="Y1600" s="41"/>
      <c r="AA1600" s="41"/>
      <c r="AC1600" s="41"/>
      <c r="AE1600" s="41"/>
      <c r="AG1600" s="41"/>
      <c r="AI1600" s="41"/>
      <c r="AK1600" s="41"/>
      <c r="AM1600" s="41"/>
      <c r="AO1600" s="41"/>
      <c r="AQ1600" s="41"/>
      <c r="AS1600" s="41"/>
      <c r="AU1600" s="41"/>
      <c r="AW1600" s="41"/>
      <c r="AY1600" s="41"/>
      <c r="BA1600" s="41"/>
      <c r="BC1600" s="41"/>
      <c r="BE1600" s="41"/>
      <c r="BG1600" s="41"/>
      <c r="BI1600" s="41"/>
      <c r="BK1600" s="41"/>
      <c r="BM1600" s="41"/>
      <c r="BO1600" s="41"/>
    </row>
    <row r="1601" spans="13:67" x14ac:dyDescent="0.2">
      <c r="M1601" s="41"/>
      <c r="O1601" s="41"/>
      <c r="Q1601" s="41"/>
      <c r="S1601" s="41"/>
      <c r="U1601" s="41"/>
      <c r="W1601" s="41"/>
      <c r="Y1601" s="41"/>
      <c r="AA1601" s="41"/>
      <c r="AC1601" s="41"/>
      <c r="AE1601" s="41"/>
      <c r="AG1601" s="41"/>
      <c r="AI1601" s="41"/>
      <c r="AK1601" s="41"/>
      <c r="AM1601" s="41"/>
      <c r="AO1601" s="41"/>
      <c r="AQ1601" s="41"/>
      <c r="AS1601" s="41"/>
      <c r="AU1601" s="41"/>
      <c r="AW1601" s="41"/>
      <c r="AY1601" s="41"/>
      <c r="BA1601" s="41"/>
      <c r="BC1601" s="41"/>
      <c r="BE1601" s="41"/>
      <c r="BG1601" s="41"/>
      <c r="BI1601" s="41"/>
      <c r="BK1601" s="41"/>
      <c r="BM1601" s="41"/>
      <c r="BO1601" s="41"/>
    </row>
    <row r="1602" spans="13:67" x14ac:dyDescent="0.2">
      <c r="M1602" s="41"/>
      <c r="O1602" s="41"/>
      <c r="Q1602" s="41"/>
      <c r="S1602" s="41"/>
      <c r="U1602" s="41"/>
      <c r="W1602" s="41"/>
      <c r="Y1602" s="41"/>
      <c r="AA1602" s="41"/>
      <c r="AC1602" s="41"/>
      <c r="AE1602" s="41"/>
      <c r="AG1602" s="41"/>
      <c r="AI1602" s="41"/>
      <c r="AK1602" s="41"/>
      <c r="AM1602" s="41"/>
      <c r="AO1602" s="41"/>
      <c r="AQ1602" s="41"/>
      <c r="AS1602" s="41"/>
      <c r="AU1602" s="41"/>
      <c r="AW1602" s="41"/>
      <c r="AY1602" s="41"/>
      <c r="BA1602" s="41"/>
      <c r="BC1602" s="41"/>
      <c r="BE1602" s="41"/>
      <c r="BG1602" s="41"/>
      <c r="BI1602" s="41"/>
      <c r="BK1602" s="41"/>
      <c r="BM1602" s="41"/>
      <c r="BO1602" s="41"/>
    </row>
    <row r="1603" spans="13:67" x14ac:dyDescent="0.2">
      <c r="M1603" s="41"/>
      <c r="O1603" s="41"/>
      <c r="Q1603" s="41"/>
      <c r="S1603" s="41"/>
      <c r="U1603" s="41"/>
      <c r="W1603" s="41"/>
      <c r="Y1603" s="41"/>
      <c r="AA1603" s="41"/>
      <c r="AC1603" s="41"/>
      <c r="AE1603" s="41"/>
      <c r="AG1603" s="41"/>
      <c r="AI1603" s="41"/>
      <c r="AK1603" s="41"/>
      <c r="AM1603" s="41"/>
      <c r="AO1603" s="41"/>
      <c r="AQ1603" s="41"/>
      <c r="AS1603" s="41"/>
      <c r="AU1603" s="41"/>
      <c r="AW1603" s="41"/>
      <c r="AY1603" s="41"/>
      <c r="BA1603" s="41"/>
      <c r="BC1603" s="41"/>
      <c r="BE1603" s="41"/>
      <c r="BG1603" s="41"/>
      <c r="BI1603" s="41"/>
      <c r="BK1603" s="41"/>
      <c r="BM1603" s="41"/>
      <c r="BO1603" s="41"/>
    </row>
    <row r="1604" spans="13:67" x14ac:dyDescent="0.2">
      <c r="M1604" s="41"/>
      <c r="O1604" s="41"/>
      <c r="Q1604" s="41"/>
      <c r="S1604" s="41"/>
      <c r="U1604" s="41"/>
      <c r="W1604" s="41"/>
      <c r="Y1604" s="41"/>
      <c r="AA1604" s="41"/>
      <c r="AC1604" s="41"/>
      <c r="AE1604" s="41"/>
      <c r="AG1604" s="41"/>
      <c r="AI1604" s="41"/>
      <c r="AK1604" s="41"/>
      <c r="AM1604" s="41"/>
      <c r="AO1604" s="41"/>
      <c r="AQ1604" s="41"/>
      <c r="AS1604" s="41"/>
      <c r="AU1604" s="41"/>
      <c r="AW1604" s="41"/>
      <c r="AY1604" s="41"/>
      <c r="BA1604" s="41"/>
      <c r="BC1604" s="41"/>
      <c r="BE1604" s="41"/>
      <c r="BG1604" s="41"/>
      <c r="BI1604" s="41"/>
      <c r="BK1604" s="41"/>
      <c r="BM1604" s="41"/>
      <c r="BO1604" s="41"/>
    </row>
    <row r="1605" spans="13:67" x14ac:dyDescent="0.2">
      <c r="M1605" s="41"/>
      <c r="O1605" s="41"/>
      <c r="Q1605" s="41"/>
      <c r="S1605" s="41"/>
      <c r="U1605" s="41"/>
      <c r="W1605" s="41"/>
      <c r="Y1605" s="41"/>
      <c r="AA1605" s="41"/>
      <c r="AC1605" s="41"/>
      <c r="AE1605" s="41"/>
      <c r="AG1605" s="41"/>
      <c r="AI1605" s="41"/>
      <c r="AK1605" s="41"/>
      <c r="AM1605" s="41"/>
      <c r="AO1605" s="41"/>
      <c r="AQ1605" s="41"/>
      <c r="AS1605" s="41"/>
      <c r="AU1605" s="41"/>
      <c r="AW1605" s="41"/>
      <c r="AY1605" s="41"/>
      <c r="BA1605" s="41"/>
      <c r="BC1605" s="41"/>
      <c r="BE1605" s="41"/>
      <c r="BG1605" s="41"/>
      <c r="BI1605" s="41"/>
      <c r="BK1605" s="41"/>
      <c r="BM1605" s="41"/>
      <c r="BO1605" s="41"/>
    </row>
    <row r="1606" spans="13:67" x14ac:dyDescent="0.2">
      <c r="M1606" s="41"/>
      <c r="O1606" s="41"/>
      <c r="Q1606" s="41"/>
      <c r="S1606" s="41"/>
      <c r="U1606" s="41"/>
      <c r="W1606" s="41"/>
      <c r="Y1606" s="41"/>
      <c r="AA1606" s="41"/>
      <c r="AC1606" s="41"/>
      <c r="AE1606" s="41"/>
      <c r="AG1606" s="41"/>
      <c r="AI1606" s="41"/>
      <c r="AK1606" s="41"/>
      <c r="AM1606" s="41"/>
      <c r="AO1606" s="41"/>
      <c r="AQ1606" s="41"/>
      <c r="AS1606" s="41"/>
      <c r="AU1606" s="41"/>
      <c r="AW1606" s="41"/>
      <c r="AY1606" s="41"/>
      <c r="BA1606" s="41"/>
      <c r="BC1606" s="41"/>
      <c r="BE1606" s="41"/>
      <c r="BG1606" s="41"/>
      <c r="BI1606" s="41"/>
      <c r="BK1606" s="41"/>
      <c r="BM1606" s="41"/>
      <c r="BO1606" s="41"/>
    </row>
    <row r="1607" spans="13:67" x14ac:dyDescent="0.2">
      <c r="M1607" s="41"/>
      <c r="O1607" s="41"/>
      <c r="Q1607" s="41"/>
      <c r="S1607" s="41"/>
      <c r="U1607" s="41"/>
      <c r="W1607" s="41"/>
      <c r="Y1607" s="41"/>
      <c r="AA1607" s="41"/>
      <c r="AC1607" s="41"/>
      <c r="AE1607" s="41"/>
      <c r="AG1607" s="41"/>
      <c r="AI1607" s="41"/>
      <c r="AK1607" s="41"/>
      <c r="AM1607" s="41"/>
      <c r="AO1607" s="41"/>
      <c r="AQ1607" s="41"/>
      <c r="AS1607" s="41"/>
      <c r="AU1607" s="41"/>
      <c r="AW1607" s="41"/>
      <c r="AY1607" s="41"/>
      <c r="BA1607" s="41"/>
      <c r="BC1607" s="41"/>
      <c r="BE1607" s="41"/>
      <c r="BG1607" s="41"/>
      <c r="BI1607" s="41"/>
      <c r="BK1607" s="41"/>
      <c r="BM1607" s="41"/>
      <c r="BO1607" s="41"/>
    </row>
    <row r="1608" spans="13:67" x14ac:dyDescent="0.2">
      <c r="M1608" s="41"/>
      <c r="O1608" s="41"/>
      <c r="Q1608" s="41"/>
      <c r="S1608" s="41"/>
      <c r="U1608" s="41"/>
      <c r="W1608" s="41"/>
      <c r="Y1608" s="41"/>
      <c r="AA1608" s="41"/>
      <c r="AC1608" s="41"/>
      <c r="AE1608" s="41"/>
      <c r="AG1608" s="41"/>
      <c r="AI1608" s="41"/>
      <c r="AK1608" s="41"/>
      <c r="AM1608" s="41"/>
      <c r="AO1608" s="41"/>
      <c r="AQ1608" s="41"/>
      <c r="AS1608" s="41"/>
      <c r="AU1608" s="41"/>
      <c r="AW1608" s="41"/>
      <c r="AY1608" s="41"/>
      <c r="BA1608" s="41"/>
      <c r="BC1608" s="41"/>
      <c r="BE1608" s="41"/>
      <c r="BG1608" s="41"/>
      <c r="BI1608" s="41"/>
      <c r="BK1608" s="41"/>
      <c r="BM1608" s="41"/>
      <c r="BO1608" s="41"/>
    </row>
    <row r="1609" spans="13:67" x14ac:dyDescent="0.2">
      <c r="M1609" s="41"/>
      <c r="O1609" s="41"/>
      <c r="Q1609" s="41"/>
      <c r="S1609" s="41"/>
      <c r="U1609" s="41"/>
      <c r="W1609" s="41"/>
      <c r="Y1609" s="41"/>
      <c r="AA1609" s="41"/>
      <c r="AC1609" s="41"/>
      <c r="AE1609" s="41"/>
      <c r="AG1609" s="41"/>
      <c r="AI1609" s="41"/>
      <c r="AK1609" s="41"/>
      <c r="AM1609" s="41"/>
      <c r="AO1609" s="41"/>
      <c r="AQ1609" s="41"/>
      <c r="AS1609" s="41"/>
      <c r="AU1609" s="41"/>
      <c r="AW1609" s="41"/>
      <c r="AY1609" s="41"/>
      <c r="BA1609" s="41"/>
      <c r="BC1609" s="41"/>
      <c r="BE1609" s="41"/>
      <c r="BG1609" s="41"/>
      <c r="BI1609" s="41"/>
      <c r="BK1609" s="41"/>
      <c r="BM1609" s="41"/>
      <c r="BO1609" s="41"/>
    </row>
    <row r="1610" spans="13:67" x14ac:dyDescent="0.2">
      <c r="M1610" s="41"/>
      <c r="O1610" s="41"/>
      <c r="Q1610" s="41"/>
      <c r="S1610" s="41"/>
      <c r="U1610" s="41"/>
      <c r="W1610" s="41"/>
      <c r="Y1610" s="41"/>
      <c r="AA1610" s="41"/>
      <c r="AC1610" s="41"/>
      <c r="AE1610" s="41"/>
      <c r="AG1610" s="41"/>
      <c r="AI1610" s="41"/>
      <c r="AK1610" s="41"/>
      <c r="AM1610" s="41"/>
      <c r="AO1610" s="41"/>
      <c r="AQ1610" s="41"/>
      <c r="AS1610" s="41"/>
      <c r="AU1610" s="41"/>
      <c r="AW1610" s="41"/>
      <c r="AY1610" s="41"/>
      <c r="BA1610" s="41"/>
      <c r="BC1610" s="41"/>
      <c r="BE1610" s="41"/>
      <c r="BG1610" s="41"/>
      <c r="BI1610" s="41"/>
      <c r="BK1610" s="41"/>
      <c r="BM1610" s="41"/>
      <c r="BO1610" s="41"/>
    </row>
    <row r="1611" spans="13:67" x14ac:dyDescent="0.2">
      <c r="M1611" s="41"/>
      <c r="O1611" s="41"/>
      <c r="Q1611" s="41"/>
      <c r="S1611" s="41"/>
      <c r="U1611" s="41"/>
      <c r="W1611" s="41"/>
      <c r="Y1611" s="41"/>
      <c r="AA1611" s="41"/>
      <c r="AC1611" s="41"/>
      <c r="AE1611" s="41"/>
      <c r="AG1611" s="41"/>
      <c r="AI1611" s="41"/>
      <c r="AK1611" s="41"/>
      <c r="AM1611" s="41"/>
      <c r="AO1611" s="41"/>
      <c r="AQ1611" s="41"/>
      <c r="AS1611" s="41"/>
      <c r="AU1611" s="41"/>
      <c r="AW1611" s="41"/>
      <c r="AY1611" s="41"/>
      <c r="BA1611" s="41"/>
      <c r="BC1611" s="41"/>
      <c r="BE1611" s="41"/>
      <c r="BG1611" s="41"/>
      <c r="BI1611" s="41"/>
      <c r="BK1611" s="41"/>
      <c r="BM1611" s="41"/>
      <c r="BO1611" s="41"/>
    </row>
    <row r="1612" spans="13:67" x14ac:dyDescent="0.2">
      <c r="M1612" s="41"/>
      <c r="O1612" s="41"/>
      <c r="Q1612" s="41"/>
      <c r="S1612" s="41"/>
      <c r="U1612" s="41"/>
      <c r="W1612" s="41"/>
      <c r="Y1612" s="41"/>
      <c r="AA1612" s="41"/>
      <c r="AC1612" s="41"/>
      <c r="AE1612" s="41"/>
      <c r="AG1612" s="41"/>
      <c r="AI1612" s="41"/>
      <c r="AK1612" s="41"/>
      <c r="AM1612" s="41"/>
      <c r="AO1612" s="41"/>
      <c r="AQ1612" s="41"/>
      <c r="AS1612" s="41"/>
      <c r="AU1612" s="41"/>
      <c r="AW1612" s="41"/>
      <c r="AY1612" s="41"/>
      <c r="BA1612" s="41"/>
      <c r="BC1612" s="41"/>
      <c r="BE1612" s="41"/>
      <c r="BG1612" s="41"/>
      <c r="BI1612" s="41"/>
      <c r="BK1612" s="41"/>
      <c r="BM1612" s="41"/>
      <c r="BO1612" s="41"/>
    </row>
    <row r="1613" spans="13:67" x14ac:dyDescent="0.2">
      <c r="M1613" s="41"/>
      <c r="O1613" s="41"/>
      <c r="Q1613" s="41"/>
      <c r="S1613" s="41"/>
      <c r="U1613" s="41"/>
      <c r="W1613" s="41"/>
      <c r="Y1613" s="41"/>
      <c r="AA1613" s="41"/>
      <c r="AC1613" s="41"/>
      <c r="AE1613" s="41"/>
      <c r="AG1613" s="41"/>
      <c r="AI1613" s="41"/>
      <c r="AK1613" s="41"/>
      <c r="AM1613" s="41"/>
      <c r="AO1613" s="41"/>
      <c r="AQ1613" s="41"/>
      <c r="AS1613" s="41"/>
      <c r="AU1613" s="41"/>
      <c r="AW1613" s="41"/>
      <c r="AY1613" s="41"/>
      <c r="BA1613" s="41"/>
      <c r="BC1613" s="41"/>
      <c r="BE1613" s="41"/>
      <c r="BG1613" s="41"/>
      <c r="BI1613" s="41"/>
      <c r="BK1613" s="41"/>
      <c r="BM1613" s="41"/>
      <c r="BO1613" s="41"/>
    </row>
    <row r="1614" spans="13:67" x14ac:dyDescent="0.2">
      <c r="M1614" s="41"/>
      <c r="O1614" s="41"/>
      <c r="Q1614" s="41"/>
      <c r="S1614" s="41"/>
      <c r="U1614" s="41"/>
      <c r="W1614" s="41"/>
      <c r="Y1614" s="41"/>
      <c r="AA1614" s="41"/>
      <c r="AC1614" s="41"/>
      <c r="AE1614" s="41"/>
      <c r="AG1614" s="41"/>
      <c r="AI1614" s="41"/>
      <c r="AK1614" s="41"/>
      <c r="AM1614" s="41"/>
      <c r="AO1614" s="41"/>
      <c r="AQ1614" s="41"/>
      <c r="AS1614" s="41"/>
      <c r="AU1614" s="41"/>
      <c r="AW1614" s="41"/>
      <c r="AY1614" s="41"/>
      <c r="BA1614" s="41"/>
      <c r="BC1614" s="41"/>
      <c r="BE1614" s="41"/>
      <c r="BG1614" s="41"/>
      <c r="BI1614" s="41"/>
      <c r="BK1614" s="41"/>
      <c r="BM1614" s="41"/>
      <c r="BO1614" s="41"/>
    </row>
    <row r="1615" spans="13:67" x14ac:dyDescent="0.2">
      <c r="M1615" s="41"/>
      <c r="O1615" s="41"/>
      <c r="Q1615" s="41"/>
      <c r="S1615" s="41"/>
      <c r="U1615" s="41"/>
      <c r="W1615" s="41"/>
      <c r="Y1615" s="41"/>
      <c r="AA1615" s="41"/>
      <c r="AC1615" s="41"/>
      <c r="AE1615" s="41"/>
      <c r="AG1615" s="41"/>
      <c r="AI1615" s="41"/>
      <c r="AK1615" s="41"/>
      <c r="AM1615" s="41"/>
      <c r="AO1615" s="41"/>
      <c r="AQ1615" s="41"/>
      <c r="AS1615" s="41"/>
      <c r="AU1615" s="41"/>
      <c r="AW1615" s="41"/>
      <c r="AY1615" s="41"/>
      <c r="BA1615" s="41"/>
      <c r="BC1615" s="41"/>
      <c r="BE1615" s="41"/>
      <c r="BG1615" s="41"/>
      <c r="BI1615" s="41"/>
      <c r="BK1615" s="41"/>
      <c r="BM1615" s="41"/>
      <c r="BO1615" s="41"/>
    </row>
    <row r="1616" spans="13:67" x14ac:dyDescent="0.2">
      <c r="M1616" s="41"/>
      <c r="O1616" s="41"/>
      <c r="Q1616" s="41"/>
      <c r="S1616" s="41"/>
      <c r="U1616" s="41"/>
      <c r="W1616" s="41"/>
      <c r="Y1616" s="41"/>
      <c r="AA1616" s="41"/>
      <c r="AC1616" s="41"/>
      <c r="AE1616" s="41"/>
      <c r="AG1616" s="41"/>
      <c r="AI1616" s="41"/>
      <c r="AK1616" s="41"/>
      <c r="AM1616" s="41"/>
      <c r="AO1616" s="41"/>
      <c r="AQ1616" s="41"/>
      <c r="AS1616" s="41"/>
      <c r="AU1616" s="41"/>
      <c r="AW1616" s="41"/>
      <c r="AY1616" s="41"/>
      <c r="BA1616" s="41"/>
      <c r="BC1616" s="41"/>
      <c r="BE1616" s="41"/>
      <c r="BG1616" s="41"/>
      <c r="BI1616" s="41"/>
      <c r="BK1616" s="41"/>
      <c r="BM1616" s="41"/>
      <c r="BO1616" s="41"/>
    </row>
    <row r="1617" spans="13:67" x14ac:dyDescent="0.2">
      <c r="M1617" s="41"/>
      <c r="O1617" s="41"/>
      <c r="Q1617" s="41"/>
      <c r="S1617" s="41"/>
      <c r="U1617" s="41"/>
      <c r="W1617" s="41"/>
      <c r="Y1617" s="41"/>
      <c r="AA1617" s="41"/>
      <c r="AC1617" s="41"/>
      <c r="AE1617" s="41"/>
      <c r="AG1617" s="41"/>
      <c r="AI1617" s="41"/>
      <c r="AK1617" s="41"/>
      <c r="AM1617" s="41"/>
      <c r="AO1617" s="41"/>
      <c r="AQ1617" s="41"/>
      <c r="AS1617" s="41"/>
      <c r="AU1617" s="41"/>
      <c r="AW1617" s="41"/>
      <c r="AY1617" s="41"/>
      <c r="BA1617" s="41"/>
      <c r="BC1617" s="41"/>
      <c r="BE1617" s="41"/>
      <c r="BG1617" s="41"/>
      <c r="BI1617" s="41"/>
      <c r="BK1617" s="41"/>
      <c r="BM1617" s="41"/>
      <c r="BO1617" s="41"/>
    </row>
    <row r="1618" spans="13:67" x14ac:dyDescent="0.2">
      <c r="M1618" s="41"/>
      <c r="O1618" s="41"/>
      <c r="Q1618" s="41"/>
      <c r="S1618" s="41"/>
      <c r="U1618" s="41"/>
      <c r="W1618" s="41"/>
      <c r="Y1618" s="41"/>
      <c r="AA1618" s="41"/>
      <c r="AC1618" s="41"/>
      <c r="AE1618" s="41"/>
      <c r="AG1618" s="41"/>
      <c r="AI1618" s="41"/>
      <c r="AK1618" s="41"/>
      <c r="AM1618" s="41"/>
      <c r="AO1618" s="41"/>
      <c r="AQ1618" s="41"/>
      <c r="AS1618" s="41"/>
      <c r="AU1618" s="41"/>
      <c r="AW1618" s="41"/>
      <c r="AY1618" s="41"/>
      <c r="BA1618" s="41"/>
      <c r="BC1618" s="41"/>
      <c r="BE1618" s="41"/>
      <c r="BG1618" s="41"/>
      <c r="BI1618" s="41"/>
      <c r="BK1618" s="41"/>
      <c r="BM1618" s="41"/>
      <c r="BO1618" s="41"/>
    </row>
    <row r="1619" spans="13:67" x14ac:dyDescent="0.2">
      <c r="M1619" s="41"/>
      <c r="O1619" s="41"/>
      <c r="Q1619" s="41"/>
      <c r="S1619" s="41"/>
      <c r="U1619" s="41"/>
      <c r="W1619" s="41"/>
      <c r="Y1619" s="41"/>
      <c r="AA1619" s="41"/>
      <c r="AC1619" s="41"/>
      <c r="AE1619" s="41"/>
      <c r="AG1619" s="41"/>
      <c r="AI1619" s="41"/>
      <c r="AK1619" s="41"/>
      <c r="AM1619" s="41"/>
      <c r="AO1619" s="41"/>
      <c r="AQ1619" s="41"/>
      <c r="AS1619" s="41"/>
      <c r="AU1619" s="41"/>
      <c r="AW1619" s="41"/>
      <c r="AY1619" s="41"/>
      <c r="BA1619" s="41"/>
      <c r="BC1619" s="41"/>
      <c r="BE1619" s="41"/>
      <c r="BG1619" s="41"/>
      <c r="BI1619" s="41"/>
      <c r="BK1619" s="41"/>
      <c r="BM1619" s="41"/>
      <c r="BO1619" s="41"/>
    </row>
    <row r="1620" spans="13:67" x14ac:dyDescent="0.2">
      <c r="M1620" s="41"/>
      <c r="O1620" s="41"/>
      <c r="Q1620" s="41"/>
      <c r="S1620" s="41"/>
      <c r="U1620" s="41"/>
      <c r="W1620" s="41"/>
      <c r="Y1620" s="41"/>
      <c r="AA1620" s="41"/>
      <c r="AC1620" s="41"/>
      <c r="AE1620" s="41"/>
      <c r="AG1620" s="41"/>
      <c r="AI1620" s="41"/>
      <c r="AK1620" s="41"/>
      <c r="AM1620" s="41"/>
      <c r="AO1620" s="41"/>
      <c r="AQ1620" s="41"/>
      <c r="AS1620" s="41"/>
      <c r="AU1620" s="41"/>
      <c r="AW1620" s="41"/>
      <c r="AY1620" s="41"/>
      <c r="BA1620" s="41"/>
      <c r="BC1620" s="41"/>
      <c r="BE1620" s="41"/>
      <c r="BG1620" s="41"/>
      <c r="BI1620" s="41"/>
      <c r="BK1620" s="41"/>
      <c r="BM1620" s="41"/>
      <c r="BO1620" s="41"/>
    </row>
    <row r="1621" spans="13:67" x14ac:dyDescent="0.2">
      <c r="M1621" s="41"/>
      <c r="O1621" s="41"/>
      <c r="Q1621" s="41"/>
      <c r="S1621" s="41"/>
      <c r="U1621" s="41"/>
      <c r="W1621" s="41"/>
      <c r="Y1621" s="41"/>
      <c r="AA1621" s="41"/>
      <c r="AC1621" s="41"/>
      <c r="AE1621" s="41"/>
      <c r="AG1621" s="41"/>
      <c r="AI1621" s="41"/>
      <c r="AK1621" s="41"/>
      <c r="AM1621" s="41"/>
      <c r="AO1621" s="41"/>
      <c r="AQ1621" s="41"/>
      <c r="AS1621" s="41"/>
      <c r="AU1621" s="41"/>
      <c r="AW1621" s="41"/>
      <c r="AY1621" s="41"/>
      <c r="BA1621" s="41"/>
      <c r="BC1621" s="41"/>
      <c r="BE1621" s="41"/>
      <c r="BG1621" s="41"/>
      <c r="BI1621" s="41"/>
      <c r="BK1621" s="41"/>
      <c r="BM1621" s="41"/>
      <c r="BO1621" s="41"/>
    </row>
    <row r="1622" spans="13:67" x14ac:dyDescent="0.2">
      <c r="M1622" s="41"/>
      <c r="O1622" s="41"/>
      <c r="Q1622" s="41"/>
      <c r="S1622" s="41"/>
      <c r="U1622" s="41"/>
      <c r="W1622" s="41"/>
      <c r="Y1622" s="41"/>
      <c r="AA1622" s="41"/>
      <c r="AC1622" s="41"/>
      <c r="AE1622" s="41"/>
      <c r="AG1622" s="41"/>
      <c r="AI1622" s="41"/>
      <c r="AK1622" s="41"/>
      <c r="AM1622" s="41"/>
      <c r="AO1622" s="41"/>
      <c r="AQ1622" s="41"/>
      <c r="AS1622" s="41"/>
      <c r="AU1622" s="41"/>
      <c r="AW1622" s="41"/>
      <c r="AY1622" s="41"/>
      <c r="BA1622" s="41"/>
      <c r="BC1622" s="41"/>
      <c r="BE1622" s="41"/>
      <c r="BG1622" s="41"/>
      <c r="BI1622" s="41"/>
      <c r="BK1622" s="41"/>
      <c r="BM1622" s="41"/>
      <c r="BO1622" s="41"/>
    </row>
    <row r="1623" spans="13:67" x14ac:dyDescent="0.2">
      <c r="M1623" s="41"/>
      <c r="O1623" s="41"/>
      <c r="Q1623" s="41"/>
      <c r="S1623" s="41"/>
      <c r="U1623" s="41"/>
      <c r="W1623" s="41"/>
      <c r="Y1623" s="41"/>
      <c r="AA1623" s="41"/>
      <c r="AC1623" s="41"/>
      <c r="AE1623" s="41"/>
      <c r="AG1623" s="41"/>
      <c r="AI1623" s="41"/>
      <c r="AK1623" s="41"/>
      <c r="AM1623" s="41"/>
      <c r="AO1623" s="41"/>
      <c r="AQ1623" s="41"/>
      <c r="AS1623" s="41"/>
      <c r="AU1623" s="41"/>
      <c r="AW1623" s="41"/>
      <c r="AY1623" s="41"/>
      <c r="BA1623" s="41"/>
      <c r="BC1623" s="41"/>
      <c r="BE1623" s="41"/>
      <c r="BG1623" s="41"/>
      <c r="BI1623" s="41"/>
      <c r="BK1623" s="41"/>
      <c r="BM1623" s="41"/>
      <c r="BO1623" s="41"/>
    </row>
    <row r="1624" spans="13:67" x14ac:dyDescent="0.2">
      <c r="M1624" s="41"/>
      <c r="O1624" s="41"/>
      <c r="Q1624" s="41"/>
      <c r="S1624" s="41"/>
      <c r="U1624" s="41"/>
      <c r="W1624" s="41"/>
      <c r="Y1624" s="41"/>
      <c r="AA1624" s="41"/>
      <c r="AC1624" s="41"/>
      <c r="AE1624" s="41"/>
      <c r="AG1624" s="41"/>
      <c r="AI1624" s="41"/>
      <c r="AK1624" s="41"/>
      <c r="AM1624" s="41"/>
      <c r="AO1624" s="41"/>
      <c r="AQ1624" s="41"/>
      <c r="AS1624" s="41"/>
      <c r="AU1624" s="41"/>
      <c r="AW1624" s="41"/>
      <c r="AY1624" s="41"/>
      <c r="BA1624" s="41"/>
      <c r="BC1624" s="41"/>
      <c r="BE1624" s="41"/>
      <c r="BG1624" s="41"/>
      <c r="BI1624" s="41"/>
      <c r="BK1624" s="41"/>
      <c r="BM1624" s="41"/>
      <c r="BO1624" s="41"/>
    </row>
    <row r="1625" spans="13:67" x14ac:dyDescent="0.2">
      <c r="M1625" s="41"/>
      <c r="O1625" s="41"/>
      <c r="Q1625" s="41"/>
      <c r="S1625" s="41"/>
      <c r="U1625" s="41"/>
      <c r="W1625" s="41"/>
      <c r="Y1625" s="41"/>
      <c r="AA1625" s="41"/>
      <c r="AC1625" s="41"/>
      <c r="AE1625" s="41"/>
      <c r="AG1625" s="41"/>
      <c r="AI1625" s="41"/>
      <c r="AK1625" s="41"/>
      <c r="AM1625" s="41"/>
      <c r="AO1625" s="41"/>
      <c r="AQ1625" s="41"/>
      <c r="AS1625" s="41"/>
      <c r="AU1625" s="41"/>
      <c r="AW1625" s="41"/>
      <c r="AY1625" s="41"/>
      <c r="BA1625" s="41"/>
      <c r="BC1625" s="41"/>
      <c r="BE1625" s="41"/>
      <c r="BG1625" s="41"/>
      <c r="BI1625" s="41"/>
      <c r="BK1625" s="41"/>
      <c r="BM1625" s="41"/>
      <c r="BO1625" s="41"/>
    </row>
    <row r="1626" spans="13:67" x14ac:dyDescent="0.2">
      <c r="M1626" s="41"/>
      <c r="O1626" s="41"/>
      <c r="Q1626" s="41"/>
      <c r="S1626" s="41"/>
      <c r="U1626" s="41"/>
      <c r="W1626" s="41"/>
      <c r="Y1626" s="41"/>
      <c r="AA1626" s="41"/>
      <c r="AC1626" s="41"/>
      <c r="AE1626" s="41"/>
      <c r="AG1626" s="41"/>
      <c r="AI1626" s="41"/>
      <c r="AK1626" s="41"/>
      <c r="AM1626" s="41"/>
      <c r="AO1626" s="41"/>
      <c r="AQ1626" s="41"/>
      <c r="AS1626" s="41"/>
      <c r="AU1626" s="41"/>
      <c r="AW1626" s="41"/>
      <c r="AY1626" s="41"/>
      <c r="BA1626" s="41"/>
      <c r="BC1626" s="41"/>
      <c r="BE1626" s="41"/>
      <c r="BG1626" s="41"/>
      <c r="BI1626" s="41"/>
      <c r="BK1626" s="41"/>
      <c r="BM1626" s="41"/>
      <c r="BO1626" s="41"/>
    </row>
    <row r="1627" spans="13:67" x14ac:dyDescent="0.2">
      <c r="M1627" s="41"/>
      <c r="O1627" s="41"/>
      <c r="Q1627" s="41"/>
      <c r="S1627" s="41"/>
      <c r="U1627" s="41"/>
      <c r="W1627" s="41"/>
      <c r="Y1627" s="41"/>
      <c r="AA1627" s="41"/>
      <c r="AC1627" s="41"/>
      <c r="AE1627" s="41"/>
      <c r="AG1627" s="41"/>
      <c r="AI1627" s="41"/>
      <c r="AK1627" s="41"/>
      <c r="AM1627" s="41"/>
      <c r="AO1627" s="41"/>
      <c r="AQ1627" s="41"/>
      <c r="AS1627" s="41"/>
      <c r="AU1627" s="41"/>
      <c r="AW1627" s="41"/>
      <c r="AY1627" s="41"/>
      <c r="BA1627" s="41"/>
      <c r="BC1627" s="41"/>
      <c r="BE1627" s="41"/>
      <c r="BG1627" s="41"/>
      <c r="BI1627" s="41"/>
      <c r="BK1627" s="41"/>
      <c r="BM1627" s="41"/>
      <c r="BO1627" s="41"/>
    </row>
    <row r="1628" spans="13:67" x14ac:dyDescent="0.2">
      <c r="M1628" s="41"/>
      <c r="O1628" s="41"/>
      <c r="Q1628" s="41"/>
      <c r="S1628" s="41"/>
      <c r="U1628" s="41"/>
      <c r="W1628" s="41"/>
      <c r="Y1628" s="41"/>
      <c r="AA1628" s="41"/>
      <c r="AC1628" s="41"/>
      <c r="AE1628" s="41"/>
      <c r="AG1628" s="41"/>
      <c r="AI1628" s="41"/>
      <c r="AK1628" s="41"/>
      <c r="AM1628" s="41"/>
      <c r="AO1628" s="41"/>
      <c r="AQ1628" s="41"/>
      <c r="AS1628" s="41"/>
      <c r="AU1628" s="41"/>
      <c r="AW1628" s="41"/>
      <c r="AY1628" s="41"/>
      <c r="BA1628" s="41"/>
      <c r="BC1628" s="41"/>
      <c r="BE1628" s="41"/>
      <c r="BG1628" s="41"/>
      <c r="BI1628" s="41"/>
      <c r="BK1628" s="41"/>
      <c r="BM1628" s="41"/>
      <c r="BO1628" s="41"/>
    </row>
    <row r="1629" spans="13:67" x14ac:dyDescent="0.2">
      <c r="M1629" s="41"/>
      <c r="O1629" s="41"/>
      <c r="Q1629" s="41"/>
      <c r="S1629" s="41"/>
      <c r="U1629" s="41"/>
      <c r="W1629" s="41"/>
      <c r="Y1629" s="41"/>
      <c r="AA1629" s="41"/>
      <c r="AC1629" s="41"/>
      <c r="AE1629" s="41"/>
      <c r="AG1629" s="41"/>
      <c r="AI1629" s="41"/>
      <c r="AK1629" s="41"/>
      <c r="AM1629" s="41"/>
      <c r="AO1629" s="41"/>
      <c r="AQ1629" s="41"/>
      <c r="AS1629" s="41"/>
      <c r="AU1629" s="41"/>
      <c r="AW1629" s="41"/>
      <c r="AY1629" s="41"/>
      <c r="BA1629" s="41"/>
      <c r="BC1629" s="41"/>
      <c r="BE1629" s="41"/>
      <c r="BG1629" s="41"/>
      <c r="BI1629" s="41"/>
      <c r="BK1629" s="41"/>
      <c r="BM1629" s="41"/>
      <c r="BO1629" s="41"/>
    </row>
    <row r="1630" spans="13:67" x14ac:dyDescent="0.2">
      <c r="M1630" s="41"/>
      <c r="O1630" s="41"/>
      <c r="Q1630" s="41"/>
      <c r="S1630" s="41"/>
      <c r="U1630" s="41"/>
      <c r="W1630" s="41"/>
      <c r="Y1630" s="41"/>
      <c r="AA1630" s="41"/>
      <c r="AC1630" s="41"/>
      <c r="AE1630" s="41"/>
      <c r="AG1630" s="41"/>
      <c r="AI1630" s="41"/>
      <c r="AK1630" s="41"/>
      <c r="AM1630" s="41"/>
      <c r="AO1630" s="41"/>
      <c r="AQ1630" s="41"/>
      <c r="AS1630" s="41"/>
      <c r="AU1630" s="41"/>
      <c r="AW1630" s="41"/>
      <c r="AY1630" s="41"/>
      <c r="BA1630" s="41"/>
      <c r="BC1630" s="41"/>
      <c r="BE1630" s="41"/>
      <c r="BG1630" s="41"/>
      <c r="BI1630" s="41"/>
      <c r="BK1630" s="41"/>
      <c r="BM1630" s="41"/>
      <c r="BO1630" s="41"/>
    </row>
    <row r="1631" spans="13:67" x14ac:dyDescent="0.2">
      <c r="M1631" s="41"/>
      <c r="O1631" s="41"/>
      <c r="Q1631" s="41"/>
      <c r="S1631" s="41"/>
      <c r="U1631" s="41"/>
      <c r="W1631" s="41"/>
      <c r="Y1631" s="41"/>
      <c r="AA1631" s="41"/>
      <c r="AC1631" s="41"/>
      <c r="AE1631" s="41"/>
      <c r="AG1631" s="41"/>
      <c r="AI1631" s="41"/>
      <c r="AK1631" s="41"/>
      <c r="AM1631" s="41"/>
      <c r="AO1631" s="41"/>
      <c r="AQ1631" s="41"/>
      <c r="AS1631" s="41"/>
      <c r="AU1631" s="41"/>
      <c r="AW1631" s="41"/>
      <c r="AY1631" s="41"/>
      <c r="BA1631" s="41"/>
      <c r="BC1631" s="41"/>
      <c r="BE1631" s="41"/>
      <c r="BG1631" s="41"/>
      <c r="BI1631" s="41"/>
      <c r="BK1631" s="41"/>
      <c r="BM1631" s="41"/>
      <c r="BO1631" s="41"/>
    </row>
    <row r="1632" spans="13:67" x14ac:dyDescent="0.2">
      <c r="M1632" s="41"/>
      <c r="O1632" s="41"/>
      <c r="Q1632" s="41"/>
      <c r="S1632" s="41"/>
      <c r="U1632" s="41"/>
      <c r="W1632" s="41"/>
      <c r="Y1632" s="41"/>
      <c r="AA1632" s="41"/>
      <c r="AC1632" s="41"/>
      <c r="AE1632" s="41"/>
      <c r="AG1632" s="41"/>
      <c r="AI1632" s="41"/>
      <c r="AK1632" s="41"/>
      <c r="AM1632" s="41"/>
      <c r="AO1632" s="41"/>
      <c r="AQ1632" s="41"/>
      <c r="AS1632" s="41"/>
      <c r="AU1632" s="41"/>
      <c r="AW1632" s="41"/>
      <c r="AY1632" s="41"/>
      <c r="BA1632" s="41"/>
      <c r="BC1632" s="41"/>
      <c r="BE1632" s="41"/>
      <c r="BG1632" s="41"/>
      <c r="BI1632" s="41"/>
      <c r="BK1632" s="41"/>
      <c r="BM1632" s="41"/>
      <c r="BO1632" s="41"/>
    </row>
    <row r="1633" spans="13:67" x14ac:dyDescent="0.2">
      <c r="M1633" s="41"/>
      <c r="O1633" s="41"/>
      <c r="Q1633" s="41"/>
      <c r="S1633" s="41"/>
      <c r="U1633" s="41"/>
      <c r="W1633" s="41"/>
      <c r="Y1633" s="41"/>
      <c r="AA1633" s="41"/>
      <c r="AC1633" s="41"/>
      <c r="AE1633" s="41"/>
      <c r="AG1633" s="41"/>
      <c r="AI1633" s="41"/>
      <c r="AK1633" s="41"/>
      <c r="AM1633" s="41"/>
      <c r="AO1633" s="41"/>
      <c r="AQ1633" s="41"/>
      <c r="AS1633" s="41"/>
      <c r="AU1633" s="41"/>
      <c r="AW1633" s="41"/>
      <c r="AY1633" s="41"/>
      <c r="BA1633" s="41"/>
      <c r="BC1633" s="41"/>
      <c r="BE1633" s="41"/>
      <c r="BG1633" s="41"/>
      <c r="BI1633" s="41"/>
      <c r="BK1633" s="41"/>
      <c r="BM1633" s="41"/>
      <c r="BO1633" s="41"/>
    </row>
    <row r="1634" spans="13:67" x14ac:dyDescent="0.2">
      <c r="M1634" s="41"/>
      <c r="O1634" s="41"/>
      <c r="Q1634" s="41"/>
      <c r="S1634" s="41"/>
      <c r="U1634" s="41"/>
      <c r="W1634" s="41"/>
      <c r="Y1634" s="41"/>
      <c r="AA1634" s="41"/>
      <c r="AC1634" s="41"/>
      <c r="AE1634" s="41"/>
      <c r="AG1634" s="41"/>
      <c r="AI1634" s="41"/>
      <c r="AK1634" s="41"/>
      <c r="AM1634" s="41"/>
      <c r="AO1634" s="41"/>
      <c r="AQ1634" s="41"/>
      <c r="AS1634" s="41"/>
      <c r="AU1634" s="41"/>
      <c r="AW1634" s="41"/>
      <c r="AY1634" s="41"/>
      <c r="BA1634" s="41"/>
      <c r="BC1634" s="41"/>
      <c r="BE1634" s="41"/>
      <c r="BG1634" s="41"/>
      <c r="BI1634" s="41"/>
      <c r="BK1634" s="41"/>
      <c r="BM1634" s="41"/>
      <c r="BO1634" s="41"/>
    </row>
    <row r="1635" spans="13:67" x14ac:dyDescent="0.2">
      <c r="M1635" s="41"/>
      <c r="O1635" s="41"/>
      <c r="Q1635" s="41"/>
      <c r="S1635" s="41"/>
      <c r="U1635" s="41"/>
      <c r="W1635" s="41"/>
      <c r="Y1635" s="41"/>
      <c r="AA1635" s="41"/>
      <c r="AC1635" s="41"/>
      <c r="AE1635" s="41"/>
      <c r="AG1635" s="41"/>
      <c r="AI1635" s="41"/>
      <c r="AK1635" s="41"/>
      <c r="AM1635" s="41"/>
      <c r="AO1635" s="41"/>
      <c r="AQ1635" s="41"/>
      <c r="AS1635" s="41"/>
      <c r="AU1635" s="41"/>
      <c r="AW1635" s="41"/>
      <c r="AY1635" s="41"/>
      <c r="BA1635" s="41"/>
      <c r="BC1635" s="41"/>
      <c r="BE1635" s="41"/>
      <c r="BG1635" s="41"/>
      <c r="BI1635" s="41"/>
      <c r="BK1635" s="41"/>
      <c r="BM1635" s="41"/>
      <c r="BO1635" s="41"/>
    </row>
    <row r="1636" spans="13:67" x14ac:dyDescent="0.2">
      <c r="M1636" s="41"/>
      <c r="O1636" s="41"/>
      <c r="Q1636" s="41"/>
      <c r="S1636" s="41"/>
      <c r="U1636" s="41"/>
      <c r="W1636" s="41"/>
      <c r="Y1636" s="41"/>
      <c r="AA1636" s="41"/>
      <c r="AC1636" s="41"/>
      <c r="AE1636" s="41"/>
      <c r="AG1636" s="41"/>
      <c r="AI1636" s="41"/>
      <c r="AK1636" s="41"/>
      <c r="AM1636" s="41"/>
      <c r="AO1636" s="41"/>
      <c r="AQ1636" s="41"/>
      <c r="AS1636" s="41"/>
      <c r="AU1636" s="41"/>
      <c r="AW1636" s="41"/>
      <c r="AY1636" s="41"/>
      <c r="BA1636" s="41"/>
      <c r="BC1636" s="41"/>
      <c r="BE1636" s="41"/>
      <c r="BG1636" s="41"/>
      <c r="BI1636" s="41"/>
      <c r="BK1636" s="41"/>
      <c r="BM1636" s="41"/>
      <c r="BO1636" s="41"/>
    </row>
    <row r="1637" spans="13:67" x14ac:dyDescent="0.2">
      <c r="M1637" s="41"/>
      <c r="O1637" s="41"/>
      <c r="Q1637" s="41"/>
      <c r="S1637" s="41"/>
      <c r="U1637" s="41"/>
      <c r="W1637" s="41"/>
      <c r="Y1637" s="41"/>
      <c r="AA1637" s="41"/>
      <c r="AC1637" s="41"/>
      <c r="AE1637" s="41"/>
      <c r="AG1637" s="41"/>
      <c r="AI1637" s="41"/>
      <c r="AK1637" s="41"/>
      <c r="AM1637" s="41"/>
      <c r="AO1637" s="41"/>
      <c r="AQ1637" s="41"/>
      <c r="AS1637" s="41"/>
      <c r="AU1637" s="41"/>
      <c r="AW1637" s="41"/>
      <c r="AY1637" s="41"/>
      <c r="BA1637" s="41"/>
      <c r="BC1637" s="41"/>
      <c r="BE1637" s="41"/>
      <c r="BG1637" s="41"/>
      <c r="BI1637" s="41"/>
      <c r="BK1637" s="41"/>
      <c r="BM1637" s="41"/>
      <c r="BO1637" s="41"/>
    </row>
    <row r="1638" spans="13:67" x14ac:dyDescent="0.2">
      <c r="M1638" s="41"/>
      <c r="O1638" s="41"/>
      <c r="Q1638" s="41"/>
      <c r="S1638" s="41"/>
      <c r="U1638" s="41"/>
      <c r="W1638" s="41"/>
      <c r="Y1638" s="41"/>
      <c r="AA1638" s="41"/>
      <c r="AC1638" s="41"/>
      <c r="AE1638" s="41"/>
      <c r="AG1638" s="41"/>
      <c r="AI1638" s="41"/>
      <c r="AK1638" s="41"/>
      <c r="AM1638" s="41"/>
      <c r="AO1638" s="41"/>
      <c r="AQ1638" s="41"/>
      <c r="AS1638" s="41"/>
      <c r="AU1638" s="41"/>
      <c r="AW1638" s="41"/>
      <c r="AY1638" s="41"/>
      <c r="BA1638" s="41"/>
      <c r="BC1638" s="41"/>
      <c r="BE1638" s="41"/>
      <c r="BG1638" s="41"/>
      <c r="BI1638" s="41"/>
      <c r="BK1638" s="41"/>
      <c r="BM1638" s="41"/>
      <c r="BO1638" s="41"/>
    </row>
    <row r="1639" spans="13:67" x14ac:dyDescent="0.2">
      <c r="M1639" s="41"/>
      <c r="O1639" s="41"/>
      <c r="Q1639" s="41"/>
      <c r="S1639" s="41"/>
      <c r="U1639" s="41"/>
      <c r="W1639" s="41"/>
      <c r="Y1639" s="41"/>
      <c r="AA1639" s="41"/>
      <c r="AC1639" s="41"/>
      <c r="AE1639" s="41"/>
      <c r="AG1639" s="41"/>
      <c r="AI1639" s="41"/>
      <c r="AK1639" s="41"/>
      <c r="AM1639" s="41"/>
      <c r="AO1639" s="41"/>
      <c r="AQ1639" s="41"/>
      <c r="AS1639" s="41"/>
      <c r="AU1639" s="41"/>
      <c r="AW1639" s="41"/>
      <c r="AY1639" s="41"/>
      <c r="BA1639" s="41"/>
      <c r="BC1639" s="41"/>
      <c r="BE1639" s="41"/>
      <c r="BG1639" s="41"/>
      <c r="BI1639" s="41"/>
      <c r="BK1639" s="41"/>
      <c r="BM1639" s="41"/>
      <c r="BO1639" s="41"/>
    </row>
    <row r="1640" spans="13:67" x14ac:dyDescent="0.2">
      <c r="M1640" s="41"/>
      <c r="O1640" s="41"/>
      <c r="Q1640" s="41"/>
      <c r="S1640" s="41"/>
      <c r="U1640" s="41"/>
      <c r="W1640" s="41"/>
      <c r="Y1640" s="41"/>
      <c r="AA1640" s="41"/>
      <c r="AC1640" s="41"/>
      <c r="AE1640" s="41"/>
      <c r="AG1640" s="41"/>
      <c r="AI1640" s="41"/>
      <c r="AK1640" s="41"/>
      <c r="AM1640" s="41"/>
      <c r="AO1640" s="41"/>
      <c r="AQ1640" s="41"/>
      <c r="AS1640" s="41"/>
      <c r="AU1640" s="41"/>
      <c r="AW1640" s="41"/>
      <c r="AY1640" s="41"/>
      <c r="BA1640" s="41"/>
      <c r="BC1640" s="41"/>
      <c r="BE1640" s="41"/>
      <c r="BG1640" s="41"/>
      <c r="BI1640" s="41"/>
      <c r="BK1640" s="41"/>
      <c r="BM1640" s="41"/>
      <c r="BO1640" s="41"/>
    </row>
    <row r="1641" spans="13:67" x14ac:dyDescent="0.2">
      <c r="M1641" s="41"/>
      <c r="O1641" s="41"/>
      <c r="Q1641" s="41"/>
      <c r="S1641" s="41"/>
      <c r="U1641" s="41"/>
      <c r="W1641" s="41"/>
      <c r="Y1641" s="41"/>
      <c r="AA1641" s="41"/>
      <c r="AC1641" s="41"/>
      <c r="AE1641" s="41"/>
      <c r="AG1641" s="41"/>
      <c r="AI1641" s="41"/>
      <c r="AK1641" s="41"/>
      <c r="AM1641" s="41"/>
      <c r="AO1641" s="41"/>
      <c r="AQ1641" s="41"/>
      <c r="AS1641" s="41"/>
      <c r="AU1641" s="41"/>
      <c r="AW1641" s="41"/>
      <c r="AY1641" s="41"/>
      <c r="BA1641" s="41"/>
      <c r="BC1641" s="41"/>
      <c r="BE1641" s="41"/>
      <c r="BG1641" s="41"/>
      <c r="BI1641" s="41"/>
      <c r="BK1641" s="41"/>
      <c r="BM1641" s="41"/>
      <c r="BO1641" s="41"/>
    </row>
    <row r="1642" spans="13:67" x14ac:dyDescent="0.2">
      <c r="M1642" s="41"/>
      <c r="O1642" s="41"/>
      <c r="Q1642" s="41"/>
      <c r="S1642" s="41"/>
      <c r="U1642" s="41"/>
      <c r="W1642" s="41"/>
      <c r="Y1642" s="41"/>
      <c r="AA1642" s="41"/>
      <c r="AC1642" s="41"/>
      <c r="AE1642" s="41"/>
      <c r="AG1642" s="41"/>
      <c r="AI1642" s="41"/>
      <c r="AK1642" s="41"/>
      <c r="AM1642" s="41"/>
      <c r="AO1642" s="41"/>
      <c r="AQ1642" s="41"/>
      <c r="AS1642" s="41"/>
      <c r="AU1642" s="41"/>
      <c r="AW1642" s="41"/>
      <c r="AY1642" s="41"/>
      <c r="BA1642" s="41"/>
      <c r="BC1642" s="41"/>
      <c r="BE1642" s="41"/>
      <c r="BG1642" s="41"/>
      <c r="BI1642" s="41"/>
      <c r="BK1642" s="41"/>
      <c r="BM1642" s="41"/>
      <c r="BO1642" s="41"/>
    </row>
    <row r="1643" spans="13:67" x14ac:dyDescent="0.2">
      <c r="M1643" s="41"/>
      <c r="O1643" s="41"/>
      <c r="Q1643" s="41"/>
      <c r="S1643" s="41"/>
      <c r="U1643" s="41"/>
      <c r="W1643" s="41"/>
      <c r="Y1643" s="41"/>
      <c r="AA1643" s="41"/>
      <c r="AC1643" s="41"/>
      <c r="AE1643" s="41"/>
      <c r="AG1643" s="41"/>
      <c r="AI1643" s="41"/>
      <c r="AK1643" s="41"/>
      <c r="AM1643" s="41"/>
      <c r="AO1643" s="41"/>
      <c r="AQ1643" s="41"/>
      <c r="AS1643" s="41"/>
      <c r="AU1643" s="41"/>
      <c r="AW1643" s="41"/>
      <c r="AY1643" s="41"/>
      <c r="BA1643" s="41"/>
      <c r="BC1643" s="41"/>
      <c r="BE1643" s="41"/>
      <c r="BG1643" s="41"/>
      <c r="BI1643" s="41"/>
      <c r="BK1643" s="41"/>
      <c r="BM1643" s="41"/>
      <c r="BO1643" s="41"/>
    </row>
    <row r="1644" spans="13:67" x14ac:dyDescent="0.2">
      <c r="M1644" s="41"/>
      <c r="O1644" s="41"/>
      <c r="Q1644" s="41"/>
      <c r="S1644" s="41"/>
      <c r="U1644" s="41"/>
      <c r="W1644" s="41"/>
      <c r="Y1644" s="41"/>
      <c r="AA1644" s="41"/>
      <c r="AC1644" s="41"/>
      <c r="AE1644" s="41"/>
      <c r="AG1644" s="41"/>
      <c r="AI1644" s="41"/>
      <c r="AK1644" s="41"/>
      <c r="AM1644" s="41"/>
      <c r="AO1644" s="41"/>
      <c r="AQ1644" s="41"/>
      <c r="AS1644" s="41"/>
      <c r="AU1644" s="41"/>
      <c r="AW1644" s="41"/>
      <c r="AY1644" s="41"/>
      <c r="BA1644" s="41"/>
      <c r="BC1644" s="41"/>
      <c r="BE1644" s="41"/>
      <c r="BG1644" s="41"/>
      <c r="BI1644" s="41"/>
      <c r="BK1644" s="41"/>
      <c r="BM1644" s="41"/>
      <c r="BO1644" s="41"/>
    </row>
    <row r="1645" spans="13:67" x14ac:dyDescent="0.2">
      <c r="M1645" s="41"/>
      <c r="O1645" s="41"/>
      <c r="Q1645" s="41"/>
      <c r="S1645" s="41"/>
      <c r="U1645" s="41"/>
      <c r="W1645" s="41"/>
      <c r="Y1645" s="41"/>
      <c r="AA1645" s="41"/>
      <c r="AC1645" s="41"/>
      <c r="AE1645" s="41"/>
      <c r="AG1645" s="41"/>
      <c r="AI1645" s="41"/>
      <c r="AK1645" s="41"/>
      <c r="AM1645" s="41"/>
      <c r="AO1645" s="41"/>
      <c r="AQ1645" s="41"/>
      <c r="AS1645" s="41"/>
      <c r="AU1645" s="41"/>
      <c r="AW1645" s="41"/>
      <c r="AY1645" s="41"/>
      <c r="BA1645" s="41"/>
      <c r="BC1645" s="41"/>
      <c r="BE1645" s="41"/>
      <c r="BG1645" s="41"/>
      <c r="BI1645" s="41"/>
      <c r="BK1645" s="41"/>
      <c r="BM1645" s="41"/>
      <c r="BO1645" s="41"/>
    </row>
    <row r="1646" spans="13:67" x14ac:dyDescent="0.2">
      <c r="M1646" s="41"/>
      <c r="O1646" s="41"/>
      <c r="Q1646" s="41"/>
      <c r="S1646" s="41"/>
      <c r="U1646" s="41"/>
      <c r="W1646" s="41"/>
      <c r="Y1646" s="41"/>
      <c r="AA1646" s="41"/>
      <c r="AC1646" s="41"/>
      <c r="AE1646" s="41"/>
      <c r="AG1646" s="41"/>
      <c r="AI1646" s="41"/>
      <c r="AK1646" s="41"/>
      <c r="AM1646" s="41"/>
      <c r="AO1646" s="41"/>
      <c r="AQ1646" s="41"/>
      <c r="AS1646" s="41"/>
      <c r="AU1646" s="41"/>
      <c r="AW1646" s="41"/>
      <c r="AY1646" s="41"/>
      <c r="BA1646" s="41"/>
      <c r="BC1646" s="41"/>
      <c r="BE1646" s="41"/>
      <c r="BG1646" s="41"/>
      <c r="BI1646" s="41"/>
      <c r="BK1646" s="41"/>
      <c r="BM1646" s="41"/>
      <c r="BO1646" s="41"/>
    </row>
    <row r="1647" spans="13:67" x14ac:dyDescent="0.2">
      <c r="M1647" s="41"/>
      <c r="O1647" s="41"/>
      <c r="Q1647" s="41"/>
      <c r="S1647" s="41"/>
      <c r="U1647" s="41"/>
      <c r="W1647" s="41"/>
      <c r="Y1647" s="41"/>
      <c r="AA1647" s="41"/>
      <c r="AC1647" s="41"/>
      <c r="AE1647" s="41"/>
      <c r="AG1647" s="41"/>
      <c r="AI1647" s="41"/>
      <c r="AK1647" s="41"/>
      <c r="AM1647" s="41"/>
      <c r="AO1647" s="41"/>
      <c r="AQ1647" s="41"/>
      <c r="AS1647" s="41"/>
      <c r="AU1647" s="41"/>
      <c r="AW1647" s="41"/>
      <c r="AY1647" s="41"/>
      <c r="BA1647" s="41"/>
      <c r="BC1647" s="41"/>
      <c r="BE1647" s="41"/>
      <c r="BG1647" s="41"/>
      <c r="BI1647" s="41"/>
      <c r="BK1647" s="41"/>
      <c r="BM1647" s="41"/>
      <c r="BO1647" s="41"/>
    </row>
    <row r="1648" spans="13:67" x14ac:dyDescent="0.2">
      <c r="M1648" s="41"/>
      <c r="O1648" s="41"/>
      <c r="Q1648" s="41"/>
      <c r="S1648" s="41"/>
      <c r="U1648" s="41"/>
      <c r="W1648" s="41"/>
      <c r="Y1648" s="41"/>
      <c r="AA1648" s="41"/>
      <c r="AC1648" s="41"/>
      <c r="AE1648" s="41"/>
      <c r="AG1648" s="41"/>
      <c r="AI1648" s="41"/>
      <c r="AK1648" s="41"/>
      <c r="AM1648" s="41"/>
      <c r="AO1648" s="41"/>
      <c r="AQ1648" s="41"/>
      <c r="AS1648" s="41"/>
      <c r="AU1648" s="41"/>
      <c r="AW1648" s="41"/>
      <c r="AY1648" s="41"/>
      <c r="BA1648" s="41"/>
      <c r="BC1648" s="41"/>
      <c r="BE1648" s="41"/>
      <c r="BG1648" s="41"/>
      <c r="BI1648" s="41"/>
      <c r="BK1648" s="41"/>
      <c r="BM1648" s="41"/>
      <c r="BO1648" s="41"/>
    </row>
    <row r="1649" spans="13:67" x14ac:dyDescent="0.2">
      <c r="M1649" s="41"/>
      <c r="O1649" s="41"/>
      <c r="Q1649" s="41"/>
      <c r="S1649" s="41"/>
      <c r="U1649" s="41"/>
      <c r="W1649" s="41"/>
      <c r="Y1649" s="41"/>
      <c r="AA1649" s="41"/>
      <c r="AC1649" s="41"/>
      <c r="AE1649" s="41"/>
      <c r="AG1649" s="41"/>
      <c r="AI1649" s="41"/>
      <c r="AK1649" s="41"/>
      <c r="AM1649" s="41"/>
      <c r="AO1649" s="41"/>
      <c r="AQ1649" s="41"/>
      <c r="AS1649" s="41"/>
      <c r="AU1649" s="41"/>
      <c r="AW1649" s="41"/>
      <c r="AY1649" s="41"/>
      <c r="BA1649" s="41"/>
      <c r="BC1649" s="41"/>
      <c r="BE1649" s="41"/>
      <c r="BG1649" s="41"/>
      <c r="BI1649" s="41"/>
      <c r="BK1649" s="41"/>
      <c r="BM1649" s="41"/>
      <c r="BO1649" s="41"/>
    </row>
    <row r="1650" spans="13:67" x14ac:dyDescent="0.2">
      <c r="M1650" s="41"/>
      <c r="O1650" s="41"/>
      <c r="Q1650" s="41"/>
      <c r="S1650" s="41"/>
      <c r="U1650" s="41"/>
      <c r="W1650" s="41"/>
      <c r="Y1650" s="41"/>
      <c r="AA1650" s="41"/>
      <c r="AC1650" s="41"/>
      <c r="AE1650" s="41"/>
      <c r="AG1650" s="41"/>
      <c r="AI1650" s="41"/>
      <c r="AK1650" s="41"/>
      <c r="AM1650" s="41"/>
      <c r="AO1650" s="41"/>
      <c r="AQ1650" s="41"/>
      <c r="AS1650" s="41"/>
      <c r="AU1650" s="41"/>
      <c r="AW1650" s="41"/>
      <c r="AY1650" s="41"/>
      <c r="BA1650" s="41"/>
      <c r="BC1650" s="41"/>
      <c r="BE1650" s="41"/>
      <c r="BG1650" s="41"/>
      <c r="BI1650" s="41"/>
      <c r="BK1650" s="41"/>
      <c r="BM1650" s="41"/>
      <c r="BO1650" s="41"/>
    </row>
    <row r="1651" spans="13:67" x14ac:dyDescent="0.2">
      <c r="M1651" s="41"/>
      <c r="O1651" s="41"/>
      <c r="Q1651" s="41"/>
      <c r="S1651" s="41"/>
      <c r="U1651" s="41"/>
      <c r="W1651" s="41"/>
      <c r="Y1651" s="41"/>
      <c r="AA1651" s="41"/>
      <c r="AC1651" s="41"/>
      <c r="AE1651" s="41"/>
      <c r="AG1651" s="41"/>
      <c r="AI1651" s="41"/>
      <c r="AK1651" s="41"/>
      <c r="AM1651" s="41"/>
      <c r="AO1651" s="41"/>
      <c r="AQ1651" s="41"/>
      <c r="AS1651" s="41"/>
      <c r="AU1651" s="41"/>
      <c r="AW1651" s="41"/>
      <c r="AY1651" s="41"/>
      <c r="BA1651" s="41"/>
      <c r="BC1651" s="41"/>
      <c r="BE1651" s="41"/>
      <c r="BG1651" s="41"/>
      <c r="BI1651" s="41"/>
      <c r="BK1651" s="41"/>
      <c r="BM1651" s="41"/>
      <c r="BO1651" s="41"/>
    </row>
    <row r="1652" spans="13:67" x14ac:dyDescent="0.2">
      <c r="M1652" s="41"/>
      <c r="O1652" s="41"/>
      <c r="Q1652" s="41"/>
      <c r="S1652" s="41"/>
      <c r="U1652" s="41"/>
      <c r="W1652" s="41"/>
      <c r="Y1652" s="41"/>
      <c r="AA1652" s="41"/>
      <c r="AC1652" s="41"/>
      <c r="AE1652" s="41"/>
      <c r="AG1652" s="41"/>
      <c r="AI1652" s="41"/>
      <c r="AK1652" s="41"/>
      <c r="AM1652" s="41"/>
      <c r="AO1652" s="41"/>
      <c r="AQ1652" s="41"/>
      <c r="AS1652" s="41"/>
      <c r="AU1652" s="41"/>
      <c r="AW1652" s="41"/>
      <c r="AY1652" s="41"/>
      <c r="BA1652" s="41"/>
      <c r="BC1652" s="41"/>
      <c r="BE1652" s="41"/>
      <c r="BG1652" s="41"/>
      <c r="BI1652" s="41"/>
      <c r="BK1652" s="41"/>
      <c r="BM1652" s="41"/>
      <c r="BO1652" s="41"/>
    </row>
    <row r="1653" spans="13:67" x14ac:dyDescent="0.2">
      <c r="M1653" s="41"/>
      <c r="O1653" s="41"/>
      <c r="Q1653" s="41"/>
      <c r="S1653" s="41"/>
      <c r="U1653" s="41"/>
      <c r="W1653" s="41"/>
      <c r="Y1653" s="41"/>
      <c r="AA1653" s="41"/>
      <c r="AC1653" s="41"/>
      <c r="AE1653" s="41"/>
      <c r="AG1653" s="41"/>
      <c r="AI1653" s="41"/>
      <c r="AK1653" s="41"/>
      <c r="AM1653" s="41"/>
      <c r="AO1653" s="41"/>
      <c r="AQ1653" s="41"/>
      <c r="AS1653" s="41"/>
      <c r="AU1653" s="41"/>
      <c r="AW1653" s="41"/>
      <c r="AY1653" s="41"/>
      <c r="BA1653" s="41"/>
      <c r="BC1653" s="41"/>
      <c r="BE1653" s="41"/>
      <c r="BG1653" s="41"/>
      <c r="BI1653" s="41"/>
      <c r="BK1653" s="41"/>
      <c r="BM1653" s="41"/>
      <c r="BO1653" s="41"/>
    </row>
    <row r="1654" spans="13:67" x14ac:dyDescent="0.2">
      <c r="M1654" s="41"/>
      <c r="O1654" s="41"/>
      <c r="Q1654" s="41"/>
      <c r="S1654" s="41"/>
      <c r="U1654" s="41"/>
      <c r="W1654" s="41"/>
      <c r="Y1654" s="41"/>
      <c r="AA1654" s="41"/>
      <c r="AC1654" s="41"/>
      <c r="AE1654" s="41"/>
      <c r="AG1654" s="41"/>
      <c r="AI1654" s="41"/>
      <c r="AK1654" s="41"/>
      <c r="AM1654" s="41"/>
      <c r="AO1654" s="41"/>
      <c r="AQ1654" s="41"/>
      <c r="AS1654" s="41"/>
      <c r="AU1654" s="41"/>
      <c r="AW1654" s="41"/>
      <c r="AY1654" s="41"/>
      <c r="BA1654" s="41"/>
      <c r="BC1654" s="41"/>
      <c r="BE1654" s="41"/>
      <c r="BG1654" s="41"/>
      <c r="BI1654" s="41"/>
      <c r="BK1654" s="41"/>
      <c r="BM1654" s="41"/>
      <c r="BO1654" s="41"/>
    </row>
    <row r="1655" spans="13:67" x14ac:dyDescent="0.2">
      <c r="M1655" s="41"/>
      <c r="O1655" s="41"/>
      <c r="Q1655" s="41"/>
      <c r="S1655" s="41"/>
      <c r="U1655" s="41"/>
      <c r="W1655" s="41"/>
      <c r="Y1655" s="41"/>
      <c r="AA1655" s="41"/>
      <c r="AC1655" s="41"/>
      <c r="AE1655" s="41"/>
      <c r="AG1655" s="41"/>
      <c r="AI1655" s="41"/>
      <c r="AK1655" s="41"/>
      <c r="AM1655" s="41"/>
      <c r="AO1655" s="41"/>
      <c r="AQ1655" s="41"/>
      <c r="AS1655" s="41"/>
      <c r="AU1655" s="41"/>
      <c r="AW1655" s="41"/>
      <c r="AY1655" s="41"/>
      <c r="BA1655" s="41"/>
      <c r="BC1655" s="41"/>
      <c r="BE1655" s="41"/>
      <c r="BG1655" s="41"/>
      <c r="BI1655" s="41"/>
      <c r="BK1655" s="41"/>
      <c r="BM1655" s="41"/>
      <c r="BO1655" s="41"/>
    </row>
    <row r="1656" spans="13:67" x14ac:dyDescent="0.2">
      <c r="M1656" s="41"/>
      <c r="O1656" s="41"/>
      <c r="Q1656" s="41"/>
      <c r="S1656" s="41"/>
      <c r="U1656" s="41"/>
      <c r="W1656" s="41"/>
      <c r="Y1656" s="41"/>
      <c r="AA1656" s="41"/>
      <c r="AC1656" s="41"/>
      <c r="AE1656" s="41"/>
      <c r="AG1656" s="41"/>
      <c r="AI1656" s="41"/>
      <c r="AK1656" s="41"/>
      <c r="AM1656" s="41"/>
      <c r="AO1656" s="41"/>
      <c r="AQ1656" s="41"/>
      <c r="AS1656" s="41"/>
      <c r="AU1656" s="41"/>
      <c r="AW1656" s="41"/>
      <c r="AY1656" s="41"/>
      <c r="BA1656" s="41"/>
      <c r="BC1656" s="41"/>
      <c r="BE1656" s="41"/>
      <c r="BG1656" s="41"/>
      <c r="BI1656" s="41"/>
      <c r="BK1656" s="41"/>
      <c r="BM1656" s="41"/>
      <c r="BO1656" s="41"/>
    </row>
    <row r="1657" spans="13:67" x14ac:dyDescent="0.2">
      <c r="M1657" s="41"/>
      <c r="O1657" s="41"/>
      <c r="Q1657" s="41"/>
      <c r="S1657" s="41"/>
      <c r="U1657" s="41"/>
      <c r="W1657" s="41"/>
      <c r="Y1657" s="41"/>
      <c r="AA1657" s="41"/>
      <c r="AC1657" s="41"/>
      <c r="AE1657" s="41"/>
      <c r="AG1657" s="41"/>
      <c r="AI1657" s="41"/>
      <c r="AK1657" s="41"/>
      <c r="AM1657" s="41"/>
      <c r="AO1657" s="41"/>
      <c r="AQ1657" s="41"/>
      <c r="AS1657" s="41"/>
      <c r="AU1657" s="41"/>
      <c r="AW1657" s="41"/>
      <c r="AY1657" s="41"/>
      <c r="BA1657" s="41"/>
      <c r="BC1657" s="41"/>
      <c r="BE1657" s="41"/>
      <c r="BG1657" s="41"/>
      <c r="BI1657" s="41"/>
      <c r="BK1657" s="41"/>
      <c r="BM1657" s="41"/>
      <c r="BO1657" s="41"/>
    </row>
    <row r="1658" spans="13:67" x14ac:dyDescent="0.2">
      <c r="M1658" s="41"/>
      <c r="O1658" s="41"/>
      <c r="Q1658" s="41"/>
      <c r="S1658" s="41"/>
      <c r="U1658" s="41"/>
      <c r="W1658" s="41"/>
      <c r="Y1658" s="41"/>
      <c r="AA1658" s="41"/>
      <c r="AC1658" s="41"/>
      <c r="AE1658" s="41"/>
      <c r="AG1658" s="41"/>
      <c r="AI1658" s="41"/>
      <c r="AK1658" s="41"/>
      <c r="AM1658" s="41"/>
      <c r="AO1658" s="41"/>
      <c r="AQ1658" s="41"/>
      <c r="AS1658" s="41"/>
      <c r="AU1658" s="41"/>
      <c r="AW1658" s="41"/>
      <c r="AY1658" s="41"/>
      <c r="BA1658" s="41"/>
      <c r="BC1658" s="41"/>
      <c r="BE1658" s="41"/>
      <c r="BG1658" s="41"/>
      <c r="BI1658" s="41"/>
      <c r="BK1658" s="41"/>
      <c r="BM1658" s="41"/>
      <c r="BO1658" s="41"/>
    </row>
    <row r="1659" spans="13:67" x14ac:dyDescent="0.2">
      <c r="M1659" s="41"/>
      <c r="O1659" s="41"/>
      <c r="Q1659" s="41"/>
      <c r="S1659" s="41"/>
      <c r="U1659" s="41"/>
      <c r="W1659" s="41"/>
      <c r="Y1659" s="41"/>
      <c r="AA1659" s="41"/>
      <c r="AC1659" s="41"/>
      <c r="AE1659" s="41"/>
      <c r="AG1659" s="41"/>
      <c r="AI1659" s="41"/>
      <c r="AK1659" s="41"/>
      <c r="AM1659" s="41"/>
      <c r="AO1659" s="41"/>
      <c r="AQ1659" s="41"/>
      <c r="AS1659" s="41"/>
      <c r="AU1659" s="41"/>
      <c r="AW1659" s="41"/>
      <c r="AY1659" s="41"/>
      <c r="BA1659" s="41"/>
      <c r="BC1659" s="41"/>
      <c r="BE1659" s="41"/>
      <c r="BG1659" s="41"/>
      <c r="BI1659" s="41"/>
      <c r="BK1659" s="41"/>
      <c r="BM1659" s="41"/>
      <c r="BO1659" s="41"/>
    </row>
    <row r="1660" spans="13:67" x14ac:dyDescent="0.2">
      <c r="M1660" s="41"/>
      <c r="O1660" s="41"/>
      <c r="Q1660" s="41"/>
      <c r="S1660" s="41"/>
      <c r="U1660" s="41"/>
      <c r="W1660" s="41"/>
      <c r="Y1660" s="41"/>
      <c r="AA1660" s="41"/>
      <c r="AC1660" s="41"/>
      <c r="AE1660" s="41"/>
      <c r="AG1660" s="41"/>
      <c r="AI1660" s="41"/>
      <c r="AK1660" s="41"/>
      <c r="AM1660" s="41"/>
      <c r="AO1660" s="41"/>
      <c r="AQ1660" s="41"/>
      <c r="AS1660" s="41"/>
      <c r="AU1660" s="41"/>
      <c r="AW1660" s="41"/>
      <c r="AY1660" s="41"/>
      <c r="BA1660" s="41"/>
      <c r="BC1660" s="41"/>
      <c r="BE1660" s="41"/>
      <c r="BG1660" s="41"/>
      <c r="BI1660" s="41"/>
      <c r="BK1660" s="41"/>
      <c r="BM1660" s="41"/>
      <c r="BO1660" s="41"/>
    </row>
    <row r="1661" spans="13:67" x14ac:dyDescent="0.2">
      <c r="M1661" s="41"/>
      <c r="O1661" s="41"/>
      <c r="Q1661" s="41"/>
      <c r="S1661" s="41"/>
      <c r="U1661" s="41"/>
      <c r="W1661" s="41"/>
      <c r="Y1661" s="41"/>
      <c r="AA1661" s="41"/>
      <c r="AC1661" s="41"/>
      <c r="AE1661" s="41"/>
      <c r="AG1661" s="41"/>
      <c r="AI1661" s="41"/>
      <c r="AK1661" s="41"/>
      <c r="AM1661" s="41"/>
      <c r="AO1661" s="41"/>
      <c r="AQ1661" s="41"/>
      <c r="AS1661" s="41"/>
      <c r="AU1661" s="41"/>
      <c r="AW1661" s="41"/>
      <c r="AY1661" s="41"/>
      <c r="BA1661" s="41"/>
      <c r="BC1661" s="41"/>
      <c r="BE1661" s="41"/>
      <c r="BG1661" s="41"/>
      <c r="BI1661" s="41"/>
      <c r="BK1661" s="41"/>
      <c r="BM1661" s="41"/>
      <c r="BO1661" s="41"/>
    </row>
    <row r="1662" spans="13:67" x14ac:dyDescent="0.2">
      <c r="M1662" s="41"/>
      <c r="O1662" s="41"/>
      <c r="Q1662" s="41"/>
      <c r="S1662" s="41"/>
      <c r="U1662" s="41"/>
      <c r="W1662" s="41"/>
      <c r="Y1662" s="41"/>
      <c r="AA1662" s="41"/>
      <c r="AC1662" s="41"/>
      <c r="AE1662" s="41"/>
      <c r="AG1662" s="41"/>
      <c r="AI1662" s="41"/>
      <c r="AK1662" s="41"/>
      <c r="AM1662" s="41"/>
      <c r="AO1662" s="41"/>
      <c r="AQ1662" s="41"/>
      <c r="AS1662" s="41"/>
      <c r="AU1662" s="41"/>
      <c r="AW1662" s="41"/>
      <c r="AY1662" s="41"/>
      <c r="BA1662" s="41"/>
      <c r="BC1662" s="41"/>
      <c r="BE1662" s="41"/>
      <c r="BG1662" s="41"/>
      <c r="BI1662" s="41"/>
      <c r="BK1662" s="41"/>
      <c r="BM1662" s="41"/>
      <c r="BO1662" s="41"/>
    </row>
    <row r="1663" spans="13:67" x14ac:dyDescent="0.2">
      <c r="M1663" s="41"/>
      <c r="O1663" s="41"/>
      <c r="Q1663" s="41"/>
      <c r="S1663" s="41"/>
      <c r="U1663" s="41"/>
      <c r="W1663" s="41"/>
      <c r="Y1663" s="41"/>
      <c r="AA1663" s="41"/>
      <c r="AC1663" s="41"/>
      <c r="AE1663" s="41"/>
      <c r="AG1663" s="41"/>
      <c r="AI1663" s="41"/>
      <c r="AK1663" s="41"/>
      <c r="AM1663" s="41"/>
      <c r="AO1663" s="41"/>
      <c r="AQ1663" s="41"/>
      <c r="AS1663" s="41"/>
      <c r="AU1663" s="41"/>
      <c r="AW1663" s="41"/>
      <c r="AY1663" s="41"/>
      <c r="BA1663" s="41"/>
      <c r="BC1663" s="41"/>
      <c r="BE1663" s="41"/>
      <c r="BG1663" s="41"/>
      <c r="BI1663" s="41"/>
      <c r="BK1663" s="41"/>
      <c r="BM1663" s="41"/>
      <c r="BO1663" s="41"/>
    </row>
    <row r="1664" spans="13:67" x14ac:dyDescent="0.2">
      <c r="M1664" s="41"/>
      <c r="O1664" s="41"/>
      <c r="Q1664" s="41"/>
      <c r="S1664" s="41"/>
      <c r="U1664" s="41"/>
      <c r="W1664" s="41"/>
      <c r="Y1664" s="41"/>
      <c r="AA1664" s="41"/>
      <c r="AC1664" s="41"/>
      <c r="AE1664" s="41"/>
      <c r="AG1664" s="41"/>
      <c r="AI1664" s="41"/>
      <c r="AK1664" s="41"/>
      <c r="AM1664" s="41"/>
      <c r="AO1664" s="41"/>
      <c r="AQ1664" s="41"/>
      <c r="AS1664" s="41"/>
      <c r="AU1664" s="41"/>
      <c r="AW1664" s="41"/>
      <c r="AY1664" s="41"/>
      <c r="BA1664" s="41"/>
      <c r="BC1664" s="41"/>
      <c r="BE1664" s="41"/>
      <c r="BG1664" s="41"/>
      <c r="BI1664" s="41"/>
      <c r="BK1664" s="41"/>
      <c r="BM1664" s="41"/>
      <c r="BO1664" s="41"/>
    </row>
    <row r="1665" spans="13:67" x14ac:dyDescent="0.2">
      <c r="M1665" s="41"/>
      <c r="O1665" s="41"/>
      <c r="Q1665" s="41"/>
      <c r="S1665" s="41"/>
      <c r="U1665" s="41"/>
      <c r="W1665" s="41"/>
      <c r="Y1665" s="41"/>
      <c r="AA1665" s="41"/>
      <c r="AC1665" s="41"/>
      <c r="AE1665" s="41"/>
      <c r="AG1665" s="41"/>
      <c r="AI1665" s="41"/>
      <c r="AK1665" s="41"/>
      <c r="AM1665" s="41"/>
      <c r="AO1665" s="41"/>
      <c r="AQ1665" s="41"/>
      <c r="AS1665" s="41"/>
      <c r="AU1665" s="41"/>
      <c r="AW1665" s="41"/>
      <c r="AY1665" s="41"/>
      <c r="BA1665" s="41"/>
      <c r="BC1665" s="41"/>
      <c r="BE1665" s="41"/>
      <c r="BG1665" s="41"/>
      <c r="BI1665" s="41"/>
      <c r="BK1665" s="41"/>
      <c r="BM1665" s="41"/>
      <c r="BO1665" s="41"/>
    </row>
    <row r="1666" spans="13:67" x14ac:dyDescent="0.2">
      <c r="M1666" s="41"/>
      <c r="O1666" s="41"/>
      <c r="Q1666" s="41"/>
      <c r="S1666" s="41"/>
      <c r="U1666" s="41"/>
      <c r="W1666" s="41"/>
      <c r="Y1666" s="41"/>
      <c r="AA1666" s="41"/>
      <c r="AC1666" s="41"/>
      <c r="AE1666" s="41"/>
      <c r="AG1666" s="41"/>
      <c r="AI1666" s="41"/>
      <c r="AK1666" s="41"/>
      <c r="AM1666" s="41"/>
      <c r="AO1666" s="41"/>
      <c r="AQ1666" s="41"/>
      <c r="AS1666" s="41"/>
      <c r="AU1666" s="41"/>
      <c r="AW1666" s="41"/>
      <c r="AY1666" s="41"/>
      <c r="BA1666" s="41"/>
      <c r="BC1666" s="41"/>
      <c r="BE1666" s="41"/>
      <c r="BG1666" s="41"/>
      <c r="BI1666" s="41"/>
      <c r="BK1666" s="41"/>
      <c r="BM1666" s="41"/>
      <c r="BO1666" s="41"/>
    </row>
    <row r="1667" spans="13:67" x14ac:dyDescent="0.2">
      <c r="M1667" s="41"/>
      <c r="O1667" s="41"/>
      <c r="Q1667" s="41"/>
      <c r="S1667" s="41"/>
      <c r="U1667" s="41"/>
      <c r="W1667" s="41"/>
      <c r="Y1667" s="41"/>
      <c r="AA1667" s="41"/>
      <c r="AC1667" s="41"/>
      <c r="AE1667" s="41"/>
      <c r="AG1667" s="41"/>
      <c r="AI1667" s="41"/>
      <c r="AK1667" s="41"/>
      <c r="AM1667" s="41"/>
      <c r="AO1667" s="41"/>
      <c r="AQ1667" s="41"/>
      <c r="AS1667" s="41"/>
      <c r="AU1667" s="41"/>
      <c r="AW1667" s="41"/>
      <c r="AY1667" s="41"/>
      <c r="BA1667" s="41"/>
      <c r="BC1667" s="41"/>
      <c r="BE1667" s="41"/>
      <c r="BG1667" s="41"/>
      <c r="BI1667" s="41"/>
      <c r="BK1667" s="41"/>
      <c r="BM1667" s="41"/>
      <c r="BO1667" s="41"/>
    </row>
    <row r="1668" spans="13:67" x14ac:dyDescent="0.2">
      <c r="M1668" s="41"/>
      <c r="O1668" s="41"/>
      <c r="Q1668" s="41"/>
      <c r="S1668" s="41"/>
      <c r="U1668" s="41"/>
      <c r="W1668" s="41"/>
      <c r="Y1668" s="41"/>
      <c r="AA1668" s="41"/>
      <c r="AC1668" s="41"/>
      <c r="AE1668" s="41"/>
      <c r="AG1668" s="41"/>
      <c r="AI1668" s="41"/>
      <c r="AK1668" s="41"/>
      <c r="AM1668" s="41"/>
      <c r="AO1668" s="41"/>
      <c r="AQ1668" s="41"/>
      <c r="AS1668" s="41"/>
      <c r="AU1668" s="41"/>
      <c r="AW1668" s="41"/>
      <c r="AY1668" s="41"/>
      <c r="BA1668" s="41"/>
      <c r="BC1668" s="41"/>
      <c r="BE1668" s="41"/>
      <c r="BG1668" s="41"/>
      <c r="BI1668" s="41"/>
      <c r="BK1668" s="41"/>
      <c r="BM1668" s="41"/>
      <c r="BO1668" s="41"/>
    </row>
    <row r="1669" spans="13:67" x14ac:dyDescent="0.2">
      <c r="M1669" s="41"/>
      <c r="O1669" s="41"/>
      <c r="Q1669" s="41"/>
      <c r="S1669" s="41"/>
      <c r="U1669" s="41"/>
      <c r="W1669" s="41"/>
      <c r="Y1669" s="41"/>
      <c r="AA1669" s="41"/>
      <c r="AC1669" s="41"/>
      <c r="AE1669" s="41"/>
      <c r="AG1669" s="41"/>
      <c r="AI1669" s="41"/>
      <c r="AK1669" s="41"/>
      <c r="AM1669" s="41"/>
      <c r="AO1669" s="41"/>
      <c r="AQ1669" s="41"/>
      <c r="AS1669" s="41"/>
      <c r="AU1669" s="41"/>
      <c r="AW1669" s="41"/>
      <c r="AY1669" s="41"/>
      <c r="BA1669" s="41"/>
      <c r="BC1669" s="41"/>
      <c r="BE1669" s="41"/>
      <c r="BG1669" s="41"/>
      <c r="BI1669" s="41"/>
      <c r="BK1669" s="41"/>
      <c r="BM1669" s="41"/>
      <c r="BO1669" s="41"/>
    </row>
    <row r="1670" spans="13:67" x14ac:dyDescent="0.2">
      <c r="M1670" s="41"/>
      <c r="O1670" s="41"/>
      <c r="Q1670" s="41"/>
      <c r="S1670" s="41"/>
      <c r="U1670" s="41"/>
      <c r="W1670" s="41"/>
      <c r="Y1670" s="41"/>
      <c r="AA1670" s="41"/>
      <c r="AC1670" s="41"/>
      <c r="AE1670" s="41"/>
      <c r="AG1670" s="41"/>
      <c r="AI1670" s="41"/>
      <c r="AK1670" s="41"/>
      <c r="AM1670" s="41"/>
      <c r="AO1670" s="41"/>
      <c r="AQ1670" s="41"/>
      <c r="AS1670" s="41"/>
      <c r="AU1670" s="41"/>
      <c r="AW1670" s="41"/>
      <c r="AY1670" s="41"/>
      <c r="BA1670" s="41"/>
      <c r="BC1670" s="41"/>
      <c r="BE1670" s="41"/>
      <c r="BG1670" s="41"/>
      <c r="BI1670" s="41"/>
      <c r="BK1670" s="41"/>
      <c r="BM1670" s="41"/>
      <c r="BO1670" s="41"/>
    </row>
    <row r="1671" spans="13:67" x14ac:dyDescent="0.2">
      <c r="M1671" s="41"/>
      <c r="O1671" s="41"/>
      <c r="Q1671" s="41"/>
      <c r="S1671" s="41"/>
      <c r="U1671" s="41"/>
      <c r="W1671" s="41"/>
      <c r="Y1671" s="41"/>
      <c r="AA1671" s="41"/>
      <c r="AC1671" s="41"/>
      <c r="AE1671" s="41"/>
      <c r="AG1671" s="41"/>
      <c r="AI1671" s="41"/>
      <c r="AK1671" s="41"/>
      <c r="AM1671" s="41"/>
      <c r="AO1671" s="41"/>
      <c r="AQ1671" s="41"/>
      <c r="AS1671" s="41"/>
      <c r="AU1671" s="41"/>
      <c r="AW1671" s="41"/>
      <c r="AY1671" s="41"/>
      <c r="BA1671" s="41"/>
      <c r="BC1671" s="41"/>
      <c r="BE1671" s="41"/>
      <c r="BG1671" s="41"/>
      <c r="BI1671" s="41"/>
      <c r="BK1671" s="41"/>
      <c r="BM1671" s="41"/>
      <c r="BO1671" s="41"/>
    </row>
    <row r="1672" spans="13:67" x14ac:dyDescent="0.2">
      <c r="M1672" s="41"/>
      <c r="O1672" s="41"/>
      <c r="Q1672" s="41"/>
      <c r="S1672" s="41"/>
      <c r="U1672" s="41"/>
      <c r="W1672" s="41"/>
      <c r="Y1672" s="41"/>
      <c r="AA1672" s="41"/>
      <c r="AC1672" s="41"/>
      <c r="AE1672" s="41"/>
      <c r="AG1672" s="41"/>
      <c r="AI1672" s="41"/>
      <c r="AK1672" s="41"/>
      <c r="AM1672" s="41"/>
      <c r="AO1672" s="41"/>
      <c r="AQ1672" s="41"/>
      <c r="AS1672" s="41"/>
      <c r="AU1672" s="41"/>
      <c r="AW1672" s="41"/>
      <c r="AY1672" s="41"/>
      <c r="BA1672" s="41"/>
      <c r="BC1672" s="41"/>
      <c r="BE1672" s="41"/>
      <c r="BG1672" s="41"/>
      <c r="BI1672" s="41"/>
      <c r="BK1672" s="41"/>
      <c r="BM1672" s="41"/>
      <c r="BO1672" s="41"/>
    </row>
    <row r="1673" spans="13:67" x14ac:dyDescent="0.2">
      <c r="M1673" s="41"/>
      <c r="O1673" s="41"/>
      <c r="Q1673" s="41"/>
      <c r="S1673" s="41"/>
      <c r="U1673" s="41"/>
      <c r="W1673" s="41"/>
      <c r="Y1673" s="41"/>
      <c r="AA1673" s="41"/>
      <c r="AC1673" s="41"/>
      <c r="AE1673" s="41"/>
      <c r="AG1673" s="41"/>
      <c r="AI1673" s="41"/>
      <c r="AK1673" s="41"/>
      <c r="AM1673" s="41"/>
      <c r="AO1673" s="41"/>
      <c r="AQ1673" s="41"/>
      <c r="AS1673" s="41"/>
      <c r="AU1673" s="41"/>
      <c r="AW1673" s="41"/>
      <c r="AY1673" s="41"/>
      <c r="BA1673" s="41"/>
      <c r="BC1673" s="41"/>
      <c r="BE1673" s="41"/>
      <c r="BG1673" s="41"/>
      <c r="BI1673" s="41"/>
      <c r="BK1673" s="41"/>
      <c r="BM1673" s="41"/>
      <c r="BO1673" s="41"/>
    </row>
    <row r="1674" spans="13:67" x14ac:dyDescent="0.2">
      <c r="M1674" s="41"/>
      <c r="O1674" s="41"/>
      <c r="Q1674" s="41"/>
      <c r="S1674" s="41"/>
      <c r="U1674" s="41"/>
      <c r="W1674" s="41"/>
      <c r="Y1674" s="41"/>
      <c r="AA1674" s="41"/>
      <c r="AC1674" s="41"/>
      <c r="AE1674" s="41"/>
      <c r="AG1674" s="41"/>
      <c r="AI1674" s="41"/>
      <c r="AK1674" s="41"/>
      <c r="AM1674" s="41"/>
      <c r="AO1674" s="41"/>
      <c r="AQ1674" s="41"/>
      <c r="AS1674" s="41"/>
      <c r="AU1674" s="41"/>
      <c r="AW1674" s="41"/>
      <c r="AY1674" s="41"/>
      <c r="BA1674" s="41"/>
      <c r="BC1674" s="41"/>
      <c r="BE1674" s="41"/>
      <c r="BG1674" s="41"/>
      <c r="BI1674" s="41"/>
      <c r="BK1674" s="41"/>
      <c r="BM1674" s="41"/>
      <c r="BO1674" s="41"/>
    </row>
    <row r="1675" spans="13:67" x14ac:dyDescent="0.2">
      <c r="M1675" s="41"/>
      <c r="O1675" s="41"/>
      <c r="Q1675" s="41"/>
      <c r="S1675" s="41"/>
      <c r="U1675" s="41"/>
      <c r="W1675" s="41"/>
      <c r="Y1675" s="41"/>
      <c r="AA1675" s="41"/>
      <c r="AC1675" s="41"/>
      <c r="AE1675" s="41"/>
      <c r="AG1675" s="41"/>
      <c r="AI1675" s="41"/>
      <c r="AK1675" s="41"/>
      <c r="AM1675" s="41"/>
      <c r="AO1675" s="41"/>
      <c r="AQ1675" s="41"/>
      <c r="AS1675" s="41"/>
      <c r="AU1675" s="41"/>
      <c r="AW1675" s="41"/>
      <c r="AY1675" s="41"/>
      <c r="BA1675" s="41"/>
      <c r="BC1675" s="41"/>
      <c r="BE1675" s="41"/>
      <c r="BG1675" s="41"/>
      <c r="BI1675" s="41"/>
      <c r="BK1675" s="41"/>
      <c r="BM1675" s="41"/>
      <c r="BO1675" s="41"/>
    </row>
    <row r="1676" spans="13:67" x14ac:dyDescent="0.2">
      <c r="M1676" s="41"/>
      <c r="O1676" s="41"/>
      <c r="Q1676" s="41"/>
      <c r="S1676" s="41"/>
      <c r="U1676" s="41"/>
      <c r="W1676" s="41"/>
      <c r="Y1676" s="41"/>
      <c r="AA1676" s="41"/>
      <c r="AC1676" s="41"/>
      <c r="AE1676" s="41"/>
      <c r="AG1676" s="41"/>
      <c r="AI1676" s="41"/>
      <c r="AK1676" s="41"/>
      <c r="AM1676" s="41"/>
      <c r="AO1676" s="41"/>
      <c r="AQ1676" s="41"/>
      <c r="AS1676" s="41"/>
      <c r="AU1676" s="41"/>
      <c r="AW1676" s="41"/>
      <c r="AY1676" s="41"/>
      <c r="BA1676" s="41"/>
      <c r="BC1676" s="41"/>
      <c r="BE1676" s="41"/>
      <c r="BG1676" s="41"/>
      <c r="BI1676" s="41"/>
      <c r="BK1676" s="41"/>
      <c r="BM1676" s="41"/>
      <c r="BO1676" s="41"/>
    </row>
    <row r="1677" spans="13:67" x14ac:dyDescent="0.2">
      <c r="M1677" s="41"/>
      <c r="O1677" s="41"/>
      <c r="Q1677" s="41"/>
      <c r="S1677" s="41"/>
      <c r="U1677" s="41"/>
      <c r="W1677" s="41"/>
      <c r="Y1677" s="41"/>
      <c r="AA1677" s="41"/>
      <c r="AC1677" s="41"/>
      <c r="AE1677" s="41"/>
      <c r="AG1677" s="41"/>
      <c r="AI1677" s="41"/>
      <c r="AK1677" s="41"/>
      <c r="AM1677" s="41"/>
      <c r="AO1677" s="41"/>
      <c r="AQ1677" s="41"/>
      <c r="AS1677" s="41"/>
      <c r="AU1677" s="41"/>
      <c r="AW1677" s="41"/>
      <c r="AY1677" s="41"/>
      <c r="BA1677" s="41"/>
      <c r="BC1677" s="41"/>
      <c r="BE1677" s="41"/>
      <c r="BG1677" s="41"/>
      <c r="BI1677" s="41"/>
      <c r="BK1677" s="41"/>
      <c r="BM1677" s="41"/>
      <c r="BO1677" s="41"/>
    </row>
    <row r="1678" spans="13:67" x14ac:dyDescent="0.2">
      <c r="M1678" s="41"/>
      <c r="O1678" s="41"/>
      <c r="Q1678" s="41"/>
      <c r="S1678" s="41"/>
      <c r="U1678" s="41"/>
      <c r="W1678" s="41"/>
      <c r="Y1678" s="41"/>
      <c r="AA1678" s="41"/>
      <c r="AC1678" s="41"/>
      <c r="AE1678" s="41"/>
      <c r="AG1678" s="41"/>
      <c r="AI1678" s="41"/>
      <c r="AK1678" s="41"/>
      <c r="AM1678" s="41"/>
      <c r="AO1678" s="41"/>
      <c r="AQ1678" s="41"/>
      <c r="AS1678" s="41"/>
      <c r="AU1678" s="41"/>
      <c r="AW1678" s="41"/>
      <c r="AY1678" s="41"/>
      <c r="BA1678" s="41"/>
      <c r="BC1678" s="41"/>
      <c r="BE1678" s="41"/>
      <c r="BG1678" s="41"/>
      <c r="BI1678" s="41"/>
      <c r="BK1678" s="41"/>
      <c r="BM1678" s="41"/>
      <c r="BO1678" s="41"/>
    </row>
    <row r="1679" spans="13:67" x14ac:dyDescent="0.2">
      <c r="M1679" s="41"/>
      <c r="O1679" s="41"/>
      <c r="Q1679" s="41"/>
      <c r="S1679" s="41"/>
      <c r="U1679" s="41"/>
      <c r="W1679" s="41"/>
      <c r="Y1679" s="41"/>
      <c r="AA1679" s="41"/>
      <c r="AC1679" s="41"/>
      <c r="AE1679" s="41"/>
      <c r="AG1679" s="41"/>
      <c r="AI1679" s="41"/>
      <c r="AK1679" s="41"/>
      <c r="AM1679" s="41"/>
      <c r="AO1679" s="41"/>
      <c r="AQ1679" s="41"/>
      <c r="AS1679" s="41"/>
      <c r="AU1679" s="41"/>
      <c r="AW1679" s="41"/>
      <c r="AY1679" s="41"/>
      <c r="BA1679" s="41"/>
      <c r="BC1679" s="41"/>
      <c r="BE1679" s="41"/>
      <c r="BG1679" s="41"/>
      <c r="BI1679" s="41"/>
      <c r="BK1679" s="41"/>
      <c r="BM1679" s="41"/>
      <c r="BO1679" s="41"/>
    </row>
    <row r="1680" spans="13:67" x14ac:dyDescent="0.2">
      <c r="M1680" s="41"/>
      <c r="O1680" s="41"/>
      <c r="Q1680" s="41"/>
      <c r="S1680" s="41"/>
      <c r="U1680" s="41"/>
      <c r="W1680" s="41"/>
      <c r="Y1680" s="41"/>
      <c r="AA1680" s="41"/>
      <c r="AC1680" s="41"/>
      <c r="AE1680" s="41"/>
      <c r="AG1680" s="41"/>
      <c r="AI1680" s="41"/>
      <c r="AK1680" s="41"/>
      <c r="AM1680" s="41"/>
      <c r="AO1680" s="41"/>
      <c r="AQ1680" s="41"/>
      <c r="AS1680" s="41"/>
      <c r="AU1680" s="41"/>
      <c r="AW1680" s="41"/>
      <c r="AY1680" s="41"/>
      <c r="BA1680" s="41"/>
      <c r="BC1680" s="41"/>
      <c r="BE1680" s="41"/>
      <c r="BG1680" s="41"/>
      <c r="BI1680" s="41"/>
      <c r="BK1680" s="41"/>
      <c r="BM1680" s="41"/>
      <c r="BO1680" s="41"/>
    </row>
    <row r="1681" spans="13:67" x14ac:dyDescent="0.2">
      <c r="M1681" s="41"/>
      <c r="O1681" s="41"/>
      <c r="Q1681" s="41"/>
      <c r="S1681" s="41"/>
      <c r="U1681" s="41"/>
      <c r="W1681" s="41"/>
      <c r="Y1681" s="41"/>
      <c r="AA1681" s="41"/>
      <c r="AC1681" s="41"/>
      <c r="AE1681" s="41"/>
      <c r="AG1681" s="41"/>
      <c r="AI1681" s="41"/>
      <c r="AK1681" s="41"/>
      <c r="AM1681" s="41"/>
      <c r="AO1681" s="41"/>
      <c r="AQ1681" s="41"/>
      <c r="AS1681" s="41"/>
      <c r="AU1681" s="41"/>
      <c r="AW1681" s="41"/>
      <c r="AY1681" s="41"/>
      <c r="BA1681" s="41"/>
      <c r="BC1681" s="41"/>
      <c r="BE1681" s="41"/>
      <c r="BG1681" s="41"/>
      <c r="BI1681" s="41"/>
      <c r="BK1681" s="41"/>
      <c r="BM1681" s="41"/>
      <c r="BO1681" s="41"/>
    </row>
    <row r="1682" spans="13:67" x14ac:dyDescent="0.2">
      <c r="M1682" s="41"/>
      <c r="O1682" s="41"/>
      <c r="Q1682" s="41"/>
      <c r="S1682" s="41"/>
      <c r="U1682" s="41"/>
      <c r="W1682" s="41"/>
      <c r="Y1682" s="41"/>
      <c r="AA1682" s="41"/>
      <c r="AC1682" s="41"/>
      <c r="AE1682" s="41"/>
      <c r="AG1682" s="41"/>
      <c r="AI1682" s="41"/>
      <c r="AK1682" s="41"/>
      <c r="AM1682" s="41"/>
      <c r="AO1682" s="41"/>
      <c r="AQ1682" s="41"/>
      <c r="AS1682" s="41"/>
      <c r="AU1682" s="41"/>
      <c r="AW1682" s="41"/>
      <c r="AY1682" s="41"/>
      <c r="BA1682" s="41"/>
      <c r="BC1682" s="41"/>
      <c r="BE1682" s="41"/>
      <c r="BG1682" s="41"/>
      <c r="BI1682" s="41"/>
      <c r="BK1682" s="41"/>
      <c r="BM1682" s="41"/>
      <c r="BO1682" s="41"/>
    </row>
    <row r="1683" spans="13:67" x14ac:dyDescent="0.2">
      <c r="M1683" s="41"/>
      <c r="O1683" s="41"/>
      <c r="Q1683" s="41"/>
      <c r="S1683" s="41"/>
      <c r="U1683" s="41"/>
      <c r="W1683" s="41"/>
      <c r="Y1683" s="41"/>
      <c r="AA1683" s="41"/>
      <c r="AC1683" s="41"/>
      <c r="AE1683" s="41"/>
      <c r="AG1683" s="41"/>
      <c r="AI1683" s="41"/>
      <c r="AK1683" s="41"/>
      <c r="AM1683" s="41"/>
      <c r="AO1683" s="41"/>
      <c r="AQ1683" s="41"/>
      <c r="AS1683" s="41"/>
      <c r="AU1683" s="41"/>
      <c r="AW1683" s="41"/>
      <c r="AY1683" s="41"/>
      <c r="BA1683" s="41"/>
      <c r="BC1683" s="41"/>
      <c r="BE1683" s="41"/>
      <c r="BG1683" s="41"/>
      <c r="BI1683" s="41"/>
      <c r="BK1683" s="41"/>
      <c r="BM1683" s="41"/>
      <c r="BO1683" s="41"/>
    </row>
    <row r="1684" spans="13:67" x14ac:dyDescent="0.2">
      <c r="M1684" s="41"/>
      <c r="O1684" s="41"/>
      <c r="Q1684" s="41"/>
      <c r="S1684" s="41"/>
      <c r="U1684" s="41"/>
      <c r="W1684" s="41"/>
      <c r="Y1684" s="41"/>
      <c r="AA1684" s="41"/>
      <c r="AC1684" s="41"/>
      <c r="AE1684" s="41"/>
      <c r="AG1684" s="41"/>
      <c r="AI1684" s="41"/>
      <c r="AK1684" s="41"/>
      <c r="AM1684" s="41"/>
      <c r="AO1684" s="41"/>
      <c r="AQ1684" s="41"/>
      <c r="AS1684" s="41"/>
      <c r="AU1684" s="41"/>
      <c r="AW1684" s="41"/>
      <c r="AY1684" s="41"/>
      <c r="BA1684" s="41"/>
      <c r="BC1684" s="41"/>
      <c r="BE1684" s="41"/>
      <c r="BG1684" s="41"/>
      <c r="BI1684" s="41"/>
      <c r="BK1684" s="41"/>
      <c r="BM1684" s="41"/>
      <c r="BO1684" s="41"/>
    </row>
    <row r="1685" spans="13:67" x14ac:dyDescent="0.2">
      <c r="M1685" s="41"/>
      <c r="O1685" s="41"/>
      <c r="Q1685" s="41"/>
      <c r="S1685" s="41"/>
      <c r="U1685" s="41"/>
      <c r="W1685" s="41"/>
      <c r="Y1685" s="41"/>
      <c r="AA1685" s="41"/>
      <c r="AC1685" s="41"/>
      <c r="AE1685" s="41"/>
      <c r="AG1685" s="41"/>
      <c r="AI1685" s="41"/>
      <c r="AK1685" s="41"/>
      <c r="AM1685" s="41"/>
      <c r="AO1685" s="41"/>
      <c r="AQ1685" s="41"/>
      <c r="AS1685" s="41"/>
      <c r="AU1685" s="41"/>
      <c r="AW1685" s="41"/>
      <c r="AY1685" s="41"/>
      <c r="BA1685" s="41"/>
      <c r="BC1685" s="41"/>
      <c r="BE1685" s="41"/>
      <c r="BG1685" s="41"/>
      <c r="BI1685" s="41"/>
      <c r="BK1685" s="41"/>
      <c r="BM1685" s="41"/>
      <c r="BO1685" s="41"/>
    </row>
    <row r="1686" spans="13:67" x14ac:dyDescent="0.2">
      <c r="M1686" s="41"/>
      <c r="O1686" s="41"/>
      <c r="Q1686" s="41"/>
      <c r="S1686" s="41"/>
      <c r="U1686" s="41"/>
      <c r="W1686" s="41"/>
      <c r="Y1686" s="41"/>
      <c r="AA1686" s="41"/>
      <c r="AC1686" s="41"/>
      <c r="AE1686" s="41"/>
      <c r="AG1686" s="41"/>
      <c r="AI1686" s="41"/>
      <c r="AK1686" s="41"/>
      <c r="AM1686" s="41"/>
      <c r="AO1686" s="41"/>
      <c r="AQ1686" s="41"/>
      <c r="AS1686" s="41"/>
      <c r="AU1686" s="41"/>
      <c r="AW1686" s="41"/>
      <c r="AY1686" s="41"/>
      <c r="BA1686" s="41"/>
      <c r="BC1686" s="41"/>
      <c r="BE1686" s="41"/>
      <c r="BG1686" s="41"/>
      <c r="BI1686" s="41"/>
      <c r="BK1686" s="41"/>
      <c r="BM1686" s="41"/>
      <c r="BO1686" s="41"/>
    </row>
    <row r="1687" spans="13:67" x14ac:dyDescent="0.2">
      <c r="M1687" s="41"/>
      <c r="O1687" s="41"/>
      <c r="Q1687" s="41"/>
      <c r="S1687" s="41"/>
      <c r="U1687" s="41"/>
      <c r="W1687" s="41"/>
      <c r="Y1687" s="41"/>
      <c r="AA1687" s="41"/>
      <c r="AC1687" s="41"/>
      <c r="AE1687" s="41"/>
      <c r="AG1687" s="41"/>
      <c r="AI1687" s="41"/>
      <c r="AK1687" s="41"/>
      <c r="AM1687" s="41"/>
      <c r="AO1687" s="41"/>
      <c r="AQ1687" s="41"/>
      <c r="AS1687" s="41"/>
      <c r="AU1687" s="41"/>
      <c r="AW1687" s="41"/>
      <c r="AY1687" s="41"/>
      <c r="BA1687" s="41"/>
      <c r="BC1687" s="41"/>
      <c r="BE1687" s="41"/>
      <c r="BG1687" s="41"/>
      <c r="BI1687" s="41"/>
      <c r="BK1687" s="41"/>
      <c r="BM1687" s="41"/>
      <c r="BO1687" s="41"/>
    </row>
    <row r="1688" spans="13:67" x14ac:dyDescent="0.2">
      <c r="M1688" s="41"/>
      <c r="O1688" s="41"/>
      <c r="Q1688" s="41"/>
      <c r="S1688" s="41"/>
      <c r="U1688" s="41"/>
      <c r="W1688" s="41"/>
      <c r="Y1688" s="41"/>
      <c r="AA1688" s="41"/>
      <c r="AC1688" s="41"/>
      <c r="AE1688" s="41"/>
      <c r="AG1688" s="41"/>
      <c r="AI1688" s="41"/>
      <c r="AK1688" s="41"/>
      <c r="AM1688" s="41"/>
      <c r="AO1688" s="41"/>
      <c r="AQ1688" s="41"/>
      <c r="AS1688" s="41"/>
      <c r="AU1688" s="41"/>
      <c r="AW1688" s="41"/>
      <c r="AY1688" s="41"/>
      <c r="BA1688" s="41"/>
      <c r="BC1688" s="41"/>
      <c r="BE1688" s="41"/>
      <c r="BG1688" s="41"/>
      <c r="BI1688" s="41"/>
      <c r="BK1688" s="41"/>
      <c r="BM1688" s="41"/>
      <c r="BO1688" s="41"/>
    </row>
    <row r="1689" spans="13:67" x14ac:dyDescent="0.2">
      <c r="M1689" s="41"/>
      <c r="O1689" s="41"/>
      <c r="Q1689" s="41"/>
      <c r="S1689" s="41"/>
      <c r="U1689" s="41"/>
      <c r="W1689" s="41"/>
      <c r="Y1689" s="41"/>
      <c r="AA1689" s="41"/>
      <c r="AC1689" s="41"/>
      <c r="AE1689" s="41"/>
      <c r="AG1689" s="41"/>
      <c r="AI1689" s="41"/>
      <c r="AK1689" s="41"/>
      <c r="AM1689" s="41"/>
      <c r="AO1689" s="41"/>
      <c r="AQ1689" s="41"/>
      <c r="AS1689" s="41"/>
      <c r="AU1689" s="41"/>
      <c r="AW1689" s="41"/>
      <c r="AY1689" s="41"/>
      <c r="BA1689" s="41"/>
      <c r="BC1689" s="41"/>
      <c r="BE1689" s="41"/>
      <c r="BG1689" s="41"/>
      <c r="BI1689" s="41"/>
      <c r="BK1689" s="41"/>
      <c r="BM1689" s="41"/>
      <c r="BO1689" s="41"/>
    </row>
    <row r="1690" spans="13:67" x14ac:dyDescent="0.2">
      <c r="M1690" s="41"/>
      <c r="O1690" s="41"/>
      <c r="Q1690" s="41"/>
      <c r="S1690" s="41"/>
      <c r="U1690" s="41"/>
      <c r="W1690" s="41"/>
      <c r="Y1690" s="41"/>
      <c r="AA1690" s="41"/>
      <c r="AC1690" s="41"/>
      <c r="AE1690" s="41"/>
      <c r="AG1690" s="41"/>
      <c r="AI1690" s="41"/>
      <c r="AK1690" s="41"/>
      <c r="AM1690" s="41"/>
      <c r="AO1690" s="41"/>
      <c r="AQ1690" s="41"/>
      <c r="AS1690" s="41"/>
      <c r="AU1690" s="41"/>
      <c r="AW1690" s="41"/>
      <c r="AY1690" s="41"/>
      <c r="BA1690" s="41"/>
      <c r="BC1690" s="41"/>
      <c r="BE1690" s="41"/>
      <c r="BG1690" s="41"/>
      <c r="BI1690" s="41"/>
      <c r="BK1690" s="41"/>
      <c r="BM1690" s="41"/>
      <c r="BO1690" s="41"/>
    </row>
    <row r="1691" spans="13:67" x14ac:dyDescent="0.2">
      <c r="M1691" s="41"/>
      <c r="O1691" s="41"/>
      <c r="Q1691" s="41"/>
      <c r="S1691" s="41"/>
      <c r="U1691" s="41"/>
      <c r="W1691" s="41"/>
      <c r="Y1691" s="41"/>
      <c r="AA1691" s="41"/>
      <c r="AC1691" s="41"/>
      <c r="AE1691" s="41"/>
      <c r="AG1691" s="41"/>
      <c r="AI1691" s="41"/>
      <c r="AK1691" s="41"/>
      <c r="AM1691" s="41"/>
      <c r="AO1691" s="41"/>
      <c r="AQ1691" s="41"/>
      <c r="AS1691" s="41"/>
      <c r="AU1691" s="41"/>
      <c r="AW1691" s="41"/>
      <c r="AY1691" s="41"/>
      <c r="BA1691" s="41"/>
      <c r="BC1691" s="41"/>
      <c r="BE1691" s="41"/>
      <c r="BG1691" s="41"/>
      <c r="BI1691" s="41"/>
      <c r="BK1691" s="41"/>
      <c r="BM1691" s="41"/>
      <c r="BO1691" s="41"/>
    </row>
    <row r="1692" spans="13:67" x14ac:dyDescent="0.2">
      <c r="M1692" s="41"/>
      <c r="O1692" s="41"/>
      <c r="Q1692" s="41"/>
      <c r="S1692" s="41"/>
      <c r="U1692" s="41"/>
      <c r="W1692" s="41"/>
      <c r="Y1692" s="41"/>
      <c r="AA1692" s="41"/>
      <c r="AC1692" s="41"/>
      <c r="AE1692" s="41"/>
      <c r="AG1692" s="41"/>
      <c r="AI1692" s="41"/>
      <c r="AK1692" s="41"/>
      <c r="AM1692" s="41"/>
      <c r="AO1692" s="41"/>
      <c r="AQ1692" s="41"/>
      <c r="AS1692" s="41"/>
      <c r="AU1692" s="41"/>
      <c r="AW1692" s="41"/>
      <c r="AY1692" s="41"/>
      <c r="BA1692" s="41"/>
      <c r="BC1692" s="41"/>
      <c r="BE1692" s="41"/>
      <c r="BG1692" s="41"/>
      <c r="BI1692" s="41"/>
      <c r="BK1692" s="41"/>
      <c r="BM1692" s="41"/>
      <c r="BO1692" s="41"/>
    </row>
    <row r="1693" spans="13:67" x14ac:dyDescent="0.2">
      <c r="M1693" s="41"/>
      <c r="O1693" s="41"/>
      <c r="Q1693" s="41"/>
      <c r="S1693" s="41"/>
      <c r="U1693" s="41"/>
      <c r="W1693" s="41"/>
      <c r="Y1693" s="41"/>
      <c r="AA1693" s="41"/>
      <c r="AC1693" s="41"/>
      <c r="AE1693" s="41"/>
      <c r="AG1693" s="41"/>
      <c r="AI1693" s="41"/>
      <c r="AK1693" s="41"/>
      <c r="AM1693" s="41"/>
      <c r="AO1693" s="41"/>
      <c r="AQ1693" s="41"/>
      <c r="AS1693" s="41"/>
      <c r="AU1693" s="41"/>
      <c r="AW1693" s="41"/>
      <c r="AY1693" s="41"/>
      <c r="BA1693" s="41"/>
      <c r="BC1693" s="41"/>
      <c r="BE1693" s="41"/>
      <c r="BG1693" s="41"/>
      <c r="BI1693" s="41"/>
      <c r="BK1693" s="41"/>
      <c r="BM1693" s="41"/>
      <c r="BO1693" s="41"/>
    </row>
    <row r="1694" spans="13:67" x14ac:dyDescent="0.2">
      <c r="M1694" s="41"/>
      <c r="O1694" s="41"/>
      <c r="Q1694" s="41"/>
      <c r="S1694" s="41"/>
      <c r="U1694" s="41"/>
      <c r="W1694" s="41"/>
      <c r="Y1694" s="41"/>
      <c r="AA1694" s="41"/>
      <c r="AC1694" s="41"/>
      <c r="AE1694" s="41"/>
      <c r="AG1694" s="41"/>
      <c r="AI1694" s="41"/>
      <c r="AK1694" s="41"/>
      <c r="AM1694" s="41"/>
      <c r="AO1694" s="41"/>
      <c r="AQ1694" s="41"/>
      <c r="AS1694" s="41"/>
      <c r="AU1694" s="41"/>
      <c r="AW1694" s="41"/>
      <c r="AY1694" s="41"/>
      <c r="BA1694" s="41"/>
      <c r="BC1694" s="41"/>
      <c r="BE1694" s="41"/>
      <c r="BG1694" s="41"/>
      <c r="BI1694" s="41"/>
      <c r="BK1694" s="41"/>
      <c r="BM1694" s="41"/>
      <c r="BO1694" s="41"/>
    </row>
    <row r="1695" spans="13:67" x14ac:dyDescent="0.2">
      <c r="M1695" s="41"/>
      <c r="O1695" s="41"/>
      <c r="Q1695" s="41"/>
      <c r="S1695" s="41"/>
      <c r="U1695" s="41"/>
      <c r="W1695" s="41"/>
      <c r="Y1695" s="41"/>
      <c r="AA1695" s="41"/>
      <c r="AC1695" s="41"/>
      <c r="AE1695" s="41"/>
      <c r="AG1695" s="41"/>
      <c r="AI1695" s="41"/>
      <c r="AK1695" s="41"/>
      <c r="AM1695" s="41"/>
      <c r="AO1695" s="41"/>
      <c r="AQ1695" s="41"/>
      <c r="AS1695" s="41"/>
      <c r="AU1695" s="41"/>
      <c r="AW1695" s="41"/>
      <c r="AY1695" s="41"/>
      <c r="BA1695" s="41"/>
      <c r="BC1695" s="41"/>
      <c r="BE1695" s="41"/>
      <c r="BG1695" s="41"/>
      <c r="BI1695" s="41"/>
      <c r="BK1695" s="41"/>
      <c r="BM1695" s="41"/>
      <c r="BO1695" s="41"/>
    </row>
    <row r="1696" spans="13:67" x14ac:dyDescent="0.2">
      <c r="M1696" s="41"/>
      <c r="O1696" s="41"/>
      <c r="Q1696" s="41"/>
      <c r="S1696" s="41"/>
      <c r="U1696" s="41"/>
      <c r="W1696" s="41"/>
      <c r="Y1696" s="41"/>
      <c r="AA1696" s="41"/>
      <c r="AC1696" s="41"/>
      <c r="AE1696" s="41"/>
      <c r="AG1696" s="41"/>
      <c r="AI1696" s="41"/>
      <c r="AK1696" s="41"/>
      <c r="AM1696" s="41"/>
      <c r="AO1696" s="41"/>
      <c r="AQ1696" s="41"/>
      <c r="AS1696" s="41"/>
      <c r="AU1696" s="41"/>
      <c r="AW1696" s="41"/>
      <c r="AY1696" s="41"/>
      <c r="BA1696" s="41"/>
      <c r="BC1696" s="41"/>
      <c r="BE1696" s="41"/>
      <c r="BG1696" s="41"/>
      <c r="BI1696" s="41"/>
      <c r="BK1696" s="41"/>
      <c r="BM1696" s="41"/>
      <c r="BO1696" s="41"/>
    </row>
    <row r="1697" spans="13:67" x14ac:dyDescent="0.2">
      <c r="M1697" s="41"/>
      <c r="O1697" s="41"/>
      <c r="Q1697" s="41"/>
      <c r="S1697" s="41"/>
      <c r="U1697" s="41"/>
      <c r="W1697" s="41"/>
      <c r="Y1697" s="41"/>
      <c r="AA1697" s="41"/>
      <c r="AC1697" s="41"/>
      <c r="AE1697" s="41"/>
      <c r="AG1697" s="41"/>
      <c r="AI1697" s="41"/>
      <c r="AK1697" s="41"/>
      <c r="AM1697" s="41"/>
      <c r="AO1697" s="41"/>
      <c r="AQ1697" s="41"/>
      <c r="AS1697" s="41"/>
      <c r="AU1697" s="41"/>
      <c r="AW1697" s="41"/>
      <c r="AY1697" s="41"/>
      <c r="BA1697" s="41"/>
      <c r="BC1697" s="41"/>
      <c r="BE1697" s="41"/>
      <c r="BG1697" s="41"/>
      <c r="BI1697" s="41"/>
      <c r="BK1697" s="41"/>
      <c r="BM1697" s="41"/>
      <c r="BO1697" s="41"/>
    </row>
    <row r="1698" spans="13:67" x14ac:dyDescent="0.2">
      <c r="M1698" s="41"/>
      <c r="O1698" s="41"/>
      <c r="Q1698" s="41"/>
      <c r="S1698" s="41"/>
      <c r="U1698" s="41"/>
      <c r="W1698" s="41"/>
      <c r="Y1698" s="41"/>
      <c r="AA1698" s="41"/>
      <c r="AC1698" s="41"/>
      <c r="AE1698" s="41"/>
      <c r="AG1698" s="41"/>
      <c r="AI1698" s="41"/>
      <c r="AK1698" s="41"/>
      <c r="AM1698" s="41"/>
      <c r="AO1698" s="41"/>
      <c r="AQ1698" s="41"/>
      <c r="AS1698" s="41"/>
      <c r="AU1698" s="41"/>
      <c r="AW1698" s="41"/>
      <c r="AY1698" s="41"/>
      <c r="BA1698" s="41"/>
      <c r="BC1698" s="41"/>
      <c r="BE1698" s="41"/>
      <c r="BG1698" s="41"/>
      <c r="BI1698" s="41"/>
      <c r="BK1698" s="41"/>
      <c r="BM1698" s="41"/>
      <c r="BO1698" s="41"/>
    </row>
    <row r="1699" spans="13:67" x14ac:dyDescent="0.2">
      <c r="M1699" s="41"/>
      <c r="O1699" s="41"/>
      <c r="Q1699" s="41"/>
      <c r="S1699" s="41"/>
      <c r="U1699" s="41"/>
      <c r="W1699" s="41"/>
      <c r="Y1699" s="41"/>
      <c r="AA1699" s="41"/>
      <c r="AC1699" s="41"/>
      <c r="AE1699" s="41"/>
      <c r="AG1699" s="41"/>
      <c r="AI1699" s="41"/>
      <c r="AK1699" s="41"/>
      <c r="AM1699" s="41"/>
      <c r="AO1699" s="41"/>
      <c r="AQ1699" s="41"/>
      <c r="AS1699" s="41"/>
      <c r="AU1699" s="41"/>
      <c r="AW1699" s="41"/>
      <c r="AY1699" s="41"/>
      <c r="BA1699" s="41"/>
      <c r="BC1699" s="41"/>
      <c r="BE1699" s="41"/>
      <c r="BG1699" s="41"/>
      <c r="BI1699" s="41"/>
      <c r="BK1699" s="41"/>
      <c r="BM1699" s="41"/>
      <c r="BO1699" s="41"/>
    </row>
    <row r="1700" spans="13:67" x14ac:dyDescent="0.2">
      <c r="M1700" s="41"/>
      <c r="O1700" s="41"/>
      <c r="Q1700" s="41"/>
      <c r="S1700" s="41"/>
      <c r="U1700" s="41"/>
      <c r="W1700" s="41"/>
      <c r="Y1700" s="41"/>
      <c r="AA1700" s="41"/>
      <c r="AC1700" s="41"/>
      <c r="AE1700" s="41"/>
      <c r="AG1700" s="41"/>
      <c r="AI1700" s="41"/>
      <c r="AK1700" s="41"/>
      <c r="AM1700" s="41"/>
      <c r="AO1700" s="41"/>
      <c r="AQ1700" s="41"/>
      <c r="AS1700" s="41"/>
      <c r="AU1700" s="41"/>
      <c r="AW1700" s="41"/>
      <c r="AY1700" s="41"/>
      <c r="BA1700" s="41"/>
      <c r="BC1700" s="41"/>
      <c r="BE1700" s="41"/>
      <c r="BG1700" s="41"/>
      <c r="BI1700" s="41"/>
      <c r="BK1700" s="41"/>
      <c r="BM1700" s="41"/>
      <c r="BO1700" s="41"/>
    </row>
    <row r="1701" spans="13:67" x14ac:dyDescent="0.2">
      <c r="M1701" s="41"/>
      <c r="O1701" s="41"/>
      <c r="Q1701" s="41"/>
      <c r="S1701" s="41"/>
      <c r="U1701" s="41"/>
      <c r="W1701" s="41"/>
      <c r="Y1701" s="41"/>
      <c r="AA1701" s="41"/>
      <c r="AC1701" s="41"/>
      <c r="AE1701" s="41"/>
      <c r="AG1701" s="41"/>
      <c r="AI1701" s="41"/>
      <c r="AK1701" s="41"/>
      <c r="AM1701" s="41"/>
      <c r="AO1701" s="41"/>
      <c r="AQ1701" s="41"/>
      <c r="AS1701" s="41"/>
      <c r="AU1701" s="41"/>
      <c r="AW1701" s="41"/>
      <c r="AY1701" s="41"/>
      <c r="BA1701" s="41"/>
      <c r="BC1701" s="41"/>
      <c r="BE1701" s="41"/>
      <c r="BG1701" s="41"/>
      <c r="BI1701" s="41"/>
      <c r="BK1701" s="41"/>
      <c r="BM1701" s="41"/>
      <c r="BO1701" s="41"/>
    </row>
    <row r="1702" spans="13:67" x14ac:dyDescent="0.2">
      <c r="M1702" s="41"/>
      <c r="O1702" s="41"/>
      <c r="Q1702" s="41"/>
      <c r="S1702" s="41"/>
      <c r="U1702" s="41"/>
      <c r="W1702" s="41"/>
      <c r="Y1702" s="41"/>
      <c r="AA1702" s="41"/>
      <c r="AC1702" s="41"/>
      <c r="AE1702" s="41"/>
      <c r="AG1702" s="41"/>
      <c r="AI1702" s="41"/>
      <c r="AK1702" s="41"/>
      <c r="AM1702" s="41"/>
      <c r="AO1702" s="41"/>
      <c r="AQ1702" s="41"/>
      <c r="AS1702" s="41"/>
      <c r="AU1702" s="41"/>
      <c r="AW1702" s="41"/>
      <c r="AY1702" s="41"/>
      <c r="BA1702" s="41"/>
      <c r="BC1702" s="41"/>
      <c r="BE1702" s="41"/>
      <c r="BG1702" s="41"/>
      <c r="BI1702" s="41"/>
      <c r="BK1702" s="41"/>
      <c r="BM1702" s="41"/>
      <c r="BO1702" s="41"/>
    </row>
    <row r="1703" spans="13:67" x14ac:dyDescent="0.2">
      <c r="M1703" s="41"/>
      <c r="O1703" s="41"/>
      <c r="Q1703" s="41"/>
      <c r="S1703" s="41"/>
      <c r="U1703" s="41"/>
      <c r="W1703" s="41"/>
      <c r="Y1703" s="41"/>
      <c r="AA1703" s="41"/>
      <c r="AC1703" s="41"/>
      <c r="AE1703" s="41"/>
      <c r="AG1703" s="41"/>
      <c r="AI1703" s="41"/>
      <c r="AK1703" s="41"/>
      <c r="AM1703" s="41"/>
      <c r="AO1703" s="41"/>
      <c r="AQ1703" s="41"/>
      <c r="AS1703" s="41"/>
      <c r="AU1703" s="41"/>
      <c r="AW1703" s="41"/>
      <c r="AY1703" s="41"/>
      <c r="BA1703" s="41"/>
      <c r="BC1703" s="41"/>
      <c r="BE1703" s="41"/>
      <c r="BG1703" s="41"/>
      <c r="BI1703" s="41"/>
      <c r="BK1703" s="41"/>
      <c r="BM1703" s="41"/>
      <c r="BO1703" s="41"/>
    </row>
    <row r="1704" spans="13:67" x14ac:dyDescent="0.2">
      <c r="M1704" s="41"/>
      <c r="O1704" s="41"/>
      <c r="Q1704" s="41"/>
      <c r="S1704" s="41"/>
      <c r="U1704" s="41"/>
      <c r="W1704" s="41"/>
      <c r="Y1704" s="41"/>
      <c r="AA1704" s="41"/>
      <c r="AC1704" s="41"/>
      <c r="AE1704" s="41"/>
      <c r="AG1704" s="41"/>
      <c r="AI1704" s="41"/>
      <c r="AK1704" s="41"/>
      <c r="AM1704" s="41"/>
      <c r="AO1704" s="41"/>
      <c r="AQ1704" s="41"/>
      <c r="AS1704" s="41"/>
      <c r="AU1704" s="41"/>
      <c r="AW1704" s="41"/>
      <c r="AY1704" s="41"/>
      <c r="BA1704" s="41"/>
      <c r="BC1704" s="41"/>
      <c r="BE1704" s="41"/>
      <c r="BG1704" s="41"/>
      <c r="BI1704" s="41"/>
      <c r="BK1704" s="41"/>
      <c r="BM1704" s="41"/>
      <c r="BO1704" s="41"/>
    </row>
    <row r="1705" spans="13:67" x14ac:dyDescent="0.2">
      <c r="M1705" s="41"/>
      <c r="O1705" s="41"/>
      <c r="Q1705" s="41"/>
      <c r="S1705" s="41"/>
      <c r="U1705" s="41"/>
      <c r="W1705" s="41"/>
      <c r="Y1705" s="41"/>
      <c r="AA1705" s="41"/>
      <c r="AC1705" s="41"/>
      <c r="AE1705" s="41"/>
      <c r="AG1705" s="41"/>
      <c r="AI1705" s="41"/>
      <c r="AK1705" s="41"/>
      <c r="AM1705" s="41"/>
      <c r="AO1705" s="41"/>
      <c r="AQ1705" s="41"/>
      <c r="AS1705" s="41"/>
      <c r="AU1705" s="41"/>
      <c r="AW1705" s="41"/>
      <c r="AY1705" s="41"/>
      <c r="BA1705" s="41"/>
      <c r="BC1705" s="41"/>
      <c r="BE1705" s="41"/>
      <c r="BG1705" s="41"/>
      <c r="BI1705" s="41"/>
      <c r="BK1705" s="41"/>
      <c r="BM1705" s="41"/>
      <c r="BO1705" s="41"/>
    </row>
    <row r="1706" spans="13:67" x14ac:dyDescent="0.2">
      <c r="M1706" s="41"/>
      <c r="O1706" s="41"/>
      <c r="Q1706" s="41"/>
      <c r="S1706" s="41"/>
      <c r="U1706" s="41"/>
      <c r="W1706" s="41"/>
      <c r="Y1706" s="41"/>
      <c r="AA1706" s="41"/>
      <c r="AC1706" s="41"/>
      <c r="AE1706" s="41"/>
      <c r="AG1706" s="41"/>
      <c r="AI1706" s="41"/>
      <c r="AK1706" s="41"/>
      <c r="AM1706" s="41"/>
      <c r="AO1706" s="41"/>
      <c r="AQ1706" s="41"/>
      <c r="AS1706" s="41"/>
      <c r="AU1706" s="41"/>
      <c r="AW1706" s="41"/>
      <c r="AY1706" s="41"/>
      <c r="BA1706" s="41"/>
      <c r="BC1706" s="41"/>
      <c r="BE1706" s="41"/>
      <c r="BG1706" s="41"/>
      <c r="BI1706" s="41"/>
      <c r="BK1706" s="41"/>
      <c r="BM1706" s="41"/>
      <c r="BO1706" s="41"/>
    </row>
    <row r="1707" spans="13:67" x14ac:dyDescent="0.2">
      <c r="M1707" s="41"/>
      <c r="O1707" s="41"/>
      <c r="Q1707" s="41"/>
      <c r="S1707" s="41"/>
      <c r="U1707" s="41"/>
      <c r="W1707" s="41"/>
      <c r="Y1707" s="41"/>
      <c r="AA1707" s="41"/>
      <c r="AC1707" s="41"/>
      <c r="AE1707" s="41"/>
      <c r="AG1707" s="41"/>
      <c r="AI1707" s="41"/>
      <c r="AK1707" s="41"/>
      <c r="AM1707" s="41"/>
      <c r="AO1707" s="41"/>
      <c r="AQ1707" s="41"/>
      <c r="AS1707" s="41"/>
      <c r="AU1707" s="41"/>
      <c r="AW1707" s="41"/>
      <c r="AY1707" s="41"/>
      <c r="BA1707" s="41"/>
      <c r="BC1707" s="41"/>
      <c r="BE1707" s="41"/>
      <c r="BG1707" s="41"/>
      <c r="BI1707" s="41"/>
      <c r="BK1707" s="41"/>
      <c r="BM1707" s="41"/>
      <c r="BO1707" s="41"/>
    </row>
    <row r="1708" spans="13:67" x14ac:dyDescent="0.2">
      <c r="M1708" s="41"/>
      <c r="O1708" s="41"/>
      <c r="Q1708" s="41"/>
      <c r="S1708" s="41"/>
      <c r="U1708" s="41"/>
      <c r="W1708" s="41"/>
      <c r="Y1708" s="41"/>
      <c r="AA1708" s="41"/>
      <c r="AC1708" s="41"/>
      <c r="AE1708" s="41"/>
      <c r="AG1708" s="41"/>
      <c r="AI1708" s="41"/>
      <c r="AK1708" s="41"/>
      <c r="AM1708" s="41"/>
      <c r="AO1708" s="41"/>
      <c r="AQ1708" s="41"/>
      <c r="AS1708" s="41"/>
      <c r="AU1708" s="41"/>
      <c r="AW1708" s="41"/>
      <c r="AY1708" s="41"/>
      <c r="BA1708" s="41"/>
      <c r="BC1708" s="41"/>
      <c r="BE1708" s="41"/>
      <c r="BG1708" s="41"/>
      <c r="BI1708" s="41"/>
      <c r="BK1708" s="41"/>
      <c r="BM1708" s="41"/>
      <c r="BO1708" s="41"/>
    </row>
    <row r="1709" spans="13:67" x14ac:dyDescent="0.2">
      <c r="M1709" s="41"/>
      <c r="O1709" s="41"/>
      <c r="Q1709" s="41"/>
      <c r="S1709" s="41"/>
      <c r="U1709" s="41"/>
      <c r="W1709" s="41"/>
      <c r="Y1709" s="41"/>
      <c r="AA1709" s="41"/>
      <c r="AC1709" s="41"/>
      <c r="AE1709" s="41"/>
      <c r="AG1709" s="41"/>
      <c r="AI1709" s="41"/>
      <c r="AK1709" s="41"/>
      <c r="AM1709" s="41"/>
      <c r="AO1709" s="41"/>
      <c r="AQ1709" s="41"/>
      <c r="AS1709" s="41"/>
      <c r="AU1709" s="41"/>
      <c r="AW1709" s="41"/>
      <c r="AY1709" s="41"/>
      <c r="BA1709" s="41"/>
      <c r="BC1709" s="41"/>
      <c r="BE1709" s="41"/>
      <c r="BG1709" s="41"/>
      <c r="BI1709" s="41"/>
      <c r="BK1709" s="41"/>
      <c r="BM1709" s="41"/>
      <c r="BO1709" s="41"/>
    </row>
    <row r="1710" spans="13:67" x14ac:dyDescent="0.2">
      <c r="M1710" s="41"/>
      <c r="O1710" s="41"/>
      <c r="Q1710" s="41"/>
      <c r="S1710" s="41"/>
      <c r="U1710" s="41"/>
      <c r="W1710" s="41"/>
      <c r="Y1710" s="41"/>
      <c r="AA1710" s="41"/>
      <c r="AC1710" s="41"/>
      <c r="AE1710" s="41"/>
      <c r="AG1710" s="41"/>
      <c r="AI1710" s="41"/>
      <c r="AK1710" s="41"/>
      <c r="AM1710" s="41"/>
      <c r="AO1710" s="41"/>
      <c r="AQ1710" s="41"/>
      <c r="AS1710" s="41"/>
      <c r="AU1710" s="41"/>
      <c r="AW1710" s="41"/>
      <c r="AY1710" s="41"/>
      <c r="BA1710" s="41"/>
      <c r="BC1710" s="41"/>
      <c r="BE1710" s="41"/>
      <c r="BG1710" s="41"/>
      <c r="BI1710" s="41"/>
      <c r="BK1710" s="41"/>
      <c r="BM1710" s="41"/>
      <c r="BO1710" s="41"/>
    </row>
    <row r="1711" spans="13:67" x14ac:dyDescent="0.2">
      <c r="M1711" s="41"/>
      <c r="O1711" s="41"/>
      <c r="Q1711" s="41"/>
      <c r="S1711" s="41"/>
      <c r="U1711" s="41"/>
      <c r="W1711" s="41"/>
      <c r="Y1711" s="41"/>
      <c r="AA1711" s="41"/>
      <c r="AC1711" s="41"/>
      <c r="AE1711" s="41"/>
      <c r="AG1711" s="41"/>
      <c r="AI1711" s="41"/>
      <c r="AK1711" s="41"/>
      <c r="AM1711" s="41"/>
      <c r="AO1711" s="41"/>
      <c r="AQ1711" s="41"/>
      <c r="AS1711" s="41"/>
      <c r="AU1711" s="41"/>
      <c r="AW1711" s="41"/>
      <c r="AY1711" s="41"/>
      <c r="BA1711" s="41"/>
      <c r="BC1711" s="41"/>
      <c r="BE1711" s="41"/>
      <c r="BG1711" s="41"/>
      <c r="BI1711" s="41"/>
      <c r="BK1711" s="41"/>
      <c r="BM1711" s="41"/>
      <c r="BO1711" s="41"/>
    </row>
    <row r="1712" spans="13:67" x14ac:dyDescent="0.2">
      <c r="M1712" s="41"/>
      <c r="O1712" s="41"/>
      <c r="Q1712" s="41"/>
      <c r="S1712" s="41"/>
      <c r="U1712" s="41"/>
      <c r="W1712" s="41"/>
      <c r="Y1712" s="41"/>
      <c r="AA1712" s="41"/>
      <c r="AC1712" s="41"/>
      <c r="AE1712" s="41"/>
      <c r="AG1712" s="41"/>
      <c r="AI1712" s="41"/>
      <c r="AK1712" s="41"/>
      <c r="AM1712" s="41"/>
      <c r="AO1712" s="41"/>
      <c r="AQ1712" s="41"/>
      <c r="AS1712" s="41"/>
      <c r="AU1712" s="41"/>
      <c r="AW1712" s="41"/>
      <c r="AY1712" s="41"/>
      <c r="BA1712" s="41"/>
      <c r="BC1712" s="41"/>
      <c r="BE1712" s="41"/>
      <c r="BG1712" s="41"/>
      <c r="BI1712" s="41"/>
      <c r="BK1712" s="41"/>
      <c r="BM1712" s="41"/>
      <c r="BO1712" s="41"/>
    </row>
    <row r="1713" spans="13:67" x14ac:dyDescent="0.2">
      <c r="M1713" s="41"/>
      <c r="O1713" s="41"/>
      <c r="Q1713" s="41"/>
      <c r="S1713" s="41"/>
      <c r="U1713" s="41"/>
      <c r="W1713" s="41"/>
      <c r="Y1713" s="41"/>
      <c r="AA1713" s="41"/>
      <c r="AC1713" s="41"/>
      <c r="AE1713" s="41"/>
      <c r="AG1713" s="41"/>
      <c r="AI1713" s="41"/>
      <c r="AK1713" s="41"/>
      <c r="AM1713" s="41"/>
      <c r="AO1713" s="41"/>
      <c r="AQ1713" s="41"/>
      <c r="AS1713" s="41"/>
      <c r="AU1713" s="41"/>
      <c r="AW1713" s="41"/>
      <c r="AY1713" s="41"/>
      <c r="BA1713" s="41"/>
      <c r="BC1713" s="41"/>
      <c r="BE1713" s="41"/>
      <c r="BG1713" s="41"/>
      <c r="BI1713" s="41"/>
      <c r="BK1713" s="41"/>
      <c r="BM1713" s="41"/>
      <c r="BO1713" s="41"/>
    </row>
    <row r="1714" spans="13:67" x14ac:dyDescent="0.2">
      <c r="M1714" s="41"/>
      <c r="O1714" s="41"/>
      <c r="Q1714" s="41"/>
      <c r="S1714" s="41"/>
      <c r="U1714" s="41"/>
      <c r="W1714" s="41"/>
      <c r="Y1714" s="41"/>
      <c r="AA1714" s="41"/>
      <c r="AC1714" s="41"/>
      <c r="AE1714" s="41"/>
      <c r="AG1714" s="41"/>
      <c r="AI1714" s="41"/>
      <c r="AK1714" s="41"/>
      <c r="AM1714" s="41"/>
      <c r="AO1714" s="41"/>
      <c r="AQ1714" s="41"/>
      <c r="AS1714" s="41"/>
      <c r="AU1714" s="41"/>
      <c r="AW1714" s="41"/>
      <c r="AY1714" s="41"/>
      <c r="BA1714" s="41"/>
      <c r="BC1714" s="41"/>
      <c r="BE1714" s="41"/>
      <c r="BG1714" s="41"/>
      <c r="BI1714" s="41"/>
      <c r="BK1714" s="41"/>
      <c r="BM1714" s="41"/>
      <c r="BO1714" s="41"/>
    </row>
    <row r="1715" spans="13:67" x14ac:dyDescent="0.2">
      <c r="M1715" s="41"/>
      <c r="O1715" s="41"/>
      <c r="Q1715" s="41"/>
      <c r="S1715" s="41"/>
      <c r="U1715" s="41"/>
      <c r="W1715" s="41"/>
      <c r="Y1715" s="41"/>
      <c r="AA1715" s="41"/>
      <c r="AC1715" s="41"/>
      <c r="AE1715" s="41"/>
      <c r="AG1715" s="41"/>
      <c r="AI1715" s="41"/>
      <c r="AK1715" s="41"/>
      <c r="AM1715" s="41"/>
      <c r="AO1715" s="41"/>
      <c r="AQ1715" s="41"/>
      <c r="AS1715" s="41"/>
      <c r="AU1715" s="41"/>
      <c r="AW1715" s="41"/>
      <c r="AY1715" s="41"/>
      <c r="BA1715" s="41"/>
      <c r="BC1715" s="41"/>
      <c r="BE1715" s="41"/>
      <c r="BG1715" s="41"/>
      <c r="BI1715" s="41"/>
      <c r="BK1715" s="41"/>
      <c r="BM1715" s="41"/>
      <c r="BO1715" s="41"/>
    </row>
    <row r="1716" spans="13:67" x14ac:dyDescent="0.2">
      <c r="M1716" s="41"/>
      <c r="O1716" s="41"/>
      <c r="Q1716" s="41"/>
      <c r="S1716" s="41"/>
      <c r="U1716" s="41"/>
      <c r="W1716" s="41"/>
      <c r="Y1716" s="41"/>
      <c r="AA1716" s="41"/>
      <c r="AC1716" s="41"/>
      <c r="AE1716" s="41"/>
      <c r="AG1716" s="41"/>
      <c r="AI1716" s="41"/>
      <c r="AK1716" s="41"/>
      <c r="AM1716" s="41"/>
      <c r="AO1716" s="41"/>
      <c r="AQ1716" s="41"/>
      <c r="AS1716" s="41"/>
      <c r="AU1716" s="41"/>
      <c r="AW1716" s="41"/>
      <c r="AY1716" s="41"/>
      <c r="BA1716" s="41"/>
      <c r="BC1716" s="41"/>
      <c r="BE1716" s="41"/>
      <c r="BG1716" s="41"/>
      <c r="BI1716" s="41"/>
      <c r="BK1716" s="41"/>
      <c r="BM1716" s="41"/>
      <c r="BO1716" s="41"/>
    </row>
    <row r="1717" spans="13:67" x14ac:dyDescent="0.2">
      <c r="M1717" s="41"/>
      <c r="O1717" s="41"/>
      <c r="Q1717" s="41"/>
      <c r="S1717" s="41"/>
      <c r="U1717" s="41"/>
      <c r="W1717" s="41"/>
      <c r="Y1717" s="41"/>
      <c r="AA1717" s="41"/>
      <c r="AC1717" s="41"/>
      <c r="AE1717" s="41"/>
      <c r="AG1717" s="41"/>
      <c r="AI1717" s="41"/>
      <c r="AK1717" s="41"/>
      <c r="AM1717" s="41"/>
      <c r="AO1717" s="41"/>
      <c r="AQ1717" s="41"/>
      <c r="AS1717" s="41"/>
      <c r="AU1717" s="41"/>
      <c r="AW1717" s="41"/>
      <c r="AY1717" s="41"/>
      <c r="BA1717" s="41"/>
      <c r="BC1717" s="41"/>
      <c r="BE1717" s="41"/>
      <c r="BG1717" s="41"/>
      <c r="BI1717" s="41"/>
      <c r="BK1717" s="41"/>
      <c r="BM1717" s="41"/>
      <c r="BO1717" s="41"/>
    </row>
    <row r="1718" spans="13:67" x14ac:dyDescent="0.2">
      <c r="M1718" s="41"/>
      <c r="O1718" s="41"/>
      <c r="Q1718" s="41"/>
      <c r="S1718" s="41"/>
      <c r="U1718" s="41"/>
      <c r="W1718" s="41"/>
      <c r="Y1718" s="41"/>
      <c r="AA1718" s="41"/>
      <c r="AC1718" s="41"/>
      <c r="AE1718" s="41"/>
      <c r="AG1718" s="41"/>
      <c r="AI1718" s="41"/>
      <c r="AK1718" s="41"/>
      <c r="AM1718" s="41"/>
      <c r="AO1718" s="41"/>
      <c r="AQ1718" s="41"/>
      <c r="AS1718" s="41"/>
      <c r="AU1718" s="41"/>
      <c r="AW1718" s="41"/>
      <c r="AY1718" s="41"/>
      <c r="BA1718" s="41"/>
      <c r="BC1718" s="41"/>
      <c r="BE1718" s="41"/>
      <c r="BG1718" s="41"/>
      <c r="BI1718" s="41"/>
      <c r="BK1718" s="41"/>
      <c r="BM1718" s="41"/>
      <c r="BO1718" s="41"/>
    </row>
    <row r="1719" spans="13:67" x14ac:dyDescent="0.2">
      <c r="M1719" s="41"/>
      <c r="O1719" s="41"/>
      <c r="Q1719" s="41"/>
      <c r="S1719" s="41"/>
      <c r="U1719" s="41"/>
      <c r="W1719" s="41"/>
      <c r="Y1719" s="41"/>
      <c r="AA1719" s="41"/>
      <c r="AC1719" s="41"/>
      <c r="AE1719" s="41"/>
      <c r="AG1719" s="41"/>
      <c r="AI1719" s="41"/>
      <c r="AK1719" s="41"/>
      <c r="AM1719" s="41"/>
      <c r="AO1719" s="41"/>
      <c r="AQ1719" s="41"/>
      <c r="AS1719" s="41"/>
      <c r="AU1719" s="41"/>
      <c r="AW1719" s="41"/>
      <c r="AY1719" s="41"/>
      <c r="BA1719" s="41"/>
      <c r="BC1719" s="41"/>
      <c r="BE1719" s="41"/>
      <c r="BG1719" s="41"/>
      <c r="BI1719" s="41"/>
      <c r="BK1719" s="41"/>
      <c r="BM1719" s="41"/>
      <c r="BO1719" s="41"/>
    </row>
    <row r="1720" spans="13:67" x14ac:dyDescent="0.2">
      <c r="M1720" s="41"/>
      <c r="O1720" s="41"/>
      <c r="Q1720" s="41"/>
      <c r="S1720" s="41"/>
      <c r="U1720" s="41"/>
      <c r="W1720" s="41"/>
      <c r="Y1720" s="41"/>
      <c r="AA1720" s="41"/>
      <c r="AC1720" s="41"/>
      <c r="AE1720" s="41"/>
      <c r="AG1720" s="41"/>
      <c r="AI1720" s="41"/>
      <c r="AK1720" s="41"/>
      <c r="AM1720" s="41"/>
      <c r="AO1720" s="41"/>
      <c r="AQ1720" s="41"/>
      <c r="AS1720" s="41"/>
      <c r="AU1720" s="41"/>
      <c r="AW1720" s="41"/>
      <c r="AY1720" s="41"/>
      <c r="BA1720" s="41"/>
      <c r="BC1720" s="41"/>
      <c r="BE1720" s="41"/>
      <c r="BG1720" s="41"/>
      <c r="BI1720" s="41"/>
      <c r="BK1720" s="41"/>
      <c r="BM1720" s="41"/>
      <c r="BO1720" s="41"/>
    </row>
    <row r="1721" spans="13:67" x14ac:dyDescent="0.2">
      <c r="M1721" s="41"/>
      <c r="O1721" s="41"/>
      <c r="Q1721" s="41"/>
      <c r="S1721" s="41"/>
      <c r="U1721" s="41"/>
      <c r="W1721" s="41"/>
      <c r="Y1721" s="41"/>
      <c r="AA1721" s="41"/>
      <c r="AC1721" s="41"/>
      <c r="AE1721" s="41"/>
      <c r="AG1721" s="41"/>
      <c r="AI1721" s="41"/>
      <c r="AK1721" s="41"/>
      <c r="AM1721" s="41"/>
      <c r="AO1721" s="41"/>
      <c r="AQ1721" s="41"/>
      <c r="AS1721" s="41"/>
      <c r="AU1721" s="41"/>
      <c r="AW1721" s="41"/>
      <c r="AY1721" s="41"/>
      <c r="BA1721" s="41"/>
      <c r="BC1721" s="41"/>
      <c r="BE1721" s="41"/>
      <c r="BG1721" s="41"/>
      <c r="BI1721" s="41"/>
      <c r="BK1721" s="41"/>
      <c r="BM1721" s="41"/>
      <c r="BO1721" s="41"/>
    </row>
    <row r="1722" spans="13:67" x14ac:dyDescent="0.2">
      <c r="M1722" s="41"/>
      <c r="O1722" s="41"/>
      <c r="Q1722" s="41"/>
      <c r="S1722" s="41"/>
      <c r="U1722" s="41"/>
      <c r="W1722" s="41"/>
      <c r="Y1722" s="41"/>
      <c r="AA1722" s="41"/>
      <c r="AC1722" s="41"/>
      <c r="AE1722" s="41"/>
      <c r="AG1722" s="41"/>
      <c r="AI1722" s="41"/>
      <c r="AK1722" s="41"/>
      <c r="AM1722" s="41"/>
      <c r="AO1722" s="41"/>
      <c r="AQ1722" s="41"/>
      <c r="AS1722" s="41"/>
      <c r="AU1722" s="41"/>
      <c r="AW1722" s="41"/>
      <c r="AY1722" s="41"/>
      <c r="BA1722" s="41"/>
      <c r="BC1722" s="41"/>
      <c r="BE1722" s="41"/>
      <c r="BG1722" s="41"/>
      <c r="BI1722" s="41"/>
      <c r="BK1722" s="41"/>
      <c r="BM1722" s="41"/>
      <c r="BO1722" s="41"/>
    </row>
    <row r="1723" spans="13:67" x14ac:dyDescent="0.2">
      <c r="M1723" s="41"/>
      <c r="O1723" s="41"/>
      <c r="Q1723" s="41"/>
      <c r="S1723" s="41"/>
      <c r="U1723" s="41"/>
      <c r="W1723" s="41"/>
      <c r="Y1723" s="41"/>
      <c r="AA1723" s="41"/>
      <c r="AC1723" s="41"/>
      <c r="AE1723" s="41"/>
      <c r="AG1723" s="41"/>
      <c r="AI1723" s="41"/>
      <c r="AK1723" s="41"/>
      <c r="AM1723" s="41"/>
      <c r="AO1723" s="41"/>
      <c r="AQ1723" s="41"/>
      <c r="AS1723" s="41"/>
      <c r="AU1723" s="41"/>
      <c r="AW1723" s="41"/>
      <c r="AY1723" s="41"/>
      <c r="BA1723" s="41"/>
      <c r="BC1723" s="41"/>
      <c r="BE1723" s="41"/>
      <c r="BG1723" s="41"/>
      <c r="BI1723" s="41"/>
      <c r="BK1723" s="41"/>
      <c r="BM1723" s="41"/>
      <c r="BO1723" s="41"/>
    </row>
    <row r="1724" spans="13:67" x14ac:dyDescent="0.2">
      <c r="M1724" s="41"/>
      <c r="O1724" s="41"/>
      <c r="Q1724" s="41"/>
      <c r="S1724" s="41"/>
      <c r="U1724" s="41"/>
      <c r="W1724" s="41"/>
      <c r="Y1724" s="41"/>
      <c r="AA1724" s="41"/>
      <c r="AC1724" s="41"/>
      <c r="AE1724" s="41"/>
      <c r="AG1724" s="41"/>
      <c r="AI1724" s="41"/>
      <c r="AK1724" s="41"/>
      <c r="AM1724" s="41"/>
      <c r="AO1724" s="41"/>
      <c r="AQ1724" s="41"/>
      <c r="AS1724" s="41"/>
      <c r="AU1724" s="41"/>
      <c r="AW1724" s="41"/>
      <c r="AY1724" s="41"/>
      <c r="BA1724" s="41"/>
      <c r="BC1724" s="41"/>
      <c r="BE1724" s="41"/>
      <c r="BG1724" s="41"/>
      <c r="BI1724" s="41"/>
      <c r="BK1724" s="41"/>
      <c r="BM1724" s="41"/>
      <c r="BO1724" s="41"/>
    </row>
    <row r="1725" spans="13:67" x14ac:dyDescent="0.2">
      <c r="M1725" s="41"/>
      <c r="O1725" s="41"/>
      <c r="Q1725" s="41"/>
      <c r="S1725" s="41"/>
      <c r="U1725" s="41"/>
      <c r="W1725" s="41"/>
      <c r="Y1725" s="41"/>
      <c r="AA1725" s="41"/>
      <c r="AC1725" s="41"/>
      <c r="AE1725" s="41"/>
      <c r="AG1725" s="41"/>
      <c r="AI1725" s="41"/>
      <c r="AK1725" s="41"/>
      <c r="AM1725" s="41"/>
      <c r="AO1725" s="41"/>
      <c r="AQ1725" s="41"/>
      <c r="AS1725" s="41"/>
      <c r="AU1725" s="41"/>
      <c r="AW1725" s="41"/>
      <c r="AY1725" s="41"/>
      <c r="BA1725" s="41"/>
      <c r="BC1725" s="41"/>
      <c r="BE1725" s="41"/>
      <c r="BG1725" s="41"/>
      <c r="BI1725" s="41"/>
      <c r="BK1725" s="41"/>
      <c r="BM1725" s="41"/>
      <c r="BO1725" s="41"/>
    </row>
    <row r="1726" spans="13:67" x14ac:dyDescent="0.2">
      <c r="M1726" s="41"/>
      <c r="O1726" s="41"/>
      <c r="Q1726" s="41"/>
      <c r="S1726" s="41"/>
      <c r="U1726" s="41"/>
      <c r="W1726" s="41"/>
      <c r="Y1726" s="41"/>
      <c r="AA1726" s="41"/>
      <c r="AC1726" s="41"/>
      <c r="AE1726" s="41"/>
      <c r="AG1726" s="41"/>
      <c r="AI1726" s="41"/>
      <c r="AK1726" s="41"/>
      <c r="AM1726" s="41"/>
      <c r="AO1726" s="41"/>
      <c r="AQ1726" s="41"/>
      <c r="AS1726" s="41"/>
      <c r="AU1726" s="41"/>
      <c r="AW1726" s="41"/>
      <c r="AY1726" s="41"/>
      <c r="BA1726" s="41"/>
      <c r="BC1726" s="41"/>
      <c r="BE1726" s="41"/>
      <c r="BG1726" s="41"/>
      <c r="BI1726" s="41"/>
      <c r="BK1726" s="41"/>
      <c r="BM1726" s="41"/>
      <c r="BO1726" s="41"/>
    </row>
    <row r="1727" spans="13:67" x14ac:dyDescent="0.2">
      <c r="M1727" s="41"/>
      <c r="O1727" s="41"/>
      <c r="Q1727" s="41"/>
      <c r="S1727" s="41"/>
      <c r="U1727" s="41"/>
      <c r="W1727" s="41"/>
      <c r="Y1727" s="41"/>
      <c r="AA1727" s="41"/>
      <c r="AC1727" s="41"/>
      <c r="AE1727" s="41"/>
      <c r="AG1727" s="41"/>
      <c r="AI1727" s="41"/>
      <c r="AK1727" s="41"/>
      <c r="AM1727" s="41"/>
      <c r="AO1727" s="41"/>
      <c r="AQ1727" s="41"/>
      <c r="AS1727" s="41"/>
      <c r="AU1727" s="41"/>
      <c r="AW1727" s="41"/>
      <c r="AY1727" s="41"/>
      <c r="BA1727" s="41"/>
      <c r="BC1727" s="41"/>
      <c r="BE1727" s="41"/>
      <c r="BG1727" s="41"/>
      <c r="BI1727" s="41"/>
      <c r="BK1727" s="41"/>
      <c r="BM1727" s="41"/>
      <c r="BO1727" s="41"/>
    </row>
    <row r="1728" spans="13:67" x14ac:dyDescent="0.2">
      <c r="M1728" s="41"/>
      <c r="O1728" s="41"/>
      <c r="Q1728" s="41"/>
      <c r="S1728" s="41"/>
      <c r="U1728" s="41"/>
      <c r="W1728" s="41"/>
      <c r="Y1728" s="41"/>
      <c r="AA1728" s="41"/>
      <c r="AC1728" s="41"/>
      <c r="AE1728" s="41"/>
      <c r="AG1728" s="41"/>
      <c r="AI1728" s="41"/>
      <c r="AK1728" s="41"/>
      <c r="AM1728" s="41"/>
      <c r="AO1728" s="41"/>
      <c r="AQ1728" s="41"/>
      <c r="AS1728" s="41"/>
      <c r="AU1728" s="41"/>
      <c r="AW1728" s="41"/>
      <c r="AY1728" s="41"/>
      <c r="BA1728" s="41"/>
      <c r="BC1728" s="41"/>
      <c r="BE1728" s="41"/>
      <c r="BG1728" s="41"/>
      <c r="BI1728" s="41"/>
      <c r="BK1728" s="41"/>
      <c r="BM1728" s="41"/>
      <c r="BO1728" s="41"/>
    </row>
    <row r="1729" spans="13:67" x14ac:dyDescent="0.2">
      <c r="M1729" s="41"/>
      <c r="O1729" s="41"/>
      <c r="Q1729" s="41"/>
      <c r="S1729" s="41"/>
      <c r="U1729" s="41"/>
      <c r="W1729" s="41"/>
      <c r="Y1729" s="41"/>
      <c r="AA1729" s="41"/>
      <c r="AC1729" s="41"/>
      <c r="AE1729" s="41"/>
      <c r="AG1729" s="41"/>
      <c r="AI1729" s="41"/>
      <c r="AK1729" s="41"/>
      <c r="AM1729" s="41"/>
      <c r="AO1729" s="41"/>
      <c r="AQ1729" s="41"/>
      <c r="AS1729" s="41"/>
      <c r="AU1729" s="41"/>
      <c r="AW1729" s="41"/>
      <c r="AY1729" s="41"/>
      <c r="BA1729" s="41"/>
      <c r="BC1729" s="41"/>
      <c r="BE1729" s="41"/>
      <c r="BG1729" s="41"/>
      <c r="BI1729" s="41"/>
      <c r="BK1729" s="41"/>
      <c r="BM1729" s="41"/>
      <c r="BO1729" s="41"/>
    </row>
    <row r="1730" spans="13:67" x14ac:dyDescent="0.2">
      <c r="M1730" s="41"/>
      <c r="O1730" s="41"/>
      <c r="Q1730" s="41"/>
      <c r="S1730" s="41"/>
      <c r="U1730" s="41"/>
      <c r="W1730" s="41"/>
      <c r="Y1730" s="41"/>
      <c r="AA1730" s="41"/>
      <c r="AC1730" s="41"/>
      <c r="AE1730" s="41"/>
      <c r="AG1730" s="41"/>
      <c r="AI1730" s="41"/>
      <c r="AK1730" s="41"/>
      <c r="AM1730" s="41"/>
      <c r="AO1730" s="41"/>
      <c r="AQ1730" s="41"/>
      <c r="AS1730" s="41"/>
      <c r="AU1730" s="41"/>
      <c r="AW1730" s="41"/>
      <c r="AY1730" s="41"/>
      <c r="BA1730" s="41"/>
      <c r="BC1730" s="41"/>
      <c r="BE1730" s="41"/>
      <c r="BG1730" s="41"/>
      <c r="BI1730" s="41"/>
      <c r="BK1730" s="41"/>
      <c r="BM1730" s="41"/>
      <c r="BO1730" s="41"/>
    </row>
    <row r="1731" spans="13:67" x14ac:dyDescent="0.2">
      <c r="M1731" s="41"/>
      <c r="O1731" s="41"/>
      <c r="Q1731" s="41"/>
      <c r="S1731" s="41"/>
      <c r="U1731" s="41"/>
      <c r="W1731" s="41"/>
      <c r="Y1731" s="41"/>
      <c r="AA1731" s="41"/>
      <c r="AC1731" s="41"/>
      <c r="AE1731" s="41"/>
      <c r="AG1731" s="41"/>
      <c r="AI1731" s="41"/>
      <c r="AK1731" s="41"/>
      <c r="AM1731" s="41"/>
      <c r="AO1731" s="41"/>
      <c r="AQ1731" s="41"/>
      <c r="AS1731" s="41"/>
      <c r="AU1731" s="41"/>
      <c r="AW1731" s="41"/>
      <c r="AY1731" s="41"/>
      <c r="BA1731" s="41"/>
      <c r="BC1731" s="41"/>
      <c r="BE1731" s="41"/>
      <c r="BG1731" s="41"/>
      <c r="BI1731" s="41"/>
      <c r="BK1731" s="41"/>
      <c r="BM1731" s="41"/>
      <c r="BO1731" s="41"/>
    </row>
    <row r="1732" spans="13:67" x14ac:dyDescent="0.2">
      <c r="M1732" s="41"/>
      <c r="O1732" s="41"/>
      <c r="Q1732" s="41"/>
      <c r="S1732" s="41"/>
      <c r="U1732" s="41"/>
      <c r="W1732" s="41"/>
      <c r="Y1732" s="41"/>
      <c r="AA1732" s="41"/>
      <c r="AC1732" s="41"/>
      <c r="AE1732" s="41"/>
      <c r="AG1732" s="41"/>
      <c r="AI1732" s="41"/>
      <c r="AK1732" s="41"/>
      <c r="AM1732" s="41"/>
      <c r="AO1732" s="41"/>
      <c r="AQ1732" s="41"/>
      <c r="AS1732" s="41"/>
      <c r="AU1732" s="41"/>
      <c r="AW1732" s="41"/>
      <c r="AY1732" s="41"/>
      <c r="BA1732" s="41"/>
      <c r="BC1732" s="41"/>
      <c r="BE1732" s="41"/>
      <c r="BG1732" s="41"/>
      <c r="BI1732" s="41"/>
      <c r="BK1732" s="41"/>
      <c r="BM1732" s="41"/>
      <c r="BO1732" s="41"/>
    </row>
    <row r="1733" spans="13:67" x14ac:dyDescent="0.2">
      <c r="M1733" s="41"/>
      <c r="O1733" s="41"/>
      <c r="Q1733" s="41"/>
      <c r="S1733" s="41"/>
      <c r="U1733" s="41"/>
      <c r="W1733" s="41"/>
      <c r="Y1733" s="41"/>
      <c r="AA1733" s="41"/>
      <c r="AC1733" s="41"/>
      <c r="AE1733" s="41"/>
      <c r="AG1733" s="41"/>
      <c r="AI1733" s="41"/>
      <c r="AK1733" s="41"/>
      <c r="AM1733" s="41"/>
      <c r="AO1733" s="41"/>
      <c r="AQ1733" s="41"/>
      <c r="AS1733" s="41"/>
      <c r="AU1733" s="41"/>
      <c r="AW1733" s="41"/>
      <c r="AY1733" s="41"/>
      <c r="BA1733" s="41"/>
      <c r="BC1733" s="41"/>
      <c r="BE1733" s="41"/>
      <c r="BG1733" s="41"/>
      <c r="BI1733" s="41"/>
      <c r="BK1733" s="41"/>
      <c r="BM1733" s="41"/>
      <c r="BO1733" s="41"/>
    </row>
    <row r="1734" spans="13:67" x14ac:dyDescent="0.2">
      <c r="M1734" s="41"/>
      <c r="O1734" s="41"/>
      <c r="Q1734" s="41"/>
      <c r="S1734" s="41"/>
      <c r="U1734" s="41"/>
      <c r="W1734" s="41"/>
      <c r="Y1734" s="41"/>
      <c r="AA1734" s="41"/>
      <c r="AC1734" s="41"/>
      <c r="AE1734" s="41"/>
      <c r="AG1734" s="41"/>
      <c r="AI1734" s="41"/>
      <c r="AK1734" s="41"/>
      <c r="AM1734" s="41"/>
      <c r="AO1734" s="41"/>
      <c r="AQ1734" s="41"/>
      <c r="AS1734" s="41"/>
      <c r="AU1734" s="41"/>
      <c r="AW1734" s="41"/>
      <c r="AY1734" s="41"/>
      <c r="BA1734" s="41"/>
      <c r="BC1734" s="41"/>
      <c r="BE1734" s="41"/>
      <c r="BG1734" s="41"/>
      <c r="BI1734" s="41"/>
      <c r="BK1734" s="41"/>
      <c r="BM1734" s="41"/>
      <c r="BO1734" s="41"/>
    </row>
    <row r="1735" spans="13:67" x14ac:dyDescent="0.2">
      <c r="M1735" s="41"/>
      <c r="O1735" s="41"/>
      <c r="Q1735" s="41"/>
      <c r="S1735" s="41"/>
      <c r="U1735" s="41"/>
      <c r="W1735" s="41"/>
      <c r="Y1735" s="41"/>
      <c r="AA1735" s="41"/>
      <c r="AC1735" s="41"/>
      <c r="AE1735" s="41"/>
      <c r="AG1735" s="41"/>
      <c r="AI1735" s="41"/>
      <c r="AK1735" s="41"/>
      <c r="AM1735" s="41"/>
      <c r="AO1735" s="41"/>
      <c r="AQ1735" s="41"/>
      <c r="AS1735" s="41"/>
      <c r="AU1735" s="41"/>
      <c r="AW1735" s="41"/>
      <c r="AY1735" s="41"/>
      <c r="BA1735" s="41"/>
      <c r="BC1735" s="41"/>
      <c r="BE1735" s="41"/>
      <c r="BG1735" s="41"/>
      <c r="BI1735" s="41"/>
      <c r="BK1735" s="41"/>
      <c r="BM1735" s="41"/>
      <c r="BO1735" s="41"/>
    </row>
    <row r="1736" spans="13:67" x14ac:dyDescent="0.2">
      <c r="M1736" s="41"/>
      <c r="O1736" s="41"/>
      <c r="Q1736" s="41"/>
      <c r="S1736" s="41"/>
      <c r="U1736" s="41"/>
      <c r="W1736" s="41"/>
      <c r="Y1736" s="41"/>
      <c r="AA1736" s="41"/>
      <c r="AC1736" s="41"/>
      <c r="AE1736" s="41"/>
      <c r="AG1736" s="41"/>
      <c r="AI1736" s="41"/>
      <c r="AK1736" s="41"/>
      <c r="AM1736" s="41"/>
      <c r="AO1736" s="41"/>
      <c r="AQ1736" s="41"/>
      <c r="AS1736" s="41"/>
      <c r="AU1736" s="41"/>
      <c r="AW1736" s="41"/>
      <c r="AY1736" s="41"/>
      <c r="BA1736" s="41"/>
      <c r="BC1736" s="41"/>
      <c r="BE1736" s="41"/>
      <c r="BG1736" s="41"/>
      <c r="BI1736" s="41"/>
      <c r="BK1736" s="41"/>
      <c r="BM1736" s="41"/>
      <c r="BO1736" s="41"/>
    </row>
    <row r="1737" spans="13:67" x14ac:dyDescent="0.2">
      <c r="M1737" s="41"/>
      <c r="O1737" s="41"/>
      <c r="Q1737" s="41"/>
      <c r="S1737" s="41"/>
      <c r="U1737" s="41"/>
      <c r="W1737" s="41"/>
      <c r="Y1737" s="41"/>
      <c r="AA1737" s="41"/>
      <c r="AC1737" s="41"/>
      <c r="AE1737" s="41"/>
      <c r="AG1737" s="41"/>
      <c r="AI1737" s="41"/>
      <c r="AK1737" s="41"/>
      <c r="AM1737" s="41"/>
      <c r="AO1737" s="41"/>
      <c r="AQ1737" s="41"/>
      <c r="AS1737" s="41"/>
      <c r="AU1737" s="41"/>
      <c r="AW1737" s="41"/>
      <c r="AY1737" s="41"/>
      <c r="BA1737" s="41"/>
      <c r="BC1737" s="41"/>
      <c r="BE1737" s="41"/>
      <c r="BG1737" s="41"/>
      <c r="BI1737" s="41"/>
      <c r="BK1737" s="41"/>
      <c r="BM1737" s="41"/>
      <c r="BO1737" s="41"/>
    </row>
    <row r="1738" spans="13:67" x14ac:dyDescent="0.2">
      <c r="M1738" s="41"/>
      <c r="O1738" s="41"/>
      <c r="Q1738" s="41"/>
      <c r="S1738" s="41"/>
      <c r="U1738" s="41"/>
      <c r="W1738" s="41"/>
      <c r="Y1738" s="41"/>
      <c r="AA1738" s="41"/>
      <c r="AC1738" s="41"/>
      <c r="AE1738" s="41"/>
      <c r="AG1738" s="41"/>
      <c r="AI1738" s="41"/>
      <c r="AK1738" s="41"/>
      <c r="AM1738" s="41"/>
      <c r="AO1738" s="41"/>
      <c r="AQ1738" s="41"/>
      <c r="AS1738" s="41"/>
      <c r="AU1738" s="41"/>
      <c r="AW1738" s="41"/>
      <c r="AY1738" s="41"/>
      <c r="BA1738" s="41"/>
      <c r="BC1738" s="41"/>
      <c r="BE1738" s="41"/>
      <c r="BG1738" s="41"/>
      <c r="BI1738" s="41"/>
      <c r="BK1738" s="41"/>
      <c r="BM1738" s="41"/>
      <c r="BO1738" s="41"/>
    </row>
    <row r="1739" spans="13:67" x14ac:dyDescent="0.2">
      <c r="M1739" s="41"/>
      <c r="O1739" s="41"/>
      <c r="Q1739" s="41"/>
      <c r="S1739" s="41"/>
      <c r="U1739" s="41"/>
      <c r="W1739" s="41"/>
      <c r="Y1739" s="41"/>
      <c r="AA1739" s="41"/>
      <c r="AC1739" s="41"/>
      <c r="AE1739" s="41"/>
      <c r="AG1739" s="41"/>
      <c r="AI1739" s="41"/>
      <c r="AK1739" s="41"/>
      <c r="AM1739" s="41"/>
      <c r="AO1739" s="41"/>
      <c r="AQ1739" s="41"/>
      <c r="AS1739" s="41"/>
      <c r="AU1739" s="41"/>
      <c r="AW1739" s="41"/>
      <c r="AY1739" s="41"/>
      <c r="BA1739" s="41"/>
      <c r="BC1739" s="41"/>
      <c r="BE1739" s="41"/>
      <c r="BG1739" s="41"/>
      <c r="BI1739" s="41"/>
      <c r="BK1739" s="41"/>
      <c r="BM1739" s="41"/>
      <c r="BO1739" s="41"/>
    </row>
    <row r="1740" spans="13:67" x14ac:dyDescent="0.2">
      <c r="M1740" s="41"/>
      <c r="O1740" s="41"/>
      <c r="Q1740" s="41"/>
      <c r="S1740" s="41"/>
      <c r="U1740" s="41"/>
      <c r="W1740" s="41"/>
      <c r="Y1740" s="41"/>
      <c r="AA1740" s="41"/>
      <c r="AC1740" s="41"/>
      <c r="AE1740" s="41"/>
      <c r="AG1740" s="41"/>
      <c r="AI1740" s="41"/>
      <c r="AK1740" s="41"/>
      <c r="AM1740" s="41"/>
      <c r="AO1740" s="41"/>
      <c r="AQ1740" s="41"/>
      <c r="AS1740" s="41"/>
      <c r="AU1740" s="41"/>
      <c r="AW1740" s="41"/>
      <c r="AY1740" s="41"/>
      <c r="BA1740" s="41"/>
      <c r="BC1740" s="41"/>
      <c r="BE1740" s="41"/>
      <c r="BG1740" s="41"/>
      <c r="BI1740" s="41"/>
      <c r="BK1740" s="41"/>
      <c r="BM1740" s="41"/>
      <c r="BO1740" s="41"/>
    </row>
    <row r="1741" spans="13:67" x14ac:dyDescent="0.2">
      <c r="M1741" s="41"/>
      <c r="O1741" s="41"/>
      <c r="Q1741" s="41"/>
      <c r="S1741" s="41"/>
      <c r="U1741" s="41"/>
      <c r="W1741" s="41"/>
      <c r="Y1741" s="41"/>
      <c r="AA1741" s="41"/>
      <c r="AC1741" s="41"/>
      <c r="AE1741" s="41"/>
      <c r="AG1741" s="41"/>
      <c r="AI1741" s="41"/>
      <c r="AK1741" s="41"/>
      <c r="AM1741" s="41"/>
      <c r="AO1741" s="41"/>
      <c r="AQ1741" s="41"/>
      <c r="AS1741" s="41"/>
      <c r="AU1741" s="41"/>
      <c r="AW1741" s="41"/>
      <c r="AY1741" s="41"/>
      <c r="BA1741" s="41"/>
      <c r="BC1741" s="41"/>
      <c r="BE1741" s="41"/>
      <c r="BG1741" s="41"/>
      <c r="BI1741" s="41"/>
      <c r="BK1741" s="41"/>
      <c r="BM1741" s="41"/>
      <c r="BO1741" s="41"/>
    </row>
    <row r="1742" spans="13:67" x14ac:dyDescent="0.2">
      <c r="M1742" s="41"/>
      <c r="O1742" s="41"/>
      <c r="Q1742" s="41"/>
      <c r="S1742" s="41"/>
      <c r="U1742" s="41"/>
      <c r="W1742" s="41"/>
      <c r="Y1742" s="41"/>
      <c r="AA1742" s="41"/>
      <c r="AC1742" s="41"/>
      <c r="AE1742" s="41"/>
      <c r="AG1742" s="41"/>
      <c r="AI1742" s="41"/>
      <c r="AK1742" s="41"/>
      <c r="AM1742" s="41"/>
      <c r="AO1742" s="41"/>
      <c r="AQ1742" s="41"/>
      <c r="AS1742" s="41"/>
      <c r="AU1742" s="41"/>
      <c r="AW1742" s="41"/>
      <c r="AY1742" s="41"/>
      <c r="BA1742" s="41"/>
      <c r="BC1742" s="41"/>
      <c r="BE1742" s="41"/>
      <c r="BG1742" s="41"/>
      <c r="BI1742" s="41"/>
      <c r="BK1742" s="41"/>
      <c r="BM1742" s="41"/>
      <c r="BO1742" s="41"/>
    </row>
    <row r="1743" spans="13:67" x14ac:dyDescent="0.2">
      <c r="M1743" s="41"/>
      <c r="O1743" s="41"/>
      <c r="Q1743" s="41"/>
      <c r="S1743" s="41"/>
      <c r="U1743" s="41"/>
      <c r="W1743" s="41"/>
      <c r="Y1743" s="41"/>
      <c r="AA1743" s="41"/>
      <c r="AC1743" s="41"/>
      <c r="AE1743" s="41"/>
      <c r="AG1743" s="41"/>
      <c r="AI1743" s="41"/>
      <c r="AK1743" s="41"/>
      <c r="AM1743" s="41"/>
      <c r="AO1743" s="41"/>
      <c r="AQ1743" s="41"/>
      <c r="AS1743" s="41"/>
      <c r="AU1743" s="41"/>
      <c r="AW1743" s="41"/>
      <c r="AY1743" s="41"/>
      <c r="BA1743" s="41"/>
      <c r="BC1743" s="41"/>
      <c r="BE1743" s="41"/>
      <c r="BG1743" s="41"/>
      <c r="BI1743" s="41"/>
      <c r="BK1743" s="41"/>
      <c r="BM1743" s="41"/>
      <c r="BO1743" s="41"/>
    </row>
    <row r="1744" spans="13:67" x14ac:dyDescent="0.2">
      <c r="M1744" s="41"/>
      <c r="O1744" s="41"/>
      <c r="Q1744" s="41"/>
      <c r="S1744" s="41"/>
      <c r="U1744" s="41"/>
      <c r="W1744" s="41"/>
      <c r="Y1744" s="41"/>
      <c r="AA1744" s="41"/>
      <c r="AC1744" s="41"/>
      <c r="AE1744" s="41"/>
      <c r="AG1744" s="41"/>
      <c r="AI1744" s="41"/>
      <c r="AK1744" s="41"/>
      <c r="AM1744" s="41"/>
      <c r="AO1744" s="41"/>
      <c r="AQ1744" s="41"/>
      <c r="AS1744" s="41"/>
      <c r="AU1744" s="41"/>
      <c r="AW1744" s="41"/>
      <c r="AY1744" s="41"/>
      <c r="BA1744" s="41"/>
      <c r="BC1744" s="41"/>
      <c r="BE1744" s="41"/>
      <c r="BG1744" s="41"/>
      <c r="BI1744" s="41"/>
      <c r="BK1744" s="41"/>
      <c r="BM1744" s="41"/>
      <c r="BO1744" s="41"/>
    </row>
    <row r="1745" spans="13:67" x14ac:dyDescent="0.2">
      <c r="M1745" s="41"/>
      <c r="O1745" s="41"/>
      <c r="Q1745" s="41"/>
      <c r="S1745" s="41"/>
      <c r="U1745" s="41"/>
      <c r="W1745" s="41"/>
      <c r="Y1745" s="41"/>
      <c r="AA1745" s="41"/>
      <c r="AC1745" s="41"/>
      <c r="AE1745" s="41"/>
      <c r="AG1745" s="41"/>
      <c r="AI1745" s="41"/>
      <c r="AK1745" s="41"/>
      <c r="AM1745" s="41"/>
      <c r="AO1745" s="41"/>
      <c r="AQ1745" s="41"/>
      <c r="AS1745" s="41"/>
      <c r="AU1745" s="41"/>
      <c r="AW1745" s="41"/>
      <c r="AY1745" s="41"/>
      <c r="BA1745" s="41"/>
      <c r="BC1745" s="41"/>
      <c r="BE1745" s="41"/>
      <c r="BG1745" s="41"/>
      <c r="BI1745" s="41"/>
      <c r="BK1745" s="41"/>
      <c r="BM1745" s="41"/>
      <c r="BO1745" s="41"/>
    </row>
    <row r="1746" spans="13:67" x14ac:dyDescent="0.2">
      <c r="M1746" s="41"/>
      <c r="O1746" s="41"/>
      <c r="Q1746" s="41"/>
      <c r="S1746" s="41"/>
      <c r="U1746" s="41"/>
      <c r="W1746" s="41"/>
      <c r="Y1746" s="41"/>
      <c r="AA1746" s="41"/>
      <c r="AC1746" s="41"/>
      <c r="AE1746" s="41"/>
      <c r="AG1746" s="41"/>
      <c r="AI1746" s="41"/>
      <c r="AK1746" s="41"/>
      <c r="AM1746" s="41"/>
      <c r="AO1746" s="41"/>
      <c r="AQ1746" s="41"/>
      <c r="AS1746" s="41"/>
      <c r="AU1746" s="41"/>
      <c r="AW1746" s="41"/>
      <c r="AY1746" s="41"/>
      <c r="BA1746" s="41"/>
      <c r="BC1746" s="41"/>
      <c r="BE1746" s="41"/>
      <c r="BG1746" s="41"/>
      <c r="BI1746" s="41"/>
      <c r="BK1746" s="41"/>
      <c r="BM1746" s="41"/>
      <c r="BO1746" s="41"/>
    </row>
    <row r="1747" spans="13:67" x14ac:dyDescent="0.2">
      <c r="M1747" s="41"/>
      <c r="O1747" s="41"/>
      <c r="Q1747" s="41"/>
      <c r="S1747" s="41"/>
      <c r="U1747" s="41"/>
      <c r="W1747" s="41"/>
      <c r="Y1747" s="41"/>
      <c r="AA1747" s="41"/>
      <c r="AC1747" s="41"/>
      <c r="AE1747" s="41"/>
      <c r="AG1747" s="41"/>
      <c r="AI1747" s="41"/>
      <c r="AK1747" s="41"/>
      <c r="AM1747" s="41"/>
      <c r="AO1747" s="41"/>
      <c r="AQ1747" s="41"/>
      <c r="AS1747" s="41"/>
      <c r="AU1747" s="41"/>
      <c r="AW1747" s="41"/>
      <c r="AY1747" s="41"/>
      <c r="BA1747" s="41"/>
      <c r="BC1747" s="41"/>
      <c r="BE1747" s="41"/>
      <c r="BG1747" s="41"/>
      <c r="BI1747" s="41"/>
      <c r="BK1747" s="41"/>
      <c r="BM1747" s="41"/>
      <c r="BO1747" s="41"/>
    </row>
    <row r="1748" spans="13:67" x14ac:dyDescent="0.2">
      <c r="M1748" s="41"/>
      <c r="O1748" s="41"/>
      <c r="Q1748" s="41"/>
      <c r="S1748" s="41"/>
      <c r="U1748" s="41"/>
      <c r="W1748" s="41"/>
      <c r="Y1748" s="41"/>
      <c r="AA1748" s="41"/>
      <c r="AC1748" s="41"/>
      <c r="AE1748" s="41"/>
      <c r="AG1748" s="41"/>
      <c r="AI1748" s="41"/>
      <c r="AK1748" s="41"/>
      <c r="AM1748" s="41"/>
      <c r="AO1748" s="41"/>
      <c r="AQ1748" s="41"/>
      <c r="AS1748" s="41"/>
      <c r="AU1748" s="41"/>
      <c r="AW1748" s="41"/>
      <c r="AY1748" s="41"/>
      <c r="BA1748" s="41"/>
      <c r="BC1748" s="41"/>
      <c r="BE1748" s="41"/>
      <c r="BG1748" s="41"/>
      <c r="BI1748" s="41"/>
      <c r="BK1748" s="41"/>
      <c r="BM1748" s="41"/>
      <c r="BO1748" s="41"/>
    </row>
    <row r="1749" spans="13:67" x14ac:dyDescent="0.2">
      <c r="M1749" s="41"/>
      <c r="O1749" s="41"/>
      <c r="Q1749" s="41"/>
      <c r="S1749" s="41"/>
      <c r="U1749" s="41"/>
      <c r="W1749" s="41"/>
      <c r="Y1749" s="41"/>
      <c r="AA1749" s="41"/>
      <c r="AC1749" s="41"/>
      <c r="AE1749" s="41"/>
      <c r="AG1749" s="41"/>
      <c r="AI1749" s="41"/>
      <c r="AK1749" s="41"/>
      <c r="AM1749" s="41"/>
      <c r="AO1749" s="41"/>
      <c r="AQ1749" s="41"/>
      <c r="AS1749" s="41"/>
      <c r="AU1749" s="41"/>
      <c r="AW1749" s="41"/>
      <c r="AY1749" s="41"/>
      <c r="BA1749" s="41"/>
      <c r="BC1749" s="41"/>
      <c r="BE1749" s="41"/>
      <c r="BG1749" s="41"/>
      <c r="BI1749" s="41"/>
      <c r="BK1749" s="41"/>
      <c r="BM1749" s="41"/>
      <c r="BO1749" s="41"/>
    </row>
    <row r="1750" spans="13:67" x14ac:dyDescent="0.2">
      <c r="M1750" s="41"/>
      <c r="O1750" s="41"/>
      <c r="Q1750" s="41"/>
      <c r="S1750" s="41"/>
      <c r="U1750" s="41"/>
      <c r="W1750" s="41"/>
      <c r="Y1750" s="41"/>
      <c r="AA1750" s="41"/>
      <c r="AC1750" s="41"/>
      <c r="AE1750" s="41"/>
      <c r="AG1750" s="41"/>
      <c r="AI1750" s="41"/>
      <c r="AK1750" s="41"/>
      <c r="AM1750" s="41"/>
      <c r="AO1750" s="41"/>
      <c r="AQ1750" s="41"/>
      <c r="AS1750" s="41"/>
      <c r="AU1750" s="41"/>
      <c r="AW1750" s="41"/>
      <c r="AY1750" s="41"/>
      <c r="BA1750" s="41"/>
      <c r="BC1750" s="41"/>
      <c r="BE1750" s="41"/>
      <c r="BG1750" s="41"/>
      <c r="BI1750" s="41"/>
      <c r="BK1750" s="41"/>
      <c r="BM1750" s="41"/>
      <c r="BO1750" s="41"/>
    </row>
    <row r="1751" spans="13:67" x14ac:dyDescent="0.2">
      <c r="M1751" s="41"/>
      <c r="O1751" s="41"/>
      <c r="Q1751" s="41"/>
      <c r="S1751" s="41"/>
      <c r="U1751" s="41"/>
      <c r="W1751" s="41"/>
      <c r="Y1751" s="41"/>
      <c r="AA1751" s="41"/>
      <c r="AC1751" s="41"/>
      <c r="AE1751" s="41"/>
      <c r="AG1751" s="41"/>
      <c r="AI1751" s="41"/>
      <c r="AK1751" s="41"/>
      <c r="AM1751" s="41"/>
      <c r="AO1751" s="41"/>
      <c r="AQ1751" s="41"/>
      <c r="AS1751" s="41"/>
      <c r="AU1751" s="41"/>
      <c r="AW1751" s="41"/>
      <c r="AY1751" s="41"/>
      <c r="BA1751" s="41"/>
      <c r="BC1751" s="41"/>
      <c r="BE1751" s="41"/>
      <c r="BG1751" s="41"/>
      <c r="BI1751" s="41"/>
      <c r="BK1751" s="41"/>
      <c r="BM1751" s="41"/>
      <c r="BO1751" s="41"/>
    </row>
    <row r="1752" spans="13:67" x14ac:dyDescent="0.2">
      <c r="M1752" s="41"/>
      <c r="O1752" s="41"/>
      <c r="Q1752" s="41"/>
      <c r="S1752" s="41"/>
      <c r="U1752" s="41"/>
      <c r="W1752" s="41"/>
      <c r="Y1752" s="41"/>
      <c r="AA1752" s="41"/>
      <c r="AC1752" s="41"/>
      <c r="AE1752" s="41"/>
      <c r="AG1752" s="41"/>
      <c r="AI1752" s="41"/>
      <c r="AK1752" s="41"/>
      <c r="AM1752" s="41"/>
      <c r="AO1752" s="41"/>
      <c r="AQ1752" s="41"/>
      <c r="AS1752" s="41"/>
      <c r="AU1752" s="41"/>
      <c r="AW1752" s="41"/>
      <c r="AY1752" s="41"/>
      <c r="BA1752" s="41"/>
      <c r="BC1752" s="41"/>
      <c r="BE1752" s="41"/>
      <c r="BG1752" s="41"/>
      <c r="BI1752" s="41"/>
      <c r="BK1752" s="41"/>
      <c r="BM1752" s="41"/>
      <c r="BO1752" s="41"/>
    </row>
    <row r="1753" spans="13:67" x14ac:dyDescent="0.2">
      <c r="M1753" s="41"/>
      <c r="O1753" s="41"/>
      <c r="Q1753" s="41"/>
      <c r="S1753" s="41"/>
      <c r="U1753" s="41"/>
      <c r="W1753" s="41"/>
      <c r="Y1753" s="41"/>
      <c r="AA1753" s="41"/>
      <c r="AC1753" s="41"/>
      <c r="AE1753" s="41"/>
      <c r="AG1753" s="41"/>
      <c r="AI1753" s="41"/>
      <c r="AK1753" s="41"/>
      <c r="AM1753" s="41"/>
      <c r="AO1753" s="41"/>
      <c r="AQ1753" s="41"/>
      <c r="AS1753" s="41"/>
      <c r="AU1753" s="41"/>
      <c r="AW1753" s="41"/>
      <c r="AY1753" s="41"/>
      <c r="BA1753" s="41"/>
      <c r="BC1753" s="41"/>
      <c r="BE1753" s="41"/>
      <c r="BG1753" s="41"/>
      <c r="BI1753" s="41"/>
      <c r="BK1753" s="41"/>
      <c r="BM1753" s="41"/>
      <c r="BO1753" s="41"/>
    </row>
    <row r="1754" spans="13:67" x14ac:dyDescent="0.2">
      <c r="M1754" s="41"/>
      <c r="O1754" s="41"/>
      <c r="Q1754" s="41"/>
      <c r="S1754" s="41"/>
      <c r="U1754" s="41"/>
      <c r="W1754" s="41"/>
      <c r="Y1754" s="41"/>
      <c r="AA1754" s="41"/>
      <c r="AC1754" s="41"/>
      <c r="AE1754" s="41"/>
      <c r="AG1754" s="41"/>
      <c r="AI1754" s="41"/>
      <c r="AK1754" s="41"/>
      <c r="AM1754" s="41"/>
      <c r="AO1754" s="41"/>
      <c r="AQ1754" s="41"/>
      <c r="AS1754" s="41"/>
      <c r="AU1754" s="41"/>
      <c r="AW1754" s="41"/>
      <c r="AY1754" s="41"/>
      <c r="BA1754" s="41"/>
      <c r="BC1754" s="41"/>
      <c r="BE1754" s="41"/>
      <c r="BG1754" s="41"/>
      <c r="BI1754" s="41"/>
      <c r="BK1754" s="41"/>
      <c r="BM1754" s="41"/>
      <c r="BO1754" s="41"/>
    </row>
    <row r="1755" spans="13:67" x14ac:dyDescent="0.2">
      <c r="M1755" s="41"/>
      <c r="O1755" s="41"/>
      <c r="Q1755" s="41"/>
      <c r="S1755" s="41"/>
      <c r="U1755" s="41"/>
      <c r="W1755" s="41"/>
      <c r="Y1755" s="41"/>
      <c r="AA1755" s="41"/>
      <c r="AC1755" s="41"/>
      <c r="AE1755" s="41"/>
      <c r="AG1755" s="41"/>
      <c r="AI1755" s="41"/>
      <c r="AK1755" s="41"/>
      <c r="AM1755" s="41"/>
      <c r="AO1755" s="41"/>
      <c r="AQ1755" s="41"/>
      <c r="AS1755" s="41"/>
      <c r="AU1755" s="41"/>
      <c r="AW1755" s="41"/>
      <c r="AY1755" s="41"/>
      <c r="BA1755" s="41"/>
      <c r="BC1755" s="41"/>
      <c r="BE1755" s="41"/>
      <c r="BG1755" s="41"/>
      <c r="BI1755" s="41"/>
      <c r="BK1755" s="41"/>
      <c r="BM1755" s="41"/>
      <c r="BO1755" s="41"/>
    </row>
    <row r="1756" spans="13:67" x14ac:dyDescent="0.2">
      <c r="M1756" s="41"/>
      <c r="O1756" s="41"/>
      <c r="Q1756" s="41"/>
      <c r="S1756" s="41"/>
      <c r="U1756" s="41"/>
      <c r="W1756" s="41"/>
      <c r="Y1756" s="41"/>
      <c r="AA1756" s="41"/>
      <c r="AC1756" s="41"/>
      <c r="AE1756" s="41"/>
      <c r="AG1756" s="41"/>
      <c r="AI1756" s="41"/>
      <c r="AK1756" s="41"/>
      <c r="AM1756" s="41"/>
      <c r="AO1756" s="41"/>
      <c r="AQ1756" s="41"/>
      <c r="AS1756" s="41"/>
      <c r="AU1756" s="41"/>
      <c r="AW1756" s="41"/>
      <c r="AY1756" s="41"/>
      <c r="BA1756" s="41"/>
      <c r="BC1756" s="41"/>
      <c r="BE1756" s="41"/>
      <c r="BG1756" s="41"/>
      <c r="BI1756" s="41"/>
      <c r="BK1756" s="41"/>
      <c r="BM1756" s="41"/>
      <c r="BO1756" s="41"/>
    </row>
    <row r="1757" spans="13:67" x14ac:dyDescent="0.2">
      <c r="M1757" s="41"/>
      <c r="O1757" s="41"/>
      <c r="Q1757" s="41"/>
      <c r="S1757" s="41"/>
      <c r="U1757" s="41"/>
      <c r="W1757" s="41"/>
      <c r="Y1757" s="41"/>
      <c r="AA1757" s="41"/>
      <c r="AC1757" s="41"/>
      <c r="AE1757" s="41"/>
      <c r="AG1757" s="41"/>
      <c r="AI1757" s="41"/>
      <c r="AK1757" s="41"/>
      <c r="AM1757" s="41"/>
      <c r="AO1757" s="41"/>
      <c r="AQ1757" s="41"/>
      <c r="AS1757" s="41"/>
      <c r="AU1757" s="41"/>
      <c r="AW1757" s="41"/>
      <c r="AY1757" s="41"/>
      <c r="BA1757" s="41"/>
      <c r="BC1757" s="41"/>
      <c r="BE1757" s="41"/>
      <c r="BG1757" s="41"/>
      <c r="BI1757" s="41"/>
      <c r="BK1757" s="41"/>
      <c r="BM1757" s="41"/>
      <c r="BO1757" s="41"/>
    </row>
    <row r="1758" spans="13:67" x14ac:dyDescent="0.2">
      <c r="M1758" s="41"/>
      <c r="O1758" s="41"/>
      <c r="Q1758" s="41"/>
      <c r="S1758" s="41"/>
      <c r="U1758" s="41"/>
      <c r="W1758" s="41"/>
      <c r="Y1758" s="41"/>
      <c r="AA1758" s="41"/>
      <c r="AC1758" s="41"/>
      <c r="AE1758" s="41"/>
      <c r="AG1758" s="41"/>
      <c r="AI1758" s="41"/>
      <c r="AK1758" s="41"/>
      <c r="AM1758" s="41"/>
      <c r="AO1758" s="41"/>
      <c r="AQ1758" s="41"/>
      <c r="AS1758" s="41"/>
      <c r="AU1758" s="41"/>
      <c r="AW1758" s="41"/>
      <c r="AY1758" s="41"/>
      <c r="BA1758" s="41"/>
      <c r="BC1758" s="41"/>
      <c r="BE1758" s="41"/>
      <c r="BG1758" s="41"/>
      <c r="BI1758" s="41"/>
      <c r="BK1758" s="41"/>
      <c r="BM1758" s="41"/>
      <c r="BO1758" s="41"/>
    </row>
    <row r="1759" spans="13:67" x14ac:dyDescent="0.2">
      <c r="M1759" s="41"/>
      <c r="O1759" s="41"/>
      <c r="Q1759" s="41"/>
      <c r="S1759" s="41"/>
      <c r="U1759" s="41"/>
      <c r="W1759" s="41"/>
      <c r="Y1759" s="41"/>
      <c r="AA1759" s="41"/>
      <c r="AC1759" s="41"/>
      <c r="AE1759" s="41"/>
      <c r="AG1759" s="41"/>
      <c r="AI1759" s="41"/>
      <c r="AK1759" s="41"/>
      <c r="AM1759" s="41"/>
      <c r="AO1759" s="41"/>
      <c r="AQ1759" s="41"/>
      <c r="AS1759" s="41"/>
      <c r="AU1759" s="41"/>
      <c r="AW1759" s="41"/>
      <c r="AY1759" s="41"/>
      <c r="BA1759" s="41"/>
      <c r="BC1759" s="41"/>
      <c r="BE1759" s="41"/>
      <c r="BG1759" s="41"/>
      <c r="BI1759" s="41"/>
      <c r="BK1759" s="41"/>
      <c r="BM1759" s="41"/>
      <c r="BO1759" s="41"/>
    </row>
    <row r="1760" spans="13:67" x14ac:dyDescent="0.2">
      <c r="M1760" s="41"/>
      <c r="O1760" s="41"/>
      <c r="Q1760" s="41"/>
      <c r="S1760" s="41"/>
      <c r="U1760" s="41"/>
      <c r="W1760" s="41"/>
      <c r="Y1760" s="41"/>
      <c r="AA1760" s="41"/>
      <c r="AC1760" s="41"/>
      <c r="AE1760" s="41"/>
      <c r="AG1760" s="41"/>
      <c r="AI1760" s="41"/>
      <c r="AK1760" s="41"/>
      <c r="AM1760" s="41"/>
      <c r="AO1760" s="41"/>
      <c r="AQ1760" s="41"/>
      <c r="AS1760" s="41"/>
      <c r="AU1760" s="41"/>
      <c r="AW1760" s="41"/>
      <c r="AY1760" s="41"/>
      <c r="BA1760" s="41"/>
      <c r="BC1760" s="41"/>
      <c r="BE1760" s="41"/>
      <c r="BG1760" s="41"/>
      <c r="BI1760" s="41"/>
      <c r="BK1760" s="41"/>
      <c r="BM1760" s="41"/>
      <c r="BO1760" s="41"/>
    </row>
    <row r="1761" spans="13:67" x14ac:dyDescent="0.2">
      <c r="M1761" s="41"/>
      <c r="O1761" s="41"/>
      <c r="Q1761" s="41"/>
      <c r="S1761" s="41"/>
      <c r="U1761" s="41"/>
      <c r="W1761" s="41"/>
      <c r="Y1761" s="41"/>
      <c r="AA1761" s="41"/>
      <c r="AC1761" s="41"/>
      <c r="AE1761" s="41"/>
      <c r="AG1761" s="41"/>
      <c r="AI1761" s="41"/>
      <c r="AK1761" s="41"/>
      <c r="AM1761" s="41"/>
      <c r="AO1761" s="41"/>
      <c r="AQ1761" s="41"/>
      <c r="AS1761" s="41"/>
      <c r="AU1761" s="41"/>
      <c r="AW1761" s="41"/>
      <c r="AY1761" s="41"/>
      <c r="BA1761" s="41"/>
      <c r="BC1761" s="41"/>
      <c r="BE1761" s="41"/>
      <c r="BG1761" s="41"/>
      <c r="BI1761" s="41"/>
      <c r="BK1761" s="41"/>
      <c r="BM1761" s="41"/>
      <c r="BO1761" s="41"/>
    </row>
    <row r="1762" spans="13:67" x14ac:dyDescent="0.2">
      <c r="M1762" s="41"/>
      <c r="O1762" s="41"/>
      <c r="Q1762" s="41"/>
      <c r="S1762" s="41"/>
      <c r="U1762" s="41"/>
      <c r="W1762" s="41"/>
      <c r="Y1762" s="41"/>
      <c r="AA1762" s="41"/>
      <c r="AC1762" s="41"/>
      <c r="AE1762" s="41"/>
      <c r="AG1762" s="41"/>
      <c r="AI1762" s="41"/>
      <c r="AK1762" s="41"/>
      <c r="AM1762" s="41"/>
      <c r="AO1762" s="41"/>
      <c r="AQ1762" s="41"/>
      <c r="AS1762" s="41"/>
      <c r="AU1762" s="41"/>
      <c r="AW1762" s="41"/>
      <c r="AY1762" s="41"/>
      <c r="BA1762" s="41"/>
      <c r="BC1762" s="41"/>
      <c r="BE1762" s="41"/>
      <c r="BG1762" s="41"/>
      <c r="BI1762" s="41"/>
      <c r="BK1762" s="41"/>
      <c r="BM1762" s="41"/>
      <c r="BO1762" s="41"/>
    </row>
    <row r="1763" spans="13:67" x14ac:dyDescent="0.2">
      <c r="M1763" s="41"/>
      <c r="O1763" s="41"/>
      <c r="Q1763" s="41"/>
      <c r="S1763" s="41"/>
      <c r="U1763" s="41"/>
      <c r="W1763" s="41"/>
      <c r="Y1763" s="41"/>
      <c r="AA1763" s="41"/>
      <c r="AC1763" s="41"/>
      <c r="AE1763" s="41"/>
      <c r="AG1763" s="41"/>
      <c r="AI1763" s="41"/>
      <c r="AK1763" s="41"/>
      <c r="AM1763" s="41"/>
      <c r="AO1763" s="41"/>
      <c r="AQ1763" s="41"/>
      <c r="AS1763" s="41"/>
      <c r="AU1763" s="41"/>
      <c r="AW1763" s="41"/>
      <c r="AY1763" s="41"/>
      <c r="BA1763" s="41"/>
      <c r="BC1763" s="41"/>
      <c r="BE1763" s="41"/>
      <c r="BG1763" s="41"/>
      <c r="BI1763" s="41"/>
      <c r="BK1763" s="41"/>
      <c r="BM1763" s="41"/>
      <c r="BO1763" s="41"/>
    </row>
    <row r="1764" spans="13:67" x14ac:dyDescent="0.2">
      <c r="M1764" s="41"/>
      <c r="O1764" s="41"/>
      <c r="Q1764" s="41"/>
      <c r="S1764" s="41"/>
      <c r="U1764" s="41"/>
      <c r="W1764" s="41"/>
      <c r="Y1764" s="41"/>
      <c r="AA1764" s="41"/>
      <c r="AC1764" s="41"/>
      <c r="AE1764" s="41"/>
      <c r="AG1764" s="41"/>
      <c r="AI1764" s="41"/>
      <c r="AK1764" s="41"/>
      <c r="AM1764" s="41"/>
      <c r="AO1764" s="41"/>
      <c r="AQ1764" s="41"/>
      <c r="AS1764" s="41"/>
      <c r="AU1764" s="41"/>
      <c r="AW1764" s="41"/>
      <c r="AY1764" s="41"/>
      <c r="BA1764" s="41"/>
      <c r="BC1764" s="41"/>
      <c r="BE1764" s="41"/>
      <c r="BG1764" s="41"/>
      <c r="BI1764" s="41"/>
      <c r="BK1764" s="41"/>
      <c r="BM1764" s="41"/>
      <c r="BO1764" s="41"/>
    </row>
    <row r="1765" spans="13:67" x14ac:dyDescent="0.2">
      <c r="M1765" s="41"/>
      <c r="O1765" s="41"/>
      <c r="Q1765" s="41"/>
      <c r="S1765" s="41"/>
      <c r="U1765" s="41"/>
      <c r="W1765" s="41"/>
      <c r="Y1765" s="41"/>
      <c r="AA1765" s="41"/>
      <c r="AC1765" s="41"/>
      <c r="AE1765" s="41"/>
      <c r="AG1765" s="41"/>
      <c r="AI1765" s="41"/>
      <c r="AK1765" s="41"/>
      <c r="AM1765" s="41"/>
      <c r="AO1765" s="41"/>
      <c r="AQ1765" s="41"/>
      <c r="AS1765" s="41"/>
      <c r="AU1765" s="41"/>
      <c r="AW1765" s="41"/>
      <c r="AY1765" s="41"/>
      <c r="BA1765" s="41"/>
      <c r="BC1765" s="41"/>
      <c r="BE1765" s="41"/>
      <c r="BG1765" s="41"/>
      <c r="BI1765" s="41"/>
      <c r="BK1765" s="41"/>
      <c r="BM1765" s="41"/>
      <c r="BO1765" s="41"/>
    </row>
    <row r="1766" spans="13:67" x14ac:dyDescent="0.2">
      <c r="M1766" s="41"/>
      <c r="O1766" s="41"/>
      <c r="Q1766" s="41"/>
      <c r="S1766" s="41"/>
      <c r="U1766" s="41"/>
      <c r="W1766" s="41"/>
      <c r="Y1766" s="41"/>
      <c r="AA1766" s="41"/>
      <c r="AC1766" s="41"/>
      <c r="AE1766" s="41"/>
      <c r="AG1766" s="41"/>
      <c r="AI1766" s="41"/>
      <c r="AK1766" s="41"/>
      <c r="AM1766" s="41"/>
      <c r="AO1766" s="41"/>
      <c r="AQ1766" s="41"/>
      <c r="AS1766" s="41"/>
      <c r="AU1766" s="41"/>
      <c r="AW1766" s="41"/>
      <c r="AY1766" s="41"/>
      <c r="BA1766" s="41"/>
      <c r="BC1766" s="41"/>
      <c r="BE1766" s="41"/>
      <c r="BG1766" s="41"/>
      <c r="BI1766" s="41"/>
      <c r="BK1766" s="41"/>
      <c r="BM1766" s="41"/>
      <c r="BO1766" s="41"/>
    </row>
    <row r="1767" spans="13:67" x14ac:dyDescent="0.2">
      <c r="M1767" s="41"/>
      <c r="O1767" s="41"/>
      <c r="Q1767" s="41"/>
      <c r="S1767" s="41"/>
      <c r="U1767" s="41"/>
      <c r="W1767" s="41"/>
      <c r="Y1767" s="41"/>
      <c r="AA1767" s="41"/>
      <c r="AC1767" s="41"/>
      <c r="AE1767" s="41"/>
      <c r="AG1767" s="41"/>
      <c r="AI1767" s="41"/>
      <c r="AK1767" s="41"/>
      <c r="AM1767" s="41"/>
      <c r="AO1767" s="41"/>
      <c r="AQ1767" s="41"/>
      <c r="AS1767" s="41"/>
      <c r="AU1767" s="41"/>
      <c r="AW1767" s="41"/>
      <c r="AY1767" s="41"/>
      <c r="BA1767" s="41"/>
      <c r="BC1767" s="41"/>
      <c r="BE1767" s="41"/>
      <c r="BG1767" s="41"/>
      <c r="BI1767" s="41"/>
      <c r="BK1767" s="41"/>
      <c r="BM1767" s="41"/>
      <c r="BO1767" s="41"/>
    </row>
    <row r="1768" spans="13:67" x14ac:dyDescent="0.2">
      <c r="M1768" s="41"/>
      <c r="O1768" s="41"/>
      <c r="Q1768" s="41"/>
      <c r="S1768" s="41"/>
      <c r="U1768" s="41"/>
      <c r="W1768" s="41"/>
      <c r="Y1768" s="41"/>
      <c r="AA1768" s="41"/>
      <c r="AC1768" s="41"/>
      <c r="AE1768" s="41"/>
      <c r="AG1768" s="41"/>
      <c r="AI1768" s="41"/>
      <c r="AK1768" s="41"/>
      <c r="AM1768" s="41"/>
      <c r="AO1768" s="41"/>
      <c r="AQ1768" s="41"/>
      <c r="AS1768" s="41"/>
      <c r="AU1768" s="41"/>
      <c r="AW1768" s="41"/>
      <c r="AY1768" s="41"/>
      <c r="BA1768" s="41"/>
      <c r="BC1768" s="41"/>
      <c r="BE1768" s="41"/>
      <c r="BG1768" s="41"/>
      <c r="BI1768" s="41"/>
      <c r="BK1768" s="41"/>
      <c r="BM1768" s="41"/>
      <c r="BO1768" s="41"/>
    </row>
    <row r="1769" spans="13:67" x14ac:dyDescent="0.2">
      <c r="M1769" s="41"/>
      <c r="O1769" s="41"/>
      <c r="Q1769" s="41"/>
      <c r="S1769" s="41"/>
      <c r="U1769" s="41"/>
      <c r="W1769" s="41"/>
      <c r="Y1769" s="41"/>
      <c r="AA1769" s="41"/>
      <c r="AC1769" s="41"/>
      <c r="AE1769" s="41"/>
      <c r="AG1769" s="41"/>
      <c r="AI1769" s="41"/>
      <c r="AK1769" s="41"/>
      <c r="AM1769" s="41"/>
      <c r="AO1769" s="41"/>
      <c r="AQ1769" s="41"/>
      <c r="AS1769" s="41"/>
      <c r="AU1769" s="41"/>
      <c r="AW1769" s="41"/>
      <c r="AY1769" s="41"/>
      <c r="BA1769" s="41"/>
      <c r="BC1769" s="41"/>
      <c r="BE1769" s="41"/>
      <c r="BG1769" s="41"/>
      <c r="BI1769" s="41"/>
      <c r="BK1769" s="41"/>
      <c r="BM1769" s="41"/>
      <c r="BO1769" s="41"/>
    </row>
    <row r="1770" spans="13:67" x14ac:dyDescent="0.2">
      <c r="M1770" s="41"/>
      <c r="O1770" s="41"/>
      <c r="Q1770" s="41"/>
      <c r="S1770" s="41"/>
      <c r="U1770" s="41"/>
      <c r="W1770" s="41"/>
      <c r="Y1770" s="41"/>
      <c r="AA1770" s="41"/>
      <c r="AC1770" s="41"/>
      <c r="AE1770" s="41"/>
      <c r="AG1770" s="41"/>
      <c r="AI1770" s="41"/>
      <c r="AK1770" s="41"/>
      <c r="AM1770" s="41"/>
      <c r="AO1770" s="41"/>
      <c r="AQ1770" s="41"/>
      <c r="AS1770" s="41"/>
      <c r="AU1770" s="41"/>
      <c r="AW1770" s="41"/>
      <c r="AY1770" s="41"/>
      <c r="BA1770" s="41"/>
      <c r="BC1770" s="41"/>
      <c r="BE1770" s="41"/>
      <c r="BG1770" s="41"/>
      <c r="BI1770" s="41"/>
      <c r="BK1770" s="41"/>
      <c r="BM1770" s="41"/>
      <c r="BO1770" s="41"/>
    </row>
    <row r="1771" spans="13:67" x14ac:dyDescent="0.2">
      <c r="M1771" s="41"/>
      <c r="O1771" s="41"/>
      <c r="Q1771" s="41"/>
      <c r="S1771" s="41"/>
      <c r="U1771" s="41"/>
      <c r="W1771" s="41"/>
      <c r="Y1771" s="41"/>
      <c r="AA1771" s="41"/>
      <c r="AC1771" s="41"/>
      <c r="AE1771" s="41"/>
      <c r="AG1771" s="41"/>
      <c r="AI1771" s="41"/>
      <c r="AK1771" s="41"/>
      <c r="AM1771" s="41"/>
      <c r="AO1771" s="41"/>
      <c r="AQ1771" s="41"/>
      <c r="AS1771" s="41"/>
      <c r="AU1771" s="41"/>
      <c r="AW1771" s="41"/>
      <c r="AY1771" s="41"/>
      <c r="BA1771" s="41"/>
      <c r="BC1771" s="41"/>
      <c r="BE1771" s="41"/>
      <c r="BG1771" s="41"/>
      <c r="BI1771" s="41"/>
      <c r="BK1771" s="41"/>
      <c r="BM1771" s="41"/>
      <c r="BO1771" s="41"/>
    </row>
    <row r="1772" spans="13:67" x14ac:dyDescent="0.2">
      <c r="M1772" s="41"/>
      <c r="O1772" s="41"/>
      <c r="Q1772" s="41"/>
      <c r="S1772" s="41"/>
      <c r="U1772" s="41"/>
      <c r="W1772" s="41"/>
      <c r="Y1772" s="41"/>
      <c r="AA1772" s="41"/>
      <c r="AC1772" s="41"/>
      <c r="AE1772" s="41"/>
      <c r="AG1772" s="41"/>
      <c r="AI1772" s="41"/>
      <c r="AK1772" s="41"/>
      <c r="AM1772" s="41"/>
      <c r="AO1772" s="41"/>
      <c r="AQ1772" s="41"/>
      <c r="AS1772" s="41"/>
      <c r="AU1772" s="41"/>
      <c r="AW1772" s="41"/>
      <c r="AY1772" s="41"/>
      <c r="BA1772" s="41"/>
      <c r="BC1772" s="41"/>
      <c r="BE1772" s="41"/>
      <c r="BG1772" s="41"/>
      <c r="BI1772" s="41"/>
      <c r="BK1772" s="41"/>
      <c r="BM1772" s="41"/>
      <c r="BO1772" s="41"/>
    </row>
    <row r="1773" spans="13:67" x14ac:dyDescent="0.2">
      <c r="M1773" s="41"/>
      <c r="O1773" s="41"/>
      <c r="Q1773" s="41"/>
      <c r="S1773" s="41"/>
      <c r="U1773" s="41"/>
      <c r="W1773" s="41"/>
      <c r="Y1773" s="41"/>
      <c r="AA1773" s="41"/>
      <c r="AC1773" s="41"/>
      <c r="AE1773" s="41"/>
      <c r="AG1773" s="41"/>
      <c r="AI1773" s="41"/>
      <c r="AK1773" s="41"/>
      <c r="AM1773" s="41"/>
      <c r="AO1773" s="41"/>
      <c r="AQ1773" s="41"/>
      <c r="AS1773" s="41"/>
      <c r="AU1773" s="41"/>
      <c r="AW1773" s="41"/>
      <c r="AY1773" s="41"/>
      <c r="BA1773" s="41"/>
      <c r="BC1773" s="41"/>
      <c r="BE1773" s="41"/>
      <c r="BG1773" s="41"/>
      <c r="BI1773" s="41"/>
      <c r="BK1773" s="41"/>
      <c r="BM1773" s="41"/>
      <c r="BO1773" s="41"/>
    </row>
    <row r="1774" spans="13:67" x14ac:dyDescent="0.2">
      <c r="M1774" s="41"/>
      <c r="O1774" s="41"/>
      <c r="Q1774" s="41"/>
      <c r="S1774" s="41"/>
      <c r="U1774" s="41"/>
      <c r="W1774" s="41"/>
      <c r="Y1774" s="41"/>
      <c r="AA1774" s="41"/>
      <c r="AC1774" s="41"/>
      <c r="AE1774" s="41"/>
      <c r="AG1774" s="41"/>
      <c r="AI1774" s="41"/>
      <c r="AK1774" s="41"/>
      <c r="AM1774" s="41"/>
      <c r="AO1774" s="41"/>
      <c r="AQ1774" s="41"/>
      <c r="AS1774" s="41"/>
      <c r="AU1774" s="41"/>
      <c r="AW1774" s="41"/>
      <c r="AY1774" s="41"/>
      <c r="BA1774" s="41"/>
      <c r="BC1774" s="41"/>
      <c r="BE1774" s="41"/>
      <c r="BG1774" s="41"/>
      <c r="BI1774" s="41"/>
      <c r="BK1774" s="41"/>
      <c r="BM1774" s="41"/>
      <c r="BO1774" s="41"/>
    </row>
    <row r="1775" spans="13:67" x14ac:dyDescent="0.2">
      <c r="M1775" s="41"/>
      <c r="O1775" s="41"/>
      <c r="Q1775" s="41"/>
      <c r="S1775" s="41"/>
      <c r="U1775" s="41"/>
      <c r="W1775" s="41"/>
      <c r="Y1775" s="41"/>
      <c r="AA1775" s="41"/>
      <c r="AC1775" s="41"/>
      <c r="AE1775" s="41"/>
      <c r="AG1775" s="41"/>
      <c r="AI1775" s="41"/>
      <c r="AK1775" s="41"/>
      <c r="AM1775" s="41"/>
      <c r="AO1775" s="41"/>
      <c r="AQ1775" s="41"/>
      <c r="AS1775" s="41"/>
      <c r="AU1775" s="41"/>
      <c r="AW1775" s="41"/>
      <c r="AY1775" s="41"/>
      <c r="BA1775" s="41"/>
      <c r="BC1775" s="41"/>
      <c r="BE1775" s="41"/>
      <c r="BG1775" s="41"/>
      <c r="BI1775" s="41"/>
      <c r="BK1775" s="41"/>
      <c r="BM1775" s="41"/>
      <c r="BO1775" s="41"/>
    </row>
    <row r="1776" spans="13:67" x14ac:dyDescent="0.2">
      <c r="M1776" s="41"/>
      <c r="O1776" s="41"/>
      <c r="Q1776" s="41"/>
      <c r="S1776" s="41"/>
      <c r="U1776" s="41"/>
      <c r="W1776" s="41"/>
      <c r="Y1776" s="41"/>
      <c r="AA1776" s="41"/>
      <c r="AC1776" s="41"/>
      <c r="AE1776" s="41"/>
      <c r="AG1776" s="41"/>
      <c r="AI1776" s="41"/>
      <c r="AK1776" s="41"/>
      <c r="AM1776" s="41"/>
      <c r="AO1776" s="41"/>
      <c r="AQ1776" s="41"/>
      <c r="AS1776" s="41"/>
      <c r="AU1776" s="41"/>
      <c r="AW1776" s="41"/>
      <c r="AY1776" s="41"/>
      <c r="BA1776" s="41"/>
      <c r="BC1776" s="41"/>
      <c r="BE1776" s="41"/>
      <c r="BG1776" s="41"/>
      <c r="BI1776" s="41"/>
      <c r="BK1776" s="41"/>
      <c r="BM1776" s="41"/>
      <c r="BO1776" s="41"/>
    </row>
    <row r="1777" spans="13:67" x14ac:dyDescent="0.2">
      <c r="M1777" s="41"/>
      <c r="O1777" s="41"/>
      <c r="Q1777" s="41"/>
      <c r="S1777" s="41"/>
      <c r="U1777" s="41"/>
      <c r="W1777" s="41"/>
      <c r="Y1777" s="41"/>
      <c r="AA1777" s="41"/>
      <c r="AC1777" s="41"/>
      <c r="AE1777" s="41"/>
      <c r="AG1777" s="41"/>
      <c r="AI1777" s="41"/>
      <c r="AK1777" s="41"/>
      <c r="AM1777" s="41"/>
      <c r="AO1777" s="41"/>
      <c r="AQ1777" s="41"/>
      <c r="AS1777" s="41"/>
      <c r="AU1777" s="41"/>
      <c r="AW1777" s="41"/>
      <c r="AY1777" s="41"/>
      <c r="BA1777" s="41"/>
      <c r="BC1777" s="41"/>
      <c r="BE1777" s="41"/>
      <c r="BG1777" s="41"/>
      <c r="BI1777" s="41"/>
      <c r="BK1777" s="41"/>
      <c r="BM1777" s="41"/>
      <c r="BO1777" s="41"/>
    </row>
    <row r="1778" spans="13:67" x14ac:dyDescent="0.2">
      <c r="M1778" s="41"/>
      <c r="O1778" s="41"/>
      <c r="Q1778" s="41"/>
      <c r="S1778" s="41"/>
      <c r="U1778" s="41"/>
      <c r="W1778" s="41"/>
      <c r="Y1778" s="41"/>
      <c r="AA1778" s="41"/>
      <c r="AC1778" s="41"/>
      <c r="AE1778" s="41"/>
      <c r="AG1778" s="41"/>
      <c r="AI1778" s="41"/>
      <c r="AK1778" s="41"/>
      <c r="AM1778" s="41"/>
      <c r="AO1778" s="41"/>
      <c r="AQ1778" s="41"/>
      <c r="AS1778" s="41"/>
      <c r="AU1778" s="41"/>
      <c r="AW1778" s="41"/>
      <c r="AY1778" s="41"/>
      <c r="BA1778" s="41"/>
      <c r="BC1778" s="41"/>
      <c r="BE1778" s="41"/>
      <c r="BG1778" s="41"/>
      <c r="BI1778" s="41"/>
      <c r="BK1778" s="41"/>
      <c r="BM1778" s="41"/>
      <c r="BO1778" s="41"/>
    </row>
    <row r="1779" spans="13:67" x14ac:dyDescent="0.2">
      <c r="M1779" s="41"/>
      <c r="O1779" s="41"/>
      <c r="Q1779" s="41"/>
      <c r="S1779" s="41"/>
      <c r="U1779" s="41"/>
      <c r="W1779" s="41"/>
      <c r="Y1779" s="41"/>
      <c r="AA1779" s="41"/>
      <c r="AC1779" s="41"/>
      <c r="AE1779" s="41"/>
      <c r="AG1779" s="41"/>
      <c r="AI1779" s="41"/>
      <c r="AK1779" s="41"/>
      <c r="AM1779" s="41"/>
      <c r="AO1779" s="41"/>
      <c r="AQ1779" s="41"/>
      <c r="AS1779" s="41"/>
      <c r="AU1779" s="41"/>
      <c r="AW1779" s="41"/>
      <c r="AY1779" s="41"/>
      <c r="BA1779" s="41"/>
      <c r="BC1779" s="41"/>
      <c r="BE1779" s="41"/>
      <c r="BG1779" s="41"/>
      <c r="BI1779" s="41"/>
      <c r="BK1779" s="41"/>
      <c r="BM1779" s="41"/>
      <c r="BO1779" s="41"/>
    </row>
    <row r="1780" spans="13:67" x14ac:dyDescent="0.2">
      <c r="M1780" s="41"/>
      <c r="O1780" s="41"/>
      <c r="Q1780" s="41"/>
      <c r="S1780" s="41"/>
      <c r="U1780" s="41"/>
      <c r="W1780" s="41"/>
      <c r="Y1780" s="41"/>
      <c r="AA1780" s="41"/>
      <c r="AC1780" s="41"/>
      <c r="AE1780" s="41"/>
      <c r="AG1780" s="41"/>
      <c r="AI1780" s="41"/>
      <c r="AK1780" s="41"/>
      <c r="AM1780" s="41"/>
      <c r="AO1780" s="41"/>
      <c r="AQ1780" s="41"/>
      <c r="AS1780" s="41"/>
      <c r="AU1780" s="41"/>
      <c r="AW1780" s="41"/>
      <c r="AY1780" s="41"/>
      <c r="BA1780" s="41"/>
      <c r="BC1780" s="41"/>
      <c r="BE1780" s="41"/>
      <c r="BG1780" s="41"/>
      <c r="BI1780" s="41"/>
      <c r="BK1780" s="41"/>
      <c r="BM1780" s="41"/>
      <c r="BO1780" s="41"/>
    </row>
    <row r="1781" spans="13:67" x14ac:dyDescent="0.2">
      <c r="M1781" s="41"/>
      <c r="O1781" s="41"/>
      <c r="Q1781" s="41"/>
      <c r="S1781" s="41"/>
      <c r="U1781" s="41"/>
      <c r="W1781" s="41"/>
      <c r="Y1781" s="41"/>
      <c r="AA1781" s="41"/>
      <c r="AC1781" s="41"/>
      <c r="AE1781" s="41"/>
      <c r="AG1781" s="41"/>
      <c r="AI1781" s="41"/>
      <c r="AK1781" s="41"/>
      <c r="AM1781" s="41"/>
      <c r="AO1781" s="41"/>
      <c r="AQ1781" s="41"/>
      <c r="AS1781" s="41"/>
      <c r="AU1781" s="41"/>
      <c r="AW1781" s="41"/>
      <c r="AY1781" s="41"/>
      <c r="BA1781" s="41"/>
      <c r="BC1781" s="41"/>
      <c r="BE1781" s="41"/>
      <c r="BG1781" s="41"/>
      <c r="BI1781" s="41"/>
      <c r="BK1781" s="41"/>
      <c r="BM1781" s="41"/>
      <c r="BO1781" s="41"/>
    </row>
    <row r="1782" spans="13:67" x14ac:dyDescent="0.2">
      <c r="M1782" s="41"/>
      <c r="O1782" s="41"/>
      <c r="Q1782" s="41"/>
      <c r="S1782" s="41"/>
      <c r="U1782" s="41"/>
      <c r="W1782" s="41"/>
      <c r="Y1782" s="41"/>
      <c r="AA1782" s="41"/>
      <c r="AC1782" s="41"/>
      <c r="AE1782" s="41"/>
      <c r="AG1782" s="41"/>
      <c r="AI1782" s="41"/>
      <c r="AK1782" s="41"/>
      <c r="AM1782" s="41"/>
      <c r="AO1782" s="41"/>
      <c r="AQ1782" s="41"/>
      <c r="AS1782" s="41"/>
      <c r="AU1782" s="41"/>
      <c r="AW1782" s="41"/>
      <c r="AY1782" s="41"/>
      <c r="BA1782" s="41"/>
      <c r="BC1782" s="41"/>
      <c r="BE1782" s="41"/>
      <c r="BG1782" s="41"/>
      <c r="BI1782" s="41"/>
      <c r="BK1782" s="41"/>
      <c r="BM1782" s="41"/>
      <c r="BO1782" s="41"/>
    </row>
    <row r="1783" spans="13:67" x14ac:dyDescent="0.2">
      <c r="M1783" s="41"/>
      <c r="O1783" s="41"/>
      <c r="Q1783" s="41"/>
      <c r="S1783" s="41"/>
      <c r="U1783" s="41"/>
      <c r="W1783" s="41"/>
      <c r="Y1783" s="41"/>
      <c r="AA1783" s="41"/>
      <c r="AC1783" s="41"/>
      <c r="AE1783" s="41"/>
      <c r="AG1783" s="41"/>
      <c r="AI1783" s="41"/>
      <c r="AK1783" s="41"/>
      <c r="AM1783" s="41"/>
      <c r="AO1783" s="41"/>
      <c r="AQ1783" s="41"/>
      <c r="AS1783" s="41"/>
      <c r="AU1783" s="41"/>
      <c r="AW1783" s="41"/>
      <c r="AY1783" s="41"/>
      <c r="BA1783" s="41"/>
      <c r="BC1783" s="41"/>
      <c r="BE1783" s="41"/>
      <c r="BG1783" s="41"/>
      <c r="BI1783" s="41"/>
      <c r="BK1783" s="41"/>
      <c r="BM1783" s="41"/>
      <c r="BO1783" s="41"/>
    </row>
    <row r="1784" spans="13:67" x14ac:dyDescent="0.2">
      <c r="M1784" s="41"/>
      <c r="O1784" s="41"/>
      <c r="Q1784" s="41"/>
      <c r="S1784" s="41"/>
      <c r="U1784" s="41"/>
      <c r="W1784" s="41"/>
      <c r="Y1784" s="41"/>
      <c r="AA1784" s="41"/>
      <c r="AC1784" s="41"/>
      <c r="AE1784" s="41"/>
      <c r="AG1784" s="41"/>
      <c r="AI1784" s="41"/>
      <c r="AK1784" s="41"/>
      <c r="AM1784" s="41"/>
      <c r="AO1784" s="41"/>
      <c r="AQ1784" s="41"/>
      <c r="AS1784" s="41"/>
      <c r="AU1784" s="41"/>
      <c r="AW1784" s="41"/>
      <c r="AY1784" s="41"/>
      <c r="BA1784" s="41"/>
      <c r="BC1784" s="41"/>
      <c r="BE1784" s="41"/>
      <c r="BG1784" s="41"/>
      <c r="BI1784" s="41"/>
      <c r="BK1784" s="41"/>
      <c r="BM1784" s="41"/>
      <c r="BO1784" s="41"/>
    </row>
    <row r="1785" spans="13:67" x14ac:dyDescent="0.2">
      <c r="M1785" s="41"/>
      <c r="O1785" s="41"/>
      <c r="Q1785" s="41"/>
      <c r="S1785" s="41"/>
      <c r="U1785" s="41"/>
      <c r="W1785" s="41"/>
      <c r="Y1785" s="41"/>
      <c r="AA1785" s="41"/>
      <c r="AC1785" s="41"/>
      <c r="AE1785" s="41"/>
      <c r="AG1785" s="41"/>
      <c r="AI1785" s="41"/>
      <c r="AK1785" s="41"/>
      <c r="AM1785" s="41"/>
      <c r="AO1785" s="41"/>
      <c r="AQ1785" s="41"/>
      <c r="AS1785" s="41"/>
      <c r="AU1785" s="41"/>
      <c r="AW1785" s="41"/>
      <c r="AY1785" s="41"/>
      <c r="BA1785" s="41"/>
      <c r="BC1785" s="41"/>
      <c r="BE1785" s="41"/>
      <c r="BG1785" s="41"/>
      <c r="BI1785" s="41"/>
      <c r="BK1785" s="41"/>
      <c r="BM1785" s="41"/>
      <c r="BO1785" s="41"/>
    </row>
    <row r="1786" spans="13:67" x14ac:dyDescent="0.2">
      <c r="M1786" s="41"/>
      <c r="O1786" s="41"/>
      <c r="Q1786" s="41"/>
      <c r="S1786" s="41"/>
      <c r="U1786" s="41"/>
      <c r="W1786" s="41"/>
      <c r="Y1786" s="41"/>
      <c r="AA1786" s="41"/>
      <c r="AC1786" s="41"/>
      <c r="AE1786" s="41"/>
      <c r="AG1786" s="41"/>
      <c r="AI1786" s="41"/>
      <c r="AK1786" s="41"/>
      <c r="AM1786" s="41"/>
      <c r="AO1786" s="41"/>
      <c r="AQ1786" s="41"/>
      <c r="AS1786" s="41"/>
      <c r="AU1786" s="41"/>
      <c r="AW1786" s="41"/>
      <c r="AY1786" s="41"/>
      <c r="BA1786" s="41"/>
      <c r="BC1786" s="41"/>
      <c r="BE1786" s="41"/>
      <c r="BG1786" s="41"/>
      <c r="BI1786" s="41"/>
      <c r="BK1786" s="41"/>
      <c r="BM1786" s="41"/>
      <c r="BO1786" s="41"/>
    </row>
    <row r="1787" spans="13:67" x14ac:dyDescent="0.2">
      <c r="M1787" s="41"/>
      <c r="O1787" s="41"/>
      <c r="Q1787" s="41"/>
      <c r="S1787" s="41"/>
      <c r="U1787" s="41"/>
      <c r="W1787" s="41"/>
      <c r="Y1787" s="41"/>
      <c r="AA1787" s="41"/>
      <c r="AC1787" s="41"/>
      <c r="AE1787" s="41"/>
      <c r="AG1787" s="41"/>
      <c r="AI1787" s="41"/>
      <c r="AK1787" s="41"/>
      <c r="AM1787" s="41"/>
      <c r="AO1787" s="41"/>
      <c r="AQ1787" s="41"/>
      <c r="AS1787" s="41"/>
      <c r="AU1787" s="41"/>
      <c r="AW1787" s="41"/>
      <c r="AY1787" s="41"/>
      <c r="BA1787" s="41"/>
      <c r="BC1787" s="41"/>
      <c r="BE1787" s="41"/>
      <c r="BG1787" s="41"/>
      <c r="BI1787" s="41"/>
      <c r="BK1787" s="41"/>
      <c r="BM1787" s="41"/>
      <c r="BO1787" s="41"/>
    </row>
    <row r="1788" spans="13:67" x14ac:dyDescent="0.2">
      <c r="M1788" s="41"/>
      <c r="O1788" s="41"/>
      <c r="Q1788" s="41"/>
      <c r="S1788" s="41"/>
      <c r="U1788" s="41"/>
      <c r="W1788" s="41"/>
      <c r="Y1788" s="41"/>
      <c r="AA1788" s="41"/>
      <c r="AC1788" s="41"/>
      <c r="AE1788" s="41"/>
      <c r="AG1788" s="41"/>
      <c r="AI1788" s="41"/>
      <c r="AK1788" s="41"/>
      <c r="AM1788" s="41"/>
      <c r="AO1788" s="41"/>
      <c r="AQ1788" s="41"/>
      <c r="AS1788" s="41"/>
      <c r="AU1788" s="41"/>
      <c r="AW1788" s="41"/>
      <c r="AY1788" s="41"/>
      <c r="BA1788" s="41"/>
      <c r="BC1788" s="41"/>
      <c r="BE1788" s="41"/>
      <c r="BG1788" s="41"/>
      <c r="BI1788" s="41"/>
      <c r="BK1788" s="41"/>
      <c r="BM1788" s="41"/>
      <c r="BO1788" s="41"/>
    </row>
    <row r="1789" spans="13:67" x14ac:dyDescent="0.2">
      <c r="M1789" s="41"/>
      <c r="O1789" s="41"/>
      <c r="Q1789" s="41"/>
      <c r="S1789" s="41"/>
      <c r="U1789" s="41"/>
      <c r="W1789" s="41"/>
      <c r="Y1789" s="41"/>
      <c r="AA1789" s="41"/>
      <c r="AC1789" s="41"/>
      <c r="AE1789" s="41"/>
      <c r="AG1789" s="41"/>
      <c r="AI1789" s="41"/>
      <c r="AK1789" s="41"/>
      <c r="AM1789" s="41"/>
      <c r="AO1789" s="41"/>
      <c r="AQ1789" s="41"/>
      <c r="AS1789" s="41"/>
      <c r="AU1789" s="41"/>
      <c r="AW1789" s="41"/>
      <c r="AY1789" s="41"/>
      <c r="BA1789" s="41"/>
      <c r="BC1789" s="41"/>
      <c r="BE1789" s="41"/>
      <c r="BG1789" s="41"/>
      <c r="BI1789" s="41"/>
      <c r="BK1789" s="41"/>
      <c r="BM1789" s="41"/>
      <c r="BO1789" s="41"/>
    </row>
    <row r="1790" spans="13:67" x14ac:dyDescent="0.2">
      <c r="M1790" s="41"/>
      <c r="O1790" s="41"/>
      <c r="Q1790" s="41"/>
      <c r="S1790" s="41"/>
      <c r="U1790" s="41"/>
      <c r="W1790" s="41"/>
      <c r="Y1790" s="41"/>
      <c r="AA1790" s="41"/>
      <c r="AC1790" s="41"/>
      <c r="AE1790" s="41"/>
      <c r="AG1790" s="41"/>
      <c r="AI1790" s="41"/>
      <c r="AK1790" s="41"/>
      <c r="AM1790" s="41"/>
      <c r="AO1790" s="41"/>
      <c r="AQ1790" s="41"/>
      <c r="AS1790" s="41"/>
      <c r="AU1790" s="41"/>
      <c r="AW1790" s="41"/>
      <c r="AY1790" s="41"/>
      <c r="BA1790" s="41"/>
      <c r="BC1790" s="41"/>
      <c r="BE1790" s="41"/>
      <c r="BG1790" s="41"/>
      <c r="BI1790" s="41"/>
      <c r="BK1790" s="41"/>
      <c r="BM1790" s="41"/>
      <c r="BO1790" s="41"/>
    </row>
    <row r="1791" spans="13:67" x14ac:dyDescent="0.2">
      <c r="M1791" s="41"/>
      <c r="O1791" s="41"/>
      <c r="Q1791" s="41"/>
      <c r="S1791" s="41"/>
      <c r="U1791" s="41"/>
      <c r="W1791" s="41"/>
      <c r="Y1791" s="41"/>
      <c r="AA1791" s="41"/>
      <c r="AC1791" s="41"/>
      <c r="AE1791" s="41"/>
      <c r="AG1791" s="41"/>
      <c r="AI1791" s="41"/>
      <c r="AK1791" s="41"/>
      <c r="AM1791" s="41"/>
      <c r="AO1791" s="41"/>
      <c r="AQ1791" s="41"/>
      <c r="AS1791" s="41"/>
      <c r="AU1791" s="41"/>
      <c r="AW1791" s="41"/>
      <c r="AY1791" s="41"/>
      <c r="BA1791" s="41"/>
      <c r="BC1791" s="41"/>
      <c r="BE1791" s="41"/>
      <c r="BG1791" s="41"/>
      <c r="BI1791" s="41"/>
      <c r="BK1791" s="41"/>
      <c r="BM1791" s="41"/>
      <c r="BO1791" s="41"/>
    </row>
    <row r="1792" spans="13:67" x14ac:dyDescent="0.2">
      <c r="M1792" s="41"/>
      <c r="O1792" s="41"/>
      <c r="Q1792" s="41"/>
      <c r="S1792" s="41"/>
      <c r="U1792" s="41"/>
      <c r="W1792" s="41"/>
      <c r="Y1792" s="41"/>
      <c r="AA1792" s="41"/>
      <c r="AC1792" s="41"/>
      <c r="AE1792" s="41"/>
      <c r="AG1792" s="41"/>
      <c r="AI1792" s="41"/>
      <c r="AK1792" s="41"/>
      <c r="AM1792" s="41"/>
      <c r="AO1792" s="41"/>
      <c r="AQ1792" s="41"/>
      <c r="AS1792" s="41"/>
      <c r="AU1792" s="41"/>
      <c r="AW1792" s="41"/>
      <c r="AY1792" s="41"/>
      <c r="BA1792" s="41"/>
      <c r="BC1792" s="41"/>
      <c r="BE1792" s="41"/>
      <c r="BG1792" s="41"/>
      <c r="BI1792" s="41"/>
      <c r="BK1792" s="41"/>
      <c r="BM1792" s="41"/>
      <c r="BO1792" s="41"/>
    </row>
    <row r="1793" spans="13:67" x14ac:dyDescent="0.2">
      <c r="M1793" s="41"/>
      <c r="O1793" s="41"/>
      <c r="Q1793" s="41"/>
      <c r="S1793" s="41"/>
      <c r="U1793" s="41"/>
      <c r="W1793" s="41"/>
      <c r="Y1793" s="41"/>
      <c r="AA1793" s="41"/>
      <c r="AC1793" s="41"/>
      <c r="AE1793" s="41"/>
      <c r="AG1793" s="41"/>
      <c r="AI1793" s="41"/>
      <c r="AK1793" s="41"/>
      <c r="AM1793" s="41"/>
      <c r="AO1793" s="41"/>
      <c r="AQ1793" s="41"/>
      <c r="AS1793" s="41"/>
      <c r="AU1793" s="41"/>
      <c r="AW1793" s="41"/>
      <c r="AY1793" s="41"/>
      <c r="BA1793" s="41"/>
      <c r="BC1793" s="41"/>
      <c r="BE1793" s="41"/>
      <c r="BG1793" s="41"/>
      <c r="BI1793" s="41"/>
      <c r="BK1793" s="41"/>
      <c r="BM1793" s="41"/>
      <c r="BO1793" s="41"/>
    </row>
    <row r="1794" spans="13:67" x14ac:dyDescent="0.2">
      <c r="M1794" s="41"/>
      <c r="O1794" s="41"/>
      <c r="Q1794" s="41"/>
      <c r="S1794" s="41"/>
      <c r="U1794" s="41"/>
      <c r="W1794" s="41"/>
      <c r="Y1794" s="41"/>
      <c r="AA1794" s="41"/>
      <c r="AC1794" s="41"/>
      <c r="AE1794" s="41"/>
      <c r="AG1794" s="41"/>
      <c r="AI1794" s="41"/>
      <c r="AK1794" s="41"/>
      <c r="AM1794" s="41"/>
      <c r="AO1794" s="41"/>
      <c r="AQ1794" s="41"/>
      <c r="AS1794" s="41"/>
      <c r="AU1794" s="41"/>
      <c r="AW1794" s="41"/>
      <c r="AY1794" s="41"/>
      <c r="BA1794" s="41"/>
      <c r="BC1794" s="41"/>
      <c r="BE1794" s="41"/>
      <c r="BG1794" s="41"/>
      <c r="BI1794" s="41"/>
      <c r="BK1794" s="41"/>
      <c r="BM1794" s="41"/>
      <c r="BO1794" s="41"/>
    </row>
    <row r="1795" spans="13:67" x14ac:dyDescent="0.2">
      <c r="M1795" s="41"/>
      <c r="O1795" s="41"/>
      <c r="Q1795" s="41"/>
      <c r="S1795" s="41"/>
      <c r="U1795" s="41"/>
      <c r="W1795" s="41"/>
      <c r="Y1795" s="41"/>
      <c r="AA1795" s="41"/>
      <c r="AC1795" s="41"/>
      <c r="AE1795" s="41"/>
      <c r="AG1795" s="41"/>
      <c r="AI1795" s="41"/>
      <c r="AK1795" s="41"/>
      <c r="AM1795" s="41"/>
      <c r="AO1795" s="41"/>
      <c r="AQ1795" s="41"/>
      <c r="AS1795" s="41"/>
      <c r="AU1795" s="41"/>
      <c r="AW1795" s="41"/>
      <c r="AY1795" s="41"/>
      <c r="BA1795" s="41"/>
      <c r="BC1795" s="41"/>
      <c r="BE1795" s="41"/>
      <c r="BG1795" s="41"/>
      <c r="BI1795" s="41"/>
      <c r="BK1795" s="41"/>
      <c r="BM1795" s="41"/>
      <c r="BO1795" s="41"/>
    </row>
    <row r="1796" spans="13:67" x14ac:dyDescent="0.2">
      <c r="M1796" s="41"/>
      <c r="O1796" s="41"/>
      <c r="Q1796" s="41"/>
      <c r="S1796" s="41"/>
      <c r="U1796" s="41"/>
      <c r="W1796" s="41"/>
      <c r="Y1796" s="41"/>
      <c r="AA1796" s="41"/>
      <c r="AC1796" s="41"/>
      <c r="AE1796" s="41"/>
      <c r="AG1796" s="41"/>
      <c r="AI1796" s="41"/>
      <c r="AK1796" s="41"/>
      <c r="AM1796" s="41"/>
      <c r="AO1796" s="41"/>
      <c r="AQ1796" s="41"/>
      <c r="AS1796" s="41"/>
      <c r="AU1796" s="41"/>
      <c r="AW1796" s="41"/>
      <c r="AY1796" s="41"/>
      <c r="BA1796" s="41"/>
      <c r="BC1796" s="41"/>
      <c r="BE1796" s="41"/>
      <c r="BG1796" s="41"/>
      <c r="BI1796" s="41"/>
      <c r="BK1796" s="41"/>
      <c r="BM1796" s="41"/>
      <c r="BO1796" s="41"/>
    </row>
    <row r="1797" spans="13:67" x14ac:dyDescent="0.2">
      <c r="M1797" s="41"/>
      <c r="O1797" s="41"/>
      <c r="Q1797" s="41"/>
      <c r="S1797" s="41"/>
      <c r="U1797" s="41"/>
      <c r="W1797" s="41"/>
      <c r="Y1797" s="41"/>
      <c r="AA1797" s="41"/>
      <c r="AC1797" s="41"/>
      <c r="AE1797" s="41"/>
      <c r="AG1797" s="41"/>
      <c r="AI1797" s="41"/>
      <c r="AK1797" s="41"/>
      <c r="AM1797" s="41"/>
      <c r="AO1797" s="41"/>
      <c r="AQ1797" s="41"/>
      <c r="AS1797" s="41"/>
      <c r="AU1797" s="41"/>
      <c r="AW1797" s="41"/>
      <c r="AY1797" s="41"/>
      <c r="BA1797" s="41"/>
      <c r="BC1797" s="41"/>
      <c r="BE1797" s="41"/>
      <c r="BG1797" s="41"/>
      <c r="BI1797" s="41"/>
      <c r="BK1797" s="41"/>
      <c r="BM1797" s="41"/>
      <c r="BO1797" s="41"/>
    </row>
    <row r="1798" spans="13:67" x14ac:dyDescent="0.2">
      <c r="M1798" s="41"/>
      <c r="O1798" s="41"/>
      <c r="Q1798" s="41"/>
      <c r="S1798" s="41"/>
      <c r="U1798" s="41"/>
      <c r="W1798" s="41"/>
      <c r="Y1798" s="41"/>
      <c r="AA1798" s="41"/>
      <c r="AC1798" s="41"/>
      <c r="AE1798" s="41"/>
      <c r="AG1798" s="41"/>
      <c r="AI1798" s="41"/>
      <c r="AK1798" s="41"/>
      <c r="AM1798" s="41"/>
      <c r="AO1798" s="41"/>
      <c r="AQ1798" s="41"/>
      <c r="AS1798" s="41"/>
      <c r="AU1798" s="41"/>
      <c r="AW1798" s="41"/>
      <c r="AY1798" s="41"/>
      <c r="BA1798" s="41"/>
      <c r="BC1798" s="41"/>
      <c r="BE1798" s="41"/>
      <c r="BG1798" s="41"/>
      <c r="BI1798" s="41"/>
      <c r="BK1798" s="41"/>
      <c r="BM1798" s="41"/>
      <c r="BO1798" s="41"/>
    </row>
    <row r="1799" spans="13:67" x14ac:dyDescent="0.2">
      <c r="M1799" s="41"/>
      <c r="O1799" s="41"/>
      <c r="Q1799" s="41"/>
      <c r="S1799" s="41"/>
      <c r="U1799" s="41"/>
      <c r="W1799" s="41"/>
      <c r="Y1799" s="41"/>
      <c r="AA1799" s="41"/>
      <c r="AC1799" s="41"/>
      <c r="AE1799" s="41"/>
      <c r="AG1799" s="41"/>
      <c r="AI1799" s="41"/>
      <c r="AK1799" s="41"/>
      <c r="AM1799" s="41"/>
      <c r="AO1799" s="41"/>
      <c r="AQ1799" s="41"/>
      <c r="AS1799" s="41"/>
      <c r="AU1799" s="41"/>
      <c r="AW1799" s="41"/>
      <c r="AY1799" s="41"/>
      <c r="BA1799" s="41"/>
      <c r="BC1799" s="41"/>
      <c r="BE1799" s="41"/>
      <c r="BG1799" s="41"/>
      <c r="BI1799" s="41"/>
      <c r="BK1799" s="41"/>
      <c r="BM1799" s="41"/>
      <c r="BO1799" s="41"/>
    </row>
    <row r="1800" spans="13:67" x14ac:dyDescent="0.2">
      <c r="M1800" s="41"/>
      <c r="O1800" s="41"/>
      <c r="Q1800" s="41"/>
      <c r="S1800" s="41"/>
      <c r="U1800" s="41"/>
      <c r="W1800" s="41"/>
      <c r="Y1800" s="41"/>
      <c r="AA1800" s="41"/>
      <c r="AC1800" s="41"/>
      <c r="AE1800" s="41"/>
      <c r="AG1800" s="41"/>
      <c r="AI1800" s="41"/>
      <c r="AK1800" s="41"/>
      <c r="AM1800" s="41"/>
      <c r="AO1800" s="41"/>
      <c r="AQ1800" s="41"/>
      <c r="AS1800" s="41"/>
      <c r="AU1800" s="41"/>
      <c r="AW1800" s="41"/>
      <c r="AY1800" s="41"/>
      <c r="BA1800" s="41"/>
      <c r="BC1800" s="41"/>
      <c r="BE1800" s="41"/>
      <c r="BG1800" s="41"/>
      <c r="BI1800" s="41"/>
      <c r="BK1800" s="41"/>
      <c r="BM1800" s="41"/>
      <c r="BO1800" s="41"/>
    </row>
    <row r="1801" spans="13:67" x14ac:dyDescent="0.2">
      <c r="M1801" s="41"/>
      <c r="O1801" s="41"/>
      <c r="Q1801" s="41"/>
      <c r="S1801" s="41"/>
      <c r="U1801" s="41"/>
      <c r="W1801" s="41"/>
      <c r="Y1801" s="41"/>
      <c r="AA1801" s="41"/>
      <c r="AC1801" s="41"/>
      <c r="AE1801" s="41"/>
      <c r="AG1801" s="41"/>
      <c r="AI1801" s="41"/>
      <c r="AK1801" s="41"/>
      <c r="AM1801" s="41"/>
      <c r="AO1801" s="41"/>
      <c r="AQ1801" s="41"/>
      <c r="AS1801" s="41"/>
      <c r="AU1801" s="41"/>
      <c r="AW1801" s="41"/>
      <c r="AY1801" s="41"/>
      <c r="BA1801" s="41"/>
      <c r="BC1801" s="41"/>
      <c r="BE1801" s="41"/>
      <c r="BG1801" s="41"/>
      <c r="BI1801" s="41"/>
      <c r="BK1801" s="41"/>
      <c r="BM1801" s="41"/>
      <c r="BO1801" s="41"/>
    </row>
    <row r="1802" spans="13:67" x14ac:dyDescent="0.2">
      <c r="M1802" s="41"/>
      <c r="O1802" s="41"/>
      <c r="Q1802" s="41"/>
      <c r="S1802" s="41"/>
      <c r="U1802" s="41"/>
      <c r="W1802" s="41"/>
      <c r="Y1802" s="41"/>
      <c r="AA1802" s="41"/>
      <c r="AC1802" s="41"/>
      <c r="AE1802" s="41"/>
      <c r="AG1802" s="41"/>
      <c r="AI1802" s="41"/>
      <c r="AK1802" s="41"/>
      <c r="AM1802" s="41"/>
      <c r="AO1802" s="41"/>
      <c r="AQ1802" s="41"/>
      <c r="AS1802" s="41"/>
      <c r="AU1802" s="41"/>
      <c r="AW1802" s="41"/>
      <c r="AY1802" s="41"/>
      <c r="BA1802" s="41"/>
      <c r="BC1802" s="41"/>
      <c r="BE1802" s="41"/>
      <c r="BG1802" s="41"/>
      <c r="BI1802" s="41"/>
      <c r="BK1802" s="41"/>
      <c r="BM1802" s="41"/>
      <c r="BO1802" s="41"/>
    </row>
    <row r="1803" spans="13:67" x14ac:dyDescent="0.2">
      <c r="M1803" s="41"/>
      <c r="O1803" s="41"/>
      <c r="Q1803" s="41"/>
      <c r="S1803" s="41"/>
      <c r="U1803" s="41"/>
      <c r="W1803" s="41"/>
      <c r="Y1803" s="41"/>
      <c r="AA1803" s="41"/>
      <c r="AC1803" s="41"/>
      <c r="AE1803" s="41"/>
      <c r="AG1803" s="41"/>
      <c r="AI1803" s="41"/>
      <c r="AK1803" s="41"/>
      <c r="AM1803" s="41"/>
      <c r="AO1803" s="41"/>
      <c r="AQ1803" s="41"/>
      <c r="AS1803" s="41"/>
      <c r="AU1803" s="41"/>
      <c r="AW1803" s="41"/>
      <c r="AY1803" s="41"/>
      <c r="BA1803" s="41"/>
      <c r="BC1803" s="41"/>
      <c r="BE1803" s="41"/>
      <c r="BG1803" s="41"/>
      <c r="BI1803" s="41"/>
      <c r="BK1803" s="41"/>
      <c r="BM1803" s="41"/>
      <c r="BO1803" s="41"/>
    </row>
    <row r="1804" spans="13:67" x14ac:dyDescent="0.2">
      <c r="M1804" s="41"/>
      <c r="O1804" s="41"/>
      <c r="Q1804" s="41"/>
      <c r="S1804" s="41"/>
      <c r="U1804" s="41"/>
      <c r="W1804" s="41"/>
      <c r="Y1804" s="41"/>
      <c r="AA1804" s="41"/>
      <c r="AC1804" s="41"/>
      <c r="AE1804" s="41"/>
      <c r="AG1804" s="41"/>
      <c r="AI1804" s="41"/>
      <c r="AK1804" s="41"/>
      <c r="AM1804" s="41"/>
      <c r="AO1804" s="41"/>
      <c r="AQ1804" s="41"/>
      <c r="AS1804" s="41"/>
      <c r="AU1804" s="41"/>
      <c r="AW1804" s="41"/>
      <c r="AY1804" s="41"/>
      <c r="BA1804" s="41"/>
      <c r="BC1804" s="41"/>
      <c r="BE1804" s="41"/>
      <c r="BG1804" s="41"/>
      <c r="BI1804" s="41"/>
      <c r="BK1804" s="41"/>
      <c r="BM1804" s="41"/>
      <c r="BO1804" s="41"/>
    </row>
    <row r="1805" spans="13:67" x14ac:dyDescent="0.2">
      <c r="M1805" s="41"/>
      <c r="O1805" s="41"/>
      <c r="Q1805" s="41"/>
      <c r="S1805" s="41"/>
      <c r="U1805" s="41"/>
      <c r="W1805" s="41"/>
      <c r="Y1805" s="41"/>
      <c r="AA1805" s="41"/>
      <c r="AC1805" s="41"/>
      <c r="AE1805" s="41"/>
      <c r="AG1805" s="41"/>
      <c r="AI1805" s="41"/>
      <c r="AK1805" s="41"/>
      <c r="AM1805" s="41"/>
      <c r="AO1805" s="41"/>
      <c r="AQ1805" s="41"/>
      <c r="AS1805" s="41"/>
      <c r="AU1805" s="41"/>
      <c r="AW1805" s="41"/>
      <c r="AY1805" s="41"/>
      <c r="BA1805" s="41"/>
      <c r="BC1805" s="41"/>
      <c r="BE1805" s="41"/>
      <c r="BG1805" s="41"/>
      <c r="BI1805" s="41"/>
      <c r="BK1805" s="41"/>
      <c r="BM1805" s="41"/>
      <c r="BO1805" s="41"/>
    </row>
    <row r="1806" spans="13:67" x14ac:dyDescent="0.2">
      <c r="M1806" s="41"/>
      <c r="O1806" s="41"/>
      <c r="Q1806" s="41"/>
      <c r="S1806" s="41"/>
      <c r="U1806" s="41"/>
      <c r="W1806" s="41"/>
      <c r="Y1806" s="41"/>
      <c r="AA1806" s="41"/>
      <c r="AC1806" s="41"/>
      <c r="AE1806" s="41"/>
      <c r="AG1806" s="41"/>
      <c r="AI1806" s="41"/>
      <c r="AK1806" s="41"/>
      <c r="AM1806" s="41"/>
      <c r="AO1806" s="41"/>
      <c r="AQ1806" s="41"/>
      <c r="AS1806" s="41"/>
      <c r="AU1806" s="41"/>
      <c r="AW1806" s="41"/>
      <c r="AY1806" s="41"/>
      <c r="BA1806" s="41"/>
      <c r="BC1806" s="41"/>
      <c r="BE1806" s="41"/>
      <c r="BG1806" s="41"/>
      <c r="BI1806" s="41"/>
      <c r="BK1806" s="41"/>
      <c r="BM1806" s="41"/>
      <c r="BO1806" s="41"/>
    </row>
    <row r="1807" spans="13:67" x14ac:dyDescent="0.2">
      <c r="M1807" s="41"/>
      <c r="O1807" s="41"/>
      <c r="Q1807" s="41"/>
      <c r="S1807" s="41"/>
      <c r="U1807" s="41"/>
      <c r="W1807" s="41"/>
      <c r="Y1807" s="41"/>
      <c r="AA1807" s="41"/>
      <c r="AC1807" s="41"/>
      <c r="AE1807" s="41"/>
      <c r="AG1807" s="41"/>
      <c r="AI1807" s="41"/>
      <c r="AK1807" s="41"/>
      <c r="AM1807" s="41"/>
      <c r="AO1807" s="41"/>
      <c r="AQ1807" s="41"/>
      <c r="AS1807" s="41"/>
      <c r="AU1807" s="41"/>
      <c r="AW1807" s="41"/>
      <c r="AY1807" s="41"/>
      <c r="BA1807" s="41"/>
      <c r="BC1807" s="41"/>
      <c r="BE1807" s="41"/>
      <c r="BG1807" s="41"/>
      <c r="BI1807" s="41"/>
      <c r="BK1807" s="41"/>
      <c r="BM1807" s="41"/>
      <c r="BO1807" s="41"/>
    </row>
    <row r="1808" spans="13:67" x14ac:dyDescent="0.2">
      <c r="M1808" s="41"/>
      <c r="O1808" s="41"/>
      <c r="Q1808" s="41"/>
      <c r="S1808" s="41"/>
      <c r="U1808" s="41"/>
      <c r="W1808" s="41"/>
      <c r="Y1808" s="41"/>
      <c r="AA1808" s="41"/>
      <c r="AC1808" s="41"/>
      <c r="AE1808" s="41"/>
      <c r="AG1808" s="41"/>
      <c r="AI1808" s="41"/>
      <c r="AK1808" s="41"/>
      <c r="AM1808" s="41"/>
      <c r="AO1808" s="41"/>
      <c r="AQ1808" s="41"/>
      <c r="AS1808" s="41"/>
      <c r="AU1808" s="41"/>
      <c r="AW1808" s="41"/>
      <c r="AY1808" s="41"/>
      <c r="BA1808" s="41"/>
      <c r="BC1808" s="41"/>
      <c r="BE1808" s="41"/>
      <c r="BG1808" s="41"/>
      <c r="BI1808" s="41"/>
      <c r="BK1808" s="41"/>
      <c r="BM1808" s="41"/>
      <c r="BO1808" s="41"/>
    </row>
    <row r="1809" spans="13:67" x14ac:dyDescent="0.2">
      <c r="M1809" s="41"/>
      <c r="O1809" s="41"/>
      <c r="Q1809" s="41"/>
      <c r="S1809" s="41"/>
      <c r="U1809" s="41"/>
      <c r="W1809" s="41"/>
      <c r="Y1809" s="41"/>
      <c r="AA1809" s="41"/>
      <c r="AC1809" s="41"/>
      <c r="AE1809" s="41"/>
      <c r="AG1809" s="41"/>
      <c r="AI1809" s="41"/>
      <c r="AK1809" s="41"/>
      <c r="AM1809" s="41"/>
      <c r="AO1809" s="41"/>
      <c r="AQ1809" s="41"/>
      <c r="AS1809" s="41"/>
      <c r="AU1809" s="41"/>
      <c r="AW1809" s="41"/>
      <c r="AY1809" s="41"/>
      <c r="BA1809" s="41"/>
      <c r="BC1809" s="41"/>
      <c r="BE1809" s="41"/>
      <c r="BG1809" s="41"/>
      <c r="BI1809" s="41"/>
      <c r="BK1809" s="41"/>
      <c r="BM1809" s="41"/>
      <c r="BO1809" s="41"/>
    </row>
    <row r="1810" spans="13:67" x14ac:dyDescent="0.2">
      <c r="M1810" s="41"/>
      <c r="O1810" s="41"/>
      <c r="Q1810" s="41"/>
      <c r="S1810" s="41"/>
      <c r="U1810" s="41"/>
      <c r="W1810" s="41"/>
      <c r="Y1810" s="41"/>
      <c r="AA1810" s="41"/>
      <c r="AC1810" s="41"/>
      <c r="AE1810" s="41"/>
      <c r="AG1810" s="41"/>
      <c r="AI1810" s="41"/>
      <c r="AK1810" s="41"/>
      <c r="AM1810" s="41"/>
      <c r="AO1810" s="41"/>
      <c r="AQ1810" s="41"/>
      <c r="AS1810" s="41"/>
      <c r="AU1810" s="41"/>
      <c r="AW1810" s="41"/>
      <c r="AY1810" s="41"/>
      <c r="BA1810" s="41"/>
      <c r="BC1810" s="41"/>
      <c r="BE1810" s="41"/>
      <c r="BG1810" s="41"/>
      <c r="BI1810" s="41"/>
      <c r="BK1810" s="41"/>
      <c r="BM1810" s="41"/>
      <c r="BO1810" s="41"/>
    </row>
    <row r="1811" spans="13:67" x14ac:dyDescent="0.2">
      <c r="M1811" s="41"/>
      <c r="O1811" s="41"/>
      <c r="Q1811" s="41"/>
      <c r="S1811" s="41"/>
      <c r="U1811" s="41"/>
      <c r="W1811" s="41"/>
      <c r="Y1811" s="41"/>
      <c r="AA1811" s="41"/>
      <c r="AC1811" s="41"/>
      <c r="AE1811" s="41"/>
      <c r="AG1811" s="41"/>
      <c r="AI1811" s="41"/>
      <c r="AK1811" s="41"/>
      <c r="AM1811" s="41"/>
      <c r="AO1811" s="41"/>
      <c r="AQ1811" s="41"/>
      <c r="AS1811" s="41"/>
      <c r="AU1811" s="41"/>
      <c r="AW1811" s="41"/>
      <c r="AY1811" s="41"/>
      <c r="BA1811" s="41"/>
      <c r="BC1811" s="41"/>
      <c r="BE1811" s="41"/>
      <c r="BG1811" s="41"/>
      <c r="BI1811" s="41"/>
      <c r="BK1811" s="41"/>
      <c r="BM1811" s="41"/>
      <c r="BO1811" s="41"/>
    </row>
    <row r="1812" spans="13:67" x14ac:dyDescent="0.2">
      <c r="M1812" s="41"/>
      <c r="O1812" s="41"/>
      <c r="Q1812" s="41"/>
      <c r="S1812" s="41"/>
      <c r="U1812" s="41"/>
      <c r="W1812" s="41"/>
      <c r="Y1812" s="41"/>
      <c r="AA1812" s="41"/>
      <c r="AC1812" s="41"/>
      <c r="AE1812" s="41"/>
      <c r="AG1812" s="41"/>
      <c r="AI1812" s="41"/>
      <c r="AK1812" s="41"/>
      <c r="AM1812" s="41"/>
      <c r="AO1812" s="41"/>
      <c r="AQ1812" s="41"/>
      <c r="AS1812" s="41"/>
      <c r="AU1812" s="41"/>
      <c r="AW1812" s="41"/>
      <c r="AY1812" s="41"/>
      <c r="BA1812" s="41"/>
      <c r="BC1812" s="41"/>
      <c r="BE1812" s="41"/>
      <c r="BG1812" s="41"/>
      <c r="BI1812" s="41"/>
      <c r="BK1812" s="41"/>
      <c r="BM1812" s="41"/>
      <c r="BO1812" s="41"/>
    </row>
    <row r="1813" spans="13:67" x14ac:dyDescent="0.2">
      <c r="M1813" s="41"/>
      <c r="O1813" s="41"/>
      <c r="Q1813" s="41"/>
      <c r="S1813" s="41"/>
      <c r="U1813" s="41"/>
      <c r="W1813" s="41"/>
      <c r="Y1813" s="41"/>
      <c r="AA1813" s="41"/>
      <c r="AC1813" s="41"/>
      <c r="AE1813" s="41"/>
      <c r="AG1813" s="41"/>
      <c r="AI1813" s="41"/>
      <c r="AK1813" s="41"/>
      <c r="AM1813" s="41"/>
      <c r="AO1813" s="41"/>
      <c r="AQ1813" s="41"/>
      <c r="AS1813" s="41"/>
      <c r="AU1813" s="41"/>
      <c r="AW1813" s="41"/>
      <c r="AY1813" s="41"/>
      <c r="BA1813" s="41"/>
      <c r="BC1813" s="41"/>
      <c r="BE1813" s="41"/>
      <c r="BG1813" s="41"/>
      <c r="BI1813" s="41"/>
      <c r="BK1813" s="41"/>
      <c r="BM1813" s="41"/>
      <c r="BO1813" s="41"/>
    </row>
    <row r="1814" spans="13:67" x14ac:dyDescent="0.2">
      <c r="M1814" s="41"/>
      <c r="O1814" s="41"/>
      <c r="Q1814" s="41"/>
      <c r="S1814" s="41"/>
      <c r="U1814" s="41"/>
      <c r="W1814" s="41"/>
      <c r="Y1814" s="41"/>
      <c r="AA1814" s="41"/>
      <c r="AC1814" s="41"/>
      <c r="AE1814" s="41"/>
      <c r="AG1814" s="41"/>
      <c r="AI1814" s="41"/>
      <c r="AK1814" s="41"/>
      <c r="AM1814" s="41"/>
      <c r="AO1814" s="41"/>
      <c r="AQ1814" s="41"/>
      <c r="AS1814" s="41"/>
      <c r="AU1814" s="41"/>
      <c r="AW1814" s="41"/>
      <c r="AY1814" s="41"/>
      <c r="BA1814" s="41"/>
      <c r="BC1814" s="41"/>
      <c r="BE1814" s="41"/>
      <c r="BG1814" s="41"/>
      <c r="BI1814" s="41"/>
      <c r="BK1814" s="41"/>
      <c r="BM1814" s="41"/>
      <c r="BO1814" s="41"/>
    </row>
    <row r="1815" spans="13:67" x14ac:dyDescent="0.2">
      <c r="M1815" s="41"/>
      <c r="O1815" s="41"/>
      <c r="Q1815" s="41"/>
      <c r="S1815" s="41"/>
      <c r="U1815" s="41"/>
      <c r="W1815" s="41"/>
      <c r="Y1815" s="41"/>
      <c r="AA1815" s="41"/>
      <c r="AC1815" s="41"/>
      <c r="AE1815" s="41"/>
      <c r="AG1815" s="41"/>
      <c r="AI1815" s="41"/>
      <c r="AK1815" s="41"/>
      <c r="AM1815" s="41"/>
      <c r="AO1815" s="41"/>
      <c r="AQ1815" s="41"/>
      <c r="AS1815" s="41"/>
      <c r="AU1815" s="41"/>
      <c r="AW1815" s="41"/>
      <c r="AY1815" s="41"/>
      <c r="BA1815" s="41"/>
      <c r="BC1815" s="41"/>
      <c r="BE1815" s="41"/>
      <c r="BG1815" s="41"/>
      <c r="BI1815" s="41"/>
      <c r="BK1815" s="41"/>
      <c r="BM1815" s="41"/>
      <c r="BO1815" s="41"/>
    </row>
    <row r="1816" spans="13:67" x14ac:dyDescent="0.2">
      <c r="M1816" s="41"/>
      <c r="O1816" s="41"/>
      <c r="Q1816" s="41"/>
      <c r="S1816" s="41"/>
      <c r="U1816" s="41"/>
      <c r="W1816" s="41"/>
      <c r="Y1816" s="41"/>
      <c r="AA1816" s="41"/>
      <c r="AC1816" s="41"/>
      <c r="AE1816" s="41"/>
      <c r="AG1816" s="41"/>
      <c r="AI1816" s="41"/>
      <c r="AK1816" s="41"/>
      <c r="AM1816" s="41"/>
      <c r="AO1816" s="41"/>
      <c r="AQ1816" s="41"/>
      <c r="AS1816" s="41"/>
      <c r="AU1816" s="41"/>
      <c r="AW1816" s="41"/>
      <c r="AY1816" s="41"/>
      <c r="BA1816" s="41"/>
      <c r="BC1816" s="41"/>
      <c r="BE1816" s="41"/>
      <c r="BG1816" s="41"/>
      <c r="BI1816" s="41"/>
      <c r="BK1816" s="41"/>
      <c r="BM1816" s="41"/>
      <c r="BO1816" s="41"/>
    </row>
    <row r="1817" spans="13:67" x14ac:dyDescent="0.2">
      <c r="M1817" s="41"/>
      <c r="O1817" s="41"/>
      <c r="Q1817" s="41"/>
      <c r="S1817" s="41"/>
      <c r="U1817" s="41"/>
      <c r="W1817" s="41"/>
      <c r="Y1817" s="41"/>
      <c r="AA1817" s="41"/>
      <c r="AC1817" s="41"/>
      <c r="AE1817" s="41"/>
      <c r="AG1817" s="41"/>
      <c r="AI1817" s="41"/>
      <c r="AK1817" s="41"/>
      <c r="AM1817" s="41"/>
      <c r="AO1817" s="41"/>
      <c r="AQ1817" s="41"/>
      <c r="AS1817" s="41"/>
      <c r="AU1817" s="41"/>
      <c r="AW1817" s="41"/>
      <c r="AY1817" s="41"/>
      <c r="BA1817" s="41"/>
      <c r="BC1817" s="41"/>
      <c r="BE1817" s="41"/>
      <c r="BG1817" s="41"/>
      <c r="BI1817" s="41"/>
      <c r="BK1817" s="41"/>
      <c r="BM1817" s="41"/>
      <c r="BO1817" s="41"/>
    </row>
    <row r="1818" spans="13:67" x14ac:dyDescent="0.2">
      <c r="M1818" s="41"/>
      <c r="O1818" s="41"/>
      <c r="Q1818" s="41"/>
      <c r="S1818" s="41"/>
      <c r="U1818" s="41"/>
      <c r="W1818" s="41"/>
      <c r="Y1818" s="41"/>
      <c r="AA1818" s="41"/>
      <c r="AC1818" s="41"/>
      <c r="AE1818" s="41"/>
      <c r="AG1818" s="41"/>
      <c r="AI1818" s="41"/>
      <c r="AK1818" s="41"/>
      <c r="AM1818" s="41"/>
      <c r="AO1818" s="41"/>
      <c r="AQ1818" s="41"/>
      <c r="AS1818" s="41"/>
      <c r="AU1818" s="41"/>
      <c r="AW1818" s="41"/>
      <c r="AY1818" s="41"/>
      <c r="BA1818" s="41"/>
      <c r="BC1818" s="41"/>
      <c r="BE1818" s="41"/>
      <c r="BG1818" s="41"/>
      <c r="BI1818" s="41"/>
      <c r="BK1818" s="41"/>
      <c r="BM1818" s="41"/>
      <c r="BO1818" s="41"/>
    </row>
    <row r="1819" spans="13:67" x14ac:dyDescent="0.2">
      <c r="M1819" s="41"/>
      <c r="O1819" s="41"/>
      <c r="Q1819" s="41"/>
      <c r="S1819" s="41"/>
      <c r="U1819" s="41"/>
      <c r="W1819" s="41"/>
      <c r="Y1819" s="41"/>
      <c r="AA1819" s="41"/>
      <c r="AC1819" s="41"/>
      <c r="AE1819" s="41"/>
      <c r="AG1819" s="41"/>
      <c r="AI1819" s="41"/>
      <c r="AK1819" s="41"/>
      <c r="AM1819" s="41"/>
      <c r="AO1819" s="41"/>
      <c r="AQ1819" s="41"/>
      <c r="AS1819" s="41"/>
      <c r="AU1819" s="41"/>
      <c r="AW1819" s="41"/>
      <c r="AY1819" s="41"/>
      <c r="BA1819" s="41"/>
      <c r="BC1819" s="41"/>
      <c r="BE1819" s="41"/>
      <c r="BG1819" s="41"/>
      <c r="BI1819" s="41"/>
      <c r="BK1819" s="41"/>
      <c r="BM1819" s="41"/>
      <c r="BO1819" s="41"/>
    </row>
    <row r="1820" spans="13:67" x14ac:dyDescent="0.2">
      <c r="M1820" s="41"/>
      <c r="O1820" s="41"/>
      <c r="Q1820" s="41"/>
      <c r="S1820" s="41"/>
      <c r="U1820" s="41"/>
      <c r="W1820" s="41"/>
      <c r="Y1820" s="41"/>
      <c r="AA1820" s="41"/>
      <c r="AC1820" s="41"/>
      <c r="AE1820" s="41"/>
      <c r="AG1820" s="41"/>
      <c r="AI1820" s="41"/>
      <c r="AK1820" s="41"/>
      <c r="AM1820" s="41"/>
      <c r="AO1820" s="41"/>
      <c r="AQ1820" s="41"/>
      <c r="AS1820" s="41"/>
      <c r="AU1820" s="41"/>
      <c r="AW1820" s="41"/>
      <c r="AY1820" s="41"/>
      <c r="BA1820" s="41"/>
      <c r="BC1820" s="41"/>
      <c r="BE1820" s="41"/>
      <c r="BG1820" s="41"/>
      <c r="BI1820" s="41"/>
      <c r="BK1820" s="41"/>
      <c r="BM1820" s="41"/>
      <c r="BO1820" s="41"/>
    </row>
    <row r="1821" spans="13:67" x14ac:dyDescent="0.2">
      <c r="M1821" s="41"/>
      <c r="O1821" s="41"/>
      <c r="Q1821" s="41"/>
      <c r="S1821" s="41"/>
      <c r="U1821" s="41"/>
      <c r="W1821" s="41"/>
      <c r="Y1821" s="41"/>
      <c r="AA1821" s="41"/>
      <c r="AC1821" s="41"/>
      <c r="AE1821" s="41"/>
      <c r="AG1821" s="41"/>
      <c r="AI1821" s="41"/>
      <c r="AK1821" s="41"/>
      <c r="AM1821" s="41"/>
      <c r="AO1821" s="41"/>
      <c r="AQ1821" s="41"/>
      <c r="AS1821" s="41"/>
      <c r="AU1821" s="41"/>
      <c r="AW1821" s="41"/>
      <c r="AY1821" s="41"/>
      <c r="BA1821" s="41"/>
      <c r="BC1821" s="41"/>
      <c r="BE1821" s="41"/>
      <c r="BG1821" s="41"/>
      <c r="BI1821" s="41"/>
      <c r="BK1821" s="41"/>
      <c r="BM1821" s="41"/>
      <c r="BO1821" s="41"/>
    </row>
    <row r="1822" spans="13:67" x14ac:dyDescent="0.2">
      <c r="M1822" s="41"/>
      <c r="O1822" s="41"/>
      <c r="Q1822" s="41"/>
      <c r="S1822" s="41"/>
      <c r="U1822" s="41"/>
      <c r="W1822" s="41"/>
      <c r="Y1822" s="41"/>
      <c r="AA1822" s="41"/>
      <c r="AC1822" s="41"/>
      <c r="AE1822" s="41"/>
      <c r="AG1822" s="41"/>
      <c r="AI1822" s="41"/>
      <c r="AK1822" s="41"/>
      <c r="AM1822" s="41"/>
      <c r="AO1822" s="41"/>
      <c r="AQ1822" s="41"/>
      <c r="AS1822" s="41"/>
      <c r="AU1822" s="41"/>
      <c r="AW1822" s="41"/>
      <c r="AY1822" s="41"/>
      <c r="BA1822" s="41"/>
      <c r="BC1822" s="41"/>
      <c r="BE1822" s="41"/>
      <c r="BG1822" s="41"/>
      <c r="BI1822" s="41"/>
      <c r="BK1822" s="41"/>
      <c r="BM1822" s="41"/>
      <c r="BO1822" s="41"/>
    </row>
    <row r="1823" spans="13:67" x14ac:dyDescent="0.2">
      <c r="M1823" s="41"/>
      <c r="O1823" s="41"/>
      <c r="Q1823" s="41"/>
      <c r="S1823" s="41"/>
      <c r="U1823" s="41"/>
      <c r="W1823" s="41"/>
      <c r="Y1823" s="41"/>
      <c r="AA1823" s="41"/>
      <c r="AC1823" s="41"/>
      <c r="AE1823" s="41"/>
      <c r="AG1823" s="41"/>
      <c r="AI1823" s="41"/>
      <c r="AK1823" s="41"/>
      <c r="AM1823" s="41"/>
      <c r="AO1823" s="41"/>
      <c r="AQ1823" s="41"/>
      <c r="AS1823" s="41"/>
      <c r="AU1823" s="41"/>
      <c r="AW1823" s="41"/>
      <c r="AY1823" s="41"/>
      <c r="BA1823" s="41"/>
      <c r="BC1823" s="41"/>
      <c r="BE1823" s="41"/>
      <c r="BG1823" s="41"/>
      <c r="BI1823" s="41"/>
      <c r="BK1823" s="41"/>
      <c r="BM1823" s="41"/>
      <c r="BO1823" s="41"/>
    </row>
    <row r="1824" spans="13:67" x14ac:dyDescent="0.2">
      <c r="M1824" s="41"/>
      <c r="O1824" s="41"/>
      <c r="Q1824" s="41"/>
      <c r="S1824" s="41"/>
      <c r="U1824" s="41"/>
      <c r="W1824" s="41"/>
      <c r="Y1824" s="41"/>
      <c r="AA1824" s="41"/>
      <c r="AC1824" s="41"/>
      <c r="AE1824" s="41"/>
      <c r="AG1824" s="41"/>
      <c r="AI1824" s="41"/>
      <c r="AK1824" s="41"/>
      <c r="AM1824" s="41"/>
      <c r="AO1824" s="41"/>
      <c r="AQ1824" s="41"/>
      <c r="AS1824" s="41"/>
      <c r="AU1824" s="41"/>
      <c r="AW1824" s="41"/>
      <c r="AY1824" s="41"/>
      <c r="BA1824" s="41"/>
      <c r="BC1824" s="41"/>
      <c r="BE1824" s="41"/>
      <c r="BG1824" s="41"/>
      <c r="BI1824" s="41"/>
      <c r="BK1824" s="41"/>
      <c r="BM1824" s="41"/>
      <c r="BO1824" s="41"/>
    </row>
    <row r="1825" spans="13:67" x14ac:dyDescent="0.2">
      <c r="M1825" s="41"/>
      <c r="O1825" s="41"/>
      <c r="Q1825" s="41"/>
      <c r="S1825" s="41"/>
      <c r="U1825" s="41"/>
      <c r="W1825" s="41"/>
      <c r="Y1825" s="41"/>
      <c r="AA1825" s="41"/>
      <c r="AC1825" s="41"/>
      <c r="AE1825" s="41"/>
      <c r="AG1825" s="41"/>
      <c r="AI1825" s="41"/>
      <c r="AK1825" s="41"/>
      <c r="AM1825" s="41"/>
      <c r="AO1825" s="41"/>
      <c r="AQ1825" s="41"/>
      <c r="AS1825" s="41"/>
      <c r="AU1825" s="41"/>
      <c r="AW1825" s="41"/>
      <c r="AY1825" s="41"/>
      <c r="BA1825" s="41"/>
      <c r="BC1825" s="41"/>
      <c r="BE1825" s="41"/>
      <c r="BG1825" s="41"/>
      <c r="BI1825" s="41"/>
      <c r="BK1825" s="41"/>
      <c r="BM1825" s="41"/>
      <c r="BO1825" s="41"/>
    </row>
    <row r="1826" spans="13:67" x14ac:dyDescent="0.2">
      <c r="M1826" s="41"/>
      <c r="O1826" s="41"/>
      <c r="Q1826" s="41"/>
      <c r="S1826" s="41"/>
      <c r="U1826" s="41"/>
      <c r="W1826" s="41"/>
      <c r="Y1826" s="41"/>
      <c r="AA1826" s="41"/>
      <c r="AC1826" s="41"/>
      <c r="AE1826" s="41"/>
      <c r="AG1826" s="41"/>
      <c r="AI1826" s="41"/>
      <c r="AK1826" s="41"/>
      <c r="AM1826" s="41"/>
      <c r="AO1826" s="41"/>
      <c r="AQ1826" s="41"/>
      <c r="AS1826" s="41"/>
      <c r="AU1826" s="41"/>
      <c r="AW1826" s="41"/>
      <c r="AY1826" s="41"/>
      <c r="BA1826" s="41"/>
      <c r="BC1826" s="41"/>
      <c r="BE1826" s="41"/>
      <c r="BG1826" s="41"/>
      <c r="BI1826" s="41"/>
      <c r="BK1826" s="41"/>
      <c r="BM1826" s="41"/>
      <c r="BO1826" s="41"/>
    </row>
    <row r="1827" spans="13:67" x14ac:dyDescent="0.2">
      <c r="M1827" s="41"/>
      <c r="O1827" s="41"/>
      <c r="Q1827" s="41"/>
      <c r="S1827" s="41"/>
      <c r="U1827" s="41"/>
      <c r="W1827" s="41"/>
      <c r="Y1827" s="41"/>
      <c r="AA1827" s="41"/>
      <c r="AC1827" s="41"/>
      <c r="AE1827" s="41"/>
      <c r="AG1827" s="41"/>
      <c r="AI1827" s="41"/>
      <c r="AK1827" s="41"/>
      <c r="AM1827" s="41"/>
      <c r="AO1827" s="41"/>
      <c r="AQ1827" s="41"/>
      <c r="AS1827" s="41"/>
      <c r="AU1827" s="41"/>
      <c r="AW1827" s="41"/>
      <c r="AY1827" s="41"/>
      <c r="BA1827" s="41"/>
      <c r="BC1827" s="41"/>
      <c r="BE1827" s="41"/>
      <c r="BG1827" s="41"/>
      <c r="BI1827" s="41"/>
      <c r="BK1827" s="41"/>
      <c r="BM1827" s="41"/>
      <c r="BO1827" s="41"/>
    </row>
    <row r="1828" spans="13:67" x14ac:dyDescent="0.2">
      <c r="M1828" s="41"/>
      <c r="O1828" s="41"/>
      <c r="Q1828" s="41"/>
      <c r="S1828" s="41"/>
      <c r="U1828" s="41"/>
      <c r="W1828" s="41"/>
      <c r="Y1828" s="41"/>
      <c r="AA1828" s="41"/>
      <c r="AC1828" s="41"/>
      <c r="AE1828" s="41"/>
      <c r="AG1828" s="41"/>
      <c r="AI1828" s="41"/>
      <c r="AK1828" s="41"/>
      <c r="AM1828" s="41"/>
      <c r="AO1828" s="41"/>
      <c r="AQ1828" s="41"/>
      <c r="AS1828" s="41"/>
      <c r="AU1828" s="41"/>
      <c r="AW1828" s="41"/>
      <c r="AY1828" s="41"/>
      <c r="BA1828" s="41"/>
      <c r="BC1828" s="41"/>
      <c r="BE1828" s="41"/>
      <c r="BG1828" s="41"/>
      <c r="BI1828" s="41"/>
      <c r="BK1828" s="41"/>
      <c r="BM1828" s="41"/>
      <c r="BO1828" s="41"/>
    </row>
    <row r="1829" spans="13:67" x14ac:dyDescent="0.2">
      <c r="M1829" s="41"/>
      <c r="O1829" s="41"/>
      <c r="Q1829" s="41"/>
      <c r="S1829" s="41"/>
      <c r="U1829" s="41"/>
      <c r="W1829" s="41"/>
      <c r="Y1829" s="41"/>
      <c r="AA1829" s="41"/>
      <c r="AC1829" s="41"/>
      <c r="AE1829" s="41"/>
      <c r="AG1829" s="41"/>
      <c r="AI1829" s="41"/>
      <c r="AK1829" s="41"/>
      <c r="AM1829" s="41"/>
      <c r="AO1829" s="41"/>
      <c r="AQ1829" s="41"/>
      <c r="AS1829" s="41"/>
      <c r="AU1829" s="41"/>
      <c r="AW1829" s="41"/>
      <c r="AY1829" s="41"/>
      <c r="BA1829" s="41"/>
      <c r="BC1829" s="41"/>
      <c r="BE1829" s="41"/>
      <c r="BG1829" s="41"/>
      <c r="BI1829" s="41"/>
      <c r="BK1829" s="41"/>
      <c r="BM1829" s="41"/>
      <c r="BO1829" s="41"/>
    </row>
    <row r="1830" spans="13:67" x14ac:dyDescent="0.2">
      <c r="M1830" s="41"/>
      <c r="O1830" s="41"/>
      <c r="Q1830" s="41"/>
      <c r="S1830" s="41"/>
      <c r="U1830" s="41"/>
      <c r="W1830" s="41"/>
      <c r="Y1830" s="41"/>
      <c r="AA1830" s="41"/>
      <c r="AC1830" s="41"/>
      <c r="AE1830" s="41"/>
      <c r="AG1830" s="41"/>
      <c r="AI1830" s="41"/>
      <c r="AK1830" s="41"/>
      <c r="AM1830" s="41"/>
      <c r="AO1830" s="41"/>
      <c r="AQ1830" s="41"/>
      <c r="AS1830" s="41"/>
      <c r="AU1830" s="41"/>
      <c r="AW1830" s="41"/>
      <c r="AY1830" s="41"/>
      <c r="BA1830" s="41"/>
      <c r="BC1830" s="41"/>
      <c r="BE1830" s="41"/>
      <c r="BG1830" s="41"/>
      <c r="BI1830" s="41"/>
      <c r="BK1830" s="41"/>
      <c r="BM1830" s="41"/>
      <c r="BO1830" s="41"/>
    </row>
    <row r="1831" spans="13:67" x14ac:dyDescent="0.2">
      <c r="M1831" s="41"/>
      <c r="O1831" s="41"/>
      <c r="Q1831" s="41"/>
      <c r="S1831" s="41"/>
      <c r="U1831" s="41"/>
      <c r="W1831" s="41"/>
      <c r="Y1831" s="41"/>
      <c r="AA1831" s="41"/>
      <c r="AC1831" s="41"/>
      <c r="AE1831" s="41"/>
      <c r="AG1831" s="41"/>
      <c r="AI1831" s="41"/>
      <c r="AK1831" s="41"/>
      <c r="AM1831" s="41"/>
      <c r="AO1831" s="41"/>
      <c r="AQ1831" s="41"/>
      <c r="AS1831" s="41"/>
      <c r="AU1831" s="41"/>
      <c r="AW1831" s="41"/>
      <c r="AY1831" s="41"/>
      <c r="BA1831" s="41"/>
      <c r="BC1831" s="41"/>
      <c r="BE1831" s="41"/>
      <c r="BG1831" s="41"/>
      <c r="BI1831" s="41"/>
      <c r="BK1831" s="41"/>
      <c r="BM1831" s="41"/>
      <c r="BO1831" s="41"/>
    </row>
    <row r="1832" spans="13:67" x14ac:dyDescent="0.2">
      <c r="M1832" s="41"/>
      <c r="O1832" s="41"/>
      <c r="Q1832" s="41"/>
      <c r="S1832" s="41"/>
      <c r="U1832" s="41"/>
      <c r="W1832" s="41"/>
      <c r="Y1832" s="41"/>
      <c r="AA1832" s="41"/>
      <c r="AC1832" s="41"/>
      <c r="AE1832" s="41"/>
      <c r="AG1832" s="41"/>
      <c r="AI1832" s="41"/>
      <c r="AK1832" s="41"/>
      <c r="AM1832" s="41"/>
      <c r="AO1832" s="41"/>
      <c r="AQ1832" s="41"/>
      <c r="AS1832" s="41"/>
      <c r="AU1832" s="41"/>
      <c r="AW1832" s="41"/>
      <c r="AY1832" s="41"/>
      <c r="BA1832" s="41"/>
      <c r="BC1832" s="41"/>
      <c r="BE1832" s="41"/>
      <c r="BG1832" s="41"/>
      <c r="BI1832" s="41"/>
      <c r="BK1832" s="41"/>
      <c r="BM1832" s="41"/>
      <c r="BO1832" s="41"/>
    </row>
    <row r="1833" spans="13:67" x14ac:dyDescent="0.2">
      <c r="M1833" s="41"/>
      <c r="O1833" s="41"/>
      <c r="Q1833" s="41"/>
      <c r="S1833" s="41"/>
      <c r="U1833" s="41"/>
      <c r="W1833" s="41"/>
      <c r="Y1833" s="41"/>
      <c r="AA1833" s="41"/>
      <c r="AC1833" s="41"/>
      <c r="AE1833" s="41"/>
      <c r="AG1833" s="41"/>
      <c r="AI1833" s="41"/>
      <c r="AK1833" s="41"/>
      <c r="AM1833" s="41"/>
      <c r="AO1833" s="41"/>
      <c r="AQ1833" s="41"/>
      <c r="AS1833" s="41"/>
      <c r="AU1833" s="41"/>
      <c r="AW1833" s="41"/>
      <c r="AY1833" s="41"/>
      <c r="BA1833" s="41"/>
      <c r="BC1833" s="41"/>
      <c r="BE1833" s="41"/>
      <c r="BG1833" s="41"/>
      <c r="BI1833" s="41"/>
      <c r="BK1833" s="41"/>
      <c r="BM1833" s="41"/>
      <c r="BO1833" s="41"/>
    </row>
    <row r="1834" spans="13:67" x14ac:dyDescent="0.2">
      <c r="M1834" s="41"/>
      <c r="O1834" s="41"/>
      <c r="Q1834" s="41"/>
      <c r="S1834" s="41"/>
      <c r="U1834" s="41"/>
      <c r="W1834" s="41"/>
      <c r="Y1834" s="41"/>
      <c r="AA1834" s="41"/>
      <c r="AC1834" s="41"/>
      <c r="AE1834" s="41"/>
      <c r="AG1834" s="41"/>
      <c r="AI1834" s="41"/>
      <c r="AK1834" s="41"/>
      <c r="AM1834" s="41"/>
      <c r="AO1834" s="41"/>
      <c r="AQ1834" s="41"/>
      <c r="AS1834" s="41"/>
      <c r="AU1834" s="41"/>
      <c r="AW1834" s="41"/>
      <c r="AY1834" s="41"/>
      <c r="BA1834" s="41"/>
      <c r="BC1834" s="41"/>
      <c r="BE1834" s="41"/>
      <c r="BG1834" s="41"/>
      <c r="BI1834" s="41"/>
      <c r="BK1834" s="41"/>
      <c r="BM1834" s="41"/>
      <c r="BO1834" s="41"/>
    </row>
    <row r="1835" spans="13:67" x14ac:dyDescent="0.2">
      <c r="M1835" s="41"/>
      <c r="O1835" s="41"/>
      <c r="Q1835" s="41"/>
      <c r="S1835" s="41"/>
      <c r="U1835" s="41"/>
      <c r="W1835" s="41"/>
      <c r="Y1835" s="41"/>
      <c r="AA1835" s="41"/>
      <c r="AC1835" s="41"/>
      <c r="AE1835" s="41"/>
      <c r="AG1835" s="41"/>
      <c r="AI1835" s="41"/>
      <c r="AK1835" s="41"/>
      <c r="AM1835" s="41"/>
      <c r="AO1835" s="41"/>
      <c r="AQ1835" s="41"/>
      <c r="AS1835" s="41"/>
      <c r="AU1835" s="41"/>
      <c r="AW1835" s="41"/>
      <c r="AY1835" s="41"/>
      <c r="BA1835" s="41"/>
      <c r="BC1835" s="41"/>
      <c r="BE1835" s="41"/>
      <c r="BG1835" s="41"/>
      <c r="BI1835" s="41"/>
      <c r="BK1835" s="41"/>
      <c r="BM1835" s="41"/>
      <c r="BO1835" s="41"/>
    </row>
    <row r="1836" spans="13:67" x14ac:dyDescent="0.2">
      <c r="M1836" s="41"/>
      <c r="O1836" s="41"/>
      <c r="Q1836" s="41"/>
      <c r="S1836" s="41"/>
      <c r="U1836" s="41"/>
      <c r="W1836" s="41"/>
      <c r="Y1836" s="41"/>
      <c r="AA1836" s="41"/>
      <c r="AC1836" s="41"/>
      <c r="AE1836" s="41"/>
      <c r="AG1836" s="41"/>
      <c r="AI1836" s="41"/>
      <c r="AK1836" s="41"/>
      <c r="AM1836" s="41"/>
      <c r="AO1836" s="41"/>
      <c r="AQ1836" s="41"/>
      <c r="AS1836" s="41"/>
      <c r="AU1836" s="41"/>
      <c r="AW1836" s="41"/>
      <c r="AY1836" s="41"/>
      <c r="BA1836" s="41"/>
      <c r="BC1836" s="41"/>
      <c r="BE1836" s="41"/>
      <c r="BG1836" s="41"/>
      <c r="BI1836" s="41"/>
      <c r="BK1836" s="41"/>
      <c r="BM1836" s="41"/>
      <c r="BO1836" s="41"/>
    </row>
    <row r="1837" spans="13:67" x14ac:dyDescent="0.2">
      <c r="M1837" s="41"/>
      <c r="O1837" s="41"/>
      <c r="Q1837" s="41"/>
      <c r="S1837" s="41"/>
      <c r="U1837" s="41"/>
      <c r="W1837" s="41"/>
      <c r="Y1837" s="41"/>
      <c r="AA1837" s="41"/>
      <c r="AC1837" s="41"/>
      <c r="AE1837" s="41"/>
      <c r="AG1837" s="41"/>
      <c r="AI1837" s="41"/>
      <c r="AK1837" s="41"/>
      <c r="AM1837" s="41"/>
      <c r="AO1837" s="41"/>
      <c r="AQ1837" s="41"/>
      <c r="AS1837" s="41"/>
      <c r="AU1837" s="41"/>
      <c r="AW1837" s="41"/>
      <c r="AY1837" s="41"/>
      <c r="BA1837" s="41"/>
      <c r="BC1837" s="41"/>
      <c r="BE1837" s="41"/>
      <c r="BG1837" s="41"/>
      <c r="BI1837" s="41"/>
      <c r="BK1837" s="41"/>
      <c r="BM1837" s="41"/>
      <c r="BO1837" s="41"/>
    </row>
    <row r="1838" spans="13:67" x14ac:dyDescent="0.2">
      <c r="M1838" s="41"/>
      <c r="O1838" s="41"/>
      <c r="Q1838" s="41"/>
      <c r="S1838" s="41"/>
      <c r="U1838" s="41"/>
      <c r="W1838" s="41"/>
      <c r="Y1838" s="41"/>
      <c r="AA1838" s="41"/>
      <c r="AC1838" s="41"/>
      <c r="AE1838" s="41"/>
      <c r="AG1838" s="41"/>
      <c r="AI1838" s="41"/>
      <c r="AK1838" s="41"/>
      <c r="AM1838" s="41"/>
      <c r="AO1838" s="41"/>
      <c r="AQ1838" s="41"/>
      <c r="AS1838" s="41"/>
      <c r="AU1838" s="41"/>
      <c r="AW1838" s="41"/>
      <c r="AY1838" s="41"/>
      <c r="BA1838" s="41"/>
      <c r="BC1838" s="41"/>
      <c r="BE1838" s="41"/>
      <c r="BG1838" s="41"/>
      <c r="BI1838" s="41"/>
      <c r="BK1838" s="41"/>
      <c r="BM1838" s="41"/>
      <c r="BO1838" s="41"/>
    </row>
    <row r="1839" spans="13:67" x14ac:dyDescent="0.2">
      <c r="M1839" s="41"/>
      <c r="O1839" s="41"/>
      <c r="Q1839" s="41"/>
      <c r="S1839" s="41"/>
      <c r="U1839" s="41"/>
      <c r="W1839" s="41"/>
      <c r="Y1839" s="41"/>
      <c r="AA1839" s="41"/>
      <c r="AC1839" s="41"/>
      <c r="AE1839" s="41"/>
      <c r="AG1839" s="41"/>
      <c r="AI1839" s="41"/>
      <c r="AK1839" s="41"/>
      <c r="AM1839" s="41"/>
      <c r="AO1839" s="41"/>
      <c r="AQ1839" s="41"/>
      <c r="AS1839" s="41"/>
      <c r="AU1839" s="41"/>
      <c r="AW1839" s="41"/>
      <c r="AY1839" s="41"/>
      <c r="BA1839" s="41"/>
      <c r="BC1839" s="41"/>
      <c r="BE1839" s="41"/>
      <c r="BG1839" s="41"/>
      <c r="BI1839" s="41"/>
      <c r="BK1839" s="41"/>
      <c r="BM1839" s="41"/>
      <c r="BO1839" s="41"/>
    </row>
    <row r="1840" spans="13:67" x14ac:dyDescent="0.2">
      <c r="M1840" s="41"/>
      <c r="O1840" s="41"/>
      <c r="Q1840" s="41"/>
      <c r="S1840" s="41"/>
      <c r="U1840" s="41"/>
      <c r="W1840" s="41"/>
      <c r="Y1840" s="41"/>
      <c r="AA1840" s="41"/>
      <c r="AC1840" s="41"/>
      <c r="AE1840" s="41"/>
      <c r="AG1840" s="41"/>
      <c r="AI1840" s="41"/>
      <c r="AK1840" s="41"/>
      <c r="AM1840" s="41"/>
      <c r="AO1840" s="41"/>
      <c r="AQ1840" s="41"/>
      <c r="AS1840" s="41"/>
      <c r="AU1840" s="41"/>
      <c r="AW1840" s="41"/>
      <c r="AY1840" s="41"/>
      <c r="BA1840" s="41"/>
      <c r="BC1840" s="41"/>
      <c r="BE1840" s="41"/>
      <c r="BG1840" s="41"/>
      <c r="BI1840" s="41"/>
      <c r="BK1840" s="41"/>
      <c r="BM1840" s="41"/>
      <c r="BO1840" s="41"/>
    </row>
    <row r="1841" spans="13:67" x14ac:dyDescent="0.2">
      <c r="M1841" s="41"/>
      <c r="O1841" s="41"/>
      <c r="Q1841" s="41"/>
      <c r="S1841" s="41"/>
      <c r="U1841" s="41"/>
      <c r="W1841" s="41"/>
      <c r="Y1841" s="41"/>
      <c r="AA1841" s="41"/>
      <c r="AC1841" s="41"/>
      <c r="AE1841" s="41"/>
      <c r="AG1841" s="41"/>
      <c r="AI1841" s="41"/>
      <c r="AK1841" s="41"/>
      <c r="AM1841" s="41"/>
      <c r="AO1841" s="41"/>
      <c r="AQ1841" s="41"/>
      <c r="AS1841" s="41"/>
      <c r="AU1841" s="41"/>
      <c r="AW1841" s="41"/>
      <c r="AY1841" s="41"/>
      <c r="BA1841" s="41"/>
      <c r="BC1841" s="41"/>
      <c r="BE1841" s="41"/>
      <c r="BG1841" s="41"/>
      <c r="BI1841" s="41"/>
      <c r="BK1841" s="41"/>
      <c r="BM1841" s="41"/>
      <c r="BO1841" s="41"/>
    </row>
    <row r="1842" spans="13:67" x14ac:dyDescent="0.2">
      <c r="M1842" s="41"/>
      <c r="O1842" s="41"/>
      <c r="Q1842" s="41"/>
      <c r="S1842" s="41"/>
      <c r="U1842" s="41"/>
      <c r="W1842" s="41"/>
      <c r="Y1842" s="41"/>
      <c r="AA1842" s="41"/>
      <c r="AC1842" s="41"/>
      <c r="AE1842" s="41"/>
      <c r="AG1842" s="41"/>
      <c r="AI1842" s="41"/>
      <c r="AK1842" s="41"/>
      <c r="AM1842" s="41"/>
      <c r="AO1842" s="41"/>
      <c r="AQ1842" s="41"/>
      <c r="AS1842" s="41"/>
      <c r="AU1842" s="41"/>
      <c r="AW1842" s="41"/>
      <c r="AY1842" s="41"/>
      <c r="BA1842" s="41"/>
      <c r="BC1842" s="41"/>
      <c r="BE1842" s="41"/>
      <c r="BG1842" s="41"/>
      <c r="BI1842" s="41"/>
      <c r="BK1842" s="41"/>
      <c r="BM1842" s="41"/>
      <c r="BO1842" s="41"/>
    </row>
    <row r="1843" spans="13:67" x14ac:dyDescent="0.2">
      <c r="M1843" s="41"/>
      <c r="O1843" s="41"/>
      <c r="Q1843" s="41"/>
      <c r="S1843" s="41"/>
      <c r="U1843" s="41"/>
      <c r="W1843" s="41"/>
      <c r="Y1843" s="41"/>
      <c r="AA1843" s="41"/>
      <c r="AC1843" s="41"/>
      <c r="AE1843" s="41"/>
      <c r="AG1843" s="41"/>
      <c r="AI1843" s="41"/>
      <c r="AK1843" s="41"/>
      <c r="AM1843" s="41"/>
      <c r="AO1843" s="41"/>
      <c r="AQ1843" s="41"/>
      <c r="AS1843" s="41"/>
      <c r="AU1843" s="41"/>
      <c r="AW1843" s="41"/>
      <c r="AY1843" s="41"/>
      <c r="BA1843" s="41"/>
      <c r="BC1843" s="41"/>
      <c r="BE1843" s="41"/>
      <c r="BG1843" s="41"/>
      <c r="BI1843" s="41"/>
      <c r="BK1843" s="41"/>
      <c r="BM1843" s="41"/>
      <c r="BO1843" s="41"/>
    </row>
    <row r="1844" spans="13:67" x14ac:dyDescent="0.2">
      <c r="M1844" s="41"/>
      <c r="O1844" s="41"/>
      <c r="Q1844" s="41"/>
      <c r="S1844" s="41"/>
      <c r="U1844" s="41"/>
      <c r="W1844" s="41"/>
      <c r="Y1844" s="41"/>
      <c r="AA1844" s="41"/>
      <c r="AC1844" s="41"/>
      <c r="AE1844" s="41"/>
      <c r="AG1844" s="41"/>
      <c r="AI1844" s="41"/>
      <c r="AK1844" s="41"/>
      <c r="AM1844" s="41"/>
      <c r="AO1844" s="41"/>
      <c r="AQ1844" s="41"/>
      <c r="AS1844" s="41"/>
      <c r="AU1844" s="41"/>
      <c r="AW1844" s="41"/>
      <c r="AY1844" s="41"/>
      <c r="BA1844" s="41"/>
      <c r="BC1844" s="41"/>
      <c r="BE1844" s="41"/>
      <c r="BG1844" s="41"/>
      <c r="BI1844" s="41"/>
      <c r="BK1844" s="41"/>
      <c r="BM1844" s="41"/>
      <c r="BO1844" s="41"/>
    </row>
    <row r="1845" spans="13:67" x14ac:dyDescent="0.2">
      <c r="M1845" s="41"/>
      <c r="O1845" s="41"/>
      <c r="Q1845" s="41"/>
      <c r="S1845" s="41"/>
      <c r="U1845" s="41"/>
      <c r="W1845" s="41"/>
      <c r="Y1845" s="41"/>
      <c r="AA1845" s="41"/>
      <c r="AC1845" s="41"/>
      <c r="AE1845" s="41"/>
      <c r="AG1845" s="41"/>
      <c r="AI1845" s="41"/>
      <c r="AK1845" s="41"/>
      <c r="AM1845" s="41"/>
      <c r="AO1845" s="41"/>
      <c r="AQ1845" s="41"/>
      <c r="AS1845" s="41"/>
      <c r="AU1845" s="41"/>
      <c r="AW1845" s="41"/>
      <c r="AY1845" s="41"/>
      <c r="BA1845" s="41"/>
      <c r="BC1845" s="41"/>
      <c r="BE1845" s="41"/>
      <c r="BG1845" s="41"/>
      <c r="BI1845" s="41"/>
      <c r="BK1845" s="41"/>
      <c r="BM1845" s="41"/>
      <c r="BO1845" s="41"/>
    </row>
    <row r="1846" spans="13:67" x14ac:dyDescent="0.2">
      <c r="M1846" s="41"/>
      <c r="O1846" s="41"/>
      <c r="Q1846" s="41"/>
      <c r="S1846" s="41"/>
      <c r="U1846" s="41"/>
      <c r="W1846" s="41"/>
      <c r="Y1846" s="41"/>
      <c r="AA1846" s="41"/>
      <c r="AC1846" s="41"/>
      <c r="AE1846" s="41"/>
      <c r="AG1846" s="41"/>
      <c r="AI1846" s="41"/>
      <c r="AK1846" s="41"/>
      <c r="AM1846" s="41"/>
      <c r="AO1846" s="41"/>
      <c r="AQ1846" s="41"/>
      <c r="AS1846" s="41"/>
      <c r="AU1846" s="41"/>
      <c r="AW1846" s="41"/>
      <c r="AY1846" s="41"/>
      <c r="BA1846" s="41"/>
      <c r="BC1846" s="41"/>
      <c r="BE1846" s="41"/>
      <c r="BG1846" s="41"/>
      <c r="BI1846" s="41"/>
      <c r="BK1846" s="41"/>
      <c r="BM1846" s="41"/>
      <c r="BO1846" s="41"/>
    </row>
    <row r="1847" spans="13:67" x14ac:dyDescent="0.2">
      <c r="M1847" s="41"/>
      <c r="O1847" s="41"/>
      <c r="Q1847" s="41"/>
      <c r="S1847" s="41"/>
      <c r="U1847" s="41"/>
      <c r="W1847" s="41"/>
      <c r="Y1847" s="41"/>
      <c r="AA1847" s="41"/>
      <c r="AC1847" s="41"/>
      <c r="AE1847" s="41"/>
      <c r="AG1847" s="41"/>
      <c r="AI1847" s="41"/>
      <c r="AK1847" s="41"/>
      <c r="AM1847" s="41"/>
      <c r="AO1847" s="41"/>
      <c r="AQ1847" s="41"/>
      <c r="AS1847" s="41"/>
      <c r="AU1847" s="41"/>
      <c r="AW1847" s="41"/>
      <c r="AY1847" s="41"/>
      <c r="BA1847" s="41"/>
      <c r="BC1847" s="41"/>
      <c r="BE1847" s="41"/>
      <c r="BG1847" s="41"/>
      <c r="BI1847" s="41"/>
      <c r="BK1847" s="41"/>
      <c r="BM1847" s="41"/>
      <c r="BO1847" s="41"/>
    </row>
    <row r="1848" spans="13:67" x14ac:dyDescent="0.2">
      <c r="M1848" s="41"/>
      <c r="O1848" s="41"/>
      <c r="Q1848" s="41"/>
      <c r="S1848" s="41"/>
      <c r="U1848" s="41"/>
      <c r="W1848" s="41"/>
      <c r="Y1848" s="41"/>
      <c r="AA1848" s="41"/>
      <c r="AC1848" s="41"/>
      <c r="AE1848" s="41"/>
      <c r="AG1848" s="41"/>
      <c r="AI1848" s="41"/>
      <c r="AK1848" s="41"/>
      <c r="AM1848" s="41"/>
      <c r="AO1848" s="41"/>
      <c r="AQ1848" s="41"/>
      <c r="AS1848" s="41"/>
      <c r="AU1848" s="41"/>
      <c r="AW1848" s="41"/>
      <c r="AY1848" s="41"/>
      <c r="BA1848" s="41"/>
      <c r="BC1848" s="41"/>
      <c r="BE1848" s="41"/>
      <c r="BG1848" s="41"/>
      <c r="BI1848" s="41"/>
      <c r="BK1848" s="41"/>
      <c r="BM1848" s="41"/>
      <c r="BO1848" s="41"/>
    </row>
    <row r="1849" spans="13:67" x14ac:dyDescent="0.2">
      <c r="M1849" s="41"/>
      <c r="O1849" s="41"/>
      <c r="Q1849" s="41"/>
      <c r="S1849" s="41"/>
      <c r="U1849" s="41"/>
      <c r="W1849" s="41"/>
      <c r="Y1849" s="41"/>
      <c r="AA1849" s="41"/>
      <c r="AC1849" s="41"/>
      <c r="AE1849" s="41"/>
      <c r="AG1849" s="41"/>
      <c r="AI1849" s="41"/>
      <c r="AK1849" s="41"/>
      <c r="AM1849" s="41"/>
      <c r="AO1849" s="41"/>
      <c r="AQ1849" s="41"/>
      <c r="AS1849" s="41"/>
      <c r="AU1849" s="41"/>
      <c r="AW1849" s="41"/>
      <c r="AY1849" s="41"/>
      <c r="BA1849" s="41"/>
      <c r="BC1849" s="41"/>
      <c r="BE1849" s="41"/>
      <c r="BG1849" s="41"/>
      <c r="BI1849" s="41"/>
      <c r="BK1849" s="41"/>
      <c r="BM1849" s="41"/>
      <c r="BO1849" s="41"/>
    </row>
    <row r="1850" spans="13:67" x14ac:dyDescent="0.2">
      <c r="M1850" s="41"/>
      <c r="O1850" s="41"/>
      <c r="Q1850" s="41"/>
      <c r="S1850" s="41"/>
      <c r="U1850" s="41"/>
      <c r="W1850" s="41"/>
      <c r="Y1850" s="41"/>
      <c r="AA1850" s="41"/>
      <c r="AC1850" s="41"/>
      <c r="AE1850" s="41"/>
      <c r="AG1850" s="41"/>
      <c r="AI1850" s="41"/>
      <c r="AK1850" s="41"/>
      <c r="AM1850" s="41"/>
      <c r="AO1850" s="41"/>
      <c r="AQ1850" s="41"/>
      <c r="AS1850" s="41"/>
      <c r="AU1850" s="41"/>
      <c r="AW1850" s="41"/>
      <c r="AY1850" s="41"/>
      <c r="BA1850" s="41"/>
      <c r="BC1850" s="41"/>
      <c r="BE1850" s="41"/>
      <c r="BG1850" s="41"/>
      <c r="BI1850" s="41"/>
      <c r="BK1850" s="41"/>
      <c r="BM1850" s="41"/>
      <c r="BO1850" s="41"/>
    </row>
    <row r="1851" spans="13:67" x14ac:dyDescent="0.2">
      <c r="M1851" s="41"/>
      <c r="O1851" s="41"/>
      <c r="Q1851" s="41"/>
      <c r="S1851" s="41"/>
      <c r="U1851" s="41"/>
      <c r="W1851" s="41"/>
      <c r="Y1851" s="41"/>
      <c r="AA1851" s="41"/>
      <c r="AC1851" s="41"/>
      <c r="AE1851" s="41"/>
      <c r="AG1851" s="41"/>
      <c r="AI1851" s="41"/>
      <c r="AK1851" s="41"/>
      <c r="AM1851" s="41"/>
      <c r="AO1851" s="41"/>
      <c r="AQ1851" s="41"/>
      <c r="AS1851" s="41"/>
      <c r="AU1851" s="41"/>
      <c r="AW1851" s="41"/>
      <c r="AY1851" s="41"/>
      <c r="BA1851" s="41"/>
      <c r="BC1851" s="41"/>
      <c r="BE1851" s="41"/>
      <c r="BG1851" s="41"/>
      <c r="BI1851" s="41"/>
      <c r="BK1851" s="41"/>
      <c r="BM1851" s="41"/>
      <c r="BO1851" s="41"/>
    </row>
    <row r="1852" spans="13:67" x14ac:dyDescent="0.2">
      <c r="M1852" s="41"/>
      <c r="O1852" s="41"/>
      <c r="Q1852" s="41"/>
      <c r="S1852" s="41"/>
      <c r="U1852" s="41"/>
      <c r="W1852" s="41"/>
      <c r="Y1852" s="41"/>
      <c r="AA1852" s="41"/>
      <c r="AC1852" s="41"/>
      <c r="AE1852" s="41"/>
      <c r="AG1852" s="41"/>
      <c r="AI1852" s="41"/>
      <c r="AK1852" s="41"/>
      <c r="AM1852" s="41"/>
      <c r="AO1852" s="41"/>
      <c r="AQ1852" s="41"/>
      <c r="AS1852" s="41"/>
      <c r="AU1852" s="41"/>
      <c r="AW1852" s="41"/>
      <c r="AY1852" s="41"/>
      <c r="BA1852" s="41"/>
      <c r="BC1852" s="41"/>
      <c r="BE1852" s="41"/>
      <c r="BG1852" s="41"/>
      <c r="BI1852" s="41"/>
      <c r="BK1852" s="41"/>
      <c r="BM1852" s="41"/>
      <c r="BO1852" s="41"/>
    </row>
    <row r="1853" spans="13:67" x14ac:dyDescent="0.2">
      <c r="M1853" s="41"/>
      <c r="O1853" s="41"/>
      <c r="Q1853" s="41"/>
      <c r="S1853" s="41"/>
      <c r="U1853" s="41"/>
      <c r="W1853" s="41"/>
      <c r="Y1853" s="41"/>
      <c r="AA1853" s="41"/>
      <c r="AC1853" s="41"/>
      <c r="AE1853" s="41"/>
      <c r="AG1853" s="41"/>
      <c r="AI1853" s="41"/>
      <c r="AK1853" s="41"/>
      <c r="AM1853" s="41"/>
      <c r="AO1853" s="41"/>
      <c r="AQ1853" s="41"/>
      <c r="AS1853" s="41"/>
      <c r="AU1853" s="41"/>
      <c r="AW1853" s="41"/>
      <c r="AY1853" s="41"/>
      <c r="BA1853" s="41"/>
      <c r="BC1853" s="41"/>
      <c r="BE1853" s="41"/>
      <c r="BG1853" s="41"/>
      <c r="BI1853" s="41"/>
      <c r="BK1853" s="41"/>
      <c r="BM1853" s="41"/>
      <c r="BO1853" s="41"/>
    </row>
    <row r="1854" spans="13:67" x14ac:dyDescent="0.2">
      <c r="M1854" s="41"/>
      <c r="O1854" s="41"/>
      <c r="Q1854" s="41"/>
      <c r="S1854" s="41"/>
      <c r="U1854" s="41"/>
      <c r="W1854" s="41"/>
      <c r="Y1854" s="41"/>
      <c r="AA1854" s="41"/>
      <c r="AC1854" s="41"/>
      <c r="AE1854" s="41"/>
      <c r="AG1854" s="41"/>
      <c r="AI1854" s="41"/>
      <c r="AK1854" s="41"/>
      <c r="AM1854" s="41"/>
      <c r="AO1854" s="41"/>
      <c r="AQ1854" s="41"/>
      <c r="AS1854" s="41"/>
      <c r="AU1854" s="41"/>
      <c r="AW1854" s="41"/>
      <c r="AY1854" s="41"/>
      <c r="BA1854" s="41"/>
      <c r="BC1854" s="41"/>
      <c r="BE1854" s="41"/>
      <c r="BG1854" s="41"/>
      <c r="BI1854" s="41"/>
      <c r="BK1854" s="41"/>
      <c r="BM1854" s="41"/>
      <c r="BO1854" s="41"/>
    </row>
    <row r="1855" spans="13:67" x14ac:dyDescent="0.2">
      <c r="M1855" s="41"/>
      <c r="O1855" s="41"/>
      <c r="Q1855" s="41"/>
      <c r="S1855" s="41"/>
      <c r="U1855" s="41"/>
      <c r="W1855" s="41"/>
      <c r="Y1855" s="41"/>
      <c r="AA1855" s="41"/>
      <c r="AC1855" s="41"/>
      <c r="AE1855" s="41"/>
      <c r="AG1855" s="41"/>
      <c r="AI1855" s="41"/>
      <c r="AK1855" s="41"/>
      <c r="AM1855" s="41"/>
      <c r="AO1855" s="41"/>
      <c r="AQ1855" s="41"/>
      <c r="AS1855" s="41"/>
      <c r="AU1855" s="41"/>
      <c r="AW1855" s="41"/>
      <c r="AY1855" s="41"/>
      <c r="BA1855" s="41"/>
      <c r="BC1855" s="41"/>
      <c r="BE1855" s="41"/>
      <c r="BG1855" s="41"/>
      <c r="BI1855" s="41"/>
      <c r="BK1855" s="41"/>
      <c r="BM1855" s="41"/>
      <c r="BO1855" s="41"/>
    </row>
    <row r="1856" spans="13:67" x14ac:dyDescent="0.2">
      <c r="M1856" s="41"/>
      <c r="O1856" s="41"/>
      <c r="Q1856" s="41"/>
      <c r="S1856" s="41"/>
      <c r="U1856" s="41"/>
      <c r="W1856" s="41"/>
      <c r="Y1856" s="41"/>
      <c r="AA1856" s="41"/>
      <c r="AC1856" s="41"/>
      <c r="AE1856" s="41"/>
      <c r="AG1856" s="41"/>
      <c r="AI1856" s="41"/>
      <c r="AK1856" s="41"/>
      <c r="AM1856" s="41"/>
      <c r="AO1856" s="41"/>
      <c r="AQ1856" s="41"/>
      <c r="AS1856" s="41"/>
      <c r="AU1856" s="41"/>
      <c r="AW1856" s="41"/>
      <c r="AY1856" s="41"/>
      <c r="BA1856" s="41"/>
      <c r="BC1856" s="41"/>
      <c r="BE1856" s="41"/>
      <c r="BG1856" s="41"/>
      <c r="BI1856" s="41"/>
      <c r="BK1856" s="41"/>
      <c r="BM1856" s="41"/>
      <c r="BO1856" s="41"/>
    </row>
    <row r="1857" spans="13:67" x14ac:dyDescent="0.2">
      <c r="M1857" s="41"/>
      <c r="O1857" s="41"/>
      <c r="Q1857" s="41"/>
      <c r="S1857" s="41"/>
      <c r="U1857" s="41"/>
      <c r="W1857" s="41"/>
      <c r="Y1857" s="41"/>
      <c r="AA1857" s="41"/>
      <c r="AC1857" s="41"/>
      <c r="AE1857" s="41"/>
      <c r="AG1857" s="41"/>
      <c r="AI1857" s="41"/>
      <c r="AK1857" s="41"/>
      <c r="AM1857" s="41"/>
      <c r="AO1857" s="41"/>
      <c r="AQ1857" s="41"/>
      <c r="AS1857" s="41"/>
      <c r="AU1857" s="41"/>
      <c r="AW1857" s="41"/>
      <c r="AY1857" s="41"/>
      <c r="BA1857" s="41"/>
      <c r="BC1857" s="41"/>
      <c r="BE1857" s="41"/>
      <c r="BG1857" s="41"/>
      <c r="BI1857" s="41"/>
      <c r="BK1857" s="41"/>
      <c r="BM1857" s="41"/>
      <c r="BO1857" s="41"/>
    </row>
    <row r="1858" spans="13:67" x14ac:dyDescent="0.2">
      <c r="M1858" s="41"/>
      <c r="O1858" s="41"/>
      <c r="Q1858" s="41"/>
      <c r="S1858" s="41"/>
      <c r="U1858" s="41"/>
      <c r="W1858" s="41"/>
      <c r="Y1858" s="41"/>
      <c r="AA1858" s="41"/>
      <c r="AC1858" s="41"/>
      <c r="AE1858" s="41"/>
      <c r="AG1858" s="41"/>
      <c r="AI1858" s="41"/>
      <c r="AK1858" s="41"/>
      <c r="AM1858" s="41"/>
      <c r="AO1858" s="41"/>
      <c r="AQ1858" s="41"/>
      <c r="AS1858" s="41"/>
      <c r="AU1858" s="41"/>
      <c r="AW1858" s="41"/>
      <c r="AY1858" s="41"/>
      <c r="BA1858" s="41"/>
      <c r="BC1858" s="41"/>
      <c r="BE1858" s="41"/>
      <c r="BG1858" s="41"/>
      <c r="BI1858" s="41"/>
      <c r="BK1858" s="41"/>
      <c r="BM1858" s="41"/>
      <c r="BO1858" s="41"/>
    </row>
    <row r="1859" spans="13:67" x14ac:dyDescent="0.2">
      <c r="M1859" s="41"/>
      <c r="O1859" s="41"/>
      <c r="Q1859" s="41"/>
      <c r="S1859" s="41"/>
      <c r="U1859" s="41"/>
      <c r="W1859" s="41"/>
      <c r="Y1859" s="41"/>
      <c r="AA1859" s="41"/>
      <c r="AC1859" s="41"/>
      <c r="AE1859" s="41"/>
      <c r="AG1859" s="41"/>
      <c r="AI1859" s="41"/>
      <c r="AK1859" s="41"/>
      <c r="AM1859" s="41"/>
      <c r="AO1859" s="41"/>
      <c r="AQ1859" s="41"/>
      <c r="AS1859" s="41"/>
      <c r="AU1859" s="41"/>
      <c r="AW1859" s="41"/>
      <c r="AY1859" s="41"/>
      <c r="BA1859" s="41"/>
      <c r="BC1859" s="41"/>
      <c r="BE1859" s="41"/>
      <c r="BG1859" s="41"/>
      <c r="BI1859" s="41"/>
      <c r="BK1859" s="41"/>
      <c r="BM1859" s="41"/>
      <c r="BO1859" s="41"/>
    </row>
    <row r="1860" spans="13:67" x14ac:dyDescent="0.2">
      <c r="M1860" s="41"/>
      <c r="O1860" s="41"/>
      <c r="Q1860" s="41"/>
      <c r="S1860" s="41"/>
      <c r="U1860" s="41"/>
      <c r="W1860" s="41"/>
      <c r="Y1860" s="41"/>
      <c r="AA1860" s="41"/>
      <c r="AC1860" s="41"/>
      <c r="AE1860" s="41"/>
      <c r="AG1860" s="41"/>
      <c r="AI1860" s="41"/>
      <c r="AK1860" s="41"/>
      <c r="AM1860" s="41"/>
      <c r="AO1860" s="41"/>
      <c r="AQ1860" s="41"/>
      <c r="AS1860" s="41"/>
      <c r="AU1860" s="41"/>
      <c r="AW1860" s="41"/>
      <c r="AY1860" s="41"/>
      <c r="BA1860" s="41"/>
      <c r="BC1860" s="41"/>
      <c r="BE1860" s="41"/>
      <c r="BG1860" s="41"/>
      <c r="BI1860" s="41"/>
      <c r="BK1860" s="41"/>
      <c r="BM1860" s="41"/>
      <c r="BO1860" s="41"/>
    </row>
    <row r="1861" spans="13:67" x14ac:dyDescent="0.2">
      <c r="M1861" s="41"/>
      <c r="O1861" s="41"/>
      <c r="Q1861" s="41"/>
      <c r="S1861" s="41"/>
      <c r="U1861" s="41"/>
      <c r="W1861" s="41"/>
      <c r="Y1861" s="41"/>
      <c r="AA1861" s="41"/>
      <c r="AC1861" s="41"/>
      <c r="AE1861" s="41"/>
      <c r="AG1861" s="41"/>
      <c r="AI1861" s="41"/>
      <c r="AK1861" s="41"/>
      <c r="AM1861" s="41"/>
      <c r="AO1861" s="41"/>
      <c r="AQ1861" s="41"/>
      <c r="AS1861" s="41"/>
      <c r="AU1861" s="41"/>
      <c r="AW1861" s="41"/>
      <c r="AY1861" s="41"/>
      <c r="BA1861" s="41"/>
      <c r="BC1861" s="41"/>
      <c r="BE1861" s="41"/>
      <c r="BG1861" s="41"/>
      <c r="BI1861" s="41"/>
      <c r="BK1861" s="41"/>
      <c r="BM1861" s="41"/>
      <c r="BO1861" s="41"/>
    </row>
    <row r="1862" spans="13:67" x14ac:dyDescent="0.2">
      <c r="M1862" s="41"/>
      <c r="O1862" s="41"/>
      <c r="Q1862" s="41"/>
      <c r="S1862" s="41"/>
      <c r="U1862" s="41"/>
      <c r="W1862" s="41"/>
      <c r="Y1862" s="41"/>
      <c r="AA1862" s="41"/>
      <c r="AC1862" s="41"/>
      <c r="AE1862" s="41"/>
      <c r="AG1862" s="41"/>
      <c r="AI1862" s="41"/>
      <c r="AK1862" s="41"/>
      <c r="AM1862" s="41"/>
      <c r="AO1862" s="41"/>
      <c r="AQ1862" s="41"/>
      <c r="AS1862" s="41"/>
      <c r="AU1862" s="41"/>
      <c r="AW1862" s="41"/>
      <c r="AY1862" s="41"/>
      <c r="BA1862" s="41"/>
      <c r="BC1862" s="41"/>
      <c r="BE1862" s="41"/>
      <c r="BG1862" s="41"/>
      <c r="BI1862" s="41"/>
      <c r="BK1862" s="41"/>
      <c r="BM1862" s="41"/>
      <c r="BO1862" s="41"/>
    </row>
    <row r="1863" spans="13:67" x14ac:dyDescent="0.2">
      <c r="M1863" s="41"/>
      <c r="O1863" s="41"/>
      <c r="Q1863" s="41"/>
      <c r="S1863" s="41"/>
      <c r="U1863" s="41"/>
      <c r="W1863" s="41"/>
      <c r="Y1863" s="41"/>
      <c r="AA1863" s="41"/>
      <c r="AC1863" s="41"/>
      <c r="AE1863" s="41"/>
      <c r="AG1863" s="41"/>
      <c r="AI1863" s="41"/>
      <c r="AK1863" s="41"/>
      <c r="AM1863" s="41"/>
      <c r="AO1863" s="41"/>
      <c r="AQ1863" s="41"/>
      <c r="AS1863" s="41"/>
      <c r="AU1863" s="41"/>
      <c r="AW1863" s="41"/>
      <c r="AY1863" s="41"/>
      <c r="BA1863" s="41"/>
      <c r="BC1863" s="41"/>
      <c r="BE1863" s="41"/>
      <c r="BG1863" s="41"/>
      <c r="BI1863" s="41"/>
      <c r="BK1863" s="41"/>
      <c r="BM1863" s="41"/>
      <c r="BO1863" s="41"/>
    </row>
    <row r="1864" spans="13:67" x14ac:dyDescent="0.2">
      <c r="M1864" s="41"/>
      <c r="O1864" s="41"/>
      <c r="Q1864" s="41"/>
      <c r="S1864" s="41"/>
      <c r="U1864" s="41"/>
      <c r="W1864" s="41"/>
      <c r="Y1864" s="41"/>
      <c r="AA1864" s="41"/>
      <c r="AC1864" s="41"/>
      <c r="AE1864" s="41"/>
      <c r="AG1864" s="41"/>
      <c r="AI1864" s="41"/>
      <c r="AK1864" s="41"/>
      <c r="AM1864" s="41"/>
      <c r="AO1864" s="41"/>
      <c r="AQ1864" s="41"/>
      <c r="AS1864" s="41"/>
      <c r="AU1864" s="41"/>
      <c r="AW1864" s="41"/>
      <c r="AY1864" s="41"/>
      <c r="BA1864" s="41"/>
      <c r="BC1864" s="41"/>
      <c r="BE1864" s="41"/>
      <c r="BG1864" s="41"/>
      <c r="BI1864" s="41"/>
      <c r="BK1864" s="41"/>
      <c r="BM1864" s="41"/>
      <c r="BO1864" s="41"/>
    </row>
    <row r="1865" spans="13:67" x14ac:dyDescent="0.2">
      <c r="M1865" s="41"/>
      <c r="O1865" s="41"/>
      <c r="Q1865" s="41"/>
      <c r="S1865" s="41"/>
      <c r="U1865" s="41"/>
      <c r="W1865" s="41"/>
      <c r="Y1865" s="41"/>
      <c r="AA1865" s="41"/>
      <c r="AC1865" s="41"/>
      <c r="AE1865" s="41"/>
      <c r="AG1865" s="41"/>
      <c r="AI1865" s="41"/>
      <c r="AK1865" s="41"/>
      <c r="AM1865" s="41"/>
      <c r="AO1865" s="41"/>
      <c r="AQ1865" s="41"/>
      <c r="AS1865" s="41"/>
      <c r="AU1865" s="41"/>
      <c r="AW1865" s="41"/>
      <c r="AY1865" s="41"/>
      <c r="BA1865" s="41"/>
      <c r="BC1865" s="41"/>
      <c r="BE1865" s="41"/>
      <c r="BG1865" s="41"/>
      <c r="BI1865" s="41"/>
      <c r="BK1865" s="41"/>
      <c r="BM1865" s="41"/>
      <c r="BO1865" s="41"/>
    </row>
    <row r="1866" spans="13:67" x14ac:dyDescent="0.2">
      <c r="M1866" s="41"/>
      <c r="O1866" s="41"/>
      <c r="Q1866" s="41"/>
      <c r="S1866" s="41"/>
      <c r="U1866" s="41"/>
      <c r="W1866" s="41"/>
      <c r="Y1866" s="41"/>
      <c r="AA1866" s="41"/>
      <c r="AC1866" s="41"/>
      <c r="AE1866" s="41"/>
      <c r="AG1866" s="41"/>
      <c r="AI1866" s="41"/>
      <c r="AK1866" s="41"/>
      <c r="AM1866" s="41"/>
      <c r="AO1866" s="41"/>
      <c r="AQ1866" s="41"/>
      <c r="AS1866" s="41"/>
      <c r="AU1866" s="41"/>
      <c r="AW1866" s="41"/>
      <c r="AY1866" s="41"/>
      <c r="BA1866" s="41"/>
      <c r="BC1866" s="41"/>
      <c r="BE1866" s="41"/>
      <c r="BG1866" s="41"/>
      <c r="BI1866" s="41"/>
      <c r="BK1866" s="41"/>
      <c r="BM1866" s="41"/>
      <c r="BO1866" s="41"/>
    </row>
    <row r="1867" spans="13:67" x14ac:dyDescent="0.2">
      <c r="M1867" s="41"/>
      <c r="O1867" s="41"/>
      <c r="Q1867" s="41"/>
      <c r="S1867" s="41"/>
      <c r="U1867" s="41"/>
      <c r="W1867" s="41"/>
      <c r="Y1867" s="41"/>
      <c r="AA1867" s="41"/>
      <c r="AC1867" s="41"/>
      <c r="AE1867" s="41"/>
      <c r="AG1867" s="41"/>
      <c r="AI1867" s="41"/>
      <c r="AK1867" s="41"/>
      <c r="AM1867" s="41"/>
      <c r="AO1867" s="41"/>
      <c r="AQ1867" s="41"/>
      <c r="AS1867" s="41"/>
      <c r="AU1867" s="41"/>
      <c r="AW1867" s="41"/>
      <c r="AY1867" s="41"/>
      <c r="BA1867" s="41"/>
      <c r="BC1867" s="41"/>
      <c r="BE1867" s="41"/>
      <c r="BG1867" s="41"/>
      <c r="BI1867" s="41"/>
      <c r="BK1867" s="41"/>
      <c r="BM1867" s="41"/>
      <c r="BO1867" s="41"/>
    </row>
    <row r="1868" spans="13:67" x14ac:dyDescent="0.2">
      <c r="M1868" s="41"/>
      <c r="O1868" s="41"/>
      <c r="Q1868" s="41"/>
      <c r="S1868" s="41"/>
      <c r="U1868" s="41"/>
      <c r="W1868" s="41"/>
      <c r="Y1868" s="41"/>
      <c r="AA1868" s="41"/>
      <c r="AC1868" s="41"/>
      <c r="AE1868" s="41"/>
      <c r="AG1868" s="41"/>
      <c r="AI1868" s="41"/>
      <c r="AK1868" s="41"/>
      <c r="AM1868" s="41"/>
      <c r="AO1868" s="41"/>
      <c r="AQ1868" s="41"/>
      <c r="AS1868" s="41"/>
      <c r="AU1868" s="41"/>
      <c r="AW1868" s="41"/>
      <c r="AY1868" s="41"/>
      <c r="BA1868" s="41"/>
      <c r="BC1868" s="41"/>
      <c r="BE1868" s="41"/>
      <c r="BG1868" s="41"/>
      <c r="BI1868" s="41"/>
      <c r="BK1868" s="41"/>
      <c r="BM1868" s="41"/>
      <c r="BO1868" s="41"/>
    </row>
    <row r="1869" spans="13:67" x14ac:dyDescent="0.2">
      <c r="M1869" s="41"/>
      <c r="O1869" s="41"/>
      <c r="Q1869" s="41"/>
      <c r="S1869" s="41"/>
      <c r="U1869" s="41"/>
      <c r="W1869" s="41"/>
      <c r="Y1869" s="41"/>
      <c r="AA1869" s="41"/>
      <c r="AC1869" s="41"/>
      <c r="AE1869" s="41"/>
      <c r="AG1869" s="41"/>
      <c r="AI1869" s="41"/>
      <c r="AK1869" s="41"/>
      <c r="AM1869" s="41"/>
      <c r="AO1869" s="41"/>
      <c r="AQ1869" s="41"/>
      <c r="AS1869" s="41"/>
      <c r="AU1869" s="41"/>
      <c r="AW1869" s="41"/>
      <c r="AY1869" s="41"/>
      <c r="BA1869" s="41"/>
      <c r="BC1869" s="41"/>
      <c r="BE1869" s="41"/>
      <c r="BG1869" s="41"/>
      <c r="BI1869" s="41"/>
      <c r="BK1869" s="41"/>
      <c r="BM1869" s="41"/>
      <c r="BO1869" s="41"/>
    </row>
    <row r="1870" spans="13:67" x14ac:dyDescent="0.2">
      <c r="M1870" s="41"/>
      <c r="O1870" s="41"/>
      <c r="Q1870" s="41"/>
      <c r="S1870" s="41"/>
      <c r="U1870" s="41"/>
      <c r="W1870" s="41"/>
      <c r="Y1870" s="41"/>
      <c r="AA1870" s="41"/>
      <c r="AC1870" s="41"/>
      <c r="AE1870" s="41"/>
      <c r="AG1870" s="41"/>
      <c r="AI1870" s="41"/>
      <c r="AK1870" s="41"/>
      <c r="AM1870" s="41"/>
      <c r="AO1870" s="41"/>
      <c r="AQ1870" s="41"/>
      <c r="AS1870" s="41"/>
      <c r="AU1870" s="41"/>
      <c r="AW1870" s="41"/>
      <c r="AY1870" s="41"/>
      <c r="BA1870" s="41"/>
      <c r="BC1870" s="41"/>
      <c r="BE1870" s="41"/>
      <c r="BG1870" s="41"/>
      <c r="BI1870" s="41"/>
      <c r="BK1870" s="41"/>
      <c r="BM1870" s="41"/>
      <c r="BO1870" s="41"/>
    </row>
    <row r="1871" spans="13:67" x14ac:dyDescent="0.2">
      <c r="M1871" s="41"/>
      <c r="O1871" s="41"/>
      <c r="Q1871" s="41"/>
      <c r="S1871" s="41"/>
      <c r="U1871" s="41"/>
      <c r="W1871" s="41"/>
      <c r="Y1871" s="41"/>
      <c r="AA1871" s="41"/>
      <c r="AC1871" s="41"/>
      <c r="AE1871" s="41"/>
      <c r="AG1871" s="41"/>
      <c r="AI1871" s="41"/>
      <c r="AK1871" s="41"/>
      <c r="AM1871" s="41"/>
      <c r="AO1871" s="41"/>
      <c r="AQ1871" s="41"/>
      <c r="AS1871" s="41"/>
      <c r="AU1871" s="41"/>
      <c r="AW1871" s="41"/>
      <c r="AY1871" s="41"/>
      <c r="BA1871" s="41"/>
      <c r="BC1871" s="41"/>
      <c r="BE1871" s="41"/>
      <c r="BG1871" s="41"/>
      <c r="BI1871" s="41"/>
      <c r="BK1871" s="41"/>
      <c r="BM1871" s="41"/>
      <c r="BO1871" s="41"/>
    </row>
    <row r="1872" spans="13:67" x14ac:dyDescent="0.2">
      <c r="M1872" s="41"/>
      <c r="O1872" s="41"/>
      <c r="Q1872" s="41"/>
      <c r="S1872" s="41"/>
      <c r="U1872" s="41"/>
      <c r="W1872" s="41"/>
      <c r="Y1872" s="41"/>
      <c r="AA1872" s="41"/>
      <c r="AC1872" s="41"/>
      <c r="AE1872" s="41"/>
      <c r="AG1872" s="41"/>
      <c r="AI1872" s="41"/>
      <c r="AK1872" s="41"/>
      <c r="AM1872" s="41"/>
      <c r="AO1872" s="41"/>
      <c r="AQ1872" s="41"/>
      <c r="AS1872" s="41"/>
      <c r="AU1872" s="41"/>
      <c r="AW1872" s="41"/>
      <c r="AY1872" s="41"/>
      <c r="BA1872" s="41"/>
      <c r="BC1872" s="41"/>
      <c r="BE1872" s="41"/>
      <c r="BG1872" s="41"/>
      <c r="BI1872" s="41"/>
      <c r="BK1872" s="41"/>
      <c r="BM1872" s="41"/>
      <c r="BO1872" s="41"/>
    </row>
    <row r="1873" spans="13:67" x14ac:dyDescent="0.2">
      <c r="M1873" s="41"/>
      <c r="O1873" s="41"/>
      <c r="Q1873" s="41"/>
      <c r="S1873" s="41"/>
      <c r="U1873" s="41"/>
      <c r="W1873" s="41"/>
      <c r="Y1873" s="41"/>
      <c r="AA1873" s="41"/>
      <c r="AC1873" s="41"/>
      <c r="AE1873" s="41"/>
      <c r="AG1873" s="41"/>
      <c r="AI1873" s="41"/>
      <c r="AK1873" s="41"/>
      <c r="AM1873" s="41"/>
      <c r="AO1873" s="41"/>
      <c r="AQ1873" s="41"/>
      <c r="AS1873" s="41"/>
      <c r="AU1873" s="41"/>
      <c r="AW1873" s="41"/>
      <c r="AY1873" s="41"/>
      <c r="BA1873" s="41"/>
      <c r="BC1873" s="41"/>
      <c r="BE1873" s="41"/>
      <c r="BG1873" s="41"/>
      <c r="BI1873" s="41"/>
      <c r="BK1873" s="41"/>
      <c r="BM1873" s="41"/>
      <c r="BO1873" s="41"/>
    </row>
    <row r="1874" spans="13:67" x14ac:dyDescent="0.2">
      <c r="M1874" s="41"/>
      <c r="O1874" s="41"/>
      <c r="Q1874" s="41"/>
      <c r="S1874" s="41"/>
      <c r="U1874" s="41"/>
      <c r="W1874" s="41"/>
      <c r="Y1874" s="41"/>
      <c r="AA1874" s="41"/>
      <c r="AC1874" s="41"/>
      <c r="AE1874" s="41"/>
      <c r="AG1874" s="41"/>
      <c r="AI1874" s="41"/>
      <c r="AK1874" s="41"/>
      <c r="AM1874" s="41"/>
      <c r="AO1874" s="41"/>
      <c r="AQ1874" s="41"/>
      <c r="AS1874" s="41"/>
      <c r="AU1874" s="41"/>
      <c r="AW1874" s="41"/>
      <c r="AY1874" s="41"/>
      <c r="BA1874" s="41"/>
      <c r="BC1874" s="41"/>
      <c r="BE1874" s="41"/>
      <c r="BG1874" s="41"/>
      <c r="BI1874" s="41"/>
      <c r="BK1874" s="41"/>
      <c r="BM1874" s="41"/>
      <c r="BO1874" s="41"/>
    </row>
    <row r="1875" spans="13:67" x14ac:dyDescent="0.2">
      <c r="M1875" s="41"/>
      <c r="O1875" s="41"/>
      <c r="Q1875" s="41"/>
      <c r="S1875" s="41"/>
      <c r="U1875" s="41"/>
      <c r="W1875" s="41"/>
      <c r="Y1875" s="41"/>
      <c r="AA1875" s="41"/>
      <c r="AC1875" s="41"/>
      <c r="AE1875" s="41"/>
      <c r="AG1875" s="41"/>
      <c r="AI1875" s="41"/>
      <c r="AK1875" s="41"/>
      <c r="AM1875" s="41"/>
      <c r="AO1875" s="41"/>
      <c r="AQ1875" s="41"/>
      <c r="AS1875" s="41"/>
      <c r="AU1875" s="41"/>
      <c r="AW1875" s="41"/>
      <c r="AY1875" s="41"/>
      <c r="BA1875" s="41"/>
      <c r="BC1875" s="41"/>
      <c r="BE1875" s="41"/>
      <c r="BG1875" s="41"/>
      <c r="BI1875" s="41"/>
      <c r="BK1875" s="41"/>
      <c r="BM1875" s="41"/>
      <c r="BO1875" s="41"/>
    </row>
    <row r="1876" spans="13:67" x14ac:dyDescent="0.2">
      <c r="M1876" s="41"/>
      <c r="O1876" s="41"/>
      <c r="Q1876" s="41"/>
      <c r="S1876" s="41"/>
      <c r="U1876" s="41"/>
      <c r="W1876" s="41"/>
      <c r="Y1876" s="41"/>
      <c r="AA1876" s="41"/>
      <c r="AC1876" s="41"/>
      <c r="AE1876" s="41"/>
      <c r="AG1876" s="41"/>
      <c r="AI1876" s="41"/>
      <c r="AK1876" s="41"/>
      <c r="AM1876" s="41"/>
      <c r="AO1876" s="41"/>
      <c r="AQ1876" s="41"/>
      <c r="AS1876" s="41"/>
      <c r="AU1876" s="41"/>
      <c r="AW1876" s="41"/>
      <c r="AY1876" s="41"/>
      <c r="BA1876" s="41"/>
      <c r="BC1876" s="41"/>
      <c r="BE1876" s="41"/>
      <c r="BG1876" s="41"/>
      <c r="BI1876" s="41"/>
      <c r="BK1876" s="41"/>
      <c r="BM1876" s="41"/>
      <c r="BO1876" s="41"/>
    </row>
    <row r="1877" spans="13:67" x14ac:dyDescent="0.2">
      <c r="M1877" s="41"/>
      <c r="O1877" s="41"/>
      <c r="Q1877" s="41"/>
      <c r="S1877" s="41"/>
      <c r="U1877" s="41"/>
      <c r="W1877" s="41"/>
      <c r="Y1877" s="41"/>
      <c r="AA1877" s="41"/>
      <c r="AC1877" s="41"/>
      <c r="AE1877" s="41"/>
      <c r="AG1877" s="41"/>
      <c r="AI1877" s="41"/>
      <c r="AK1877" s="41"/>
      <c r="AM1877" s="41"/>
      <c r="AO1877" s="41"/>
      <c r="AQ1877" s="41"/>
      <c r="AS1877" s="41"/>
      <c r="AU1877" s="41"/>
      <c r="AW1877" s="41"/>
      <c r="AY1877" s="41"/>
      <c r="BA1877" s="41"/>
      <c r="BC1877" s="41"/>
      <c r="BE1877" s="41"/>
      <c r="BG1877" s="41"/>
      <c r="BI1877" s="41"/>
      <c r="BK1877" s="41"/>
      <c r="BM1877" s="41"/>
      <c r="BO1877" s="41"/>
    </row>
    <row r="1878" spans="13:67" x14ac:dyDescent="0.2">
      <c r="M1878" s="41"/>
      <c r="O1878" s="41"/>
      <c r="Q1878" s="41"/>
      <c r="S1878" s="41"/>
      <c r="U1878" s="41"/>
      <c r="W1878" s="41"/>
      <c r="Y1878" s="41"/>
      <c r="AA1878" s="41"/>
      <c r="AC1878" s="41"/>
      <c r="AE1878" s="41"/>
      <c r="AG1878" s="41"/>
      <c r="AI1878" s="41"/>
      <c r="AK1878" s="41"/>
      <c r="AM1878" s="41"/>
      <c r="AO1878" s="41"/>
      <c r="AQ1878" s="41"/>
      <c r="AS1878" s="41"/>
      <c r="AU1878" s="41"/>
      <c r="AW1878" s="41"/>
      <c r="AY1878" s="41"/>
      <c r="BA1878" s="41"/>
      <c r="BC1878" s="41"/>
      <c r="BE1878" s="41"/>
      <c r="BG1878" s="41"/>
      <c r="BI1878" s="41"/>
      <c r="BK1878" s="41"/>
      <c r="BM1878" s="41"/>
      <c r="BO1878" s="41"/>
    </row>
    <row r="1879" spans="13:67" x14ac:dyDescent="0.2">
      <c r="M1879" s="41"/>
      <c r="O1879" s="41"/>
      <c r="Q1879" s="41"/>
      <c r="S1879" s="41"/>
      <c r="U1879" s="41"/>
      <c r="W1879" s="41"/>
      <c r="Y1879" s="41"/>
      <c r="AA1879" s="41"/>
      <c r="AC1879" s="41"/>
      <c r="AE1879" s="41"/>
      <c r="AG1879" s="41"/>
      <c r="AI1879" s="41"/>
      <c r="AK1879" s="41"/>
      <c r="AM1879" s="41"/>
      <c r="AO1879" s="41"/>
      <c r="AQ1879" s="41"/>
      <c r="AS1879" s="41"/>
      <c r="AU1879" s="41"/>
      <c r="AW1879" s="41"/>
      <c r="AY1879" s="41"/>
      <c r="BA1879" s="41"/>
      <c r="BC1879" s="41"/>
      <c r="BE1879" s="41"/>
      <c r="BG1879" s="41"/>
      <c r="BI1879" s="41"/>
      <c r="BK1879" s="41"/>
      <c r="BM1879" s="41"/>
      <c r="BO1879" s="41"/>
    </row>
    <row r="1880" spans="13:67" x14ac:dyDescent="0.2">
      <c r="M1880" s="41"/>
      <c r="O1880" s="41"/>
      <c r="Q1880" s="41"/>
      <c r="S1880" s="41"/>
      <c r="U1880" s="41"/>
      <c r="W1880" s="41"/>
      <c r="Y1880" s="41"/>
      <c r="AA1880" s="41"/>
      <c r="AC1880" s="41"/>
      <c r="AE1880" s="41"/>
      <c r="AG1880" s="41"/>
      <c r="AI1880" s="41"/>
      <c r="AK1880" s="41"/>
      <c r="AM1880" s="41"/>
      <c r="AO1880" s="41"/>
      <c r="AQ1880" s="41"/>
      <c r="AS1880" s="41"/>
      <c r="AU1880" s="41"/>
      <c r="AW1880" s="41"/>
      <c r="AY1880" s="41"/>
      <c r="BA1880" s="41"/>
      <c r="BC1880" s="41"/>
      <c r="BE1880" s="41"/>
      <c r="BG1880" s="41"/>
      <c r="BI1880" s="41"/>
      <c r="BK1880" s="41"/>
      <c r="BM1880" s="41"/>
      <c r="BO1880" s="41"/>
    </row>
    <row r="1881" spans="13:67" x14ac:dyDescent="0.2">
      <c r="M1881" s="41"/>
      <c r="O1881" s="41"/>
      <c r="Q1881" s="41"/>
      <c r="S1881" s="41"/>
      <c r="U1881" s="41"/>
      <c r="W1881" s="41"/>
      <c r="Y1881" s="41"/>
      <c r="AA1881" s="41"/>
      <c r="AC1881" s="41"/>
      <c r="AE1881" s="41"/>
      <c r="AG1881" s="41"/>
      <c r="AI1881" s="41"/>
      <c r="AK1881" s="41"/>
      <c r="AM1881" s="41"/>
      <c r="AO1881" s="41"/>
      <c r="AQ1881" s="41"/>
      <c r="AS1881" s="41"/>
      <c r="AU1881" s="41"/>
      <c r="AW1881" s="41"/>
      <c r="AY1881" s="41"/>
      <c r="BA1881" s="41"/>
      <c r="BC1881" s="41"/>
      <c r="BE1881" s="41"/>
      <c r="BG1881" s="41"/>
      <c r="BI1881" s="41"/>
      <c r="BK1881" s="41"/>
      <c r="BM1881" s="41"/>
      <c r="BO1881" s="41"/>
    </row>
    <row r="1882" spans="13:67" x14ac:dyDescent="0.2">
      <c r="M1882" s="41"/>
      <c r="O1882" s="41"/>
      <c r="Q1882" s="41"/>
      <c r="S1882" s="41"/>
      <c r="U1882" s="41"/>
      <c r="W1882" s="41"/>
      <c r="Y1882" s="41"/>
      <c r="AA1882" s="41"/>
      <c r="AC1882" s="41"/>
      <c r="AE1882" s="41"/>
      <c r="AG1882" s="41"/>
      <c r="AI1882" s="41"/>
      <c r="AK1882" s="41"/>
      <c r="AM1882" s="41"/>
      <c r="AO1882" s="41"/>
      <c r="AQ1882" s="41"/>
      <c r="AS1882" s="41"/>
      <c r="AU1882" s="41"/>
      <c r="AW1882" s="41"/>
      <c r="AY1882" s="41"/>
      <c r="BA1882" s="41"/>
      <c r="BC1882" s="41"/>
      <c r="BE1882" s="41"/>
      <c r="BG1882" s="41"/>
      <c r="BI1882" s="41"/>
      <c r="BK1882" s="41"/>
      <c r="BM1882" s="41"/>
      <c r="BO1882" s="41"/>
    </row>
    <row r="1883" spans="13:67" x14ac:dyDescent="0.2">
      <c r="M1883" s="41"/>
      <c r="O1883" s="41"/>
      <c r="Q1883" s="41"/>
      <c r="S1883" s="41"/>
      <c r="U1883" s="41"/>
      <c r="W1883" s="41"/>
      <c r="Y1883" s="41"/>
      <c r="AA1883" s="41"/>
      <c r="AC1883" s="41"/>
      <c r="AE1883" s="41"/>
      <c r="AG1883" s="41"/>
      <c r="AI1883" s="41"/>
      <c r="AK1883" s="41"/>
      <c r="AM1883" s="41"/>
      <c r="AO1883" s="41"/>
      <c r="AQ1883" s="41"/>
      <c r="AS1883" s="41"/>
      <c r="AU1883" s="41"/>
      <c r="AW1883" s="41"/>
      <c r="AY1883" s="41"/>
      <c r="BA1883" s="41"/>
      <c r="BC1883" s="41"/>
      <c r="BE1883" s="41"/>
      <c r="BG1883" s="41"/>
      <c r="BI1883" s="41"/>
      <c r="BK1883" s="41"/>
      <c r="BM1883" s="41"/>
      <c r="BO1883" s="41"/>
    </row>
    <row r="1884" spans="13:67" x14ac:dyDescent="0.2">
      <c r="M1884" s="41"/>
      <c r="O1884" s="41"/>
      <c r="Q1884" s="41"/>
      <c r="S1884" s="41"/>
      <c r="U1884" s="41"/>
      <c r="W1884" s="41"/>
      <c r="Y1884" s="41"/>
      <c r="AA1884" s="41"/>
      <c r="AC1884" s="41"/>
      <c r="AE1884" s="41"/>
      <c r="AG1884" s="41"/>
      <c r="AI1884" s="41"/>
      <c r="AK1884" s="41"/>
      <c r="AM1884" s="41"/>
      <c r="AO1884" s="41"/>
      <c r="AQ1884" s="41"/>
      <c r="AS1884" s="41"/>
      <c r="AU1884" s="41"/>
      <c r="AW1884" s="41"/>
      <c r="AY1884" s="41"/>
      <c r="BA1884" s="41"/>
      <c r="BC1884" s="41"/>
      <c r="BE1884" s="41"/>
      <c r="BG1884" s="41"/>
      <c r="BI1884" s="41"/>
      <c r="BK1884" s="41"/>
      <c r="BM1884" s="41"/>
      <c r="BO1884" s="41"/>
    </row>
    <row r="1885" spans="13:67" x14ac:dyDescent="0.2">
      <c r="M1885" s="41"/>
      <c r="O1885" s="41"/>
      <c r="Q1885" s="41"/>
      <c r="S1885" s="41"/>
      <c r="U1885" s="41"/>
      <c r="W1885" s="41"/>
      <c r="Y1885" s="41"/>
      <c r="AA1885" s="41"/>
      <c r="AC1885" s="41"/>
      <c r="AE1885" s="41"/>
      <c r="AG1885" s="41"/>
      <c r="AI1885" s="41"/>
      <c r="AK1885" s="41"/>
      <c r="AM1885" s="41"/>
      <c r="AO1885" s="41"/>
      <c r="AQ1885" s="41"/>
      <c r="AS1885" s="41"/>
      <c r="AU1885" s="41"/>
      <c r="AW1885" s="41"/>
      <c r="AY1885" s="41"/>
      <c r="BA1885" s="41"/>
      <c r="BC1885" s="41"/>
      <c r="BE1885" s="41"/>
      <c r="BG1885" s="41"/>
      <c r="BI1885" s="41"/>
      <c r="BK1885" s="41"/>
      <c r="BM1885" s="41"/>
      <c r="BO1885" s="41"/>
    </row>
    <row r="1886" spans="13:67" x14ac:dyDescent="0.2">
      <c r="M1886" s="41"/>
      <c r="O1886" s="41"/>
      <c r="Q1886" s="41"/>
      <c r="S1886" s="41"/>
      <c r="U1886" s="41"/>
      <c r="W1886" s="41"/>
      <c r="Y1886" s="41"/>
      <c r="AA1886" s="41"/>
      <c r="AC1886" s="41"/>
      <c r="AE1886" s="41"/>
      <c r="AG1886" s="41"/>
      <c r="AI1886" s="41"/>
      <c r="AK1886" s="41"/>
      <c r="AM1886" s="41"/>
      <c r="AO1886" s="41"/>
      <c r="AQ1886" s="41"/>
      <c r="AS1886" s="41"/>
      <c r="AU1886" s="41"/>
      <c r="AW1886" s="41"/>
      <c r="AY1886" s="41"/>
      <c r="BA1886" s="41"/>
      <c r="BC1886" s="41"/>
      <c r="BE1886" s="41"/>
      <c r="BG1886" s="41"/>
      <c r="BI1886" s="41"/>
      <c r="BK1886" s="41"/>
      <c r="BM1886" s="41"/>
      <c r="BO1886" s="41"/>
    </row>
    <row r="1887" spans="13:67" x14ac:dyDescent="0.2">
      <c r="M1887" s="41"/>
      <c r="O1887" s="41"/>
      <c r="Q1887" s="41"/>
      <c r="S1887" s="41"/>
      <c r="U1887" s="41"/>
      <c r="W1887" s="41"/>
      <c r="Y1887" s="41"/>
      <c r="AA1887" s="41"/>
      <c r="AC1887" s="41"/>
      <c r="AE1887" s="41"/>
      <c r="AG1887" s="41"/>
      <c r="AI1887" s="41"/>
      <c r="AK1887" s="41"/>
      <c r="AM1887" s="41"/>
      <c r="AO1887" s="41"/>
      <c r="AQ1887" s="41"/>
      <c r="AS1887" s="41"/>
      <c r="AU1887" s="41"/>
      <c r="AW1887" s="41"/>
      <c r="AY1887" s="41"/>
      <c r="BA1887" s="41"/>
      <c r="BC1887" s="41"/>
      <c r="BE1887" s="41"/>
      <c r="BG1887" s="41"/>
      <c r="BI1887" s="41"/>
      <c r="BK1887" s="41"/>
      <c r="BM1887" s="41"/>
      <c r="BO1887" s="41"/>
    </row>
    <row r="1888" spans="13:67" x14ac:dyDescent="0.2">
      <c r="M1888" s="41"/>
      <c r="O1888" s="41"/>
      <c r="Q1888" s="41"/>
      <c r="S1888" s="41"/>
      <c r="U1888" s="41"/>
      <c r="W1888" s="41"/>
      <c r="Y1888" s="41"/>
      <c r="AA1888" s="41"/>
      <c r="AC1888" s="41"/>
      <c r="AE1888" s="41"/>
      <c r="AG1888" s="41"/>
      <c r="AI1888" s="41"/>
      <c r="AK1888" s="41"/>
      <c r="AM1888" s="41"/>
      <c r="AO1888" s="41"/>
      <c r="AQ1888" s="41"/>
      <c r="AS1888" s="41"/>
      <c r="AU1888" s="41"/>
      <c r="AW1888" s="41"/>
      <c r="AY1888" s="41"/>
      <c r="BA1888" s="41"/>
      <c r="BC1888" s="41"/>
      <c r="BE1888" s="41"/>
      <c r="BG1888" s="41"/>
      <c r="BI1888" s="41"/>
      <c r="BK1888" s="41"/>
      <c r="BM1888" s="41"/>
      <c r="BO1888" s="41"/>
    </row>
    <row r="1889" spans="13:67" x14ac:dyDescent="0.2">
      <c r="M1889" s="41"/>
      <c r="O1889" s="41"/>
      <c r="Q1889" s="41"/>
      <c r="S1889" s="41"/>
      <c r="U1889" s="41"/>
      <c r="W1889" s="41"/>
      <c r="Y1889" s="41"/>
      <c r="AA1889" s="41"/>
      <c r="AC1889" s="41"/>
      <c r="AE1889" s="41"/>
      <c r="AG1889" s="41"/>
      <c r="AI1889" s="41"/>
      <c r="AK1889" s="41"/>
      <c r="AM1889" s="41"/>
      <c r="AO1889" s="41"/>
      <c r="AQ1889" s="41"/>
      <c r="AS1889" s="41"/>
      <c r="AU1889" s="41"/>
      <c r="AW1889" s="41"/>
      <c r="AY1889" s="41"/>
      <c r="BA1889" s="41"/>
      <c r="BC1889" s="41"/>
      <c r="BE1889" s="41"/>
      <c r="BG1889" s="41"/>
      <c r="BI1889" s="41"/>
      <c r="BK1889" s="41"/>
      <c r="BM1889" s="41"/>
      <c r="BO1889" s="41"/>
    </row>
    <row r="1890" spans="13:67" x14ac:dyDescent="0.2">
      <c r="M1890" s="41"/>
      <c r="O1890" s="41"/>
      <c r="Q1890" s="41"/>
      <c r="S1890" s="41"/>
      <c r="U1890" s="41"/>
      <c r="W1890" s="41"/>
      <c r="Y1890" s="41"/>
      <c r="AA1890" s="41"/>
      <c r="AC1890" s="41"/>
      <c r="AE1890" s="41"/>
      <c r="AG1890" s="41"/>
      <c r="AI1890" s="41"/>
      <c r="AK1890" s="41"/>
      <c r="AM1890" s="41"/>
      <c r="AO1890" s="41"/>
      <c r="AQ1890" s="41"/>
      <c r="AS1890" s="41"/>
      <c r="AU1890" s="41"/>
      <c r="AW1890" s="41"/>
      <c r="AY1890" s="41"/>
      <c r="BA1890" s="41"/>
      <c r="BC1890" s="41"/>
      <c r="BE1890" s="41"/>
      <c r="BG1890" s="41"/>
      <c r="BI1890" s="41"/>
      <c r="BK1890" s="41"/>
      <c r="BM1890" s="41"/>
      <c r="BO1890" s="41"/>
    </row>
    <row r="1891" spans="13:67" x14ac:dyDescent="0.2">
      <c r="M1891" s="41"/>
      <c r="O1891" s="41"/>
      <c r="Q1891" s="41"/>
      <c r="S1891" s="41"/>
      <c r="U1891" s="41"/>
      <c r="W1891" s="41"/>
      <c r="Y1891" s="41"/>
      <c r="AA1891" s="41"/>
      <c r="AC1891" s="41"/>
      <c r="AE1891" s="41"/>
      <c r="AG1891" s="41"/>
      <c r="AI1891" s="41"/>
      <c r="AK1891" s="41"/>
      <c r="AM1891" s="41"/>
      <c r="AO1891" s="41"/>
      <c r="AQ1891" s="41"/>
      <c r="AS1891" s="41"/>
      <c r="AU1891" s="41"/>
      <c r="AW1891" s="41"/>
      <c r="AY1891" s="41"/>
      <c r="BA1891" s="41"/>
      <c r="BC1891" s="41"/>
      <c r="BE1891" s="41"/>
      <c r="BG1891" s="41"/>
      <c r="BI1891" s="41"/>
      <c r="BK1891" s="41"/>
      <c r="BM1891" s="41"/>
      <c r="BO1891" s="41"/>
    </row>
    <row r="1892" spans="13:67" x14ac:dyDescent="0.2">
      <c r="M1892" s="41"/>
      <c r="O1892" s="41"/>
      <c r="Q1892" s="41"/>
      <c r="S1892" s="41"/>
      <c r="U1892" s="41"/>
      <c r="W1892" s="41"/>
      <c r="Y1892" s="41"/>
      <c r="AA1892" s="41"/>
      <c r="AC1892" s="41"/>
      <c r="AE1892" s="41"/>
      <c r="AG1892" s="41"/>
      <c r="AI1892" s="41"/>
      <c r="AK1892" s="41"/>
      <c r="AM1892" s="41"/>
      <c r="AO1892" s="41"/>
      <c r="AQ1892" s="41"/>
      <c r="AS1892" s="41"/>
      <c r="AU1892" s="41"/>
      <c r="AW1892" s="41"/>
      <c r="AY1892" s="41"/>
      <c r="BA1892" s="41"/>
      <c r="BC1892" s="41"/>
      <c r="BE1892" s="41"/>
      <c r="BG1892" s="41"/>
      <c r="BI1892" s="41"/>
      <c r="BK1892" s="41"/>
      <c r="BM1892" s="41"/>
      <c r="BO1892" s="41"/>
    </row>
    <row r="1893" spans="13:67" x14ac:dyDescent="0.2">
      <c r="M1893" s="41"/>
      <c r="O1893" s="41"/>
      <c r="Q1893" s="41"/>
      <c r="S1893" s="41"/>
      <c r="U1893" s="41"/>
      <c r="W1893" s="41"/>
      <c r="Y1893" s="41"/>
      <c r="AA1893" s="41"/>
      <c r="AC1893" s="41"/>
      <c r="AE1893" s="41"/>
      <c r="AG1893" s="41"/>
      <c r="AI1893" s="41"/>
      <c r="AK1893" s="41"/>
      <c r="AM1893" s="41"/>
      <c r="AO1893" s="41"/>
      <c r="AQ1893" s="41"/>
      <c r="AS1893" s="41"/>
      <c r="AU1893" s="41"/>
      <c r="AW1893" s="41"/>
      <c r="AY1893" s="41"/>
      <c r="BA1893" s="41"/>
      <c r="BC1893" s="41"/>
      <c r="BE1893" s="41"/>
      <c r="BG1893" s="41"/>
      <c r="BI1893" s="41"/>
      <c r="BK1893" s="41"/>
      <c r="BM1893" s="41"/>
      <c r="BO1893" s="41"/>
    </row>
    <row r="1894" spans="13:67" x14ac:dyDescent="0.2">
      <c r="M1894" s="41"/>
      <c r="O1894" s="41"/>
      <c r="Q1894" s="41"/>
      <c r="S1894" s="41"/>
      <c r="U1894" s="41"/>
      <c r="W1894" s="41"/>
      <c r="Y1894" s="41"/>
      <c r="AA1894" s="41"/>
      <c r="AC1894" s="41"/>
      <c r="AE1894" s="41"/>
      <c r="AG1894" s="41"/>
      <c r="AI1894" s="41"/>
      <c r="AK1894" s="41"/>
      <c r="AM1894" s="41"/>
      <c r="AO1894" s="41"/>
      <c r="AQ1894" s="41"/>
      <c r="AS1894" s="41"/>
      <c r="AU1894" s="41"/>
      <c r="AW1894" s="41"/>
      <c r="AY1894" s="41"/>
      <c r="BA1894" s="41"/>
      <c r="BC1894" s="41"/>
      <c r="BE1894" s="41"/>
      <c r="BG1894" s="41"/>
      <c r="BI1894" s="41"/>
      <c r="BK1894" s="41"/>
      <c r="BM1894" s="41"/>
      <c r="BO1894" s="41"/>
    </row>
    <row r="1895" spans="13:67" x14ac:dyDescent="0.2">
      <c r="M1895" s="41"/>
      <c r="O1895" s="41"/>
      <c r="Q1895" s="41"/>
      <c r="S1895" s="41"/>
      <c r="U1895" s="41"/>
      <c r="W1895" s="41"/>
      <c r="Y1895" s="41"/>
      <c r="AA1895" s="41"/>
      <c r="AC1895" s="41"/>
      <c r="AE1895" s="41"/>
      <c r="AG1895" s="41"/>
      <c r="AI1895" s="41"/>
      <c r="AK1895" s="41"/>
      <c r="AM1895" s="41"/>
      <c r="AO1895" s="41"/>
      <c r="AQ1895" s="41"/>
      <c r="AS1895" s="41"/>
      <c r="AU1895" s="41"/>
      <c r="AW1895" s="41"/>
      <c r="AY1895" s="41"/>
      <c r="BA1895" s="41"/>
      <c r="BC1895" s="41"/>
      <c r="BE1895" s="41"/>
      <c r="BG1895" s="41"/>
      <c r="BI1895" s="41"/>
      <c r="BK1895" s="41"/>
      <c r="BM1895" s="41"/>
      <c r="BO1895" s="41"/>
    </row>
    <row r="1896" spans="13:67" x14ac:dyDescent="0.2">
      <c r="M1896" s="41"/>
      <c r="O1896" s="41"/>
      <c r="Q1896" s="41"/>
      <c r="S1896" s="41"/>
      <c r="U1896" s="41"/>
      <c r="W1896" s="41"/>
      <c r="Y1896" s="41"/>
      <c r="AA1896" s="41"/>
      <c r="AC1896" s="41"/>
      <c r="AE1896" s="41"/>
      <c r="AG1896" s="41"/>
      <c r="AI1896" s="41"/>
      <c r="AK1896" s="41"/>
      <c r="AM1896" s="41"/>
      <c r="AO1896" s="41"/>
      <c r="AQ1896" s="41"/>
      <c r="AS1896" s="41"/>
      <c r="AU1896" s="41"/>
      <c r="AW1896" s="41"/>
      <c r="AY1896" s="41"/>
      <c r="BA1896" s="41"/>
      <c r="BC1896" s="41"/>
      <c r="BE1896" s="41"/>
      <c r="BG1896" s="41"/>
      <c r="BI1896" s="41"/>
      <c r="BK1896" s="41"/>
      <c r="BM1896" s="41"/>
      <c r="BO1896" s="41"/>
    </row>
    <row r="1897" spans="13:67" x14ac:dyDescent="0.2">
      <c r="M1897" s="41"/>
      <c r="O1897" s="41"/>
      <c r="Q1897" s="41"/>
      <c r="S1897" s="41"/>
      <c r="U1897" s="41"/>
      <c r="W1897" s="41"/>
      <c r="Y1897" s="41"/>
      <c r="AA1897" s="41"/>
      <c r="AC1897" s="41"/>
      <c r="AE1897" s="41"/>
      <c r="AG1897" s="41"/>
      <c r="AI1897" s="41"/>
      <c r="AK1897" s="41"/>
      <c r="AM1897" s="41"/>
      <c r="AO1897" s="41"/>
      <c r="AQ1897" s="41"/>
      <c r="AS1897" s="41"/>
      <c r="AU1897" s="41"/>
      <c r="AW1897" s="41"/>
      <c r="AY1897" s="41"/>
      <c r="BA1897" s="41"/>
      <c r="BC1897" s="41"/>
      <c r="BE1897" s="41"/>
      <c r="BG1897" s="41"/>
      <c r="BI1897" s="41"/>
      <c r="BK1897" s="41"/>
      <c r="BM1897" s="41"/>
      <c r="BO1897" s="41"/>
    </row>
    <row r="1898" spans="13:67" x14ac:dyDescent="0.2">
      <c r="M1898" s="41"/>
      <c r="O1898" s="41"/>
      <c r="Q1898" s="41"/>
      <c r="S1898" s="41"/>
      <c r="U1898" s="41"/>
      <c r="W1898" s="41"/>
      <c r="Y1898" s="41"/>
      <c r="AA1898" s="41"/>
      <c r="AC1898" s="41"/>
      <c r="AE1898" s="41"/>
      <c r="AG1898" s="41"/>
      <c r="AI1898" s="41"/>
      <c r="AK1898" s="41"/>
      <c r="AM1898" s="41"/>
      <c r="AO1898" s="41"/>
      <c r="AQ1898" s="41"/>
      <c r="AS1898" s="41"/>
      <c r="AU1898" s="41"/>
      <c r="AW1898" s="41"/>
      <c r="AY1898" s="41"/>
      <c r="BA1898" s="41"/>
      <c r="BC1898" s="41"/>
      <c r="BE1898" s="41"/>
      <c r="BG1898" s="41"/>
      <c r="BI1898" s="41"/>
      <c r="BK1898" s="41"/>
      <c r="BM1898" s="41"/>
      <c r="BO1898" s="41"/>
    </row>
    <row r="1899" spans="13:67" x14ac:dyDescent="0.2">
      <c r="M1899" s="41"/>
      <c r="O1899" s="41"/>
      <c r="Q1899" s="41"/>
      <c r="S1899" s="41"/>
      <c r="U1899" s="41"/>
      <c r="W1899" s="41"/>
      <c r="Y1899" s="41"/>
      <c r="AA1899" s="41"/>
      <c r="AC1899" s="41"/>
      <c r="AE1899" s="41"/>
      <c r="AG1899" s="41"/>
      <c r="AI1899" s="41"/>
      <c r="AK1899" s="41"/>
      <c r="AM1899" s="41"/>
      <c r="AO1899" s="41"/>
      <c r="AQ1899" s="41"/>
      <c r="AS1899" s="41"/>
      <c r="AU1899" s="41"/>
      <c r="AW1899" s="41"/>
      <c r="AY1899" s="41"/>
      <c r="BA1899" s="41"/>
      <c r="BC1899" s="41"/>
      <c r="BE1899" s="41"/>
      <c r="BG1899" s="41"/>
      <c r="BI1899" s="41"/>
      <c r="BK1899" s="41"/>
      <c r="BM1899" s="41"/>
      <c r="BO1899" s="41"/>
    </row>
    <row r="1900" spans="13:67" x14ac:dyDescent="0.2">
      <c r="M1900" s="41"/>
      <c r="O1900" s="41"/>
      <c r="Q1900" s="41"/>
      <c r="S1900" s="41"/>
      <c r="U1900" s="41"/>
      <c r="W1900" s="41"/>
      <c r="Y1900" s="41"/>
      <c r="AA1900" s="41"/>
      <c r="AC1900" s="41"/>
      <c r="AE1900" s="41"/>
      <c r="AG1900" s="41"/>
      <c r="AI1900" s="41"/>
      <c r="AK1900" s="41"/>
      <c r="AM1900" s="41"/>
      <c r="AO1900" s="41"/>
      <c r="AQ1900" s="41"/>
      <c r="AS1900" s="41"/>
      <c r="AU1900" s="41"/>
      <c r="AW1900" s="41"/>
      <c r="AY1900" s="41"/>
      <c r="BA1900" s="41"/>
      <c r="BC1900" s="41"/>
      <c r="BE1900" s="41"/>
      <c r="BG1900" s="41"/>
      <c r="BI1900" s="41"/>
      <c r="BK1900" s="41"/>
      <c r="BM1900" s="41"/>
      <c r="BO1900" s="41"/>
    </row>
    <row r="1901" spans="13:67" x14ac:dyDescent="0.2">
      <c r="M1901" s="41"/>
      <c r="O1901" s="41"/>
      <c r="Q1901" s="41"/>
      <c r="S1901" s="41"/>
      <c r="U1901" s="41"/>
      <c r="W1901" s="41"/>
      <c r="Y1901" s="41"/>
      <c r="AA1901" s="41"/>
      <c r="AC1901" s="41"/>
      <c r="AE1901" s="41"/>
      <c r="AG1901" s="41"/>
      <c r="AI1901" s="41"/>
      <c r="AK1901" s="41"/>
      <c r="AM1901" s="41"/>
      <c r="AO1901" s="41"/>
      <c r="AQ1901" s="41"/>
      <c r="AS1901" s="41"/>
      <c r="AU1901" s="41"/>
      <c r="AW1901" s="41"/>
      <c r="AY1901" s="41"/>
      <c r="BA1901" s="41"/>
      <c r="BC1901" s="41"/>
      <c r="BE1901" s="41"/>
      <c r="BG1901" s="41"/>
      <c r="BI1901" s="41"/>
      <c r="BK1901" s="41"/>
      <c r="BM1901" s="41"/>
      <c r="BO1901" s="41"/>
    </row>
    <row r="1902" spans="13:67" x14ac:dyDescent="0.2">
      <c r="M1902" s="41"/>
      <c r="O1902" s="41"/>
      <c r="Q1902" s="41"/>
      <c r="S1902" s="41"/>
      <c r="U1902" s="41"/>
      <c r="W1902" s="41"/>
      <c r="Y1902" s="41"/>
      <c r="AA1902" s="41"/>
      <c r="AC1902" s="41"/>
      <c r="AE1902" s="41"/>
      <c r="AG1902" s="41"/>
      <c r="AI1902" s="41"/>
      <c r="AK1902" s="41"/>
      <c r="AM1902" s="41"/>
      <c r="AO1902" s="41"/>
      <c r="AQ1902" s="41"/>
      <c r="AS1902" s="41"/>
      <c r="AU1902" s="41"/>
      <c r="AW1902" s="41"/>
      <c r="AY1902" s="41"/>
      <c r="BA1902" s="41"/>
      <c r="BC1902" s="41"/>
      <c r="BE1902" s="41"/>
      <c r="BG1902" s="41"/>
      <c r="BI1902" s="41"/>
      <c r="BK1902" s="41"/>
      <c r="BM1902" s="41"/>
      <c r="BO1902" s="41"/>
    </row>
    <row r="1903" spans="13:67" x14ac:dyDescent="0.2">
      <c r="M1903" s="41"/>
      <c r="O1903" s="41"/>
      <c r="Q1903" s="41"/>
      <c r="S1903" s="41"/>
      <c r="U1903" s="41"/>
      <c r="W1903" s="41"/>
      <c r="Y1903" s="41"/>
      <c r="AA1903" s="41"/>
      <c r="AC1903" s="41"/>
      <c r="AE1903" s="41"/>
      <c r="AG1903" s="41"/>
      <c r="AI1903" s="41"/>
      <c r="AK1903" s="41"/>
      <c r="AM1903" s="41"/>
      <c r="AO1903" s="41"/>
      <c r="AQ1903" s="41"/>
      <c r="AS1903" s="41"/>
      <c r="AU1903" s="41"/>
      <c r="AW1903" s="41"/>
      <c r="AY1903" s="41"/>
      <c r="BA1903" s="41"/>
      <c r="BC1903" s="41"/>
      <c r="BE1903" s="41"/>
      <c r="BG1903" s="41"/>
      <c r="BI1903" s="41"/>
      <c r="BK1903" s="41"/>
      <c r="BM1903" s="41"/>
      <c r="BO1903" s="41"/>
    </row>
    <row r="1904" spans="13:67" x14ac:dyDescent="0.2">
      <c r="M1904" s="41"/>
      <c r="O1904" s="41"/>
      <c r="Q1904" s="41"/>
      <c r="S1904" s="41"/>
      <c r="U1904" s="41"/>
      <c r="W1904" s="41"/>
      <c r="Y1904" s="41"/>
      <c r="AA1904" s="41"/>
      <c r="AC1904" s="41"/>
      <c r="AE1904" s="41"/>
      <c r="AG1904" s="41"/>
      <c r="AI1904" s="41"/>
      <c r="AK1904" s="41"/>
      <c r="AM1904" s="41"/>
      <c r="AO1904" s="41"/>
      <c r="AQ1904" s="41"/>
      <c r="AS1904" s="41"/>
      <c r="AU1904" s="41"/>
      <c r="AW1904" s="41"/>
      <c r="AY1904" s="41"/>
      <c r="BA1904" s="41"/>
      <c r="BC1904" s="41"/>
      <c r="BE1904" s="41"/>
      <c r="BG1904" s="41"/>
      <c r="BI1904" s="41"/>
      <c r="BK1904" s="41"/>
      <c r="BM1904" s="41"/>
      <c r="BO1904" s="41"/>
    </row>
    <row r="1905" spans="13:67" x14ac:dyDescent="0.2">
      <c r="M1905" s="41"/>
      <c r="O1905" s="41"/>
      <c r="Q1905" s="41"/>
      <c r="S1905" s="41"/>
      <c r="U1905" s="41"/>
      <c r="W1905" s="41"/>
      <c r="Y1905" s="41"/>
      <c r="AA1905" s="41"/>
      <c r="AC1905" s="41"/>
      <c r="AE1905" s="41"/>
      <c r="AG1905" s="41"/>
      <c r="AI1905" s="41"/>
      <c r="AK1905" s="41"/>
      <c r="AM1905" s="41"/>
      <c r="AO1905" s="41"/>
      <c r="AQ1905" s="41"/>
      <c r="AS1905" s="41"/>
      <c r="AU1905" s="41"/>
      <c r="AW1905" s="41"/>
      <c r="AY1905" s="41"/>
      <c r="BA1905" s="41"/>
      <c r="BC1905" s="41"/>
      <c r="BE1905" s="41"/>
      <c r="BG1905" s="41"/>
      <c r="BI1905" s="41"/>
      <c r="BK1905" s="41"/>
      <c r="BM1905" s="41"/>
      <c r="BO1905" s="41"/>
    </row>
    <row r="1906" spans="13:67" x14ac:dyDescent="0.2">
      <c r="M1906" s="41"/>
      <c r="O1906" s="41"/>
      <c r="Q1906" s="41"/>
      <c r="S1906" s="41"/>
      <c r="U1906" s="41"/>
      <c r="W1906" s="41"/>
      <c r="Y1906" s="41"/>
      <c r="AA1906" s="41"/>
      <c r="AC1906" s="41"/>
      <c r="AE1906" s="41"/>
      <c r="AG1906" s="41"/>
      <c r="AI1906" s="41"/>
      <c r="AK1906" s="41"/>
      <c r="AM1906" s="41"/>
      <c r="AO1906" s="41"/>
      <c r="AQ1906" s="41"/>
      <c r="AS1906" s="41"/>
      <c r="AU1906" s="41"/>
      <c r="AW1906" s="41"/>
      <c r="AY1906" s="41"/>
      <c r="BA1906" s="41"/>
      <c r="BC1906" s="41"/>
      <c r="BE1906" s="41"/>
      <c r="BG1906" s="41"/>
      <c r="BI1906" s="41"/>
      <c r="BK1906" s="41"/>
      <c r="BM1906" s="41"/>
      <c r="BO1906" s="41"/>
    </row>
    <row r="1907" spans="13:67" x14ac:dyDescent="0.2">
      <c r="M1907" s="41"/>
      <c r="O1907" s="41"/>
      <c r="Q1907" s="41"/>
      <c r="S1907" s="41"/>
      <c r="U1907" s="41"/>
      <c r="W1907" s="41"/>
      <c r="Y1907" s="41"/>
      <c r="AA1907" s="41"/>
      <c r="AC1907" s="41"/>
      <c r="AE1907" s="41"/>
      <c r="AG1907" s="41"/>
      <c r="AI1907" s="41"/>
      <c r="AK1907" s="41"/>
      <c r="AM1907" s="41"/>
      <c r="AO1907" s="41"/>
      <c r="AQ1907" s="41"/>
      <c r="AS1907" s="41"/>
      <c r="AU1907" s="41"/>
      <c r="AW1907" s="41"/>
      <c r="AY1907" s="41"/>
      <c r="BA1907" s="41"/>
      <c r="BC1907" s="41"/>
      <c r="BE1907" s="41"/>
      <c r="BG1907" s="41"/>
      <c r="BI1907" s="41"/>
      <c r="BK1907" s="41"/>
      <c r="BM1907" s="41"/>
      <c r="BO1907" s="41"/>
    </row>
    <row r="1908" spans="13:67" x14ac:dyDescent="0.2">
      <c r="M1908" s="41"/>
      <c r="O1908" s="41"/>
      <c r="Q1908" s="41"/>
      <c r="S1908" s="41"/>
      <c r="U1908" s="41"/>
      <c r="W1908" s="41"/>
      <c r="Y1908" s="41"/>
      <c r="AA1908" s="41"/>
      <c r="AC1908" s="41"/>
      <c r="AE1908" s="41"/>
      <c r="AG1908" s="41"/>
      <c r="AI1908" s="41"/>
      <c r="AK1908" s="41"/>
      <c r="AM1908" s="41"/>
      <c r="AO1908" s="41"/>
      <c r="AQ1908" s="41"/>
      <c r="AS1908" s="41"/>
      <c r="AU1908" s="41"/>
      <c r="AW1908" s="41"/>
      <c r="AY1908" s="41"/>
      <c r="BA1908" s="41"/>
      <c r="BC1908" s="41"/>
      <c r="BE1908" s="41"/>
      <c r="BG1908" s="41"/>
      <c r="BI1908" s="41"/>
      <c r="BK1908" s="41"/>
      <c r="BM1908" s="41"/>
      <c r="BO1908" s="41"/>
    </row>
    <row r="1909" spans="13:67" x14ac:dyDescent="0.2">
      <c r="M1909" s="41"/>
      <c r="O1909" s="41"/>
      <c r="Q1909" s="41"/>
      <c r="S1909" s="41"/>
      <c r="U1909" s="41"/>
      <c r="W1909" s="41"/>
      <c r="Y1909" s="41"/>
      <c r="AA1909" s="41"/>
      <c r="AC1909" s="41"/>
      <c r="AE1909" s="41"/>
      <c r="AG1909" s="41"/>
      <c r="AI1909" s="41"/>
      <c r="AK1909" s="41"/>
      <c r="AM1909" s="41"/>
      <c r="AO1909" s="41"/>
      <c r="AQ1909" s="41"/>
      <c r="AS1909" s="41"/>
      <c r="AU1909" s="41"/>
      <c r="AW1909" s="41"/>
      <c r="AY1909" s="41"/>
      <c r="BA1909" s="41"/>
      <c r="BC1909" s="41"/>
      <c r="BE1909" s="41"/>
      <c r="BG1909" s="41"/>
      <c r="BI1909" s="41"/>
      <c r="BK1909" s="41"/>
      <c r="BM1909" s="41"/>
      <c r="BO1909" s="41"/>
    </row>
    <row r="1910" spans="13:67" x14ac:dyDescent="0.2">
      <c r="M1910" s="41"/>
      <c r="O1910" s="41"/>
      <c r="Q1910" s="41"/>
      <c r="S1910" s="41"/>
      <c r="U1910" s="41"/>
      <c r="W1910" s="41"/>
      <c r="Y1910" s="41"/>
      <c r="AA1910" s="41"/>
      <c r="AC1910" s="41"/>
      <c r="AE1910" s="41"/>
      <c r="AG1910" s="41"/>
      <c r="AI1910" s="41"/>
      <c r="AK1910" s="41"/>
      <c r="AM1910" s="41"/>
      <c r="AO1910" s="41"/>
      <c r="AQ1910" s="41"/>
      <c r="AS1910" s="41"/>
      <c r="AU1910" s="41"/>
      <c r="AW1910" s="41"/>
      <c r="AY1910" s="41"/>
      <c r="BA1910" s="41"/>
      <c r="BC1910" s="41"/>
      <c r="BE1910" s="41"/>
      <c r="BG1910" s="41"/>
      <c r="BI1910" s="41"/>
      <c r="BK1910" s="41"/>
      <c r="BM1910" s="41"/>
      <c r="BO1910" s="41"/>
    </row>
    <row r="1911" spans="13:67" x14ac:dyDescent="0.2">
      <c r="M1911" s="41"/>
      <c r="O1911" s="41"/>
      <c r="Q1911" s="41"/>
      <c r="S1911" s="41"/>
      <c r="U1911" s="41"/>
      <c r="W1911" s="41"/>
      <c r="Y1911" s="41"/>
      <c r="AA1911" s="41"/>
      <c r="AC1911" s="41"/>
      <c r="AE1911" s="41"/>
      <c r="AG1911" s="41"/>
      <c r="AI1911" s="41"/>
      <c r="AK1911" s="41"/>
      <c r="AM1911" s="41"/>
      <c r="AO1911" s="41"/>
      <c r="AQ1911" s="41"/>
      <c r="AS1911" s="41"/>
      <c r="AU1911" s="41"/>
      <c r="AW1911" s="41"/>
      <c r="AY1911" s="41"/>
      <c r="BA1911" s="41"/>
      <c r="BC1911" s="41"/>
      <c r="BE1911" s="41"/>
      <c r="BG1911" s="41"/>
      <c r="BI1911" s="41"/>
      <c r="BK1911" s="41"/>
      <c r="BM1911" s="41"/>
      <c r="BO1911" s="41"/>
    </row>
    <row r="1912" spans="13:67" x14ac:dyDescent="0.2">
      <c r="M1912" s="41"/>
      <c r="O1912" s="41"/>
      <c r="Q1912" s="41"/>
      <c r="S1912" s="41"/>
      <c r="U1912" s="41"/>
      <c r="W1912" s="41"/>
      <c r="Y1912" s="41"/>
      <c r="AA1912" s="41"/>
      <c r="AC1912" s="41"/>
      <c r="AE1912" s="41"/>
      <c r="AG1912" s="41"/>
      <c r="AI1912" s="41"/>
      <c r="AK1912" s="41"/>
      <c r="AM1912" s="41"/>
      <c r="AO1912" s="41"/>
      <c r="AQ1912" s="41"/>
      <c r="AS1912" s="41"/>
      <c r="AU1912" s="41"/>
      <c r="AW1912" s="41"/>
      <c r="AY1912" s="41"/>
      <c r="BA1912" s="41"/>
      <c r="BC1912" s="41"/>
      <c r="BE1912" s="41"/>
      <c r="BG1912" s="41"/>
      <c r="BI1912" s="41"/>
      <c r="BK1912" s="41"/>
      <c r="BM1912" s="41"/>
      <c r="BO1912" s="41"/>
    </row>
    <row r="1913" spans="13:67" x14ac:dyDescent="0.2">
      <c r="M1913" s="41"/>
      <c r="O1913" s="41"/>
      <c r="Q1913" s="41"/>
      <c r="S1913" s="41"/>
      <c r="U1913" s="41"/>
      <c r="W1913" s="41"/>
      <c r="Y1913" s="41"/>
      <c r="AA1913" s="41"/>
      <c r="AC1913" s="41"/>
      <c r="AE1913" s="41"/>
      <c r="AG1913" s="41"/>
      <c r="AI1913" s="41"/>
      <c r="AK1913" s="41"/>
      <c r="AM1913" s="41"/>
      <c r="AO1913" s="41"/>
      <c r="AQ1913" s="41"/>
      <c r="AS1913" s="41"/>
      <c r="AU1913" s="41"/>
      <c r="AW1913" s="41"/>
      <c r="AY1913" s="41"/>
      <c r="BA1913" s="41"/>
      <c r="BC1913" s="41"/>
      <c r="BE1913" s="41"/>
      <c r="BG1913" s="41"/>
      <c r="BI1913" s="41"/>
      <c r="BK1913" s="41"/>
      <c r="BM1913" s="41"/>
      <c r="BO1913" s="41"/>
    </row>
    <row r="1914" spans="13:67" x14ac:dyDescent="0.2">
      <c r="M1914" s="41"/>
      <c r="O1914" s="41"/>
      <c r="Q1914" s="41"/>
      <c r="S1914" s="41"/>
      <c r="U1914" s="41"/>
      <c r="W1914" s="41"/>
      <c r="Y1914" s="41"/>
      <c r="AA1914" s="41"/>
      <c r="AC1914" s="41"/>
      <c r="AE1914" s="41"/>
      <c r="AG1914" s="41"/>
      <c r="AI1914" s="41"/>
      <c r="AK1914" s="41"/>
      <c r="AM1914" s="41"/>
      <c r="AO1914" s="41"/>
      <c r="AQ1914" s="41"/>
      <c r="AS1914" s="41"/>
      <c r="AU1914" s="41"/>
      <c r="AW1914" s="41"/>
      <c r="AY1914" s="41"/>
      <c r="BA1914" s="41"/>
      <c r="BC1914" s="41"/>
      <c r="BE1914" s="41"/>
      <c r="BG1914" s="41"/>
      <c r="BI1914" s="41"/>
      <c r="BK1914" s="41"/>
      <c r="BM1914" s="41"/>
      <c r="BO1914" s="41"/>
    </row>
    <row r="1915" spans="13:67" x14ac:dyDescent="0.2">
      <c r="M1915" s="41"/>
      <c r="O1915" s="41"/>
      <c r="Q1915" s="41"/>
      <c r="S1915" s="41"/>
      <c r="U1915" s="41"/>
      <c r="W1915" s="41"/>
      <c r="Y1915" s="41"/>
      <c r="AA1915" s="41"/>
      <c r="AC1915" s="41"/>
      <c r="AE1915" s="41"/>
      <c r="AG1915" s="41"/>
      <c r="AI1915" s="41"/>
      <c r="AK1915" s="41"/>
      <c r="AM1915" s="41"/>
      <c r="AO1915" s="41"/>
      <c r="AQ1915" s="41"/>
      <c r="AS1915" s="41"/>
      <c r="AU1915" s="41"/>
      <c r="AW1915" s="41"/>
      <c r="AY1915" s="41"/>
      <c r="BA1915" s="41"/>
      <c r="BC1915" s="41"/>
      <c r="BE1915" s="41"/>
      <c r="BG1915" s="41"/>
      <c r="BI1915" s="41"/>
      <c r="BK1915" s="41"/>
      <c r="BM1915" s="41"/>
      <c r="BO1915" s="41"/>
    </row>
    <row r="1916" spans="13:67" x14ac:dyDescent="0.2">
      <c r="M1916" s="41"/>
      <c r="O1916" s="41"/>
      <c r="Q1916" s="41"/>
      <c r="S1916" s="41"/>
      <c r="U1916" s="41"/>
      <c r="W1916" s="41"/>
      <c r="Y1916" s="41"/>
      <c r="AA1916" s="41"/>
      <c r="AC1916" s="41"/>
      <c r="AE1916" s="41"/>
      <c r="AG1916" s="41"/>
      <c r="AI1916" s="41"/>
      <c r="AK1916" s="41"/>
      <c r="AM1916" s="41"/>
      <c r="AO1916" s="41"/>
      <c r="AQ1916" s="41"/>
      <c r="AS1916" s="41"/>
      <c r="AU1916" s="41"/>
      <c r="AW1916" s="41"/>
      <c r="AY1916" s="41"/>
      <c r="BA1916" s="41"/>
      <c r="BC1916" s="41"/>
      <c r="BE1916" s="41"/>
      <c r="BG1916" s="41"/>
      <c r="BI1916" s="41"/>
      <c r="BK1916" s="41"/>
      <c r="BM1916" s="41"/>
      <c r="BO1916" s="41"/>
    </row>
    <row r="1917" spans="13:67" x14ac:dyDescent="0.2">
      <c r="M1917" s="41"/>
      <c r="O1917" s="41"/>
      <c r="Q1917" s="41"/>
      <c r="S1917" s="41"/>
      <c r="U1917" s="41"/>
      <c r="W1917" s="41"/>
      <c r="Y1917" s="41"/>
      <c r="AA1917" s="41"/>
      <c r="AC1917" s="41"/>
      <c r="AE1917" s="41"/>
      <c r="AG1917" s="41"/>
      <c r="AI1917" s="41"/>
      <c r="AK1917" s="41"/>
      <c r="AM1917" s="41"/>
      <c r="AO1917" s="41"/>
      <c r="AQ1917" s="41"/>
      <c r="AS1917" s="41"/>
      <c r="AU1917" s="41"/>
      <c r="AW1917" s="41"/>
      <c r="AY1917" s="41"/>
      <c r="BA1917" s="41"/>
      <c r="BC1917" s="41"/>
      <c r="BE1917" s="41"/>
      <c r="BG1917" s="41"/>
      <c r="BI1917" s="41"/>
      <c r="BK1917" s="41"/>
      <c r="BM1917" s="41"/>
      <c r="BO1917" s="41"/>
    </row>
    <row r="1918" spans="13:67" x14ac:dyDescent="0.2">
      <c r="M1918" s="41"/>
      <c r="O1918" s="41"/>
      <c r="Q1918" s="41"/>
      <c r="S1918" s="41"/>
      <c r="U1918" s="41"/>
      <c r="W1918" s="41"/>
      <c r="Y1918" s="41"/>
      <c r="AA1918" s="41"/>
      <c r="AC1918" s="41"/>
      <c r="AE1918" s="41"/>
      <c r="AG1918" s="41"/>
      <c r="AI1918" s="41"/>
      <c r="AK1918" s="41"/>
      <c r="AM1918" s="41"/>
      <c r="AO1918" s="41"/>
      <c r="AQ1918" s="41"/>
      <c r="AS1918" s="41"/>
      <c r="AU1918" s="41"/>
      <c r="AW1918" s="41"/>
      <c r="AY1918" s="41"/>
      <c r="BA1918" s="41"/>
      <c r="BC1918" s="41"/>
      <c r="BE1918" s="41"/>
      <c r="BG1918" s="41"/>
      <c r="BI1918" s="41"/>
      <c r="BK1918" s="41"/>
      <c r="BM1918" s="41"/>
      <c r="BO1918" s="41"/>
    </row>
    <row r="1919" spans="13:67" x14ac:dyDescent="0.2">
      <c r="M1919" s="41"/>
      <c r="O1919" s="41"/>
      <c r="Q1919" s="41"/>
      <c r="S1919" s="41"/>
      <c r="U1919" s="41"/>
      <c r="W1919" s="41"/>
      <c r="Y1919" s="41"/>
      <c r="AA1919" s="41"/>
      <c r="AC1919" s="41"/>
      <c r="AE1919" s="41"/>
      <c r="AG1919" s="41"/>
      <c r="AI1919" s="41"/>
      <c r="AK1919" s="41"/>
      <c r="AM1919" s="41"/>
      <c r="AO1919" s="41"/>
      <c r="AQ1919" s="41"/>
      <c r="AS1919" s="41"/>
      <c r="AU1919" s="41"/>
      <c r="AW1919" s="41"/>
      <c r="AY1919" s="41"/>
      <c r="BA1919" s="41"/>
      <c r="BC1919" s="41"/>
      <c r="BE1919" s="41"/>
      <c r="BG1919" s="41"/>
      <c r="BI1919" s="41"/>
      <c r="BK1919" s="41"/>
      <c r="BM1919" s="41"/>
      <c r="BO1919" s="41"/>
    </row>
    <row r="1920" spans="13:67" x14ac:dyDescent="0.2">
      <c r="M1920" s="41"/>
      <c r="O1920" s="41"/>
      <c r="Q1920" s="41"/>
      <c r="S1920" s="41"/>
      <c r="U1920" s="41"/>
      <c r="W1920" s="41"/>
      <c r="Y1920" s="41"/>
      <c r="AA1920" s="41"/>
      <c r="AC1920" s="41"/>
      <c r="AE1920" s="41"/>
      <c r="AG1920" s="41"/>
      <c r="AI1920" s="41"/>
      <c r="AK1920" s="41"/>
      <c r="AM1920" s="41"/>
      <c r="AO1920" s="41"/>
      <c r="AQ1920" s="41"/>
      <c r="AS1920" s="41"/>
      <c r="AU1920" s="41"/>
      <c r="AW1920" s="41"/>
      <c r="AY1920" s="41"/>
      <c r="BA1920" s="41"/>
      <c r="BC1920" s="41"/>
      <c r="BE1920" s="41"/>
      <c r="BG1920" s="41"/>
      <c r="BI1920" s="41"/>
      <c r="BK1920" s="41"/>
      <c r="BM1920" s="41"/>
      <c r="BO1920" s="41"/>
    </row>
    <row r="1921" spans="13:67" x14ac:dyDescent="0.2">
      <c r="M1921" s="41"/>
      <c r="O1921" s="41"/>
      <c r="Q1921" s="41"/>
      <c r="S1921" s="41"/>
      <c r="U1921" s="41"/>
      <c r="W1921" s="41"/>
      <c r="Y1921" s="41"/>
      <c r="AA1921" s="41"/>
      <c r="AC1921" s="41"/>
      <c r="AE1921" s="41"/>
      <c r="AG1921" s="41"/>
      <c r="AI1921" s="41"/>
      <c r="AK1921" s="41"/>
      <c r="AM1921" s="41"/>
      <c r="AO1921" s="41"/>
      <c r="AQ1921" s="41"/>
      <c r="AS1921" s="41"/>
      <c r="AU1921" s="41"/>
      <c r="AW1921" s="41"/>
      <c r="AY1921" s="41"/>
      <c r="BA1921" s="41"/>
      <c r="BC1921" s="41"/>
      <c r="BE1921" s="41"/>
      <c r="BG1921" s="41"/>
      <c r="BI1921" s="41"/>
      <c r="BK1921" s="41"/>
      <c r="BM1921" s="41"/>
      <c r="BO1921" s="41"/>
    </row>
    <row r="1922" spans="13:67" x14ac:dyDescent="0.2">
      <c r="M1922" s="41"/>
      <c r="O1922" s="41"/>
      <c r="Q1922" s="41"/>
      <c r="S1922" s="41"/>
      <c r="U1922" s="41"/>
      <c r="W1922" s="41"/>
      <c r="Y1922" s="41"/>
      <c r="AA1922" s="41"/>
      <c r="AC1922" s="41"/>
      <c r="AE1922" s="41"/>
      <c r="AG1922" s="41"/>
      <c r="AI1922" s="41"/>
      <c r="AK1922" s="41"/>
      <c r="AM1922" s="41"/>
      <c r="AO1922" s="41"/>
      <c r="AQ1922" s="41"/>
      <c r="AS1922" s="41"/>
      <c r="AU1922" s="41"/>
      <c r="AW1922" s="41"/>
      <c r="AY1922" s="41"/>
      <c r="BA1922" s="41"/>
      <c r="BC1922" s="41"/>
      <c r="BE1922" s="41"/>
      <c r="BG1922" s="41"/>
      <c r="BI1922" s="41"/>
      <c r="BK1922" s="41"/>
      <c r="BM1922" s="41"/>
      <c r="BO1922" s="41"/>
    </row>
    <row r="1923" spans="13:67" x14ac:dyDescent="0.2">
      <c r="M1923" s="41"/>
      <c r="O1923" s="41"/>
      <c r="Q1923" s="41"/>
      <c r="S1923" s="41"/>
      <c r="U1923" s="41"/>
      <c r="W1923" s="41"/>
      <c r="Y1923" s="41"/>
      <c r="AA1923" s="41"/>
      <c r="AC1923" s="41"/>
      <c r="AE1923" s="41"/>
      <c r="AG1923" s="41"/>
      <c r="AI1923" s="41"/>
      <c r="AK1923" s="41"/>
      <c r="AM1923" s="41"/>
      <c r="AO1923" s="41"/>
      <c r="AQ1923" s="41"/>
      <c r="AS1923" s="41"/>
      <c r="AU1923" s="41"/>
      <c r="AW1923" s="41"/>
      <c r="AY1923" s="41"/>
      <c r="BA1923" s="41"/>
      <c r="BC1923" s="41"/>
      <c r="BE1923" s="41"/>
      <c r="BG1923" s="41"/>
      <c r="BI1923" s="41"/>
      <c r="BK1923" s="41"/>
      <c r="BM1923" s="41"/>
      <c r="BO1923" s="41"/>
    </row>
    <row r="1924" spans="13:67" x14ac:dyDescent="0.2">
      <c r="M1924" s="41"/>
      <c r="O1924" s="41"/>
      <c r="Q1924" s="41"/>
      <c r="S1924" s="41"/>
      <c r="U1924" s="41"/>
      <c r="W1924" s="41"/>
      <c r="Y1924" s="41"/>
      <c r="AA1924" s="41"/>
      <c r="AC1924" s="41"/>
      <c r="AE1924" s="41"/>
      <c r="AG1924" s="41"/>
      <c r="AI1924" s="41"/>
      <c r="AK1924" s="41"/>
      <c r="AM1924" s="41"/>
      <c r="AO1924" s="41"/>
      <c r="AQ1924" s="41"/>
      <c r="AS1924" s="41"/>
      <c r="AU1924" s="41"/>
      <c r="AW1924" s="41"/>
      <c r="AY1924" s="41"/>
      <c r="BA1924" s="41"/>
      <c r="BC1924" s="41"/>
      <c r="BE1924" s="41"/>
      <c r="BG1924" s="41"/>
      <c r="BI1924" s="41"/>
      <c r="BK1924" s="41"/>
      <c r="BM1924" s="41"/>
      <c r="BO1924" s="41"/>
    </row>
    <row r="1925" spans="13:67" x14ac:dyDescent="0.2">
      <c r="M1925" s="41"/>
      <c r="O1925" s="41"/>
      <c r="Q1925" s="41"/>
      <c r="S1925" s="41"/>
      <c r="U1925" s="41"/>
      <c r="W1925" s="41"/>
      <c r="Y1925" s="41"/>
      <c r="AA1925" s="41"/>
      <c r="AC1925" s="41"/>
      <c r="AE1925" s="41"/>
      <c r="AG1925" s="41"/>
      <c r="AI1925" s="41"/>
      <c r="AK1925" s="41"/>
      <c r="AM1925" s="41"/>
      <c r="AO1925" s="41"/>
      <c r="AQ1925" s="41"/>
      <c r="AS1925" s="41"/>
      <c r="AU1925" s="41"/>
      <c r="AW1925" s="41"/>
      <c r="AY1925" s="41"/>
      <c r="BA1925" s="41"/>
      <c r="BC1925" s="41"/>
      <c r="BE1925" s="41"/>
      <c r="BG1925" s="41"/>
      <c r="BI1925" s="41"/>
      <c r="BK1925" s="41"/>
      <c r="BM1925" s="41"/>
      <c r="BO1925" s="41"/>
    </row>
    <row r="1926" spans="13:67" x14ac:dyDescent="0.2">
      <c r="M1926" s="41"/>
      <c r="O1926" s="41"/>
      <c r="Q1926" s="41"/>
      <c r="S1926" s="41"/>
      <c r="U1926" s="41"/>
      <c r="W1926" s="41"/>
      <c r="Y1926" s="41"/>
      <c r="AA1926" s="41"/>
      <c r="AC1926" s="41"/>
      <c r="AE1926" s="41"/>
      <c r="AG1926" s="41"/>
      <c r="AI1926" s="41"/>
      <c r="AK1926" s="41"/>
      <c r="AM1926" s="41"/>
      <c r="AO1926" s="41"/>
      <c r="AQ1926" s="41"/>
      <c r="AS1926" s="41"/>
      <c r="AU1926" s="41"/>
      <c r="AW1926" s="41"/>
      <c r="AY1926" s="41"/>
      <c r="BA1926" s="41"/>
      <c r="BC1926" s="41"/>
      <c r="BE1926" s="41"/>
      <c r="BG1926" s="41"/>
      <c r="BI1926" s="41"/>
      <c r="BK1926" s="41"/>
      <c r="BM1926" s="41"/>
      <c r="BO1926" s="41"/>
    </row>
    <row r="1927" spans="13:67" x14ac:dyDescent="0.2">
      <c r="M1927" s="41"/>
      <c r="O1927" s="41"/>
      <c r="Q1927" s="41"/>
      <c r="S1927" s="41"/>
      <c r="U1927" s="41"/>
      <c r="W1927" s="41"/>
      <c r="Y1927" s="41"/>
      <c r="AA1927" s="41"/>
      <c r="AC1927" s="41"/>
      <c r="AE1927" s="41"/>
      <c r="AG1927" s="41"/>
      <c r="AI1927" s="41"/>
      <c r="AK1927" s="41"/>
      <c r="AM1927" s="41"/>
      <c r="AO1927" s="41"/>
      <c r="AQ1927" s="41"/>
      <c r="AS1927" s="41"/>
      <c r="AU1927" s="41"/>
      <c r="AW1927" s="41"/>
      <c r="AY1927" s="41"/>
      <c r="BA1927" s="41"/>
      <c r="BC1927" s="41"/>
      <c r="BE1927" s="41"/>
      <c r="BG1927" s="41"/>
      <c r="BI1927" s="41"/>
      <c r="BK1927" s="41"/>
      <c r="BM1927" s="41"/>
      <c r="BO1927" s="41"/>
    </row>
    <row r="1928" spans="13:67" x14ac:dyDescent="0.2">
      <c r="M1928" s="41"/>
      <c r="O1928" s="41"/>
      <c r="Q1928" s="41"/>
      <c r="S1928" s="41"/>
      <c r="U1928" s="41"/>
      <c r="W1928" s="41"/>
      <c r="Y1928" s="41"/>
      <c r="AA1928" s="41"/>
      <c r="AC1928" s="41"/>
      <c r="AE1928" s="41"/>
      <c r="AG1928" s="41"/>
      <c r="AI1928" s="41"/>
      <c r="AK1928" s="41"/>
      <c r="AM1928" s="41"/>
      <c r="AO1928" s="41"/>
      <c r="AQ1928" s="41"/>
      <c r="AS1928" s="41"/>
      <c r="AU1928" s="41"/>
      <c r="AW1928" s="41"/>
      <c r="AY1928" s="41"/>
      <c r="BA1928" s="41"/>
      <c r="BC1928" s="41"/>
      <c r="BE1928" s="41"/>
      <c r="BG1928" s="41"/>
      <c r="BI1928" s="41"/>
      <c r="BK1928" s="41"/>
      <c r="BM1928" s="41"/>
      <c r="BO1928" s="41"/>
    </row>
    <row r="1929" spans="13:67" x14ac:dyDescent="0.2">
      <c r="M1929" s="41"/>
      <c r="O1929" s="41"/>
      <c r="Q1929" s="41"/>
      <c r="S1929" s="41"/>
      <c r="U1929" s="41"/>
      <c r="W1929" s="41"/>
      <c r="Y1929" s="41"/>
      <c r="AA1929" s="41"/>
      <c r="AC1929" s="41"/>
      <c r="AE1929" s="41"/>
      <c r="AG1929" s="41"/>
      <c r="AI1929" s="41"/>
      <c r="AK1929" s="41"/>
      <c r="AM1929" s="41"/>
      <c r="AO1929" s="41"/>
      <c r="AQ1929" s="41"/>
      <c r="AS1929" s="41"/>
      <c r="AU1929" s="41"/>
      <c r="AW1929" s="41"/>
      <c r="AY1929" s="41"/>
      <c r="BA1929" s="41"/>
      <c r="BC1929" s="41"/>
      <c r="BE1929" s="41"/>
      <c r="BG1929" s="41"/>
      <c r="BI1929" s="41"/>
      <c r="BK1929" s="41"/>
      <c r="BM1929" s="41"/>
      <c r="BO1929" s="41"/>
    </row>
    <row r="1930" spans="13:67" x14ac:dyDescent="0.2">
      <c r="M1930" s="41"/>
      <c r="O1930" s="41"/>
      <c r="Q1930" s="41"/>
      <c r="S1930" s="41"/>
      <c r="U1930" s="41"/>
      <c r="W1930" s="41"/>
      <c r="Y1930" s="41"/>
      <c r="AA1930" s="41"/>
      <c r="AC1930" s="41"/>
      <c r="AE1930" s="41"/>
      <c r="AG1930" s="41"/>
      <c r="AI1930" s="41"/>
      <c r="AK1930" s="41"/>
      <c r="AM1930" s="41"/>
      <c r="AO1930" s="41"/>
      <c r="AQ1930" s="41"/>
      <c r="AS1930" s="41"/>
      <c r="AU1930" s="41"/>
      <c r="AW1930" s="41"/>
      <c r="AY1930" s="41"/>
      <c r="BA1930" s="41"/>
      <c r="BC1930" s="41"/>
      <c r="BE1930" s="41"/>
      <c r="BG1930" s="41"/>
      <c r="BI1930" s="41"/>
      <c r="BK1930" s="41"/>
      <c r="BM1930" s="41"/>
      <c r="BO1930" s="41"/>
    </row>
    <row r="1931" spans="13:67" x14ac:dyDescent="0.2">
      <c r="M1931" s="41"/>
      <c r="O1931" s="41"/>
      <c r="Q1931" s="41"/>
      <c r="S1931" s="41"/>
      <c r="U1931" s="41"/>
      <c r="W1931" s="41"/>
      <c r="Y1931" s="41"/>
      <c r="AA1931" s="41"/>
      <c r="AC1931" s="41"/>
      <c r="AE1931" s="41"/>
      <c r="AG1931" s="41"/>
      <c r="AI1931" s="41"/>
      <c r="AK1931" s="41"/>
      <c r="AM1931" s="41"/>
      <c r="AO1931" s="41"/>
      <c r="AQ1931" s="41"/>
      <c r="AS1931" s="41"/>
      <c r="AU1931" s="41"/>
      <c r="AW1931" s="41"/>
      <c r="AY1931" s="41"/>
      <c r="BA1931" s="41"/>
      <c r="BC1931" s="41"/>
      <c r="BE1931" s="41"/>
      <c r="BG1931" s="41"/>
      <c r="BI1931" s="41"/>
      <c r="BK1931" s="41"/>
      <c r="BM1931" s="41"/>
      <c r="BO1931" s="41"/>
    </row>
    <row r="1932" spans="13:67" x14ac:dyDescent="0.2">
      <c r="M1932" s="41"/>
      <c r="O1932" s="41"/>
      <c r="Q1932" s="41"/>
      <c r="S1932" s="41"/>
      <c r="U1932" s="41"/>
      <c r="W1932" s="41"/>
      <c r="Y1932" s="41"/>
      <c r="AA1932" s="41"/>
      <c r="AC1932" s="41"/>
      <c r="AE1932" s="41"/>
      <c r="AG1932" s="41"/>
      <c r="AI1932" s="41"/>
      <c r="AK1932" s="41"/>
      <c r="AM1932" s="41"/>
      <c r="AO1932" s="41"/>
      <c r="AQ1932" s="41"/>
      <c r="AS1932" s="41"/>
      <c r="AU1932" s="41"/>
      <c r="AW1932" s="41"/>
      <c r="AY1932" s="41"/>
      <c r="BA1932" s="41"/>
      <c r="BC1932" s="41"/>
      <c r="BE1932" s="41"/>
      <c r="BG1932" s="41"/>
      <c r="BI1932" s="41"/>
      <c r="BK1932" s="41"/>
      <c r="BM1932" s="41"/>
      <c r="BO1932" s="41"/>
    </row>
    <row r="1933" spans="13:67" x14ac:dyDescent="0.2">
      <c r="M1933" s="41"/>
      <c r="O1933" s="41"/>
      <c r="Q1933" s="41"/>
      <c r="S1933" s="41"/>
      <c r="U1933" s="41"/>
      <c r="W1933" s="41"/>
      <c r="Y1933" s="41"/>
      <c r="AA1933" s="41"/>
      <c r="AC1933" s="41"/>
      <c r="AE1933" s="41"/>
      <c r="AG1933" s="41"/>
      <c r="AI1933" s="41"/>
      <c r="AK1933" s="41"/>
      <c r="AM1933" s="41"/>
      <c r="AO1933" s="41"/>
      <c r="AQ1933" s="41"/>
      <c r="AS1933" s="41"/>
      <c r="AU1933" s="41"/>
      <c r="AW1933" s="41"/>
      <c r="AY1933" s="41"/>
      <c r="BA1933" s="41"/>
      <c r="BC1933" s="41"/>
      <c r="BE1933" s="41"/>
      <c r="BG1933" s="41"/>
      <c r="BI1933" s="41"/>
      <c r="BK1933" s="41"/>
      <c r="BM1933" s="41"/>
      <c r="BO1933" s="41"/>
    </row>
    <row r="1934" spans="13:67" x14ac:dyDescent="0.2">
      <c r="M1934" s="41"/>
      <c r="O1934" s="41"/>
      <c r="Q1934" s="41"/>
      <c r="S1934" s="41"/>
      <c r="U1934" s="41"/>
      <c r="W1934" s="41"/>
      <c r="Y1934" s="41"/>
      <c r="AA1934" s="41"/>
      <c r="AC1934" s="41"/>
      <c r="AE1934" s="41"/>
      <c r="AG1934" s="41"/>
      <c r="AI1934" s="41"/>
      <c r="AK1934" s="41"/>
      <c r="AM1934" s="41"/>
      <c r="AO1934" s="41"/>
      <c r="AQ1934" s="41"/>
      <c r="AS1934" s="41"/>
      <c r="AU1934" s="41"/>
      <c r="AW1934" s="41"/>
      <c r="AY1934" s="41"/>
      <c r="BA1934" s="41"/>
      <c r="BC1934" s="41"/>
      <c r="BE1934" s="41"/>
      <c r="BG1934" s="41"/>
      <c r="BI1934" s="41"/>
      <c r="BK1934" s="41"/>
      <c r="BM1934" s="41"/>
      <c r="BO1934" s="41"/>
    </row>
    <row r="1935" spans="13:67" x14ac:dyDescent="0.2">
      <c r="M1935" s="41"/>
      <c r="O1935" s="41"/>
      <c r="Q1935" s="41"/>
      <c r="S1935" s="41"/>
      <c r="U1935" s="41"/>
      <c r="W1935" s="41"/>
      <c r="Y1935" s="41"/>
      <c r="AA1935" s="41"/>
      <c r="AC1935" s="41"/>
      <c r="AE1935" s="41"/>
      <c r="AG1935" s="41"/>
      <c r="AI1935" s="41"/>
      <c r="AK1935" s="41"/>
      <c r="AM1935" s="41"/>
      <c r="AO1935" s="41"/>
      <c r="AQ1935" s="41"/>
      <c r="AS1935" s="41"/>
      <c r="AU1935" s="41"/>
      <c r="AW1935" s="41"/>
      <c r="AY1935" s="41"/>
      <c r="BA1935" s="41"/>
      <c r="BC1935" s="41"/>
      <c r="BE1935" s="41"/>
      <c r="BG1935" s="41"/>
      <c r="BI1935" s="41"/>
      <c r="BK1935" s="41"/>
      <c r="BM1935" s="41"/>
      <c r="BO1935" s="41"/>
    </row>
    <row r="1936" spans="13:67" x14ac:dyDescent="0.2">
      <c r="M1936" s="41"/>
      <c r="O1936" s="41"/>
      <c r="Q1936" s="41"/>
      <c r="S1936" s="41"/>
      <c r="U1936" s="41"/>
      <c r="W1936" s="41"/>
      <c r="Y1936" s="41"/>
      <c r="AA1936" s="41"/>
      <c r="AC1936" s="41"/>
      <c r="AE1936" s="41"/>
      <c r="AG1936" s="41"/>
      <c r="AI1936" s="41"/>
      <c r="AK1936" s="41"/>
      <c r="AM1936" s="41"/>
      <c r="AO1936" s="41"/>
      <c r="AQ1936" s="41"/>
      <c r="AS1936" s="41"/>
      <c r="AU1936" s="41"/>
      <c r="AW1936" s="41"/>
      <c r="AY1936" s="41"/>
      <c r="BA1936" s="41"/>
      <c r="BC1936" s="41"/>
      <c r="BE1936" s="41"/>
      <c r="BG1936" s="41"/>
      <c r="BI1936" s="41"/>
      <c r="BK1936" s="41"/>
      <c r="BM1936" s="41"/>
      <c r="BO1936" s="41"/>
    </row>
    <row r="1937" spans="13:67" x14ac:dyDescent="0.2">
      <c r="M1937" s="41"/>
      <c r="O1937" s="41"/>
      <c r="Q1937" s="41"/>
      <c r="S1937" s="41"/>
      <c r="U1937" s="41"/>
      <c r="W1937" s="41"/>
      <c r="Y1937" s="41"/>
      <c r="AA1937" s="41"/>
      <c r="AC1937" s="41"/>
      <c r="AE1937" s="41"/>
      <c r="AG1937" s="41"/>
      <c r="AI1937" s="41"/>
      <c r="AK1937" s="41"/>
      <c r="AM1937" s="41"/>
      <c r="AO1937" s="41"/>
      <c r="AQ1937" s="41"/>
      <c r="AS1937" s="41"/>
      <c r="AU1937" s="41"/>
      <c r="AW1937" s="41"/>
      <c r="AY1937" s="41"/>
      <c r="BA1937" s="41"/>
      <c r="BC1937" s="41"/>
      <c r="BE1937" s="41"/>
      <c r="BG1937" s="41"/>
      <c r="BI1937" s="41"/>
      <c r="BK1937" s="41"/>
      <c r="BM1937" s="41"/>
      <c r="BO1937" s="41"/>
    </row>
    <row r="1938" spans="13:67" x14ac:dyDescent="0.2">
      <c r="M1938" s="41"/>
      <c r="O1938" s="41"/>
      <c r="Q1938" s="41"/>
      <c r="S1938" s="41"/>
      <c r="U1938" s="41"/>
      <c r="W1938" s="41"/>
      <c r="Y1938" s="41"/>
      <c r="AA1938" s="41"/>
      <c r="AC1938" s="41"/>
      <c r="AE1938" s="41"/>
      <c r="AG1938" s="41"/>
      <c r="AI1938" s="41"/>
      <c r="AK1938" s="41"/>
      <c r="AM1938" s="41"/>
      <c r="AO1938" s="41"/>
      <c r="AQ1938" s="41"/>
      <c r="AS1938" s="41"/>
      <c r="AU1938" s="41"/>
      <c r="AW1938" s="41"/>
      <c r="AY1938" s="41"/>
      <c r="BA1938" s="41"/>
      <c r="BC1938" s="41"/>
      <c r="BE1938" s="41"/>
      <c r="BG1938" s="41"/>
      <c r="BI1938" s="41"/>
      <c r="BK1938" s="41"/>
      <c r="BM1938" s="41"/>
      <c r="BO1938" s="41"/>
    </row>
    <row r="1939" spans="13:67" x14ac:dyDescent="0.2">
      <c r="M1939" s="41"/>
      <c r="O1939" s="41"/>
      <c r="Q1939" s="41"/>
      <c r="S1939" s="41"/>
      <c r="U1939" s="41"/>
      <c r="W1939" s="41"/>
      <c r="Y1939" s="41"/>
      <c r="AA1939" s="41"/>
      <c r="AC1939" s="41"/>
      <c r="AE1939" s="41"/>
      <c r="AG1939" s="41"/>
      <c r="AI1939" s="41"/>
      <c r="AK1939" s="41"/>
      <c r="AM1939" s="41"/>
      <c r="AO1939" s="41"/>
      <c r="AQ1939" s="41"/>
      <c r="AS1939" s="41"/>
      <c r="AU1939" s="41"/>
      <c r="AW1939" s="41"/>
      <c r="AY1939" s="41"/>
      <c r="BA1939" s="41"/>
      <c r="BC1939" s="41"/>
      <c r="BE1939" s="41"/>
      <c r="BG1939" s="41"/>
      <c r="BI1939" s="41"/>
      <c r="BK1939" s="41"/>
      <c r="BM1939" s="41"/>
      <c r="BO1939" s="41"/>
    </row>
    <row r="1940" spans="13:67" x14ac:dyDescent="0.2">
      <c r="M1940" s="41"/>
      <c r="O1940" s="41"/>
      <c r="Q1940" s="41"/>
      <c r="S1940" s="41"/>
      <c r="U1940" s="41"/>
      <c r="W1940" s="41"/>
      <c r="Y1940" s="41"/>
      <c r="AA1940" s="41"/>
      <c r="AC1940" s="41"/>
      <c r="AE1940" s="41"/>
      <c r="AG1940" s="41"/>
      <c r="AI1940" s="41"/>
      <c r="AK1940" s="41"/>
      <c r="AM1940" s="41"/>
      <c r="AO1940" s="41"/>
      <c r="AQ1940" s="41"/>
      <c r="AS1940" s="41"/>
      <c r="AU1940" s="41"/>
      <c r="AW1940" s="41"/>
      <c r="AY1940" s="41"/>
      <c r="BA1940" s="41"/>
      <c r="BC1940" s="41"/>
      <c r="BE1940" s="41"/>
      <c r="BG1940" s="41"/>
      <c r="BI1940" s="41"/>
      <c r="BK1940" s="41"/>
      <c r="BM1940" s="41"/>
      <c r="BO1940" s="41"/>
    </row>
    <row r="1941" spans="13:67" x14ac:dyDescent="0.2">
      <c r="M1941" s="41"/>
      <c r="O1941" s="41"/>
      <c r="Q1941" s="41"/>
      <c r="S1941" s="41"/>
      <c r="U1941" s="41"/>
      <c r="W1941" s="41"/>
      <c r="Y1941" s="41"/>
      <c r="AA1941" s="41"/>
      <c r="AC1941" s="41"/>
      <c r="AE1941" s="41"/>
      <c r="AG1941" s="41"/>
      <c r="AI1941" s="41"/>
      <c r="AK1941" s="41"/>
      <c r="AM1941" s="41"/>
      <c r="AO1941" s="41"/>
      <c r="AQ1941" s="41"/>
      <c r="AS1941" s="41"/>
      <c r="AU1941" s="41"/>
      <c r="AW1941" s="41"/>
      <c r="AY1941" s="41"/>
      <c r="BA1941" s="41"/>
      <c r="BC1941" s="41"/>
      <c r="BE1941" s="41"/>
      <c r="BG1941" s="41"/>
      <c r="BI1941" s="41"/>
      <c r="BK1941" s="41"/>
      <c r="BM1941" s="41"/>
      <c r="BO1941" s="41"/>
    </row>
    <row r="1942" spans="13:67" x14ac:dyDescent="0.2">
      <c r="M1942" s="41"/>
      <c r="O1942" s="41"/>
      <c r="Q1942" s="41"/>
      <c r="S1942" s="41"/>
      <c r="U1942" s="41"/>
      <c r="W1942" s="41"/>
      <c r="Y1942" s="41"/>
      <c r="AA1942" s="41"/>
      <c r="AC1942" s="41"/>
      <c r="AE1942" s="41"/>
      <c r="AG1942" s="41"/>
      <c r="AI1942" s="41"/>
      <c r="AK1942" s="41"/>
      <c r="AM1942" s="41"/>
      <c r="AO1942" s="41"/>
      <c r="AQ1942" s="41"/>
      <c r="AS1942" s="41"/>
      <c r="AU1942" s="41"/>
      <c r="AW1942" s="41"/>
      <c r="AY1942" s="41"/>
      <c r="BA1942" s="41"/>
      <c r="BC1942" s="41"/>
      <c r="BE1942" s="41"/>
      <c r="BG1942" s="41"/>
      <c r="BI1942" s="41"/>
      <c r="BK1942" s="41"/>
      <c r="BM1942" s="41"/>
      <c r="BO1942" s="41"/>
    </row>
    <row r="1943" spans="13:67" x14ac:dyDescent="0.2">
      <c r="M1943" s="41"/>
      <c r="O1943" s="41"/>
      <c r="Q1943" s="41"/>
      <c r="S1943" s="41"/>
      <c r="U1943" s="41"/>
      <c r="W1943" s="41"/>
      <c r="Y1943" s="41"/>
      <c r="AA1943" s="41"/>
      <c r="AC1943" s="41"/>
      <c r="AE1943" s="41"/>
      <c r="AG1943" s="41"/>
      <c r="AI1943" s="41"/>
      <c r="AK1943" s="41"/>
      <c r="AM1943" s="41"/>
      <c r="AO1943" s="41"/>
      <c r="AQ1943" s="41"/>
      <c r="AS1943" s="41"/>
      <c r="AU1943" s="41"/>
      <c r="AW1943" s="41"/>
      <c r="AY1943" s="41"/>
      <c r="BA1943" s="41"/>
      <c r="BC1943" s="41"/>
      <c r="BE1943" s="41"/>
      <c r="BG1943" s="41"/>
      <c r="BI1943" s="41"/>
      <c r="BK1943" s="41"/>
      <c r="BM1943" s="41"/>
      <c r="BO1943" s="41"/>
    </row>
    <row r="1944" spans="13:67" x14ac:dyDescent="0.2">
      <c r="M1944" s="41"/>
      <c r="O1944" s="41"/>
      <c r="Q1944" s="41"/>
      <c r="S1944" s="41"/>
      <c r="U1944" s="41"/>
      <c r="W1944" s="41"/>
      <c r="Y1944" s="41"/>
      <c r="AA1944" s="41"/>
      <c r="AC1944" s="41"/>
      <c r="AE1944" s="41"/>
      <c r="AG1944" s="41"/>
      <c r="AI1944" s="41"/>
      <c r="AK1944" s="41"/>
      <c r="AM1944" s="41"/>
      <c r="AO1944" s="41"/>
      <c r="AQ1944" s="41"/>
      <c r="AS1944" s="41"/>
      <c r="AU1944" s="41"/>
      <c r="AW1944" s="41"/>
      <c r="AY1944" s="41"/>
      <c r="BA1944" s="41"/>
      <c r="BC1944" s="41"/>
      <c r="BE1944" s="41"/>
      <c r="BG1944" s="41"/>
      <c r="BI1944" s="41"/>
      <c r="BK1944" s="41"/>
      <c r="BM1944" s="41"/>
      <c r="BO1944" s="41"/>
    </row>
    <row r="1945" spans="13:67" x14ac:dyDescent="0.2">
      <c r="M1945" s="41"/>
      <c r="O1945" s="41"/>
      <c r="Q1945" s="41"/>
      <c r="S1945" s="41"/>
      <c r="U1945" s="41"/>
      <c r="W1945" s="41"/>
      <c r="Y1945" s="41"/>
      <c r="AA1945" s="41"/>
      <c r="AC1945" s="41"/>
      <c r="AE1945" s="41"/>
      <c r="AG1945" s="41"/>
      <c r="AI1945" s="41"/>
      <c r="AK1945" s="41"/>
      <c r="AM1945" s="41"/>
      <c r="AO1945" s="41"/>
      <c r="AQ1945" s="41"/>
      <c r="AS1945" s="41"/>
      <c r="AU1945" s="41"/>
      <c r="AW1945" s="41"/>
      <c r="AY1945" s="41"/>
      <c r="BA1945" s="41"/>
      <c r="BC1945" s="41"/>
      <c r="BE1945" s="41"/>
      <c r="BG1945" s="41"/>
      <c r="BI1945" s="41"/>
      <c r="BK1945" s="41"/>
      <c r="BM1945" s="41"/>
      <c r="BO1945" s="41"/>
    </row>
    <row r="1946" spans="13:67" x14ac:dyDescent="0.2">
      <c r="M1946" s="41"/>
      <c r="O1946" s="41"/>
      <c r="Q1946" s="41"/>
      <c r="S1946" s="41"/>
      <c r="U1946" s="41"/>
      <c r="W1946" s="41"/>
      <c r="Y1946" s="41"/>
      <c r="AA1946" s="41"/>
      <c r="AC1946" s="41"/>
      <c r="AE1946" s="41"/>
      <c r="AG1946" s="41"/>
      <c r="AI1946" s="41"/>
      <c r="AK1946" s="41"/>
      <c r="AM1946" s="41"/>
      <c r="AO1946" s="41"/>
      <c r="AQ1946" s="41"/>
      <c r="AS1946" s="41"/>
      <c r="AU1946" s="41"/>
      <c r="AW1946" s="41"/>
      <c r="AY1946" s="41"/>
      <c r="BA1946" s="41"/>
      <c r="BC1946" s="41"/>
      <c r="BE1946" s="41"/>
      <c r="BG1946" s="41"/>
      <c r="BI1946" s="41"/>
      <c r="BK1946" s="41"/>
      <c r="BM1946" s="41"/>
      <c r="BO1946" s="41"/>
    </row>
    <row r="1947" spans="13:67" x14ac:dyDescent="0.2">
      <c r="M1947" s="41"/>
      <c r="O1947" s="41"/>
      <c r="Q1947" s="41"/>
      <c r="S1947" s="41"/>
      <c r="U1947" s="41"/>
      <c r="W1947" s="41"/>
      <c r="Y1947" s="41"/>
      <c r="AA1947" s="41"/>
      <c r="AC1947" s="41"/>
      <c r="AE1947" s="41"/>
      <c r="AG1947" s="41"/>
      <c r="AI1947" s="41"/>
      <c r="AK1947" s="41"/>
      <c r="AM1947" s="41"/>
      <c r="AO1947" s="41"/>
      <c r="AQ1947" s="41"/>
      <c r="AS1947" s="41"/>
      <c r="AU1947" s="41"/>
      <c r="AW1947" s="41"/>
      <c r="AY1947" s="41"/>
      <c r="BA1947" s="41"/>
      <c r="BC1947" s="41"/>
      <c r="BE1947" s="41"/>
      <c r="BG1947" s="41"/>
      <c r="BI1947" s="41"/>
      <c r="BK1947" s="41"/>
      <c r="BM1947" s="41"/>
      <c r="BO1947" s="41"/>
    </row>
    <row r="1948" spans="13:67" x14ac:dyDescent="0.2">
      <c r="M1948" s="41"/>
      <c r="O1948" s="41"/>
      <c r="Q1948" s="41"/>
      <c r="S1948" s="41"/>
      <c r="U1948" s="41"/>
      <c r="W1948" s="41"/>
      <c r="Y1948" s="41"/>
      <c r="AA1948" s="41"/>
      <c r="AC1948" s="41"/>
      <c r="AE1948" s="41"/>
      <c r="AG1948" s="41"/>
      <c r="AI1948" s="41"/>
      <c r="AK1948" s="41"/>
      <c r="AM1948" s="41"/>
      <c r="AO1948" s="41"/>
      <c r="AQ1948" s="41"/>
      <c r="AS1948" s="41"/>
      <c r="AU1948" s="41"/>
      <c r="AW1948" s="41"/>
      <c r="AY1948" s="41"/>
      <c r="BA1948" s="41"/>
      <c r="BC1948" s="41"/>
      <c r="BE1948" s="41"/>
      <c r="BG1948" s="41"/>
      <c r="BI1948" s="41"/>
      <c r="BK1948" s="41"/>
      <c r="BM1948" s="41"/>
      <c r="BO1948" s="41"/>
    </row>
    <row r="1949" spans="13:67" x14ac:dyDescent="0.2">
      <c r="M1949" s="41"/>
      <c r="O1949" s="41"/>
      <c r="Q1949" s="41"/>
      <c r="S1949" s="41"/>
      <c r="U1949" s="41"/>
      <c r="W1949" s="41"/>
      <c r="Y1949" s="41"/>
      <c r="AA1949" s="41"/>
      <c r="AC1949" s="41"/>
      <c r="AE1949" s="41"/>
      <c r="AG1949" s="41"/>
      <c r="AI1949" s="41"/>
      <c r="AK1949" s="41"/>
      <c r="AM1949" s="41"/>
      <c r="AO1949" s="41"/>
      <c r="AQ1949" s="41"/>
      <c r="AS1949" s="41"/>
      <c r="AU1949" s="41"/>
      <c r="AW1949" s="41"/>
      <c r="AY1949" s="41"/>
      <c r="BA1949" s="41"/>
      <c r="BC1949" s="41"/>
      <c r="BE1949" s="41"/>
      <c r="BG1949" s="41"/>
      <c r="BI1949" s="41"/>
      <c r="BK1949" s="41"/>
      <c r="BM1949" s="41"/>
      <c r="BO1949" s="41"/>
    </row>
    <row r="1950" spans="13:67" x14ac:dyDescent="0.2">
      <c r="M1950" s="41"/>
      <c r="O1950" s="41"/>
      <c r="Q1950" s="41"/>
      <c r="S1950" s="41"/>
      <c r="U1950" s="41"/>
      <c r="W1950" s="41"/>
      <c r="Y1950" s="41"/>
      <c r="AA1950" s="41"/>
      <c r="AC1950" s="41"/>
      <c r="AE1950" s="41"/>
      <c r="AG1950" s="41"/>
      <c r="AI1950" s="41"/>
      <c r="AK1950" s="41"/>
      <c r="AM1950" s="41"/>
      <c r="AO1950" s="41"/>
      <c r="AQ1950" s="41"/>
      <c r="AS1950" s="41"/>
      <c r="AU1950" s="41"/>
      <c r="AW1950" s="41"/>
      <c r="AY1950" s="41"/>
      <c r="BA1950" s="41"/>
      <c r="BC1950" s="41"/>
      <c r="BE1950" s="41"/>
      <c r="BG1950" s="41"/>
      <c r="BI1950" s="41"/>
      <c r="BK1950" s="41"/>
      <c r="BM1950" s="41"/>
      <c r="BO1950" s="41"/>
    </row>
    <row r="1951" spans="13:67" x14ac:dyDescent="0.2">
      <c r="M1951" s="41"/>
      <c r="O1951" s="41"/>
      <c r="Q1951" s="41"/>
      <c r="S1951" s="41"/>
      <c r="U1951" s="41"/>
      <c r="W1951" s="41"/>
      <c r="Y1951" s="41"/>
      <c r="AA1951" s="41"/>
      <c r="AC1951" s="41"/>
      <c r="AE1951" s="41"/>
      <c r="AG1951" s="41"/>
      <c r="AI1951" s="41"/>
      <c r="AK1951" s="41"/>
      <c r="AM1951" s="41"/>
      <c r="AO1951" s="41"/>
      <c r="AQ1951" s="41"/>
      <c r="AS1951" s="41"/>
      <c r="AU1951" s="41"/>
      <c r="AW1951" s="41"/>
      <c r="AY1951" s="41"/>
      <c r="BA1951" s="41"/>
      <c r="BC1951" s="41"/>
      <c r="BE1951" s="41"/>
      <c r="BG1951" s="41"/>
      <c r="BI1951" s="41"/>
      <c r="BK1951" s="41"/>
      <c r="BM1951" s="41"/>
      <c r="BO1951" s="41"/>
    </row>
    <row r="1952" spans="13:67" x14ac:dyDescent="0.2">
      <c r="M1952" s="41"/>
      <c r="O1952" s="41"/>
      <c r="Q1952" s="41"/>
      <c r="S1952" s="41"/>
      <c r="U1952" s="41"/>
      <c r="W1952" s="41"/>
      <c r="Y1952" s="41"/>
      <c r="AA1952" s="41"/>
      <c r="AC1952" s="41"/>
      <c r="AE1952" s="41"/>
      <c r="AG1952" s="41"/>
      <c r="AI1952" s="41"/>
      <c r="AK1952" s="41"/>
      <c r="AM1952" s="41"/>
      <c r="AO1952" s="41"/>
      <c r="AQ1952" s="41"/>
      <c r="AS1952" s="41"/>
      <c r="AU1952" s="41"/>
      <c r="AW1952" s="41"/>
      <c r="AY1952" s="41"/>
      <c r="BA1952" s="41"/>
      <c r="BC1952" s="41"/>
      <c r="BE1952" s="41"/>
      <c r="BG1952" s="41"/>
      <c r="BI1952" s="41"/>
      <c r="BK1952" s="41"/>
      <c r="BM1952" s="41"/>
      <c r="BO1952" s="41"/>
    </row>
    <row r="1953" spans="13:67" x14ac:dyDescent="0.2">
      <c r="M1953" s="41"/>
      <c r="O1953" s="41"/>
      <c r="Q1953" s="41"/>
      <c r="S1953" s="41"/>
      <c r="U1953" s="41"/>
      <c r="W1953" s="41"/>
      <c r="Y1953" s="41"/>
      <c r="AA1953" s="41"/>
      <c r="AC1953" s="41"/>
      <c r="AE1953" s="41"/>
      <c r="AG1953" s="41"/>
      <c r="AI1953" s="41"/>
      <c r="AK1953" s="41"/>
      <c r="AM1953" s="41"/>
      <c r="AO1953" s="41"/>
      <c r="AQ1953" s="41"/>
      <c r="AS1953" s="41"/>
      <c r="AU1953" s="41"/>
      <c r="AW1953" s="41"/>
      <c r="AY1953" s="41"/>
      <c r="BA1953" s="41"/>
      <c r="BC1953" s="41"/>
      <c r="BE1953" s="41"/>
      <c r="BG1953" s="41"/>
      <c r="BI1953" s="41"/>
      <c r="BK1953" s="41"/>
      <c r="BM1953" s="41"/>
      <c r="BO1953" s="41"/>
    </row>
    <row r="1954" spans="13:67" x14ac:dyDescent="0.2">
      <c r="M1954" s="41"/>
      <c r="O1954" s="41"/>
      <c r="Q1954" s="41"/>
      <c r="S1954" s="41"/>
      <c r="U1954" s="41"/>
      <c r="W1954" s="41"/>
      <c r="Y1954" s="41"/>
      <c r="AA1954" s="41"/>
      <c r="AC1954" s="41"/>
      <c r="AE1954" s="41"/>
      <c r="AG1954" s="41"/>
      <c r="AI1954" s="41"/>
      <c r="AK1954" s="41"/>
      <c r="AM1954" s="41"/>
      <c r="AO1954" s="41"/>
      <c r="AQ1954" s="41"/>
      <c r="AS1954" s="41"/>
      <c r="AU1954" s="41"/>
      <c r="AW1954" s="41"/>
      <c r="AY1954" s="41"/>
      <c r="BA1954" s="41"/>
      <c r="BC1954" s="41"/>
      <c r="BE1954" s="41"/>
      <c r="BG1954" s="41"/>
      <c r="BI1954" s="41"/>
      <c r="BK1954" s="41"/>
      <c r="BM1954" s="41"/>
      <c r="BO1954" s="41"/>
    </row>
    <row r="1955" spans="13:67" x14ac:dyDescent="0.2">
      <c r="M1955" s="41"/>
      <c r="O1955" s="41"/>
      <c r="Q1955" s="41"/>
      <c r="S1955" s="41"/>
      <c r="U1955" s="41"/>
      <c r="W1955" s="41"/>
      <c r="Y1955" s="41"/>
      <c r="AA1955" s="41"/>
      <c r="AC1955" s="41"/>
      <c r="AE1955" s="41"/>
      <c r="AG1955" s="41"/>
      <c r="AI1955" s="41"/>
      <c r="AK1955" s="41"/>
      <c r="AM1955" s="41"/>
      <c r="AO1955" s="41"/>
      <c r="AQ1955" s="41"/>
      <c r="AS1955" s="41"/>
      <c r="AU1955" s="41"/>
      <c r="AW1955" s="41"/>
      <c r="AY1955" s="41"/>
      <c r="BA1955" s="41"/>
      <c r="BC1955" s="41"/>
      <c r="BE1955" s="41"/>
      <c r="BG1955" s="41"/>
      <c r="BI1955" s="41"/>
      <c r="BK1955" s="41"/>
      <c r="BM1955" s="41"/>
      <c r="BO1955" s="41"/>
    </row>
    <row r="1956" spans="13:67" x14ac:dyDescent="0.2">
      <c r="M1956" s="41"/>
      <c r="O1956" s="41"/>
      <c r="Q1956" s="41"/>
      <c r="S1956" s="41"/>
      <c r="U1956" s="41"/>
      <c r="W1956" s="41"/>
      <c r="Y1956" s="41"/>
      <c r="AA1956" s="41"/>
      <c r="AC1956" s="41"/>
      <c r="AE1956" s="41"/>
      <c r="AG1956" s="41"/>
      <c r="AI1956" s="41"/>
      <c r="AK1956" s="41"/>
      <c r="AM1956" s="41"/>
      <c r="AO1956" s="41"/>
      <c r="AQ1956" s="41"/>
      <c r="AS1956" s="41"/>
      <c r="AU1956" s="41"/>
      <c r="AW1956" s="41"/>
      <c r="AY1956" s="41"/>
      <c r="BA1956" s="41"/>
      <c r="BC1956" s="41"/>
      <c r="BE1956" s="41"/>
      <c r="BG1956" s="41"/>
      <c r="BI1956" s="41"/>
      <c r="BK1956" s="41"/>
      <c r="BM1956" s="41"/>
      <c r="BO1956" s="41"/>
    </row>
    <row r="1957" spans="13:67" x14ac:dyDescent="0.2">
      <c r="M1957" s="41"/>
      <c r="O1957" s="41"/>
      <c r="Q1957" s="41"/>
      <c r="S1957" s="41"/>
      <c r="U1957" s="41"/>
      <c r="W1957" s="41"/>
      <c r="Y1957" s="41"/>
      <c r="AA1957" s="41"/>
      <c r="AC1957" s="41"/>
      <c r="AE1957" s="41"/>
      <c r="AG1957" s="41"/>
      <c r="AI1957" s="41"/>
      <c r="AK1957" s="41"/>
      <c r="AM1957" s="41"/>
      <c r="AO1957" s="41"/>
      <c r="AQ1957" s="41"/>
      <c r="AS1957" s="41"/>
      <c r="AU1957" s="41"/>
      <c r="AW1957" s="41"/>
      <c r="AY1957" s="41"/>
      <c r="BA1957" s="41"/>
      <c r="BC1957" s="41"/>
      <c r="BE1957" s="41"/>
      <c r="BG1957" s="41"/>
      <c r="BI1957" s="41"/>
      <c r="BK1957" s="41"/>
      <c r="BM1957" s="41"/>
      <c r="BO1957" s="41"/>
    </row>
    <row r="1958" spans="13:67" x14ac:dyDescent="0.2">
      <c r="M1958" s="41"/>
      <c r="O1958" s="41"/>
      <c r="Q1958" s="41"/>
      <c r="S1958" s="41"/>
      <c r="U1958" s="41"/>
      <c r="W1958" s="41"/>
      <c r="Y1958" s="41"/>
      <c r="AA1958" s="41"/>
      <c r="AC1958" s="41"/>
      <c r="AE1958" s="41"/>
      <c r="AG1958" s="41"/>
      <c r="AI1958" s="41"/>
      <c r="AK1958" s="41"/>
      <c r="AM1958" s="41"/>
      <c r="AO1958" s="41"/>
      <c r="AQ1958" s="41"/>
      <c r="AS1958" s="41"/>
      <c r="AU1958" s="41"/>
      <c r="AW1958" s="41"/>
      <c r="AY1958" s="41"/>
      <c r="BA1958" s="41"/>
      <c r="BC1958" s="41"/>
      <c r="BE1958" s="41"/>
      <c r="BG1958" s="41"/>
      <c r="BI1958" s="41"/>
      <c r="BK1958" s="41"/>
      <c r="BM1958" s="41"/>
      <c r="BO1958" s="41"/>
    </row>
    <row r="1959" spans="13:67" x14ac:dyDescent="0.2">
      <c r="M1959" s="41"/>
      <c r="O1959" s="41"/>
      <c r="Q1959" s="41"/>
      <c r="S1959" s="41"/>
      <c r="U1959" s="41"/>
      <c r="W1959" s="41"/>
      <c r="Y1959" s="41"/>
      <c r="AA1959" s="41"/>
      <c r="AC1959" s="41"/>
      <c r="AE1959" s="41"/>
      <c r="AG1959" s="41"/>
      <c r="AI1959" s="41"/>
      <c r="AK1959" s="41"/>
      <c r="AM1959" s="41"/>
      <c r="AO1959" s="41"/>
      <c r="AQ1959" s="41"/>
      <c r="AS1959" s="41"/>
      <c r="AU1959" s="41"/>
      <c r="AW1959" s="41"/>
      <c r="AY1959" s="41"/>
      <c r="BA1959" s="41"/>
      <c r="BC1959" s="41"/>
      <c r="BE1959" s="41"/>
      <c r="BG1959" s="41"/>
      <c r="BI1959" s="41"/>
      <c r="BK1959" s="41"/>
      <c r="BM1959" s="41"/>
      <c r="BO1959" s="41"/>
    </row>
    <row r="1960" spans="13:67" x14ac:dyDescent="0.2">
      <c r="M1960" s="41"/>
      <c r="O1960" s="41"/>
      <c r="Q1960" s="41"/>
      <c r="S1960" s="41"/>
      <c r="U1960" s="41"/>
      <c r="W1960" s="41"/>
      <c r="Y1960" s="41"/>
      <c r="AA1960" s="41"/>
      <c r="AC1960" s="41"/>
      <c r="AE1960" s="41"/>
      <c r="AG1960" s="41"/>
      <c r="AI1960" s="41"/>
      <c r="AK1960" s="41"/>
      <c r="AM1960" s="41"/>
      <c r="AO1960" s="41"/>
      <c r="AQ1960" s="41"/>
      <c r="AS1960" s="41"/>
      <c r="AU1960" s="41"/>
      <c r="AW1960" s="41"/>
      <c r="AY1960" s="41"/>
      <c r="BA1960" s="41"/>
      <c r="BC1960" s="41"/>
      <c r="BE1960" s="41"/>
      <c r="BG1960" s="41"/>
      <c r="BI1960" s="41"/>
      <c r="BK1960" s="41"/>
      <c r="BM1960" s="41"/>
      <c r="BO1960" s="41"/>
    </row>
    <row r="1961" spans="13:67" x14ac:dyDescent="0.2">
      <c r="M1961" s="41"/>
      <c r="O1961" s="41"/>
      <c r="Q1961" s="41"/>
      <c r="S1961" s="41"/>
      <c r="U1961" s="41"/>
      <c r="W1961" s="41"/>
      <c r="Y1961" s="41"/>
      <c r="AA1961" s="41"/>
      <c r="AC1961" s="41"/>
      <c r="AE1961" s="41"/>
      <c r="AG1961" s="41"/>
      <c r="AI1961" s="41"/>
      <c r="AK1961" s="41"/>
      <c r="AM1961" s="41"/>
      <c r="AO1961" s="41"/>
      <c r="AQ1961" s="41"/>
      <c r="AS1961" s="41"/>
      <c r="AU1961" s="41"/>
      <c r="AW1961" s="41"/>
      <c r="AY1961" s="41"/>
      <c r="BA1961" s="41"/>
      <c r="BC1961" s="41"/>
      <c r="BE1961" s="41"/>
      <c r="BG1961" s="41"/>
      <c r="BI1961" s="41"/>
      <c r="BK1961" s="41"/>
      <c r="BM1961" s="41"/>
      <c r="BO1961" s="41"/>
    </row>
    <row r="1962" spans="13:67" x14ac:dyDescent="0.2">
      <c r="M1962" s="41"/>
      <c r="O1962" s="41"/>
      <c r="Q1962" s="41"/>
      <c r="S1962" s="41"/>
      <c r="U1962" s="41"/>
      <c r="W1962" s="41"/>
      <c r="Y1962" s="41"/>
      <c r="AA1962" s="41"/>
      <c r="AC1962" s="41"/>
      <c r="AE1962" s="41"/>
      <c r="AG1962" s="41"/>
      <c r="AI1962" s="41"/>
      <c r="AK1962" s="41"/>
      <c r="AM1962" s="41"/>
      <c r="AO1962" s="41"/>
      <c r="AQ1962" s="41"/>
      <c r="AS1962" s="41"/>
      <c r="AU1962" s="41"/>
      <c r="AW1962" s="41"/>
      <c r="AY1962" s="41"/>
      <c r="BA1962" s="41"/>
      <c r="BC1962" s="41"/>
      <c r="BE1962" s="41"/>
      <c r="BG1962" s="41"/>
      <c r="BI1962" s="41"/>
      <c r="BK1962" s="41"/>
      <c r="BM1962" s="41"/>
      <c r="BO1962" s="41"/>
    </row>
    <row r="1963" spans="13:67" x14ac:dyDescent="0.2">
      <c r="M1963" s="41"/>
      <c r="O1963" s="41"/>
      <c r="Q1963" s="41"/>
      <c r="S1963" s="41"/>
      <c r="U1963" s="41"/>
      <c r="W1963" s="41"/>
      <c r="Y1963" s="41"/>
      <c r="AA1963" s="41"/>
      <c r="AC1963" s="41"/>
      <c r="AE1963" s="41"/>
      <c r="AG1963" s="41"/>
      <c r="AI1963" s="41"/>
      <c r="AK1963" s="41"/>
      <c r="AM1963" s="41"/>
      <c r="AO1963" s="41"/>
      <c r="AQ1963" s="41"/>
      <c r="AS1963" s="41"/>
      <c r="AU1963" s="41"/>
      <c r="AW1963" s="41"/>
      <c r="AY1963" s="41"/>
      <c r="BA1963" s="41"/>
      <c r="BC1963" s="41"/>
      <c r="BE1963" s="41"/>
      <c r="BG1963" s="41"/>
      <c r="BI1963" s="41"/>
      <c r="BK1963" s="41"/>
      <c r="BM1963" s="41"/>
      <c r="BO1963" s="41"/>
    </row>
    <row r="1964" spans="13:67" x14ac:dyDescent="0.2">
      <c r="M1964" s="41"/>
      <c r="O1964" s="41"/>
      <c r="Q1964" s="41"/>
      <c r="S1964" s="41"/>
      <c r="U1964" s="41"/>
      <c r="W1964" s="41"/>
      <c r="Y1964" s="41"/>
      <c r="AA1964" s="41"/>
      <c r="AC1964" s="41"/>
      <c r="AE1964" s="41"/>
      <c r="AG1964" s="41"/>
      <c r="AI1964" s="41"/>
      <c r="AK1964" s="41"/>
      <c r="AM1964" s="41"/>
      <c r="AO1964" s="41"/>
      <c r="AQ1964" s="41"/>
      <c r="AS1964" s="41"/>
      <c r="AU1964" s="41"/>
      <c r="AW1964" s="41"/>
      <c r="AY1964" s="41"/>
      <c r="BA1964" s="41"/>
      <c r="BC1964" s="41"/>
      <c r="BE1964" s="41"/>
      <c r="BG1964" s="41"/>
      <c r="BI1964" s="41"/>
      <c r="BK1964" s="41"/>
      <c r="BM1964" s="41"/>
      <c r="BO1964" s="41"/>
    </row>
    <row r="1965" spans="13:67" x14ac:dyDescent="0.2">
      <c r="M1965" s="41"/>
      <c r="O1965" s="41"/>
      <c r="Q1965" s="41"/>
      <c r="S1965" s="41"/>
      <c r="U1965" s="41"/>
      <c r="W1965" s="41"/>
      <c r="Y1965" s="41"/>
      <c r="AA1965" s="41"/>
      <c r="AC1965" s="41"/>
      <c r="AE1965" s="41"/>
      <c r="AG1965" s="41"/>
      <c r="AI1965" s="41"/>
      <c r="AK1965" s="41"/>
      <c r="AM1965" s="41"/>
      <c r="AO1965" s="41"/>
      <c r="AQ1965" s="41"/>
      <c r="AS1965" s="41"/>
      <c r="AU1965" s="41"/>
      <c r="AW1965" s="41"/>
      <c r="AY1965" s="41"/>
      <c r="BA1965" s="41"/>
      <c r="BC1965" s="41"/>
      <c r="BE1965" s="41"/>
      <c r="BG1965" s="41"/>
      <c r="BI1965" s="41"/>
      <c r="BK1965" s="41"/>
      <c r="BM1965" s="41"/>
      <c r="BO1965" s="41"/>
    </row>
    <row r="1966" spans="13:67" x14ac:dyDescent="0.2">
      <c r="M1966" s="41"/>
      <c r="O1966" s="41"/>
      <c r="Q1966" s="41"/>
      <c r="S1966" s="41"/>
      <c r="U1966" s="41"/>
      <c r="W1966" s="41"/>
      <c r="Y1966" s="41"/>
      <c r="AA1966" s="41"/>
      <c r="AC1966" s="41"/>
      <c r="AE1966" s="41"/>
      <c r="AG1966" s="41"/>
      <c r="AI1966" s="41"/>
      <c r="AK1966" s="41"/>
      <c r="AM1966" s="41"/>
      <c r="AO1966" s="41"/>
      <c r="AQ1966" s="41"/>
      <c r="AS1966" s="41"/>
      <c r="AU1966" s="41"/>
      <c r="AW1966" s="41"/>
      <c r="AY1966" s="41"/>
      <c r="BA1966" s="41"/>
      <c r="BC1966" s="41"/>
      <c r="BE1966" s="41"/>
      <c r="BG1966" s="41"/>
      <c r="BI1966" s="41"/>
      <c r="BK1966" s="41"/>
      <c r="BM1966" s="41"/>
      <c r="BO1966" s="41"/>
    </row>
    <row r="1967" spans="13:67" x14ac:dyDescent="0.2">
      <c r="M1967" s="41"/>
      <c r="O1967" s="41"/>
      <c r="Q1967" s="41"/>
      <c r="S1967" s="41"/>
      <c r="U1967" s="41"/>
      <c r="W1967" s="41"/>
      <c r="Y1967" s="41"/>
      <c r="AA1967" s="41"/>
      <c r="AC1967" s="41"/>
      <c r="AE1967" s="41"/>
      <c r="AG1967" s="41"/>
      <c r="AI1967" s="41"/>
      <c r="AK1967" s="41"/>
      <c r="AM1967" s="41"/>
      <c r="AO1967" s="41"/>
      <c r="AQ1967" s="41"/>
      <c r="AS1967" s="41"/>
      <c r="AU1967" s="41"/>
      <c r="AW1967" s="41"/>
      <c r="AY1967" s="41"/>
      <c r="BA1967" s="41"/>
      <c r="BC1967" s="41"/>
      <c r="BE1967" s="41"/>
      <c r="BG1967" s="41"/>
      <c r="BI1967" s="41"/>
      <c r="BK1967" s="41"/>
      <c r="BM1967" s="41"/>
      <c r="BO1967" s="41"/>
    </row>
    <row r="1968" spans="13:67" x14ac:dyDescent="0.2">
      <c r="M1968" s="41"/>
      <c r="O1968" s="41"/>
      <c r="Q1968" s="41"/>
      <c r="S1968" s="41"/>
      <c r="U1968" s="41"/>
      <c r="W1968" s="41"/>
      <c r="Y1968" s="41"/>
      <c r="AA1968" s="41"/>
      <c r="AC1968" s="41"/>
      <c r="AE1968" s="41"/>
      <c r="AG1968" s="41"/>
      <c r="AI1968" s="41"/>
      <c r="AK1968" s="41"/>
      <c r="AM1968" s="41"/>
      <c r="AO1968" s="41"/>
      <c r="AQ1968" s="41"/>
      <c r="AS1968" s="41"/>
      <c r="AU1968" s="41"/>
      <c r="AW1968" s="41"/>
      <c r="AY1968" s="41"/>
      <c r="BA1968" s="41"/>
      <c r="BC1968" s="41"/>
      <c r="BE1968" s="41"/>
      <c r="BG1968" s="41"/>
      <c r="BI1968" s="41"/>
      <c r="BK1968" s="41"/>
      <c r="BM1968" s="41"/>
      <c r="BO1968" s="41"/>
    </row>
    <row r="1969" spans="13:67" x14ac:dyDescent="0.2">
      <c r="M1969" s="41"/>
      <c r="O1969" s="41"/>
      <c r="Q1969" s="41"/>
      <c r="S1969" s="41"/>
      <c r="U1969" s="41"/>
      <c r="W1969" s="41"/>
      <c r="Y1969" s="41"/>
      <c r="AA1969" s="41"/>
      <c r="AC1969" s="41"/>
      <c r="AE1969" s="41"/>
      <c r="AG1969" s="41"/>
      <c r="AI1969" s="41"/>
      <c r="AK1969" s="41"/>
      <c r="AM1969" s="41"/>
      <c r="AO1969" s="41"/>
      <c r="AQ1969" s="41"/>
      <c r="AS1969" s="41"/>
      <c r="AU1969" s="41"/>
      <c r="AW1969" s="41"/>
      <c r="AY1969" s="41"/>
      <c r="BA1969" s="41"/>
      <c r="BC1969" s="41"/>
      <c r="BE1969" s="41"/>
      <c r="BG1969" s="41"/>
      <c r="BI1969" s="41"/>
      <c r="BK1969" s="41"/>
      <c r="BM1969" s="41"/>
      <c r="BO1969" s="41"/>
    </row>
    <row r="1970" spans="13:67" x14ac:dyDescent="0.2">
      <c r="M1970" s="41"/>
      <c r="O1970" s="41"/>
      <c r="Q1970" s="41"/>
      <c r="S1970" s="41"/>
      <c r="U1970" s="41"/>
      <c r="W1970" s="41"/>
      <c r="Y1970" s="41"/>
      <c r="AA1970" s="41"/>
      <c r="AC1970" s="41"/>
      <c r="AE1970" s="41"/>
      <c r="AG1970" s="41"/>
      <c r="AI1970" s="41"/>
      <c r="AK1970" s="41"/>
      <c r="AM1970" s="41"/>
      <c r="AO1970" s="41"/>
      <c r="AQ1970" s="41"/>
      <c r="AS1970" s="41"/>
      <c r="AU1970" s="41"/>
      <c r="AW1970" s="41"/>
      <c r="AY1970" s="41"/>
      <c r="BA1970" s="41"/>
      <c r="BC1970" s="41"/>
      <c r="BE1970" s="41"/>
      <c r="BG1970" s="41"/>
      <c r="BI1970" s="41"/>
      <c r="BK1970" s="41"/>
      <c r="BM1970" s="41"/>
      <c r="BO1970" s="41"/>
    </row>
    <row r="1971" spans="13:67" x14ac:dyDescent="0.2">
      <c r="M1971" s="41"/>
      <c r="O1971" s="41"/>
      <c r="Q1971" s="41"/>
      <c r="S1971" s="41"/>
      <c r="U1971" s="41"/>
      <c r="W1971" s="41"/>
      <c r="Y1971" s="41"/>
      <c r="AA1971" s="41"/>
      <c r="AC1971" s="41"/>
      <c r="AE1971" s="41"/>
      <c r="AG1971" s="41"/>
      <c r="AI1971" s="41"/>
      <c r="AK1971" s="41"/>
      <c r="AM1971" s="41"/>
      <c r="AO1971" s="41"/>
      <c r="AQ1971" s="41"/>
      <c r="AS1971" s="41"/>
      <c r="AU1971" s="41"/>
      <c r="AW1971" s="41"/>
      <c r="AY1971" s="41"/>
      <c r="BA1971" s="41"/>
      <c r="BC1971" s="41"/>
      <c r="BE1971" s="41"/>
      <c r="BG1971" s="41"/>
      <c r="BI1971" s="41"/>
      <c r="BK1971" s="41"/>
      <c r="BM1971" s="41"/>
      <c r="BO1971" s="41"/>
    </row>
    <row r="1972" spans="13:67" x14ac:dyDescent="0.2">
      <c r="M1972" s="41"/>
      <c r="O1972" s="41"/>
      <c r="Q1972" s="41"/>
      <c r="S1972" s="41"/>
      <c r="U1972" s="41"/>
      <c r="W1972" s="41"/>
      <c r="Y1972" s="41"/>
      <c r="AA1972" s="41"/>
      <c r="AC1972" s="41"/>
      <c r="AE1972" s="41"/>
      <c r="AG1972" s="41"/>
      <c r="AI1972" s="41"/>
      <c r="AK1972" s="41"/>
      <c r="AM1972" s="41"/>
      <c r="AO1972" s="41"/>
      <c r="AQ1972" s="41"/>
      <c r="AS1972" s="41"/>
      <c r="AU1972" s="41"/>
      <c r="AW1972" s="41"/>
      <c r="AY1972" s="41"/>
      <c r="BA1972" s="41"/>
      <c r="BC1972" s="41"/>
      <c r="BE1972" s="41"/>
      <c r="BG1972" s="41"/>
      <c r="BI1972" s="41"/>
      <c r="BK1972" s="41"/>
      <c r="BM1972" s="41"/>
      <c r="BO1972" s="41"/>
    </row>
    <row r="1973" spans="13:67" x14ac:dyDescent="0.2">
      <c r="M1973" s="41"/>
      <c r="O1973" s="41"/>
      <c r="Q1973" s="41"/>
      <c r="S1973" s="41"/>
      <c r="U1973" s="41"/>
      <c r="W1973" s="41"/>
      <c r="Y1973" s="41"/>
      <c r="AA1973" s="41"/>
      <c r="AC1973" s="41"/>
      <c r="AE1973" s="41"/>
      <c r="AG1973" s="41"/>
      <c r="AI1973" s="41"/>
      <c r="AK1973" s="41"/>
      <c r="AM1973" s="41"/>
      <c r="AO1973" s="41"/>
      <c r="AQ1973" s="41"/>
      <c r="AS1973" s="41"/>
      <c r="AU1973" s="41"/>
      <c r="AW1973" s="41"/>
      <c r="AY1973" s="41"/>
      <c r="BA1973" s="41"/>
      <c r="BC1973" s="41"/>
      <c r="BE1973" s="41"/>
      <c r="BG1973" s="41"/>
      <c r="BI1973" s="41"/>
      <c r="BK1973" s="41"/>
      <c r="BM1973" s="41"/>
      <c r="BO1973" s="41"/>
    </row>
    <row r="1974" spans="13:67" x14ac:dyDescent="0.2">
      <c r="M1974" s="41"/>
      <c r="O1974" s="41"/>
      <c r="Q1974" s="41"/>
      <c r="S1974" s="41"/>
      <c r="U1974" s="41"/>
      <c r="W1974" s="41"/>
      <c r="Y1974" s="41"/>
      <c r="AA1974" s="41"/>
      <c r="AC1974" s="41"/>
      <c r="AE1974" s="41"/>
      <c r="AG1974" s="41"/>
      <c r="AI1974" s="41"/>
      <c r="AK1974" s="41"/>
      <c r="AM1974" s="41"/>
      <c r="AO1974" s="41"/>
      <c r="AQ1974" s="41"/>
      <c r="AS1974" s="41"/>
      <c r="AU1974" s="41"/>
      <c r="AW1974" s="41"/>
      <c r="AY1974" s="41"/>
      <c r="BA1974" s="41"/>
      <c r="BC1974" s="41"/>
      <c r="BE1974" s="41"/>
      <c r="BG1974" s="41"/>
      <c r="BI1974" s="41"/>
      <c r="BK1974" s="41"/>
      <c r="BM1974" s="41"/>
      <c r="BO1974" s="41"/>
    </row>
    <row r="1975" spans="13:67" x14ac:dyDescent="0.2">
      <c r="M1975" s="41"/>
      <c r="O1975" s="41"/>
      <c r="Q1975" s="41"/>
      <c r="S1975" s="41"/>
      <c r="U1975" s="41"/>
      <c r="W1975" s="41"/>
      <c r="Y1975" s="41"/>
      <c r="AA1975" s="41"/>
      <c r="AC1975" s="41"/>
      <c r="AE1975" s="41"/>
      <c r="AG1975" s="41"/>
      <c r="AI1975" s="41"/>
      <c r="AK1975" s="41"/>
      <c r="AM1975" s="41"/>
      <c r="AO1975" s="41"/>
      <c r="AQ1975" s="41"/>
      <c r="AS1975" s="41"/>
      <c r="AU1975" s="41"/>
      <c r="AW1975" s="41"/>
      <c r="AY1975" s="41"/>
      <c r="BA1975" s="41"/>
      <c r="BC1975" s="41"/>
      <c r="BE1975" s="41"/>
      <c r="BG1975" s="41"/>
      <c r="BI1975" s="41"/>
      <c r="BK1975" s="41"/>
      <c r="BM1975" s="41"/>
      <c r="BO1975" s="41"/>
    </row>
    <row r="1976" spans="13:67" x14ac:dyDescent="0.2">
      <c r="M1976" s="41"/>
      <c r="O1976" s="41"/>
      <c r="Q1976" s="41"/>
      <c r="S1976" s="41"/>
      <c r="U1976" s="41"/>
      <c r="W1976" s="41"/>
      <c r="Y1976" s="41"/>
      <c r="AA1976" s="41"/>
      <c r="AC1976" s="41"/>
      <c r="AE1976" s="41"/>
      <c r="AG1976" s="41"/>
      <c r="AI1976" s="41"/>
      <c r="AK1976" s="41"/>
      <c r="AM1976" s="41"/>
      <c r="AO1976" s="41"/>
      <c r="AQ1976" s="41"/>
      <c r="AS1976" s="41"/>
      <c r="AU1976" s="41"/>
      <c r="AW1976" s="41"/>
      <c r="AY1976" s="41"/>
      <c r="BA1976" s="41"/>
      <c r="BC1976" s="41"/>
      <c r="BE1976" s="41"/>
      <c r="BG1976" s="41"/>
      <c r="BI1976" s="41"/>
      <c r="BK1976" s="41"/>
      <c r="BM1976" s="41"/>
      <c r="BO1976" s="41"/>
    </row>
    <row r="1977" spans="13:67" x14ac:dyDescent="0.2">
      <c r="M1977" s="41"/>
      <c r="O1977" s="41"/>
      <c r="Q1977" s="41"/>
      <c r="S1977" s="41"/>
      <c r="U1977" s="41"/>
      <c r="W1977" s="41"/>
      <c r="Y1977" s="41"/>
      <c r="AA1977" s="41"/>
      <c r="AC1977" s="41"/>
      <c r="AE1977" s="41"/>
      <c r="AG1977" s="41"/>
      <c r="AI1977" s="41"/>
      <c r="AK1977" s="41"/>
      <c r="AM1977" s="41"/>
      <c r="AO1977" s="41"/>
      <c r="AQ1977" s="41"/>
      <c r="AS1977" s="41"/>
      <c r="AU1977" s="41"/>
      <c r="AW1977" s="41"/>
      <c r="AY1977" s="41"/>
      <c r="BA1977" s="41"/>
      <c r="BC1977" s="41"/>
      <c r="BE1977" s="41"/>
      <c r="BG1977" s="41"/>
      <c r="BI1977" s="41"/>
      <c r="BK1977" s="41"/>
      <c r="BM1977" s="41"/>
      <c r="BO1977" s="41"/>
    </row>
    <row r="1978" spans="13:67" x14ac:dyDescent="0.2">
      <c r="M1978" s="41"/>
      <c r="O1978" s="41"/>
      <c r="Q1978" s="41"/>
      <c r="S1978" s="41"/>
      <c r="U1978" s="41"/>
      <c r="W1978" s="41"/>
      <c r="Y1978" s="41"/>
      <c r="AA1978" s="41"/>
      <c r="AC1978" s="41"/>
      <c r="AE1978" s="41"/>
      <c r="AG1978" s="41"/>
      <c r="AI1978" s="41"/>
      <c r="AK1978" s="41"/>
      <c r="AM1978" s="41"/>
      <c r="AO1978" s="41"/>
      <c r="AQ1978" s="41"/>
      <c r="AS1978" s="41"/>
      <c r="AU1978" s="41"/>
      <c r="AW1978" s="41"/>
      <c r="AY1978" s="41"/>
      <c r="BA1978" s="41"/>
      <c r="BC1978" s="41"/>
      <c r="BE1978" s="41"/>
      <c r="BG1978" s="41"/>
      <c r="BI1978" s="41"/>
      <c r="BK1978" s="41"/>
      <c r="BM1978" s="41"/>
      <c r="BO1978" s="41"/>
    </row>
    <row r="1979" spans="13:67" x14ac:dyDescent="0.2">
      <c r="M1979" s="41"/>
      <c r="O1979" s="41"/>
      <c r="Q1979" s="41"/>
      <c r="S1979" s="41"/>
      <c r="U1979" s="41"/>
      <c r="W1979" s="41"/>
      <c r="Y1979" s="41"/>
      <c r="AA1979" s="41"/>
      <c r="AC1979" s="41"/>
      <c r="AE1979" s="41"/>
      <c r="AG1979" s="41"/>
      <c r="AI1979" s="41"/>
      <c r="AK1979" s="41"/>
      <c r="AM1979" s="41"/>
      <c r="AO1979" s="41"/>
      <c r="AQ1979" s="41"/>
      <c r="AS1979" s="41"/>
      <c r="AU1979" s="41"/>
      <c r="AW1979" s="41"/>
      <c r="AY1979" s="41"/>
      <c r="BA1979" s="41"/>
      <c r="BC1979" s="41"/>
      <c r="BE1979" s="41"/>
      <c r="BG1979" s="41"/>
      <c r="BI1979" s="41"/>
      <c r="BK1979" s="41"/>
      <c r="BM1979" s="41"/>
      <c r="BO1979" s="41"/>
    </row>
    <row r="1980" spans="13:67" x14ac:dyDescent="0.2">
      <c r="M1980" s="41"/>
      <c r="O1980" s="41"/>
      <c r="Q1980" s="41"/>
      <c r="S1980" s="41"/>
      <c r="U1980" s="41"/>
      <c r="W1980" s="41"/>
      <c r="Y1980" s="41"/>
      <c r="AA1980" s="41"/>
      <c r="AC1980" s="41"/>
      <c r="AE1980" s="41"/>
      <c r="AG1980" s="41"/>
      <c r="AI1980" s="41"/>
      <c r="AK1980" s="41"/>
      <c r="AM1980" s="41"/>
      <c r="AO1980" s="41"/>
      <c r="AQ1980" s="41"/>
      <c r="AS1980" s="41"/>
      <c r="AU1980" s="41"/>
      <c r="AW1980" s="41"/>
      <c r="AY1980" s="41"/>
      <c r="BA1980" s="41"/>
      <c r="BC1980" s="41"/>
      <c r="BE1980" s="41"/>
      <c r="BG1980" s="41"/>
      <c r="BI1980" s="41"/>
      <c r="BK1980" s="41"/>
      <c r="BM1980" s="41"/>
      <c r="BO1980" s="41"/>
    </row>
    <row r="1981" spans="13:67" x14ac:dyDescent="0.2">
      <c r="M1981" s="41"/>
      <c r="O1981" s="41"/>
      <c r="Q1981" s="41"/>
      <c r="S1981" s="41"/>
      <c r="U1981" s="41"/>
      <c r="W1981" s="41"/>
      <c r="Y1981" s="41"/>
      <c r="AA1981" s="41"/>
      <c r="AC1981" s="41"/>
      <c r="AE1981" s="41"/>
      <c r="AG1981" s="41"/>
      <c r="AI1981" s="41"/>
      <c r="AK1981" s="41"/>
      <c r="AM1981" s="41"/>
      <c r="AO1981" s="41"/>
      <c r="AQ1981" s="41"/>
      <c r="AS1981" s="41"/>
      <c r="AU1981" s="41"/>
      <c r="AW1981" s="41"/>
      <c r="AY1981" s="41"/>
      <c r="BA1981" s="41"/>
      <c r="BC1981" s="41"/>
      <c r="BE1981" s="41"/>
      <c r="BG1981" s="41"/>
      <c r="BI1981" s="41"/>
      <c r="BK1981" s="41"/>
      <c r="BM1981" s="41"/>
      <c r="BO1981" s="41"/>
    </row>
    <row r="1982" spans="13:67" x14ac:dyDescent="0.2">
      <c r="M1982" s="41"/>
      <c r="O1982" s="41"/>
      <c r="Q1982" s="41"/>
      <c r="S1982" s="41"/>
      <c r="U1982" s="41"/>
      <c r="W1982" s="41"/>
      <c r="Y1982" s="41"/>
      <c r="AA1982" s="41"/>
      <c r="AC1982" s="41"/>
      <c r="AE1982" s="41"/>
      <c r="AG1982" s="41"/>
      <c r="AI1982" s="41"/>
      <c r="AK1982" s="41"/>
      <c r="AM1982" s="41"/>
      <c r="AO1982" s="41"/>
      <c r="AQ1982" s="41"/>
      <c r="AS1982" s="41"/>
      <c r="AU1982" s="41"/>
      <c r="AW1982" s="41"/>
      <c r="AY1982" s="41"/>
      <c r="BA1982" s="41"/>
      <c r="BC1982" s="41"/>
      <c r="BE1982" s="41"/>
      <c r="BG1982" s="41"/>
      <c r="BI1982" s="41"/>
      <c r="BK1982" s="41"/>
      <c r="BM1982" s="41"/>
      <c r="BO1982" s="41"/>
    </row>
    <row r="1983" spans="13:67" x14ac:dyDescent="0.2">
      <c r="M1983" s="41"/>
      <c r="O1983" s="41"/>
      <c r="Q1983" s="41"/>
      <c r="S1983" s="41"/>
      <c r="U1983" s="41"/>
      <c r="W1983" s="41"/>
      <c r="Y1983" s="41"/>
      <c r="AA1983" s="41"/>
      <c r="AC1983" s="41"/>
      <c r="AE1983" s="41"/>
      <c r="AG1983" s="41"/>
      <c r="AI1983" s="41"/>
      <c r="AK1983" s="41"/>
      <c r="AM1983" s="41"/>
      <c r="AO1983" s="41"/>
      <c r="AQ1983" s="41"/>
      <c r="AS1983" s="41"/>
      <c r="AU1983" s="41"/>
      <c r="AW1983" s="41"/>
      <c r="AY1983" s="41"/>
      <c r="BA1983" s="41"/>
      <c r="BC1983" s="41"/>
      <c r="BE1983" s="41"/>
      <c r="BG1983" s="41"/>
      <c r="BI1983" s="41"/>
      <c r="BK1983" s="41"/>
      <c r="BM1983" s="41"/>
      <c r="BO1983" s="41"/>
    </row>
    <row r="1984" spans="13:67" x14ac:dyDescent="0.2">
      <c r="M1984" s="41"/>
      <c r="O1984" s="41"/>
      <c r="Q1984" s="41"/>
      <c r="S1984" s="41"/>
      <c r="U1984" s="41"/>
      <c r="W1984" s="41"/>
      <c r="Y1984" s="41"/>
      <c r="AA1984" s="41"/>
      <c r="AC1984" s="41"/>
      <c r="AE1984" s="41"/>
      <c r="AG1984" s="41"/>
      <c r="AI1984" s="41"/>
      <c r="AK1984" s="41"/>
      <c r="AM1984" s="41"/>
      <c r="AO1984" s="41"/>
      <c r="AQ1984" s="41"/>
      <c r="AS1984" s="41"/>
      <c r="AU1984" s="41"/>
      <c r="AW1984" s="41"/>
      <c r="AY1984" s="41"/>
      <c r="BA1984" s="41"/>
      <c r="BC1984" s="41"/>
      <c r="BE1984" s="41"/>
      <c r="BG1984" s="41"/>
      <c r="BI1984" s="41"/>
      <c r="BK1984" s="41"/>
      <c r="BM1984" s="41"/>
      <c r="BO1984" s="41"/>
    </row>
    <row r="1985" spans="13:67" x14ac:dyDescent="0.2">
      <c r="M1985" s="41"/>
      <c r="O1985" s="41"/>
      <c r="Q1985" s="41"/>
      <c r="S1985" s="41"/>
      <c r="U1985" s="41"/>
      <c r="W1985" s="41"/>
      <c r="Y1985" s="41"/>
      <c r="AA1985" s="41"/>
      <c r="AC1985" s="41"/>
      <c r="AE1985" s="41"/>
      <c r="AG1985" s="41"/>
      <c r="AI1985" s="41"/>
      <c r="AK1985" s="41"/>
      <c r="AM1985" s="41"/>
      <c r="AO1985" s="41"/>
      <c r="AQ1985" s="41"/>
      <c r="AS1985" s="41"/>
      <c r="AU1985" s="41"/>
      <c r="AW1985" s="41"/>
      <c r="AY1985" s="41"/>
      <c r="BA1985" s="41"/>
      <c r="BC1985" s="41"/>
      <c r="BE1985" s="41"/>
      <c r="BG1985" s="41"/>
      <c r="BI1985" s="41"/>
      <c r="BK1985" s="41"/>
      <c r="BM1985" s="41"/>
      <c r="BO1985" s="41"/>
    </row>
    <row r="1986" spans="13:67" x14ac:dyDescent="0.2">
      <c r="M1986" s="41"/>
      <c r="O1986" s="41"/>
      <c r="Q1986" s="41"/>
      <c r="S1986" s="41"/>
      <c r="U1986" s="41"/>
      <c r="W1986" s="41"/>
      <c r="Y1986" s="41"/>
      <c r="AA1986" s="41"/>
      <c r="AC1986" s="41"/>
      <c r="AE1986" s="41"/>
      <c r="AG1986" s="41"/>
      <c r="AI1986" s="41"/>
      <c r="AK1986" s="41"/>
      <c r="AM1986" s="41"/>
      <c r="AO1986" s="41"/>
      <c r="AQ1986" s="41"/>
      <c r="AS1986" s="41"/>
      <c r="AU1986" s="41"/>
      <c r="AW1986" s="41"/>
      <c r="AY1986" s="41"/>
      <c r="BA1986" s="41"/>
      <c r="BC1986" s="41"/>
      <c r="BE1986" s="41"/>
      <c r="BG1986" s="41"/>
      <c r="BI1986" s="41"/>
      <c r="BK1986" s="41"/>
      <c r="BM1986" s="41"/>
      <c r="BO1986" s="41"/>
    </row>
    <row r="1987" spans="13:67" x14ac:dyDescent="0.2">
      <c r="M1987" s="41"/>
      <c r="O1987" s="41"/>
      <c r="Q1987" s="41"/>
      <c r="S1987" s="41"/>
      <c r="U1987" s="41"/>
      <c r="W1987" s="41"/>
      <c r="Y1987" s="41"/>
      <c r="AA1987" s="41"/>
      <c r="AC1987" s="41"/>
      <c r="AE1987" s="41"/>
      <c r="AG1987" s="41"/>
      <c r="AI1987" s="41"/>
      <c r="AK1987" s="41"/>
      <c r="AM1987" s="41"/>
      <c r="AO1987" s="41"/>
      <c r="AQ1987" s="41"/>
      <c r="AS1987" s="41"/>
      <c r="AU1987" s="41"/>
      <c r="AW1987" s="41"/>
      <c r="AY1987" s="41"/>
      <c r="BA1987" s="41"/>
      <c r="BC1987" s="41"/>
      <c r="BE1987" s="41"/>
      <c r="BG1987" s="41"/>
      <c r="BI1987" s="41"/>
      <c r="BK1987" s="41"/>
      <c r="BM1987" s="41"/>
      <c r="BO1987" s="41"/>
    </row>
    <row r="1988" spans="13:67" x14ac:dyDescent="0.2">
      <c r="M1988" s="41"/>
      <c r="O1988" s="41"/>
      <c r="Q1988" s="41"/>
      <c r="S1988" s="41"/>
      <c r="U1988" s="41"/>
      <c r="W1988" s="41"/>
      <c r="Y1988" s="41"/>
      <c r="AA1988" s="41"/>
      <c r="AC1988" s="41"/>
      <c r="AE1988" s="41"/>
      <c r="AG1988" s="41"/>
      <c r="AI1988" s="41"/>
      <c r="AK1988" s="41"/>
      <c r="AM1988" s="41"/>
      <c r="AO1988" s="41"/>
      <c r="AQ1988" s="41"/>
      <c r="AS1988" s="41"/>
      <c r="AU1988" s="41"/>
      <c r="AW1988" s="41"/>
      <c r="AY1988" s="41"/>
      <c r="BA1988" s="41"/>
      <c r="BC1988" s="41"/>
      <c r="BE1988" s="41"/>
      <c r="BG1988" s="41"/>
      <c r="BI1988" s="41"/>
      <c r="BK1988" s="41"/>
      <c r="BM1988" s="41"/>
      <c r="BO1988" s="41"/>
    </row>
    <row r="1989" spans="13:67" x14ac:dyDescent="0.2">
      <c r="M1989" s="41"/>
      <c r="O1989" s="41"/>
      <c r="Q1989" s="41"/>
      <c r="S1989" s="41"/>
      <c r="U1989" s="41"/>
      <c r="W1989" s="41"/>
      <c r="Y1989" s="41"/>
      <c r="AA1989" s="41"/>
      <c r="AC1989" s="41"/>
      <c r="AE1989" s="41"/>
      <c r="AG1989" s="41"/>
      <c r="AI1989" s="41"/>
      <c r="AK1989" s="41"/>
      <c r="AM1989" s="41"/>
      <c r="AO1989" s="41"/>
      <c r="AQ1989" s="41"/>
      <c r="AS1989" s="41"/>
      <c r="AU1989" s="41"/>
      <c r="AW1989" s="41"/>
      <c r="AY1989" s="41"/>
      <c r="BA1989" s="41"/>
      <c r="BC1989" s="41"/>
      <c r="BE1989" s="41"/>
      <c r="BG1989" s="41"/>
      <c r="BI1989" s="41"/>
      <c r="BK1989" s="41"/>
      <c r="BM1989" s="41"/>
      <c r="BO1989" s="41"/>
    </row>
    <row r="1990" spans="13:67" x14ac:dyDescent="0.2">
      <c r="M1990" s="41"/>
      <c r="O1990" s="41"/>
      <c r="Q1990" s="41"/>
      <c r="S1990" s="41"/>
      <c r="U1990" s="41"/>
      <c r="W1990" s="41"/>
      <c r="Y1990" s="41"/>
      <c r="AA1990" s="41"/>
      <c r="AC1990" s="41"/>
      <c r="AE1990" s="41"/>
      <c r="AG1990" s="41"/>
      <c r="AI1990" s="41"/>
      <c r="AK1990" s="41"/>
      <c r="AM1990" s="41"/>
      <c r="AO1990" s="41"/>
      <c r="AQ1990" s="41"/>
      <c r="AS1990" s="41"/>
      <c r="AU1990" s="41"/>
      <c r="AW1990" s="41"/>
      <c r="AY1990" s="41"/>
      <c r="BA1990" s="41"/>
      <c r="BC1990" s="41"/>
      <c r="BE1990" s="41"/>
      <c r="BG1990" s="41"/>
      <c r="BI1990" s="41"/>
      <c r="BK1990" s="41"/>
      <c r="BM1990" s="41"/>
      <c r="BO1990" s="41"/>
    </row>
    <row r="1991" spans="13:67" x14ac:dyDescent="0.2">
      <c r="M1991" s="41"/>
      <c r="O1991" s="41"/>
      <c r="Q1991" s="41"/>
      <c r="S1991" s="41"/>
      <c r="U1991" s="41"/>
      <c r="W1991" s="41"/>
      <c r="Y1991" s="41"/>
      <c r="AA1991" s="41"/>
      <c r="AC1991" s="41"/>
      <c r="AE1991" s="41"/>
      <c r="AG1991" s="41"/>
      <c r="AI1991" s="41"/>
      <c r="AK1991" s="41"/>
      <c r="AM1991" s="41"/>
      <c r="AO1991" s="41"/>
      <c r="AQ1991" s="41"/>
      <c r="AS1991" s="41"/>
      <c r="AU1991" s="41"/>
      <c r="AW1991" s="41"/>
      <c r="AY1991" s="41"/>
      <c r="BA1991" s="41"/>
      <c r="BC1991" s="41"/>
      <c r="BE1991" s="41"/>
      <c r="BG1991" s="41"/>
      <c r="BI1991" s="41"/>
      <c r="BK1991" s="41"/>
      <c r="BM1991" s="41"/>
      <c r="BO1991" s="41"/>
    </row>
    <row r="1992" spans="13:67" x14ac:dyDescent="0.2">
      <c r="M1992" s="41"/>
      <c r="O1992" s="41"/>
      <c r="Q1992" s="41"/>
      <c r="S1992" s="41"/>
      <c r="U1992" s="41"/>
      <c r="W1992" s="41"/>
      <c r="Y1992" s="41"/>
      <c r="AA1992" s="41"/>
      <c r="AC1992" s="41"/>
      <c r="AE1992" s="41"/>
      <c r="AG1992" s="41"/>
      <c r="AI1992" s="41"/>
      <c r="AK1992" s="41"/>
      <c r="AM1992" s="41"/>
      <c r="AO1992" s="41"/>
      <c r="AQ1992" s="41"/>
      <c r="AS1992" s="41"/>
      <c r="AU1992" s="41"/>
      <c r="AW1992" s="41"/>
      <c r="AY1992" s="41"/>
      <c r="BA1992" s="41"/>
      <c r="BC1992" s="41"/>
      <c r="BE1992" s="41"/>
      <c r="BG1992" s="41"/>
      <c r="BI1992" s="41"/>
      <c r="BK1992" s="41"/>
      <c r="BM1992" s="41"/>
      <c r="BO1992" s="41"/>
    </row>
    <row r="1993" spans="13:67" x14ac:dyDescent="0.2">
      <c r="M1993" s="41"/>
      <c r="O1993" s="41"/>
      <c r="Q1993" s="41"/>
      <c r="S1993" s="41"/>
      <c r="U1993" s="41"/>
      <c r="W1993" s="41"/>
      <c r="Y1993" s="41"/>
      <c r="AA1993" s="41"/>
      <c r="AC1993" s="41"/>
      <c r="AE1993" s="41"/>
      <c r="AG1993" s="41"/>
      <c r="AI1993" s="41"/>
      <c r="AK1993" s="41"/>
      <c r="AM1993" s="41"/>
      <c r="AO1993" s="41"/>
      <c r="AQ1993" s="41"/>
      <c r="AS1993" s="41"/>
      <c r="AU1993" s="41"/>
      <c r="AW1993" s="41"/>
      <c r="AY1993" s="41"/>
      <c r="BA1993" s="41"/>
      <c r="BC1993" s="41"/>
      <c r="BE1993" s="41"/>
      <c r="BG1993" s="41"/>
      <c r="BI1993" s="41"/>
      <c r="BK1993" s="41"/>
      <c r="BM1993" s="41"/>
      <c r="BO1993" s="41"/>
    </row>
    <row r="1994" spans="13:67" x14ac:dyDescent="0.2">
      <c r="M1994" s="41"/>
      <c r="O1994" s="41"/>
      <c r="Q1994" s="41"/>
      <c r="S1994" s="41"/>
      <c r="U1994" s="41"/>
      <c r="W1994" s="41"/>
      <c r="Y1994" s="41"/>
      <c r="AA1994" s="41"/>
      <c r="AC1994" s="41"/>
      <c r="AE1994" s="41"/>
      <c r="AG1994" s="41"/>
      <c r="AI1994" s="41"/>
      <c r="AK1994" s="41"/>
      <c r="AM1994" s="41"/>
      <c r="AO1994" s="41"/>
      <c r="AQ1994" s="41"/>
      <c r="AS1994" s="41"/>
      <c r="AU1994" s="41"/>
      <c r="AW1994" s="41"/>
      <c r="AY1994" s="41"/>
      <c r="BA1994" s="41"/>
      <c r="BC1994" s="41"/>
      <c r="BE1994" s="41"/>
      <c r="BG1994" s="41"/>
      <c r="BI1994" s="41"/>
      <c r="BK1994" s="41"/>
      <c r="BM1994" s="41"/>
      <c r="BO1994" s="41"/>
    </row>
    <row r="1995" spans="13:67" x14ac:dyDescent="0.2">
      <c r="M1995" s="41"/>
      <c r="O1995" s="41"/>
      <c r="Q1995" s="41"/>
      <c r="S1995" s="41"/>
      <c r="U1995" s="41"/>
      <c r="W1995" s="41"/>
      <c r="Y1995" s="41"/>
      <c r="AA1995" s="41"/>
      <c r="AC1995" s="41"/>
      <c r="AE1995" s="41"/>
      <c r="AG1995" s="41"/>
      <c r="AI1995" s="41"/>
      <c r="AK1995" s="41"/>
      <c r="AM1995" s="41"/>
      <c r="AO1995" s="41"/>
      <c r="AQ1995" s="41"/>
      <c r="AS1995" s="41"/>
      <c r="AU1995" s="41"/>
      <c r="AW1995" s="41"/>
      <c r="AY1995" s="41"/>
      <c r="BA1995" s="41"/>
      <c r="BC1995" s="41"/>
      <c r="BE1995" s="41"/>
      <c r="BG1995" s="41"/>
      <c r="BI1995" s="41"/>
      <c r="BK1995" s="41"/>
      <c r="BM1995" s="41"/>
      <c r="BO1995" s="41"/>
    </row>
    <row r="1996" spans="13:67" x14ac:dyDescent="0.2">
      <c r="M1996" s="41"/>
      <c r="O1996" s="41"/>
      <c r="Q1996" s="41"/>
      <c r="S1996" s="41"/>
      <c r="U1996" s="41"/>
      <c r="W1996" s="41"/>
      <c r="Y1996" s="41"/>
      <c r="AA1996" s="41"/>
      <c r="AC1996" s="41"/>
      <c r="AE1996" s="41"/>
      <c r="AG1996" s="41"/>
      <c r="AI1996" s="41"/>
      <c r="AK1996" s="41"/>
      <c r="AM1996" s="41"/>
      <c r="AO1996" s="41"/>
      <c r="AQ1996" s="41"/>
      <c r="AS1996" s="41"/>
      <c r="AU1996" s="41"/>
      <c r="AW1996" s="41"/>
      <c r="AY1996" s="41"/>
      <c r="BA1996" s="41"/>
      <c r="BC1996" s="41"/>
      <c r="BE1996" s="41"/>
      <c r="BG1996" s="41"/>
      <c r="BI1996" s="41"/>
      <c r="BK1996" s="41"/>
      <c r="BM1996" s="41"/>
      <c r="BO1996" s="41"/>
    </row>
    <row r="1997" spans="13:67" x14ac:dyDescent="0.2">
      <c r="M1997" s="41"/>
      <c r="O1997" s="41"/>
      <c r="Q1997" s="41"/>
      <c r="S1997" s="41"/>
      <c r="U1997" s="41"/>
      <c r="W1997" s="41"/>
      <c r="Y1997" s="41"/>
      <c r="AA1997" s="41"/>
      <c r="AC1997" s="41"/>
      <c r="AE1997" s="41"/>
      <c r="AG1997" s="41"/>
      <c r="AI1997" s="41"/>
      <c r="AK1997" s="41"/>
      <c r="AM1997" s="41"/>
      <c r="AO1997" s="41"/>
      <c r="AQ1997" s="41"/>
      <c r="AS1997" s="41"/>
      <c r="AU1997" s="41"/>
      <c r="AW1997" s="41"/>
      <c r="AY1997" s="41"/>
      <c r="BA1997" s="41"/>
      <c r="BC1997" s="41"/>
      <c r="BE1997" s="41"/>
      <c r="BG1997" s="41"/>
      <c r="BI1997" s="41"/>
      <c r="BK1997" s="41"/>
      <c r="BM1997" s="41"/>
      <c r="BO1997" s="41"/>
    </row>
    <row r="1998" spans="13:67" x14ac:dyDescent="0.2">
      <c r="M1998" s="41"/>
      <c r="O1998" s="41"/>
      <c r="Q1998" s="41"/>
      <c r="S1998" s="41"/>
      <c r="U1998" s="41"/>
      <c r="W1998" s="41"/>
      <c r="Y1998" s="41"/>
      <c r="AA1998" s="41"/>
      <c r="AC1998" s="41"/>
      <c r="AE1998" s="41"/>
      <c r="AG1998" s="41"/>
      <c r="AI1998" s="41"/>
      <c r="AK1998" s="41"/>
      <c r="AM1998" s="41"/>
      <c r="AO1998" s="41"/>
      <c r="AQ1998" s="41"/>
      <c r="AS1998" s="41"/>
      <c r="AU1998" s="41"/>
      <c r="AW1998" s="41"/>
      <c r="AY1998" s="41"/>
      <c r="BA1998" s="41"/>
      <c r="BC1998" s="41"/>
      <c r="BE1998" s="41"/>
      <c r="BG1998" s="41"/>
      <c r="BI1998" s="41"/>
      <c r="BK1998" s="41"/>
      <c r="BM1998" s="41"/>
      <c r="BO1998" s="41"/>
    </row>
    <row r="1999" spans="13:67" x14ac:dyDescent="0.2">
      <c r="M1999" s="41"/>
      <c r="O1999" s="41"/>
      <c r="Q1999" s="41"/>
      <c r="S1999" s="41"/>
      <c r="U1999" s="41"/>
      <c r="W1999" s="41"/>
      <c r="Y1999" s="41"/>
      <c r="AA1999" s="41"/>
      <c r="AC1999" s="41"/>
      <c r="AE1999" s="41"/>
      <c r="AG1999" s="41"/>
      <c r="AI1999" s="41"/>
      <c r="AK1999" s="41"/>
      <c r="AM1999" s="41"/>
      <c r="AO1999" s="41"/>
      <c r="AQ1999" s="41"/>
      <c r="AS1999" s="41"/>
      <c r="AU1999" s="41"/>
      <c r="AW1999" s="41"/>
      <c r="AY1999" s="41"/>
      <c r="BA1999" s="41"/>
      <c r="BC1999" s="41"/>
      <c r="BE1999" s="41"/>
      <c r="BG1999" s="41"/>
      <c r="BI1999" s="41"/>
      <c r="BK1999" s="41"/>
      <c r="BM1999" s="41"/>
      <c r="BO1999" s="41"/>
    </row>
    <row r="2000" spans="13:67" x14ac:dyDescent="0.2">
      <c r="M2000" s="41"/>
      <c r="O2000" s="41"/>
      <c r="Q2000" s="41"/>
      <c r="S2000" s="41"/>
      <c r="U2000" s="41"/>
      <c r="W2000" s="41"/>
      <c r="Y2000" s="41"/>
      <c r="AA2000" s="41"/>
      <c r="AC2000" s="41"/>
      <c r="AE2000" s="41"/>
      <c r="AG2000" s="41"/>
      <c r="AI2000" s="41"/>
      <c r="AK2000" s="41"/>
      <c r="AM2000" s="41"/>
      <c r="AO2000" s="41"/>
      <c r="AQ2000" s="41"/>
      <c r="AS2000" s="41"/>
      <c r="AU2000" s="41"/>
      <c r="AW2000" s="41"/>
      <c r="AY2000" s="41"/>
      <c r="BA2000" s="41"/>
      <c r="BC2000" s="41"/>
      <c r="BE2000" s="41"/>
      <c r="BG2000" s="41"/>
      <c r="BI2000" s="41"/>
      <c r="BK2000" s="41"/>
      <c r="BM2000" s="41"/>
      <c r="BO2000" s="41"/>
    </row>
    <row r="2001" spans="13:67" x14ac:dyDescent="0.2">
      <c r="M2001" s="41"/>
      <c r="O2001" s="41"/>
      <c r="Q2001" s="41"/>
      <c r="S2001" s="41"/>
      <c r="U2001" s="41"/>
      <c r="W2001" s="41"/>
      <c r="Y2001" s="41"/>
      <c r="AA2001" s="41"/>
      <c r="AC2001" s="41"/>
      <c r="AE2001" s="41"/>
      <c r="AG2001" s="41"/>
      <c r="AI2001" s="41"/>
      <c r="AK2001" s="41"/>
      <c r="AM2001" s="41"/>
      <c r="AO2001" s="41"/>
      <c r="AQ2001" s="41"/>
      <c r="AS2001" s="41"/>
      <c r="AU2001" s="41"/>
      <c r="AW2001" s="41"/>
      <c r="AY2001" s="41"/>
      <c r="BA2001" s="41"/>
      <c r="BC2001" s="41"/>
      <c r="BE2001" s="41"/>
      <c r="BG2001" s="41"/>
      <c r="BI2001" s="41"/>
      <c r="BK2001" s="41"/>
      <c r="BM2001" s="41"/>
      <c r="BO2001" s="41"/>
    </row>
    <row r="2002" spans="13:67" x14ac:dyDescent="0.2">
      <c r="M2002" s="41"/>
      <c r="O2002" s="41"/>
      <c r="Q2002" s="41"/>
      <c r="S2002" s="41"/>
      <c r="U2002" s="41"/>
      <c r="W2002" s="41"/>
      <c r="Y2002" s="41"/>
      <c r="AA2002" s="41"/>
      <c r="AC2002" s="41"/>
      <c r="AE2002" s="41"/>
      <c r="AG2002" s="41"/>
      <c r="AI2002" s="41"/>
      <c r="AK2002" s="41"/>
      <c r="AM2002" s="41"/>
      <c r="AO2002" s="41"/>
      <c r="AQ2002" s="41"/>
      <c r="AS2002" s="41"/>
      <c r="AU2002" s="41"/>
      <c r="AW2002" s="41"/>
      <c r="AY2002" s="41"/>
      <c r="BA2002" s="41"/>
      <c r="BC2002" s="41"/>
      <c r="BE2002" s="41"/>
      <c r="BG2002" s="41"/>
      <c r="BI2002" s="41"/>
      <c r="BK2002" s="41"/>
      <c r="BM2002" s="41"/>
      <c r="BO2002" s="41"/>
    </row>
    <row r="2003" spans="13:67" x14ac:dyDescent="0.2">
      <c r="M2003" s="41"/>
      <c r="O2003" s="41"/>
      <c r="Q2003" s="41"/>
      <c r="S2003" s="41"/>
      <c r="U2003" s="41"/>
      <c r="W2003" s="41"/>
      <c r="Y2003" s="41"/>
      <c r="AA2003" s="41"/>
      <c r="AC2003" s="41"/>
      <c r="AE2003" s="41"/>
      <c r="AG2003" s="41"/>
      <c r="AI2003" s="41"/>
      <c r="AK2003" s="41"/>
      <c r="AM2003" s="41"/>
      <c r="AO2003" s="41"/>
      <c r="AQ2003" s="41"/>
      <c r="AS2003" s="41"/>
      <c r="AU2003" s="41"/>
      <c r="AW2003" s="41"/>
      <c r="AY2003" s="41"/>
      <c r="BA2003" s="41"/>
      <c r="BC2003" s="41"/>
      <c r="BE2003" s="41"/>
      <c r="BG2003" s="41"/>
      <c r="BI2003" s="41"/>
      <c r="BK2003" s="41"/>
      <c r="BM2003" s="41"/>
      <c r="BO2003" s="41"/>
    </row>
    <row r="2004" spans="13:67" x14ac:dyDescent="0.2">
      <c r="M2004" s="41"/>
      <c r="O2004" s="41"/>
      <c r="Q2004" s="41"/>
      <c r="S2004" s="41"/>
      <c r="U2004" s="41"/>
      <c r="W2004" s="41"/>
      <c r="Y2004" s="41"/>
      <c r="AA2004" s="41"/>
      <c r="AC2004" s="41"/>
      <c r="AE2004" s="41"/>
      <c r="AG2004" s="41"/>
      <c r="AI2004" s="41"/>
      <c r="AK2004" s="41"/>
      <c r="AM2004" s="41"/>
      <c r="AO2004" s="41"/>
      <c r="AQ2004" s="41"/>
      <c r="AS2004" s="41"/>
      <c r="AU2004" s="41"/>
      <c r="AW2004" s="41"/>
      <c r="AY2004" s="41"/>
      <c r="BA2004" s="41"/>
      <c r="BC2004" s="41"/>
      <c r="BE2004" s="41"/>
      <c r="BG2004" s="41"/>
      <c r="BI2004" s="41"/>
      <c r="BK2004" s="41"/>
      <c r="BM2004" s="41"/>
      <c r="BO2004" s="41"/>
    </row>
    <row r="2005" spans="13:67" x14ac:dyDescent="0.2">
      <c r="M2005" s="41"/>
      <c r="O2005" s="41"/>
      <c r="Q2005" s="41"/>
      <c r="S2005" s="41"/>
      <c r="U2005" s="41"/>
      <c r="W2005" s="41"/>
      <c r="Y2005" s="41"/>
      <c r="AA2005" s="41"/>
      <c r="AC2005" s="41"/>
      <c r="AE2005" s="41"/>
      <c r="AG2005" s="41"/>
      <c r="AI2005" s="41"/>
      <c r="AK2005" s="41"/>
      <c r="AM2005" s="41"/>
      <c r="AO2005" s="41"/>
      <c r="AQ2005" s="41"/>
      <c r="AS2005" s="41"/>
      <c r="AU2005" s="41"/>
      <c r="AW2005" s="41"/>
      <c r="AY2005" s="41"/>
      <c r="BA2005" s="41"/>
      <c r="BC2005" s="41"/>
      <c r="BE2005" s="41"/>
      <c r="BG2005" s="41"/>
      <c r="BI2005" s="41"/>
      <c r="BK2005" s="41"/>
      <c r="BM2005" s="41"/>
      <c r="BO2005" s="41"/>
    </row>
    <row r="2006" spans="13:67" x14ac:dyDescent="0.2">
      <c r="M2006" s="41"/>
      <c r="O2006" s="41"/>
      <c r="Q2006" s="41"/>
      <c r="S2006" s="41"/>
      <c r="U2006" s="41"/>
      <c r="W2006" s="41"/>
      <c r="Y2006" s="41"/>
      <c r="AA2006" s="41"/>
      <c r="AC2006" s="41"/>
      <c r="AE2006" s="41"/>
      <c r="AG2006" s="41"/>
      <c r="AI2006" s="41"/>
      <c r="AK2006" s="41"/>
      <c r="AM2006" s="41"/>
      <c r="AO2006" s="41"/>
      <c r="AQ2006" s="41"/>
      <c r="AS2006" s="41"/>
      <c r="AU2006" s="41"/>
      <c r="AW2006" s="41"/>
      <c r="AY2006" s="41"/>
      <c r="BA2006" s="41"/>
      <c r="BC2006" s="41"/>
      <c r="BE2006" s="41"/>
      <c r="BG2006" s="41"/>
      <c r="BI2006" s="41"/>
      <c r="BK2006" s="41"/>
      <c r="BM2006" s="41"/>
      <c r="BO2006" s="41"/>
    </row>
    <row r="2007" spans="13:67" x14ac:dyDescent="0.2">
      <c r="M2007" s="41"/>
      <c r="O2007" s="41"/>
      <c r="Q2007" s="41"/>
      <c r="S2007" s="41"/>
      <c r="U2007" s="41"/>
      <c r="W2007" s="41"/>
      <c r="Y2007" s="41"/>
      <c r="AA2007" s="41"/>
      <c r="AC2007" s="41"/>
      <c r="AE2007" s="41"/>
      <c r="AG2007" s="41"/>
      <c r="AI2007" s="41"/>
      <c r="AK2007" s="41"/>
      <c r="AM2007" s="41"/>
      <c r="AO2007" s="41"/>
      <c r="AQ2007" s="41"/>
      <c r="AS2007" s="41"/>
      <c r="AU2007" s="41"/>
      <c r="AW2007" s="41"/>
      <c r="AY2007" s="41"/>
      <c r="BA2007" s="41"/>
      <c r="BC2007" s="41"/>
      <c r="BE2007" s="41"/>
      <c r="BG2007" s="41"/>
      <c r="BI2007" s="41"/>
      <c r="BK2007" s="41"/>
      <c r="BM2007" s="41"/>
      <c r="BO2007" s="41"/>
    </row>
    <row r="2008" spans="13:67" x14ac:dyDescent="0.2">
      <c r="M2008" s="41"/>
      <c r="O2008" s="41"/>
      <c r="Q2008" s="41"/>
      <c r="S2008" s="41"/>
      <c r="U2008" s="41"/>
      <c r="W2008" s="41"/>
      <c r="Y2008" s="41"/>
      <c r="AA2008" s="41"/>
      <c r="AC2008" s="41"/>
      <c r="AE2008" s="41"/>
      <c r="AG2008" s="41"/>
      <c r="AI2008" s="41"/>
      <c r="AK2008" s="41"/>
      <c r="AM2008" s="41"/>
      <c r="AO2008" s="41"/>
      <c r="AQ2008" s="41"/>
      <c r="AS2008" s="41"/>
      <c r="AU2008" s="41"/>
      <c r="AW2008" s="41"/>
      <c r="AY2008" s="41"/>
      <c r="BA2008" s="41"/>
      <c r="BC2008" s="41"/>
      <c r="BE2008" s="41"/>
      <c r="BG2008" s="41"/>
      <c r="BI2008" s="41"/>
      <c r="BK2008" s="41"/>
      <c r="BM2008" s="41"/>
      <c r="BO2008" s="41"/>
    </row>
    <row r="2009" spans="13:67" x14ac:dyDescent="0.2">
      <c r="M2009" s="41"/>
      <c r="O2009" s="41"/>
      <c r="Q2009" s="41"/>
      <c r="S2009" s="41"/>
      <c r="U2009" s="41"/>
      <c r="W2009" s="41"/>
      <c r="Y2009" s="41"/>
      <c r="AA2009" s="41"/>
      <c r="AC2009" s="41"/>
      <c r="AE2009" s="41"/>
      <c r="AG2009" s="41"/>
      <c r="AI2009" s="41"/>
      <c r="AK2009" s="41"/>
      <c r="AM2009" s="41"/>
      <c r="AO2009" s="41"/>
      <c r="AQ2009" s="41"/>
      <c r="AS2009" s="41"/>
      <c r="AU2009" s="41"/>
      <c r="AW2009" s="41"/>
      <c r="AY2009" s="41"/>
      <c r="BA2009" s="41"/>
      <c r="BC2009" s="41"/>
      <c r="BE2009" s="41"/>
      <c r="BG2009" s="41"/>
      <c r="BI2009" s="41"/>
      <c r="BK2009" s="41"/>
      <c r="BM2009" s="41"/>
      <c r="BO2009" s="41"/>
    </row>
    <row r="2010" spans="13:67" x14ac:dyDescent="0.2">
      <c r="M2010" s="41"/>
      <c r="O2010" s="41"/>
      <c r="Q2010" s="41"/>
      <c r="S2010" s="41"/>
      <c r="U2010" s="41"/>
      <c r="W2010" s="41"/>
      <c r="Y2010" s="41"/>
      <c r="AA2010" s="41"/>
      <c r="AC2010" s="41"/>
      <c r="AE2010" s="41"/>
      <c r="AG2010" s="41"/>
      <c r="AI2010" s="41"/>
      <c r="AK2010" s="41"/>
      <c r="AM2010" s="41"/>
      <c r="AO2010" s="41"/>
      <c r="AQ2010" s="41"/>
      <c r="AS2010" s="41"/>
      <c r="AU2010" s="41"/>
      <c r="AW2010" s="41"/>
      <c r="AY2010" s="41"/>
      <c r="BA2010" s="41"/>
      <c r="BC2010" s="41"/>
      <c r="BE2010" s="41"/>
      <c r="BG2010" s="41"/>
      <c r="BI2010" s="41"/>
      <c r="BK2010" s="41"/>
      <c r="BM2010" s="41"/>
      <c r="BO2010" s="41"/>
    </row>
    <row r="2011" spans="13:67" x14ac:dyDescent="0.2">
      <c r="M2011" s="41"/>
      <c r="O2011" s="41"/>
      <c r="Q2011" s="41"/>
      <c r="S2011" s="41"/>
      <c r="U2011" s="41"/>
      <c r="W2011" s="41"/>
      <c r="Y2011" s="41"/>
      <c r="AA2011" s="41"/>
      <c r="AC2011" s="41"/>
      <c r="AE2011" s="41"/>
      <c r="AG2011" s="41"/>
      <c r="AI2011" s="41"/>
      <c r="AK2011" s="41"/>
      <c r="AM2011" s="41"/>
      <c r="AO2011" s="41"/>
      <c r="AQ2011" s="41"/>
      <c r="AS2011" s="41"/>
      <c r="AU2011" s="41"/>
      <c r="AW2011" s="41"/>
      <c r="AY2011" s="41"/>
      <c r="BA2011" s="41"/>
      <c r="BC2011" s="41"/>
      <c r="BE2011" s="41"/>
      <c r="BG2011" s="41"/>
      <c r="BI2011" s="41"/>
      <c r="BK2011" s="41"/>
      <c r="BM2011" s="41"/>
      <c r="BO2011" s="41"/>
    </row>
    <row r="2012" spans="13:67" x14ac:dyDescent="0.2">
      <c r="M2012" s="41"/>
      <c r="O2012" s="41"/>
      <c r="Q2012" s="41"/>
      <c r="S2012" s="41"/>
      <c r="U2012" s="41"/>
      <c r="W2012" s="41"/>
      <c r="Y2012" s="41"/>
      <c r="AA2012" s="41"/>
      <c r="AC2012" s="41"/>
      <c r="AE2012" s="41"/>
      <c r="AG2012" s="41"/>
      <c r="AI2012" s="41"/>
      <c r="AK2012" s="41"/>
      <c r="AM2012" s="41"/>
      <c r="AO2012" s="41"/>
      <c r="AQ2012" s="41"/>
      <c r="AS2012" s="41"/>
      <c r="AU2012" s="41"/>
      <c r="AW2012" s="41"/>
      <c r="AY2012" s="41"/>
      <c r="BA2012" s="41"/>
      <c r="BC2012" s="41"/>
      <c r="BE2012" s="41"/>
      <c r="BG2012" s="41"/>
      <c r="BI2012" s="41"/>
      <c r="BK2012" s="41"/>
      <c r="BM2012" s="41"/>
      <c r="BO2012" s="41"/>
    </row>
    <row r="2013" spans="13:67" x14ac:dyDescent="0.2">
      <c r="M2013" s="41"/>
      <c r="O2013" s="41"/>
      <c r="Q2013" s="41"/>
      <c r="S2013" s="41"/>
      <c r="U2013" s="41"/>
      <c r="W2013" s="41"/>
      <c r="Y2013" s="41"/>
      <c r="AA2013" s="41"/>
      <c r="AC2013" s="41"/>
      <c r="AE2013" s="41"/>
      <c r="AG2013" s="41"/>
      <c r="AI2013" s="41"/>
      <c r="AK2013" s="41"/>
      <c r="AM2013" s="41"/>
      <c r="AO2013" s="41"/>
      <c r="AQ2013" s="41"/>
      <c r="AS2013" s="41"/>
      <c r="AU2013" s="41"/>
      <c r="AW2013" s="41"/>
      <c r="AY2013" s="41"/>
      <c r="BA2013" s="41"/>
      <c r="BC2013" s="41"/>
      <c r="BE2013" s="41"/>
      <c r="BG2013" s="41"/>
      <c r="BI2013" s="41"/>
      <c r="BK2013" s="41"/>
      <c r="BM2013" s="41"/>
      <c r="BO2013" s="41"/>
    </row>
    <row r="2014" spans="13:67" x14ac:dyDescent="0.2">
      <c r="M2014" s="41"/>
      <c r="O2014" s="41"/>
      <c r="Q2014" s="41"/>
      <c r="S2014" s="41"/>
      <c r="U2014" s="41"/>
      <c r="W2014" s="41"/>
      <c r="Y2014" s="41"/>
      <c r="AA2014" s="41"/>
      <c r="AC2014" s="41"/>
      <c r="AE2014" s="41"/>
      <c r="AG2014" s="41"/>
      <c r="AI2014" s="41"/>
      <c r="AK2014" s="41"/>
      <c r="AM2014" s="41"/>
      <c r="AO2014" s="41"/>
      <c r="AQ2014" s="41"/>
      <c r="AS2014" s="41"/>
      <c r="AU2014" s="41"/>
      <c r="AW2014" s="41"/>
      <c r="AY2014" s="41"/>
      <c r="BA2014" s="41"/>
      <c r="BC2014" s="41"/>
      <c r="BE2014" s="41"/>
      <c r="BG2014" s="41"/>
      <c r="BI2014" s="41"/>
      <c r="BK2014" s="41"/>
      <c r="BM2014" s="41"/>
      <c r="BO2014" s="41"/>
    </row>
    <row r="2015" spans="13:67" x14ac:dyDescent="0.2">
      <c r="M2015" s="41"/>
      <c r="O2015" s="41"/>
      <c r="Q2015" s="41"/>
      <c r="S2015" s="41"/>
      <c r="U2015" s="41"/>
      <c r="W2015" s="41"/>
      <c r="Y2015" s="41"/>
      <c r="AA2015" s="41"/>
      <c r="AC2015" s="41"/>
      <c r="AE2015" s="41"/>
      <c r="AG2015" s="41"/>
      <c r="AI2015" s="41"/>
      <c r="AK2015" s="41"/>
      <c r="AM2015" s="41"/>
      <c r="AO2015" s="41"/>
      <c r="AQ2015" s="41"/>
      <c r="AS2015" s="41"/>
      <c r="AU2015" s="41"/>
      <c r="AW2015" s="41"/>
      <c r="AY2015" s="41"/>
      <c r="BA2015" s="41"/>
      <c r="BC2015" s="41"/>
      <c r="BE2015" s="41"/>
      <c r="BG2015" s="41"/>
      <c r="BI2015" s="41"/>
      <c r="BK2015" s="41"/>
      <c r="BM2015" s="41"/>
      <c r="BO2015" s="41"/>
    </row>
    <row r="2016" spans="13:67" x14ac:dyDescent="0.2">
      <c r="M2016" s="41"/>
      <c r="O2016" s="41"/>
      <c r="Q2016" s="41"/>
      <c r="S2016" s="41"/>
      <c r="U2016" s="41"/>
      <c r="W2016" s="41"/>
      <c r="Y2016" s="41"/>
      <c r="AA2016" s="41"/>
      <c r="AC2016" s="41"/>
      <c r="AE2016" s="41"/>
      <c r="AG2016" s="41"/>
      <c r="AI2016" s="41"/>
      <c r="AK2016" s="41"/>
      <c r="AM2016" s="41"/>
      <c r="AO2016" s="41"/>
      <c r="AQ2016" s="41"/>
      <c r="AS2016" s="41"/>
      <c r="AU2016" s="41"/>
      <c r="AW2016" s="41"/>
      <c r="AY2016" s="41"/>
      <c r="BA2016" s="41"/>
      <c r="BC2016" s="41"/>
      <c r="BE2016" s="41"/>
      <c r="BG2016" s="41"/>
      <c r="BI2016" s="41"/>
      <c r="BK2016" s="41"/>
      <c r="BM2016" s="41"/>
      <c r="BO2016" s="41"/>
    </row>
    <row r="2017" spans="13:67" x14ac:dyDescent="0.2">
      <c r="M2017" s="41"/>
      <c r="O2017" s="41"/>
      <c r="Q2017" s="41"/>
      <c r="S2017" s="41"/>
      <c r="U2017" s="41"/>
      <c r="W2017" s="41"/>
      <c r="Y2017" s="41"/>
      <c r="AA2017" s="41"/>
      <c r="AC2017" s="41"/>
      <c r="AE2017" s="41"/>
      <c r="AG2017" s="41"/>
      <c r="AI2017" s="41"/>
      <c r="AK2017" s="41"/>
      <c r="AM2017" s="41"/>
      <c r="AO2017" s="41"/>
      <c r="AQ2017" s="41"/>
      <c r="AS2017" s="41"/>
      <c r="AU2017" s="41"/>
      <c r="AW2017" s="41"/>
      <c r="AY2017" s="41"/>
      <c r="BA2017" s="41"/>
      <c r="BC2017" s="41"/>
      <c r="BE2017" s="41"/>
      <c r="BG2017" s="41"/>
      <c r="BI2017" s="41"/>
      <c r="BK2017" s="41"/>
      <c r="BM2017" s="41"/>
      <c r="BO2017" s="41"/>
    </row>
    <row r="2018" spans="13:67" x14ac:dyDescent="0.2">
      <c r="M2018" s="41"/>
      <c r="O2018" s="41"/>
      <c r="Q2018" s="41"/>
      <c r="S2018" s="41"/>
      <c r="U2018" s="41"/>
      <c r="W2018" s="41"/>
      <c r="Y2018" s="41"/>
      <c r="AA2018" s="41"/>
      <c r="AC2018" s="41"/>
      <c r="AE2018" s="41"/>
      <c r="AG2018" s="41"/>
      <c r="AI2018" s="41"/>
      <c r="AK2018" s="41"/>
      <c r="AM2018" s="41"/>
      <c r="AO2018" s="41"/>
      <c r="AQ2018" s="41"/>
      <c r="AS2018" s="41"/>
      <c r="AU2018" s="41"/>
      <c r="AW2018" s="41"/>
      <c r="AY2018" s="41"/>
      <c r="BA2018" s="41"/>
      <c r="BC2018" s="41"/>
      <c r="BE2018" s="41"/>
      <c r="BG2018" s="41"/>
      <c r="BI2018" s="41"/>
      <c r="BK2018" s="41"/>
      <c r="BM2018" s="41"/>
      <c r="BO2018" s="41"/>
    </row>
    <row r="2019" spans="13:67" x14ac:dyDescent="0.2">
      <c r="M2019" s="41"/>
      <c r="O2019" s="41"/>
      <c r="Q2019" s="41"/>
      <c r="S2019" s="41"/>
      <c r="U2019" s="41"/>
      <c r="W2019" s="41"/>
      <c r="Y2019" s="41"/>
      <c r="AA2019" s="41"/>
      <c r="AC2019" s="41"/>
      <c r="AE2019" s="41"/>
      <c r="AG2019" s="41"/>
      <c r="AI2019" s="41"/>
      <c r="AK2019" s="41"/>
      <c r="AM2019" s="41"/>
      <c r="AO2019" s="41"/>
      <c r="AQ2019" s="41"/>
      <c r="AS2019" s="41"/>
      <c r="AU2019" s="41"/>
      <c r="AW2019" s="41"/>
      <c r="AY2019" s="41"/>
      <c r="BA2019" s="41"/>
      <c r="BC2019" s="41"/>
      <c r="BE2019" s="41"/>
      <c r="BG2019" s="41"/>
      <c r="BI2019" s="41"/>
      <c r="BK2019" s="41"/>
      <c r="BM2019" s="41"/>
      <c r="BO2019" s="41"/>
    </row>
    <row r="2020" spans="13:67" x14ac:dyDescent="0.2">
      <c r="M2020" s="41"/>
      <c r="O2020" s="41"/>
      <c r="Q2020" s="41"/>
      <c r="S2020" s="41"/>
      <c r="U2020" s="41"/>
      <c r="W2020" s="41"/>
      <c r="Y2020" s="41"/>
      <c r="AA2020" s="41"/>
      <c r="AC2020" s="41"/>
      <c r="AE2020" s="41"/>
      <c r="AG2020" s="41"/>
      <c r="AI2020" s="41"/>
      <c r="AK2020" s="41"/>
      <c r="AM2020" s="41"/>
      <c r="AO2020" s="41"/>
      <c r="AQ2020" s="41"/>
      <c r="AS2020" s="41"/>
      <c r="AU2020" s="41"/>
      <c r="AW2020" s="41"/>
      <c r="AY2020" s="41"/>
      <c r="BA2020" s="41"/>
      <c r="BC2020" s="41"/>
      <c r="BE2020" s="41"/>
      <c r="BG2020" s="41"/>
      <c r="BI2020" s="41"/>
      <c r="BK2020" s="41"/>
      <c r="BM2020" s="41"/>
      <c r="BO2020" s="41"/>
    </row>
    <row r="2021" spans="13:67" x14ac:dyDescent="0.2">
      <c r="M2021" s="41"/>
      <c r="O2021" s="41"/>
      <c r="Q2021" s="41"/>
      <c r="S2021" s="41"/>
      <c r="U2021" s="41"/>
      <c r="W2021" s="41"/>
      <c r="Y2021" s="41"/>
      <c r="AA2021" s="41"/>
      <c r="AC2021" s="41"/>
      <c r="AE2021" s="41"/>
      <c r="AG2021" s="41"/>
      <c r="AI2021" s="41"/>
      <c r="AK2021" s="41"/>
      <c r="AM2021" s="41"/>
      <c r="AO2021" s="41"/>
      <c r="AQ2021" s="41"/>
      <c r="AS2021" s="41"/>
      <c r="AU2021" s="41"/>
      <c r="AW2021" s="41"/>
      <c r="AY2021" s="41"/>
      <c r="BA2021" s="41"/>
      <c r="BC2021" s="41"/>
      <c r="BE2021" s="41"/>
      <c r="BG2021" s="41"/>
      <c r="BI2021" s="41"/>
      <c r="BK2021" s="41"/>
      <c r="BM2021" s="41"/>
      <c r="BO2021" s="41"/>
    </row>
    <row r="2022" spans="13:67" x14ac:dyDescent="0.2">
      <c r="M2022" s="41"/>
      <c r="O2022" s="41"/>
      <c r="Q2022" s="41"/>
      <c r="S2022" s="41"/>
      <c r="U2022" s="41"/>
      <c r="W2022" s="41"/>
      <c r="Y2022" s="41"/>
      <c r="AA2022" s="41"/>
      <c r="AC2022" s="41"/>
      <c r="AE2022" s="41"/>
      <c r="AG2022" s="41"/>
      <c r="AI2022" s="41"/>
      <c r="AK2022" s="41"/>
      <c r="AM2022" s="41"/>
      <c r="AO2022" s="41"/>
      <c r="AQ2022" s="41"/>
      <c r="AS2022" s="41"/>
      <c r="AU2022" s="41"/>
      <c r="AW2022" s="41"/>
      <c r="AY2022" s="41"/>
      <c r="BA2022" s="41"/>
      <c r="BC2022" s="41"/>
      <c r="BE2022" s="41"/>
      <c r="BG2022" s="41"/>
      <c r="BI2022" s="41"/>
      <c r="BK2022" s="41"/>
      <c r="BM2022" s="41"/>
      <c r="BO2022" s="41"/>
    </row>
    <row r="2023" spans="13:67" x14ac:dyDescent="0.2">
      <c r="M2023" s="41"/>
      <c r="O2023" s="41"/>
      <c r="Q2023" s="41"/>
      <c r="S2023" s="41"/>
      <c r="U2023" s="41"/>
      <c r="W2023" s="41"/>
      <c r="Y2023" s="41"/>
      <c r="AA2023" s="41"/>
      <c r="AC2023" s="41"/>
      <c r="AE2023" s="41"/>
      <c r="AG2023" s="41"/>
      <c r="AI2023" s="41"/>
      <c r="AK2023" s="41"/>
      <c r="AM2023" s="41"/>
      <c r="AO2023" s="41"/>
      <c r="AQ2023" s="41"/>
      <c r="AS2023" s="41"/>
      <c r="AU2023" s="41"/>
      <c r="AW2023" s="41"/>
      <c r="AY2023" s="41"/>
      <c r="BA2023" s="41"/>
      <c r="BC2023" s="41"/>
      <c r="BE2023" s="41"/>
      <c r="BG2023" s="41"/>
      <c r="BI2023" s="41"/>
      <c r="BK2023" s="41"/>
      <c r="BM2023" s="41"/>
      <c r="BO2023" s="41"/>
    </row>
    <row r="2024" spans="13:67" x14ac:dyDescent="0.2">
      <c r="M2024" s="41"/>
      <c r="O2024" s="41"/>
      <c r="Q2024" s="41"/>
      <c r="S2024" s="41"/>
      <c r="U2024" s="41"/>
      <c r="W2024" s="41"/>
      <c r="Y2024" s="41"/>
      <c r="AA2024" s="41"/>
      <c r="AC2024" s="41"/>
      <c r="AE2024" s="41"/>
      <c r="AG2024" s="41"/>
      <c r="AI2024" s="41"/>
      <c r="AK2024" s="41"/>
      <c r="AM2024" s="41"/>
      <c r="AO2024" s="41"/>
      <c r="AQ2024" s="41"/>
      <c r="AS2024" s="41"/>
      <c r="AU2024" s="41"/>
      <c r="AW2024" s="41"/>
      <c r="AY2024" s="41"/>
      <c r="BA2024" s="41"/>
      <c r="BC2024" s="41"/>
      <c r="BE2024" s="41"/>
      <c r="BG2024" s="41"/>
      <c r="BI2024" s="41"/>
      <c r="BK2024" s="41"/>
      <c r="BM2024" s="41"/>
      <c r="BO2024" s="41"/>
    </row>
    <row r="2025" spans="13:67" x14ac:dyDescent="0.2">
      <c r="M2025" s="41"/>
      <c r="O2025" s="41"/>
      <c r="Q2025" s="41"/>
      <c r="S2025" s="41"/>
      <c r="U2025" s="41"/>
      <c r="W2025" s="41"/>
      <c r="Y2025" s="41"/>
      <c r="AA2025" s="41"/>
      <c r="AC2025" s="41"/>
      <c r="AE2025" s="41"/>
      <c r="AG2025" s="41"/>
      <c r="AI2025" s="41"/>
      <c r="AK2025" s="41"/>
      <c r="AM2025" s="41"/>
      <c r="AO2025" s="41"/>
      <c r="AQ2025" s="41"/>
      <c r="AS2025" s="41"/>
      <c r="AU2025" s="41"/>
      <c r="AW2025" s="41"/>
      <c r="AY2025" s="41"/>
      <c r="BA2025" s="41"/>
      <c r="BC2025" s="41"/>
      <c r="BE2025" s="41"/>
      <c r="BG2025" s="41"/>
      <c r="BI2025" s="41"/>
      <c r="BK2025" s="41"/>
      <c r="BM2025" s="41"/>
      <c r="BO2025" s="41"/>
    </row>
    <row r="2026" spans="13:67" x14ac:dyDescent="0.2">
      <c r="M2026" s="41"/>
      <c r="O2026" s="41"/>
      <c r="Q2026" s="41"/>
      <c r="S2026" s="41"/>
      <c r="U2026" s="41"/>
      <c r="W2026" s="41"/>
      <c r="Y2026" s="41"/>
      <c r="AA2026" s="41"/>
      <c r="AC2026" s="41"/>
      <c r="AE2026" s="41"/>
      <c r="AG2026" s="41"/>
      <c r="AI2026" s="41"/>
      <c r="AK2026" s="41"/>
      <c r="AM2026" s="41"/>
      <c r="AO2026" s="41"/>
      <c r="AQ2026" s="41"/>
      <c r="AS2026" s="41"/>
      <c r="AU2026" s="41"/>
      <c r="AW2026" s="41"/>
      <c r="AY2026" s="41"/>
      <c r="BA2026" s="41"/>
      <c r="BC2026" s="41"/>
      <c r="BE2026" s="41"/>
      <c r="BG2026" s="41"/>
      <c r="BI2026" s="41"/>
      <c r="BK2026" s="41"/>
      <c r="BM2026" s="41"/>
      <c r="BO2026" s="41"/>
    </row>
    <row r="2027" spans="13:67" x14ac:dyDescent="0.2">
      <c r="M2027" s="41"/>
      <c r="O2027" s="41"/>
      <c r="Q2027" s="41"/>
      <c r="S2027" s="41"/>
      <c r="U2027" s="41"/>
      <c r="W2027" s="41"/>
      <c r="Y2027" s="41"/>
      <c r="AA2027" s="41"/>
      <c r="AC2027" s="41"/>
      <c r="AE2027" s="41"/>
      <c r="AG2027" s="41"/>
      <c r="AI2027" s="41"/>
      <c r="AK2027" s="41"/>
      <c r="AM2027" s="41"/>
      <c r="AO2027" s="41"/>
      <c r="AQ2027" s="41"/>
      <c r="AS2027" s="41"/>
      <c r="AU2027" s="41"/>
      <c r="AW2027" s="41"/>
      <c r="AY2027" s="41"/>
      <c r="BA2027" s="41"/>
      <c r="BC2027" s="41"/>
      <c r="BE2027" s="41"/>
      <c r="BG2027" s="41"/>
      <c r="BI2027" s="41"/>
      <c r="BK2027" s="41"/>
      <c r="BM2027" s="41"/>
      <c r="BO2027" s="41"/>
    </row>
    <row r="2028" spans="13:67" x14ac:dyDescent="0.2">
      <c r="M2028" s="41"/>
      <c r="O2028" s="41"/>
      <c r="Q2028" s="41"/>
      <c r="S2028" s="41"/>
      <c r="U2028" s="41"/>
      <c r="W2028" s="41"/>
      <c r="Y2028" s="41"/>
      <c r="AA2028" s="41"/>
      <c r="AC2028" s="41"/>
      <c r="AE2028" s="41"/>
      <c r="AG2028" s="41"/>
      <c r="AI2028" s="41"/>
      <c r="AK2028" s="41"/>
      <c r="AM2028" s="41"/>
      <c r="AO2028" s="41"/>
      <c r="AQ2028" s="41"/>
      <c r="AS2028" s="41"/>
      <c r="AU2028" s="41"/>
      <c r="AW2028" s="41"/>
      <c r="AY2028" s="41"/>
      <c r="BA2028" s="41"/>
      <c r="BC2028" s="41"/>
      <c r="BE2028" s="41"/>
      <c r="BG2028" s="41"/>
      <c r="BI2028" s="41"/>
      <c r="BK2028" s="41"/>
      <c r="BM2028" s="41"/>
      <c r="BO2028" s="41"/>
    </row>
    <row r="2029" spans="13:67" x14ac:dyDescent="0.2">
      <c r="M2029" s="41"/>
      <c r="O2029" s="41"/>
      <c r="Q2029" s="41"/>
      <c r="S2029" s="41"/>
      <c r="U2029" s="41"/>
      <c r="W2029" s="41"/>
      <c r="Y2029" s="41"/>
      <c r="AA2029" s="41"/>
      <c r="AC2029" s="41"/>
      <c r="AE2029" s="41"/>
      <c r="AG2029" s="41"/>
      <c r="AI2029" s="41"/>
      <c r="AK2029" s="41"/>
      <c r="AM2029" s="41"/>
      <c r="AO2029" s="41"/>
      <c r="AQ2029" s="41"/>
      <c r="AS2029" s="41"/>
      <c r="AU2029" s="41"/>
      <c r="AW2029" s="41"/>
      <c r="AY2029" s="41"/>
      <c r="BA2029" s="41"/>
      <c r="BC2029" s="41"/>
      <c r="BE2029" s="41"/>
      <c r="BG2029" s="41"/>
      <c r="BI2029" s="41"/>
      <c r="BK2029" s="41"/>
      <c r="BM2029" s="41"/>
      <c r="BO2029" s="41"/>
    </row>
    <row r="2030" spans="13:67" x14ac:dyDescent="0.2">
      <c r="M2030" s="41"/>
      <c r="O2030" s="41"/>
      <c r="Q2030" s="41"/>
      <c r="S2030" s="41"/>
      <c r="U2030" s="41"/>
      <c r="W2030" s="41"/>
      <c r="Y2030" s="41"/>
      <c r="AA2030" s="41"/>
      <c r="AC2030" s="41"/>
      <c r="AE2030" s="41"/>
      <c r="AG2030" s="41"/>
      <c r="AI2030" s="41"/>
      <c r="AK2030" s="41"/>
      <c r="AM2030" s="41"/>
      <c r="AO2030" s="41"/>
      <c r="AQ2030" s="41"/>
      <c r="AS2030" s="41"/>
      <c r="AU2030" s="41"/>
      <c r="AW2030" s="41"/>
      <c r="AY2030" s="41"/>
      <c r="BA2030" s="41"/>
      <c r="BC2030" s="41"/>
      <c r="BE2030" s="41"/>
      <c r="BG2030" s="41"/>
      <c r="BI2030" s="41"/>
      <c r="BK2030" s="41"/>
      <c r="BM2030" s="41"/>
      <c r="BO2030" s="41"/>
    </row>
    <row r="2031" spans="13:67" x14ac:dyDescent="0.2">
      <c r="M2031" s="41"/>
      <c r="O2031" s="41"/>
      <c r="Q2031" s="41"/>
      <c r="S2031" s="41"/>
      <c r="U2031" s="41"/>
      <c r="W2031" s="41"/>
      <c r="Y2031" s="41"/>
      <c r="AA2031" s="41"/>
      <c r="AC2031" s="41"/>
      <c r="AE2031" s="41"/>
      <c r="AG2031" s="41"/>
      <c r="AI2031" s="41"/>
      <c r="AK2031" s="41"/>
      <c r="AM2031" s="41"/>
      <c r="AO2031" s="41"/>
      <c r="AQ2031" s="41"/>
      <c r="AS2031" s="41"/>
      <c r="AU2031" s="41"/>
      <c r="AW2031" s="41"/>
      <c r="AY2031" s="41"/>
      <c r="BA2031" s="41"/>
      <c r="BC2031" s="41"/>
      <c r="BE2031" s="41"/>
      <c r="BG2031" s="41"/>
      <c r="BI2031" s="41"/>
      <c r="BK2031" s="41"/>
      <c r="BM2031" s="41"/>
      <c r="BO2031" s="41"/>
    </row>
    <row r="2032" spans="13:67" x14ac:dyDescent="0.2">
      <c r="M2032" s="41"/>
      <c r="O2032" s="41"/>
      <c r="Q2032" s="41"/>
      <c r="S2032" s="41"/>
      <c r="U2032" s="41"/>
      <c r="W2032" s="41"/>
      <c r="Y2032" s="41"/>
      <c r="AA2032" s="41"/>
      <c r="AC2032" s="41"/>
      <c r="AE2032" s="41"/>
      <c r="AG2032" s="41"/>
      <c r="AI2032" s="41"/>
      <c r="AK2032" s="41"/>
      <c r="AM2032" s="41"/>
      <c r="AO2032" s="41"/>
      <c r="AQ2032" s="41"/>
      <c r="AS2032" s="41"/>
      <c r="AU2032" s="41"/>
      <c r="AW2032" s="41"/>
      <c r="AY2032" s="41"/>
      <c r="BA2032" s="41"/>
      <c r="BC2032" s="41"/>
      <c r="BE2032" s="41"/>
      <c r="BG2032" s="41"/>
      <c r="BI2032" s="41"/>
      <c r="BK2032" s="41"/>
      <c r="BM2032" s="41"/>
      <c r="BO2032" s="41"/>
    </row>
    <row r="2033" spans="13:67" x14ac:dyDescent="0.2">
      <c r="M2033" s="41"/>
      <c r="O2033" s="41"/>
      <c r="Q2033" s="41"/>
      <c r="S2033" s="41"/>
      <c r="U2033" s="41"/>
      <c r="W2033" s="41"/>
      <c r="Y2033" s="41"/>
      <c r="AA2033" s="41"/>
      <c r="AC2033" s="41"/>
      <c r="AE2033" s="41"/>
      <c r="AG2033" s="41"/>
      <c r="AI2033" s="41"/>
      <c r="AK2033" s="41"/>
      <c r="AM2033" s="41"/>
      <c r="AO2033" s="41"/>
      <c r="AQ2033" s="41"/>
      <c r="AS2033" s="41"/>
      <c r="AU2033" s="41"/>
      <c r="AW2033" s="41"/>
      <c r="AY2033" s="41"/>
      <c r="BA2033" s="41"/>
      <c r="BC2033" s="41"/>
      <c r="BE2033" s="41"/>
      <c r="BG2033" s="41"/>
      <c r="BI2033" s="41"/>
      <c r="BK2033" s="41"/>
      <c r="BM2033" s="41"/>
      <c r="BO2033" s="41"/>
    </row>
    <row r="2034" spans="13:67" x14ac:dyDescent="0.2">
      <c r="M2034" s="41"/>
      <c r="O2034" s="41"/>
      <c r="Q2034" s="41"/>
      <c r="S2034" s="41"/>
      <c r="U2034" s="41"/>
      <c r="W2034" s="41"/>
      <c r="Y2034" s="41"/>
      <c r="AA2034" s="41"/>
      <c r="AC2034" s="41"/>
      <c r="AE2034" s="41"/>
      <c r="AG2034" s="41"/>
      <c r="AI2034" s="41"/>
      <c r="AK2034" s="41"/>
      <c r="AM2034" s="41"/>
      <c r="AO2034" s="41"/>
      <c r="AQ2034" s="41"/>
      <c r="AS2034" s="41"/>
      <c r="AU2034" s="41"/>
      <c r="AW2034" s="41"/>
      <c r="AY2034" s="41"/>
      <c r="BA2034" s="41"/>
      <c r="BC2034" s="41"/>
      <c r="BE2034" s="41"/>
      <c r="BG2034" s="41"/>
      <c r="BI2034" s="41"/>
      <c r="BK2034" s="41"/>
      <c r="BM2034" s="41"/>
      <c r="BO2034" s="41"/>
    </row>
    <row r="2035" spans="13:67" x14ac:dyDescent="0.2">
      <c r="M2035" s="41"/>
      <c r="O2035" s="41"/>
      <c r="Q2035" s="41"/>
      <c r="S2035" s="41"/>
      <c r="U2035" s="41"/>
      <c r="W2035" s="41"/>
      <c r="Y2035" s="41"/>
      <c r="AA2035" s="41"/>
      <c r="AC2035" s="41"/>
      <c r="AE2035" s="41"/>
      <c r="AG2035" s="41"/>
      <c r="AI2035" s="41"/>
      <c r="AK2035" s="41"/>
      <c r="AM2035" s="41"/>
      <c r="AO2035" s="41"/>
      <c r="AQ2035" s="41"/>
      <c r="AS2035" s="41"/>
      <c r="AU2035" s="41"/>
      <c r="AW2035" s="41"/>
      <c r="AY2035" s="41"/>
      <c r="BA2035" s="41"/>
      <c r="BC2035" s="41"/>
      <c r="BE2035" s="41"/>
      <c r="BG2035" s="41"/>
      <c r="BI2035" s="41"/>
      <c r="BK2035" s="41"/>
      <c r="BM2035" s="41"/>
      <c r="BO2035" s="41"/>
    </row>
    <row r="2036" spans="13:67" x14ac:dyDescent="0.2">
      <c r="M2036" s="41"/>
      <c r="O2036" s="41"/>
      <c r="Q2036" s="41"/>
      <c r="S2036" s="41"/>
      <c r="U2036" s="41"/>
      <c r="W2036" s="41"/>
      <c r="Y2036" s="41"/>
      <c r="AA2036" s="41"/>
      <c r="AC2036" s="41"/>
      <c r="AE2036" s="41"/>
      <c r="AG2036" s="41"/>
      <c r="AI2036" s="41"/>
      <c r="AK2036" s="41"/>
      <c r="AM2036" s="41"/>
      <c r="AO2036" s="41"/>
      <c r="AQ2036" s="41"/>
      <c r="AS2036" s="41"/>
      <c r="AU2036" s="41"/>
      <c r="AW2036" s="41"/>
      <c r="AY2036" s="41"/>
      <c r="BA2036" s="41"/>
      <c r="BC2036" s="41"/>
      <c r="BE2036" s="41"/>
      <c r="BG2036" s="41"/>
      <c r="BI2036" s="41"/>
      <c r="BK2036" s="41"/>
      <c r="BM2036" s="41"/>
      <c r="BO2036" s="41"/>
    </row>
    <row r="2037" spans="13:67" x14ac:dyDescent="0.2">
      <c r="M2037" s="41"/>
      <c r="O2037" s="41"/>
      <c r="Q2037" s="41"/>
      <c r="S2037" s="41"/>
      <c r="U2037" s="41"/>
      <c r="W2037" s="41"/>
      <c r="Y2037" s="41"/>
      <c r="AA2037" s="41"/>
      <c r="AC2037" s="41"/>
      <c r="AE2037" s="41"/>
      <c r="AG2037" s="41"/>
      <c r="AI2037" s="41"/>
      <c r="AK2037" s="41"/>
      <c r="AM2037" s="41"/>
      <c r="AO2037" s="41"/>
      <c r="AQ2037" s="41"/>
      <c r="AS2037" s="41"/>
      <c r="AU2037" s="41"/>
      <c r="AW2037" s="41"/>
      <c r="AY2037" s="41"/>
      <c r="BA2037" s="41"/>
      <c r="BC2037" s="41"/>
      <c r="BE2037" s="41"/>
      <c r="BG2037" s="41"/>
      <c r="BI2037" s="41"/>
      <c r="BK2037" s="41"/>
      <c r="BM2037" s="41"/>
      <c r="BO2037" s="41"/>
    </row>
    <row r="2038" spans="13:67" x14ac:dyDescent="0.2">
      <c r="M2038" s="41"/>
      <c r="O2038" s="41"/>
      <c r="Q2038" s="41"/>
      <c r="S2038" s="41"/>
      <c r="U2038" s="41"/>
      <c r="W2038" s="41"/>
      <c r="Y2038" s="41"/>
      <c r="AA2038" s="41"/>
      <c r="AC2038" s="41"/>
      <c r="AE2038" s="41"/>
      <c r="AG2038" s="41"/>
      <c r="AI2038" s="41"/>
      <c r="AK2038" s="41"/>
      <c r="AM2038" s="41"/>
      <c r="AO2038" s="41"/>
      <c r="AQ2038" s="41"/>
      <c r="AS2038" s="41"/>
      <c r="AU2038" s="41"/>
      <c r="AW2038" s="41"/>
      <c r="AY2038" s="41"/>
      <c r="BA2038" s="41"/>
      <c r="BC2038" s="41"/>
      <c r="BE2038" s="41"/>
      <c r="BG2038" s="41"/>
      <c r="BI2038" s="41"/>
      <c r="BK2038" s="41"/>
      <c r="BM2038" s="41"/>
      <c r="BO2038" s="41"/>
    </row>
    <row r="2039" spans="13:67" x14ac:dyDescent="0.2">
      <c r="M2039" s="41"/>
      <c r="O2039" s="41"/>
      <c r="Q2039" s="41"/>
      <c r="S2039" s="41"/>
      <c r="U2039" s="41"/>
      <c r="W2039" s="41"/>
      <c r="Y2039" s="41"/>
      <c r="AA2039" s="41"/>
      <c r="AC2039" s="41"/>
      <c r="AE2039" s="41"/>
      <c r="AG2039" s="41"/>
      <c r="AI2039" s="41"/>
      <c r="AK2039" s="41"/>
      <c r="AM2039" s="41"/>
      <c r="AO2039" s="41"/>
      <c r="AQ2039" s="41"/>
      <c r="AS2039" s="41"/>
      <c r="AU2039" s="41"/>
      <c r="AW2039" s="41"/>
      <c r="AY2039" s="41"/>
      <c r="BA2039" s="41"/>
      <c r="BC2039" s="41"/>
      <c r="BE2039" s="41"/>
      <c r="BG2039" s="41"/>
      <c r="BI2039" s="41"/>
      <c r="BK2039" s="41"/>
      <c r="BM2039" s="41"/>
      <c r="BO2039" s="41"/>
    </row>
    <row r="2040" spans="13:67" x14ac:dyDescent="0.2">
      <c r="M2040" s="41"/>
      <c r="O2040" s="41"/>
      <c r="Q2040" s="41"/>
      <c r="S2040" s="41"/>
      <c r="U2040" s="41"/>
      <c r="W2040" s="41"/>
      <c r="Y2040" s="41"/>
      <c r="AA2040" s="41"/>
      <c r="AC2040" s="41"/>
      <c r="AE2040" s="41"/>
      <c r="AG2040" s="41"/>
      <c r="AI2040" s="41"/>
      <c r="AK2040" s="41"/>
      <c r="AM2040" s="41"/>
      <c r="AO2040" s="41"/>
      <c r="AQ2040" s="41"/>
      <c r="AS2040" s="41"/>
      <c r="AU2040" s="41"/>
      <c r="AW2040" s="41"/>
      <c r="AY2040" s="41"/>
      <c r="BA2040" s="41"/>
      <c r="BC2040" s="41"/>
      <c r="BE2040" s="41"/>
      <c r="BG2040" s="41"/>
      <c r="BI2040" s="41"/>
      <c r="BK2040" s="41"/>
      <c r="BM2040" s="41"/>
      <c r="BO2040" s="41"/>
    </row>
    <row r="2041" spans="13:67" x14ac:dyDescent="0.2">
      <c r="M2041" s="41"/>
      <c r="O2041" s="41"/>
      <c r="Q2041" s="41"/>
      <c r="S2041" s="41"/>
      <c r="U2041" s="41"/>
      <c r="W2041" s="41"/>
      <c r="Y2041" s="41"/>
      <c r="AA2041" s="41"/>
      <c r="AC2041" s="41"/>
      <c r="AE2041" s="41"/>
      <c r="AG2041" s="41"/>
      <c r="AI2041" s="41"/>
      <c r="AK2041" s="41"/>
      <c r="AM2041" s="41"/>
      <c r="AO2041" s="41"/>
      <c r="AQ2041" s="41"/>
      <c r="AS2041" s="41"/>
      <c r="AU2041" s="41"/>
      <c r="AW2041" s="41"/>
      <c r="AY2041" s="41"/>
      <c r="BA2041" s="41"/>
      <c r="BC2041" s="41"/>
      <c r="BE2041" s="41"/>
      <c r="BG2041" s="41"/>
      <c r="BI2041" s="41"/>
      <c r="BK2041" s="41"/>
      <c r="BM2041" s="41"/>
      <c r="BO2041" s="41"/>
    </row>
    <row r="2042" spans="13:67" x14ac:dyDescent="0.2">
      <c r="M2042" s="41"/>
      <c r="O2042" s="41"/>
      <c r="Q2042" s="41"/>
      <c r="S2042" s="41"/>
      <c r="U2042" s="41"/>
      <c r="W2042" s="41"/>
      <c r="Y2042" s="41"/>
      <c r="AA2042" s="41"/>
      <c r="AC2042" s="41"/>
      <c r="AE2042" s="41"/>
      <c r="AG2042" s="41"/>
      <c r="AI2042" s="41"/>
      <c r="AK2042" s="41"/>
      <c r="AM2042" s="41"/>
      <c r="AO2042" s="41"/>
      <c r="AQ2042" s="41"/>
      <c r="AS2042" s="41"/>
      <c r="AU2042" s="41"/>
      <c r="AW2042" s="41"/>
      <c r="AY2042" s="41"/>
      <c r="BA2042" s="41"/>
      <c r="BC2042" s="41"/>
      <c r="BE2042" s="41"/>
      <c r="BG2042" s="41"/>
      <c r="BI2042" s="41"/>
      <c r="BK2042" s="41"/>
      <c r="BM2042" s="41"/>
      <c r="BO2042" s="41"/>
    </row>
    <row r="2043" spans="13:67" x14ac:dyDescent="0.2">
      <c r="M2043" s="41"/>
      <c r="O2043" s="41"/>
      <c r="Q2043" s="41"/>
      <c r="S2043" s="41"/>
      <c r="U2043" s="41"/>
      <c r="W2043" s="41"/>
      <c r="Y2043" s="41"/>
      <c r="AA2043" s="41"/>
      <c r="AC2043" s="41"/>
      <c r="AE2043" s="41"/>
      <c r="AG2043" s="41"/>
      <c r="AI2043" s="41"/>
      <c r="AK2043" s="41"/>
      <c r="AM2043" s="41"/>
      <c r="AO2043" s="41"/>
      <c r="AQ2043" s="41"/>
      <c r="AS2043" s="41"/>
      <c r="AU2043" s="41"/>
      <c r="AW2043" s="41"/>
      <c r="AY2043" s="41"/>
      <c r="BA2043" s="41"/>
      <c r="BC2043" s="41"/>
      <c r="BE2043" s="41"/>
      <c r="BG2043" s="41"/>
      <c r="BI2043" s="41"/>
      <c r="BK2043" s="41"/>
      <c r="BM2043" s="41"/>
      <c r="BO2043" s="41"/>
    </row>
    <row r="2044" spans="13:67" x14ac:dyDescent="0.2">
      <c r="M2044" s="41"/>
      <c r="O2044" s="41"/>
      <c r="Q2044" s="41"/>
      <c r="S2044" s="41"/>
      <c r="U2044" s="41"/>
      <c r="W2044" s="41"/>
      <c r="Y2044" s="41"/>
      <c r="AA2044" s="41"/>
      <c r="AC2044" s="41"/>
      <c r="AE2044" s="41"/>
      <c r="AG2044" s="41"/>
      <c r="AI2044" s="41"/>
      <c r="AK2044" s="41"/>
      <c r="AM2044" s="41"/>
      <c r="AO2044" s="41"/>
      <c r="AQ2044" s="41"/>
      <c r="AS2044" s="41"/>
      <c r="AU2044" s="41"/>
      <c r="AW2044" s="41"/>
      <c r="AY2044" s="41"/>
      <c r="BA2044" s="41"/>
      <c r="BC2044" s="41"/>
      <c r="BE2044" s="41"/>
      <c r="BG2044" s="41"/>
      <c r="BI2044" s="41"/>
      <c r="BK2044" s="41"/>
      <c r="BM2044" s="41"/>
      <c r="BO2044" s="41"/>
    </row>
    <row r="2045" spans="13:67" x14ac:dyDescent="0.2">
      <c r="M2045" s="41"/>
      <c r="O2045" s="41"/>
      <c r="Q2045" s="41"/>
      <c r="S2045" s="41"/>
      <c r="U2045" s="41"/>
      <c r="W2045" s="41"/>
      <c r="Y2045" s="41"/>
      <c r="AA2045" s="41"/>
      <c r="AC2045" s="41"/>
      <c r="AE2045" s="41"/>
      <c r="AG2045" s="41"/>
      <c r="AI2045" s="41"/>
      <c r="AK2045" s="41"/>
      <c r="AM2045" s="41"/>
      <c r="AO2045" s="41"/>
      <c r="AQ2045" s="41"/>
      <c r="AS2045" s="41"/>
      <c r="AU2045" s="41"/>
      <c r="AW2045" s="41"/>
      <c r="AY2045" s="41"/>
      <c r="BA2045" s="41"/>
      <c r="BC2045" s="41"/>
      <c r="BE2045" s="41"/>
      <c r="BG2045" s="41"/>
      <c r="BI2045" s="41"/>
      <c r="BK2045" s="41"/>
      <c r="BM2045" s="41"/>
      <c r="BO2045" s="41"/>
    </row>
    <row r="2046" spans="13:67" x14ac:dyDescent="0.2">
      <c r="M2046" s="41"/>
      <c r="O2046" s="41"/>
      <c r="Q2046" s="41"/>
      <c r="S2046" s="41"/>
      <c r="U2046" s="41"/>
      <c r="W2046" s="41"/>
      <c r="Y2046" s="41"/>
      <c r="AA2046" s="41"/>
      <c r="AC2046" s="41"/>
      <c r="AE2046" s="41"/>
      <c r="AG2046" s="41"/>
      <c r="AI2046" s="41"/>
      <c r="AK2046" s="41"/>
      <c r="AM2046" s="41"/>
      <c r="AO2046" s="41"/>
      <c r="AQ2046" s="41"/>
      <c r="AS2046" s="41"/>
      <c r="AU2046" s="41"/>
      <c r="AW2046" s="41"/>
      <c r="AY2046" s="41"/>
      <c r="BA2046" s="41"/>
      <c r="BC2046" s="41"/>
      <c r="BE2046" s="41"/>
      <c r="BG2046" s="41"/>
      <c r="BI2046" s="41"/>
      <c r="BK2046" s="41"/>
      <c r="BM2046" s="41"/>
      <c r="BO2046" s="41"/>
    </row>
    <row r="2047" spans="13:67" x14ac:dyDescent="0.2">
      <c r="M2047" s="41"/>
      <c r="O2047" s="41"/>
      <c r="Q2047" s="41"/>
      <c r="S2047" s="41"/>
      <c r="U2047" s="41"/>
      <c r="W2047" s="41"/>
      <c r="Y2047" s="41"/>
      <c r="AA2047" s="41"/>
      <c r="AC2047" s="41"/>
      <c r="AE2047" s="41"/>
      <c r="AG2047" s="41"/>
      <c r="AI2047" s="41"/>
      <c r="AK2047" s="41"/>
      <c r="AM2047" s="41"/>
      <c r="AO2047" s="41"/>
      <c r="AQ2047" s="41"/>
      <c r="AS2047" s="41"/>
      <c r="AU2047" s="41"/>
      <c r="AW2047" s="41"/>
      <c r="AY2047" s="41"/>
      <c r="BA2047" s="41"/>
      <c r="BC2047" s="41"/>
      <c r="BE2047" s="41"/>
      <c r="BG2047" s="41"/>
      <c r="BI2047" s="41"/>
      <c r="BK2047" s="41"/>
      <c r="BM2047" s="41"/>
      <c r="BO2047" s="41"/>
    </row>
    <row r="2048" spans="13:67" x14ac:dyDescent="0.2">
      <c r="M2048" s="41"/>
      <c r="O2048" s="41"/>
      <c r="Q2048" s="41"/>
      <c r="S2048" s="41"/>
      <c r="U2048" s="41"/>
      <c r="W2048" s="41"/>
      <c r="Y2048" s="41"/>
      <c r="AA2048" s="41"/>
      <c r="AC2048" s="41"/>
      <c r="AE2048" s="41"/>
      <c r="AG2048" s="41"/>
      <c r="AI2048" s="41"/>
      <c r="AK2048" s="41"/>
      <c r="AM2048" s="41"/>
      <c r="AO2048" s="41"/>
      <c r="AQ2048" s="41"/>
      <c r="AS2048" s="41"/>
      <c r="AU2048" s="41"/>
      <c r="AW2048" s="41"/>
      <c r="AY2048" s="41"/>
      <c r="BA2048" s="41"/>
      <c r="BC2048" s="41"/>
      <c r="BE2048" s="41"/>
      <c r="BG2048" s="41"/>
      <c r="BI2048" s="41"/>
      <c r="BK2048" s="41"/>
      <c r="BM2048" s="41"/>
      <c r="BO2048" s="41"/>
    </row>
    <row r="2049" spans="13:67" x14ac:dyDescent="0.2">
      <c r="M2049" s="41"/>
      <c r="O2049" s="41"/>
      <c r="Q2049" s="41"/>
      <c r="S2049" s="41"/>
      <c r="U2049" s="41"/>
      <c r="W2049" s="41"/>
      <c r="Y2049" s="41"/>
      <c r="AA2049" s="41"/>
      <c r="AC2049" s="41"/>
      <c r="AE2049" s="41"/>
      <c r="AG2049" s="41"/>
      <c r="AI2049" s="41"/>
      <c r="AK2049" s="41"/>
      <c r="AM2049" s="41"/>
      <c r="AO2049" s="41"/>
      <c r="AQ2049" s="41"/>
      <c r="AS2049" s="41"/>
      <c r="AU2049" s="41"/>
      <c r="AW2049" s="41"/>
      <c r="AY2049" s="41"/>
      <c r="BA2049" s="41"/>
      <c r="BC2049" s="41"/>
      <c r="BE2049" s="41"/>
      <c r="BG2049" s="41"/>
      <c r="BI2049" s="41"/>
      <c r="BK2049" s="41"/>
      <c r="BM2049" s="41"/>
      <c r="BO2049" s="41"/>
    </row>
    <row r="2050" spans="13:67" x14ac:dyDescent="0.2">
      <c r="M2050" s="41"/>
      <c r="O2050" s="41"/>
      <c r="Q2050" s="41"/>
      <c r="S2050" s="41"/>
      <c r="U2050" s="41"/>
      <c r="W2050" s="41"/>
      <c r="Y2050" s="41"/>
      <c r="AA2050" s="41"/>
      <c r="AC2050" s="41"/>
      <c r="AE2050" s="41"/>
      <c r="AG2050" s="41"/>
      <c r="AI2050" s="41"/>
      <c r="AK2050" s="41"/>
      <c r="AM2050" s="41"/>
      <c r="AO2050" s="41"/>
      <c r="AQ2050" s="41"/>
      <c r="AS2050" s="41"/>
      <c r="AU2050" s="41"/>
      <c r="AW2050" s="41"/>
      <c r="AY2050" s="41"/>
      <c r="BA2050" s="41"/>
      <c r="BC2050" s="41"/>
      <c r="BE2050" s="41"/>
      <c r="BG2050" s="41"/>
      <c r="BI2050" s="41"/>
      <c r="BK2050" s="41"/>
      <c r="BM2050" s="41"/>
      <c r="BO2050" s="41"/>
    </row>
    <row r="2051" spans="13:67" x14ac:dyDescent="0.2">
      <c r="M2051" s="41"/>
      <c r="O2051" s="41"/>
      <c r="Q2051" s="41"/>
      <c r="S2051" s="41"/>
      <c r="U2051" s="41"/>
      <c r="W2051" s="41"/>
      <c r="Y2051" s="41"/>
      <c r="AA2051" s="41"/>
      <c r="AC2051" s="41"/>
      <c r="AE2051" s="41"/>
      <c r="AG2051" s="41"/>
      <c r="AI2051" s="41"/>
      <c r="AK2051" s="41"/>
      <c r="AM2051" s="41"/>
      <c r="AO2051" s="41"/>
      <c r="AQ2051" s="41"/>
      <c r="AS2051" s="41"/>
      <c r="AU2051" s="41"/>
      <c r="AW2051" s="41"/>
      <c r="AY2051" s="41"/>
      <c r="BA2051" s="41"/>
      <c r="BC2051" s="41"/>
      <c r="BE2051" s="41"/>
      <c r="BG2051" s="41"/>
      <c r="BI2051" s="41"/>
      <c r="BK2051" s="41"/>
      <c r="BM2051" s="41"/>
      <c r="BO2051" s="41"/>
    </row>
    <row r="2052" spans="13:67" x14ac:dyDescent="0.2">
      <c r="M2052" s="41"/>
      <c r="O2052" s="41"/>
      <c r="Q2052" s="41"/>
      <c r="S2052" s="41"/>
      <c r="U2052" s="41"/>
      <c r="W2052" s="41"/>
      <c r="Y2052" s="41"/>
      <c r="AA2052" s="41"/>
      <c r="AC2052" s="41"/>
      <c r="AE2052" s="41"/>
      <c r="AG2052" s="41"/>
      <c r="AI2052" s="41"/>
      <c r="AK2052" s="41"/>
      <c r="AM2052" s="41"/>
      <c r="AO2052" s="41"/>
      <c r="AQ2052" s="41"/>
      <c r="AS2052" s="41"/>
      <c r="AU2052" s="41"/>
      <c r="AW2052" s="41"/>
      <c r="AY2052" s="41"/>
      <c r="BA2052" s="41"/>
      <c r="BC2052" s="41"/>
      <c r="BE2052" s="41"/>
      <c r="BG2052" s="41"/>
      <c r="BI2052" s="41"/>
      <c r="BK2052" s="41"/>
      <c r="BM2052" s="41"/>
      <c r="BO2052" s="41"/>
    </row>
    <row r="2053" spans="13:67" x14ac:dyDescent="0.2">
      <c r="M2053" s="41"/>
      <c r="O2053" s="41"/>
      <c r="Q2053" s="41"/>
      <c r="S2053" s="41"/>
      <c r="U2053" s="41"/>
      <c r="W2053" s="41"/>
      <c r="Y2053" s="41"/>
      <c r="AA2053" s="41"/>
      <c r="AC2053" s="41"/>
      <c r="AE2053" s="41"/>
      <c r="AG2053" s="41"/>
      <c r="AI2053" s="41"/>
      <c r="AK2053" s="41"/>
      <c r="AM2053" s="41"/>
      <c r="AO2053" s="41"/>
      <c r="AQ2053" s="41"/>
      <c r="AS2053" s="41"/>
      <c r="AU2053" s="41"/>
      <c r="AW2053" s="41"/>
      <c r="AY2053" s="41"/>
      <c r="BA2053" s="41"/>
      <c r="BC2053" s="41"/>
      <c r="BE2053" s="41"/>
      <c r="BG2053" s="41"/>
      <c r="BI2053" s="41"/>
      <c r="BK2053" s="41"/>
      <c r="BM2053" s="41"/>
      <c r="BO2053" s="41"/>
    </row>
    <row r="2054" spans="13:67" x14ac:dyDescent="0.2">
      <c r="M2054" s="41"/>
      <c r="O2054" s="41"/>
      <c r="Q2054" s="41"/>
      <c r="S2054" s="41"/>
      <c r="U2054" s="41"/>
      <c r="W2054" s="41"/>
      <c r="Y2054" s="41"/>
      <c r="AA2054" s="41"/>
      <c r="AC2054" s="41"/>
      <c r="AE2054" s="41"/>
      <c r="AG2054" s="41"/>
      <c r="AI2054" s="41"/>
      <c r="AK2054" s="41"/>
      <c r="AM2054" s="41"/>
      <c r="AO2054" s="41"/>
      <c r="AQ2054" s="41"/>
      <c r="AS2054" s="41"/>
      <c r="AU2054" s="41"/>
      <c r="AW2054" s="41"/>
      <c r="AY2054" s="41"/>
      <c r="BA2054" s="41"/>
      <c r="BC2054" s="41"/>
      <c r="BE2054" s="41"/>
      <c r="BG2054" s="41"/>
      <c r="BI2054" s="41"/>
      <c r="BK2054" s="41"/>
      <c r="BM2054" s="41"/>
      <c r="BO2054" s="41"/>
    </row>
    <row r="2055" spans="13:67" x14ac:dyDescent="0.2">
      <c r="M2055" s="41"/>
      <c r="O2055" s="41"/>
      <c r="Q2055" s="41"/>
      <c r="S2055" s="41"/>
      <c r="U2055" s="41"/>
      <c r="W2055" s="41"/>
      <c r="Y2055" s="41"/>
      <c r="AA2055" s="41"/>
      <c r="AC2055" s="41"/>
      <c r="AE2055" s="41"/>
      <c r="AG2055" s="41"/>
      <c r="AI2055" s="41"/>
      <c r="AK2055" s="41"/>
      <c r="AM2055" s="41"/>
      <c r="AO2055" s="41"/>
      <c r="AQ2055" s="41"/>
      <c r="AS2055" s="41"/>
      <c r="AU2055" s="41"/>
      <c r="AW2055" s="41"/>
      <c r="AY2055" s="41"/>
      <c r="BA2055" s="41"/>
      <c r="BC2055" s="41"/>
      <c r="BE2055" s="41"/>
      <c r="BG2055" s="41"/>
      <c r="BI2055" s="41"/>
      <c r="BK2055" s="41"/>
      <c r="BM2055" s="41"/>
      <c r="BO2055" s="41"/>
    </row>
    <row r="2056" spans="13:67" x14ac:dyDescent="0.2">
      <c r="M2056" s="41"/>
      <c r="O2056" s="41"/>
      <c r="Q2056" s="41"/>
      <c r="S2056" s="41"/>
      <c r="U2056" s="41"/>
      <c r="W2056" s="41"/>
      <c r="Y2056" s="41"/>
      <c r="AA2056" s="41"/>
      <c r="AC2056" s="41"/>
      <c r="AE2056" s="41"/>
      <c r="AG2056" s="41"/>
      <c r="AI2056" s="41"/>
      <c r="AK2056" s="41"/>
      <c r="AM2056" s="41"/>
      <c r="AO2056" s="41"/>
      <c r="AQ2056" s="41"/>
      <c r="AS2056" s="41"/>
      <c r="AU2056" s="41"/>
      <c r="AW2056" s="41"/>
      <c r="AY2056" s="41"/>
      <c r="BA2056" s="41"/>
      <c r="BC2056" s="41"/>
      <c r="BE2056" s="41"/>
      <c r="BG2056" s="41"/>
      <c r="BI2056" s="41"/>
      <c r="BK2056" s="41"/>
      <c r="BM2056" s="41"/>
      <c r="BO2056" s="41"/>
    </row>
    <row r="2057" spans="13:67" x14ac:dyDescent="0.2">
      <c r="M2057" s="41"/>
      <c r="O2057" s="41"/>
      <c r="Q2057" s="41"/>
      <c r="S2057" s="41"/>
      <c r="U2057" s="41"/>
      <c r="W2057" s="41"/>
      <c r="Y2057" s="41"/>
      <c r="AA2057" s="41"/>
      <c r="AC2057" s="41"/>
      <c r="AE2057" s="41"/>
      <c r="AG2057" s="41"/>
      <c r="AI2057" s="41"/>
      <c r="AK2057" s="41"/>
      <c r="AM2057" s="41"/>
      <c r="AO2057" s="41"/>
      <c r="AQ2057" s="41"/>
      <c r="AS2057" s="41"/>
      <c r="AU2057" s="41"/>
      <c r="AW2057" s="41"/>
      <c r="AY2057" s="41"/>
      <c r="BA2057" s="41"/>
      <c r="BC2057" s="41"/>
      <c r="BE2057" s="41"/>
      <c r="BG2057" s="41"/>
      <c r="BI2057" s="41"/>
      <c r="BK2057" s="41"/>
      <c r="BM2057" s="41"/>
      <c r="BO2057" s="41"/>
    </row>
    <row r="2058" spans="13:67" x14ac:dyDescent="0.2">
      <c r="M2058" s="41"/>
      <c r="O2058" s="41"/>
      <c r="Q2058" s="41"/>
      <c r="S2058" s="41"/>
      <c r="U2058" s="41"/>
      <c r="W2058" s="41"/>
      <c r="Y2058" s="41"/>
      <c r="AA2058" s="41"/>
      <c r="AC2058" s="41"/>
      <c r="AE2058" s="41"/>
      <c r="AG2058" s="41"/>
      <c r="AI2058" s="41"/>
      <c r="AK2058" s="41"/>
      <c r="AM2058" s="41"/>
      <c r="AO2058" s="41"/>
      <c r="AQ2058" s="41"/>
      <c r="AS2058" s="41"/>
      <c r="AU2058" s="41"/>
      <c r="AW2058" s="41"/>
      <c r="AY2058" s="41"/>
      <c r="BA2058" s="41"/>
      <c r="BC2058" s="41"/>
      <c r="BE2058" s="41"/>
      <c r="BG2058" s="41"/>
      <c r="BI2058" s="41"/>
      <c r="BK2058" s="41"/>
      <c r="BM2058" s="41"/>
      <c r="BO2058" s="41"/>
    </row>
    <row r="2059" spans="13:67" x14ac:dyDescent="0.2">
      <c r="M2059" s="41"/>
      <c r="O2059" s="41"/>
      <c r="Q2059" s="41"/>
      <c r="S2059" s="41"/>
      <c r="U2059" s="41"/>
      <c r="W2059" s="41"/>
      <c r="Y2059" s="41"/>
      <c r="AA2059" s="41"/>
      <c r="AC2059" s="41"/>
      <c r="AE2059" s="41"/>
      <c r="AG2059" s="41"/>
      <c r="AI2059" s="41"/>
      <c r="AK2059" s="41"/>
      <c r="AM2059" s="41"/>
      <c r="AO2059" s="41"/>
      <c r="AQ2059" s="41"/>
      <c r="AS2059" s="41"/>
      <c r="AU2059" s="41"/>
      <c r="AW2059" s="41"/>
      <c r="AY2059" s="41"/>
      <c r="BA2059" s="41"/>
      <c r="BC2059" s="41"/>
      <c r="BE2059" s="41"/>
      <c r="BG2059" s="41"/>
      <c r="BI2059" s="41"/>
      <c r="BK2059" s="41"/>
      <c r="BM2059" s="41"/>
      <c r="BO2059" s="41"/>
    </row>
    <row r="2060" spans="13:67" x14ac:dyDescent="0.2">
      <c r="M2060" s="41"/>
      <c r="O2060" s="41"/>
      <c r="Q2060" s="41"/>
      <c r="S2060" s="41"/>
      <c r="U2060" s="41"/>
      <c r="W2060" s="41"/>
      <c r="Y2060" s="41"/>
      <c r="AA2060" s="41"/>
      <c r="AC2060" s="41"/>
      <c r="AE2060" s="41"/>
      <c r="AG2060" s="41"/>
      <c r="AI2060" s="41"/>
      <c r="AK2060" s="41"/>
      <c r="AM2060" s="41"/>
      <c r="AO2060" s="41"/>
      <c r="AQ2060" s="41"/>
      <c r="AS2060" s="41"/>
      <c r="AU2060" s="41"/>
      <c r="AW2060" s="41"/>
      <c r="AY2060" s="41"/>
      <c r="BA2060" s="41"/>
      <c r="BC2060" s="41"/>
      <c r="BE2060" s="41"/>
      <c r="BG2060" s="41"/>
      <c r="BI2060" s="41"/>
      <c r="BK2060" s="41"/>
      <c r="BM2060" s="41"/>
      <c r="BO2060" s="41"/>
    </row>
    <row r="2061" spans="13:67" x14ac:dyDescent="0.2">
      <c r="M2061" s="41"/>
      <c r="O2061" s="41"/>
      <c r="Q2061" s="41"/>
      <c r="S2061" s="41"/>
      <c r="U2061" s="41"/>
      <c r="W2061" s="41"/>
      <c r="Y2061" s="41"/>
      <c r="AA2061" s="41"/>
      <c r="AC2061" s="41"/>
      <c r="AE2061" s="41"/>
      <c r="AG2061" s="41"/>
      <c r="AI2061" s="41"/>
      <c r="AK2061" s="41"/>
      <c r="AM2061" s="41"/>
      <c r="AO2061" s="41"/>
      <c r="AQ2061" s="41"/>
      <c r="AS2061" s="41"/>
      <c r="AU2061" s="41"/>
      <c r="AW2061" s="41"/>
      <c r="AY2061" s="41"/>
      <c r="BA2061" s="41"/>
      <c r="BC2061" s="41"/>
      <c r="BE2061" s="41"/>
      <c r="BG2061" s="41"/>
      <c r="BI2061" s="41"/>
      <c r="BK2061" s="41"/>
      <c r="BM2061" s="41"/>
      <c r="BO2061" s="41"/>
    </row>
    <row r="2062" spans="13:67" x14ac:dyDescent="0.2">
      <c r="M2062" s="41"/>
      <c r="O2062" s="41"/>
      <c r="Q2062" s="41"/>
      <c r="S2062" s="41"/>
      <c r="U2062" s="41"/>
      <c r="W2062" s="41"/>
      <c r="Y2062" s="41"/>
      <c r="AA2062" s="41"/>
      <c r="AC2062" s="41"/>
      <c r="AE2062" s="41"/>
      <c r="AG2062" s="41"/>
      <c r="AI2062" s="41"/>
      <c r="AK2062" s="41"/>
      <c r="AM2062" s="41"/>
      <c r="AO2062" s="41"/>
      <c r="AQ2062" s="41"/>
      <c r="AS2062" s="41"/>
      <c r="AU2062" s="41"/>
      <c r="AW2062" s="41"/>
      <c r="AY2062" s="41"/>
      <c r="BA2062" s="41"/>
      <c r="BC2062" s="41"/>
      <c r="BE2062" s="41"/>
      <c r="BG2062" s="41"/>
      <c r="BI2062" s="41"/>
      <c r="BK2062" s="41"/>
      <c r="BM2062" s="41"/>
      <c r="BO2062" s="41"/>
    </row>
    <row r="2063" spans="13:67" x14ac:dyDescent="0.2">
      <c r="M2063" s="41"/>
      <c r="O2063" s="41"/>
      <c r="Q2063" s="41"/>
      <c r="S2063" s="41"/>
      <c r="U2063" s="41"/>
      <c r="W2063" s="41"/>
      <c r="Y2063" s="41"/>
      <c r="AA2063" s="41"/>
      <c r="AC2063" s="41"/>
      <c r="AE2063" s="41"/>
      <c r="AG2063" s="41"/>
      <c r="AI2063" s="41"/>
      <c r="AK2063" s="41"/>
      <c r="AM2063" s="41"/>
      <c r="AO2063" s="41"/>
      <c r="AQ2063" s="41"/>
      <c r="AS2063" s="41"/>
      <c r="AU2063" s="41"/>
      <c r="AW2063" s="41"/>
      <c r="AY2063" s="41"/>
      <c r="BA2063" s="41"/>
      <c r="BC2063" s="41"/>
      <c r="BE2063" s="41"/>
      <c r="BG2063" s="41"/>
      <c r="BI2063" s="41"/>
      <c r="BK2063" s="41"/>
      <c r="BM2063" s="41"/>
      <c r="BO2063" s="41"/>
    </row>
    <row r="2064" spans="13:67" x14ac:dyDescent="0.2">
      <c r="M2064" s="41"/>
      <c r="O2064" s="41"/>
      <c r="Q2064" s="41"/>
      <c r="S2064" s="41"/>
      <c r="U2064" s="41"/>
      <c r="W2064" s="41"/>
      <c r="Y2064" s="41"/>
      <c r="AA2064" s="41"/>
      <c r="AC2064" s="41"/>
      <c r="AE2064" s="41"/>
      <c r="AG2064" s="41"/>
      <c r="AI2064" s="41"/>
      <c r="AK2064" s="41"/>
      <c r="AM2064" s="41"/>
      <c r="AO2064" s="41"/>
      <c r="AQ2064" s="41"/>
      <c r="AS2064" s="41"/>
      <c r="AU2064" s="41"/>
      <c r="AW2064" s="41"/>
      <c r="AY2064" s="41"/>
      <c r="BA2064" s="41"/>
      <c r="BC2064" s="41"/>
      <c r="BE2064" s="41"/>
      <c r="BG2064" s="41"/>
      <c r="BI2064" s="41"/>
      <c r="BK2064" s="41"/>
      <c r="BM2064" s="41"/>
      <c r="BO2064" s="41"/>
    </row>
    <row r="2065" spans="13:67" x14ac:dyDescent="0.2">
      <c r="M2065" s="41"/>
      <c r="O2065" s="41"/>
      <c r="Q2065" s="41"/>
      <c r="S2065" s="41"/>
      <c r="U2065" s="41"/>
      <c r="W2065" s="41"/>
      <c r="Y2065" s="41"/>
      <c r="AA2065" s="41"/>
      <c r="AC2065" s="41"/>
      <c r="AE2065" s="41"/>
      <c r="AG2065" s="41"/>
      <c r="AI2065" s="41"/>
      <c r="AK2065" s="41"/>
      <c r="AM2065" s="41"/>
      <c r="AO2065" s="41"/>
      <c r="AQ2065" s="41"/>
      <c r="AS2065" s="41"/>
      <c r="AU2065" s="41"/>
      <c r="AW2065" s="41"/>
      <c r="AY2065" s="41"/>
      <c r="BA2065" s="41"/>
      <c r="BC2065" s="41"/>
      <c r="BE2065" s="41"/>
      <c r="BG2065" s="41"/>
      <c r="BI2065" s="41"/>
      <c r="BK2065" s="41"/>
      <c r="BM2065" s="41"/>
      <c r="BO2065" s="41"/>
    </row>
    <row r="2066" spans="13:67" x14ac:dyDescent="0.2">
      <c r="M2066" s="41"/>
      <c r="O2066" s="41"/>
      <c r="Q2066" s="41"/>
      <c r="S2066" s="41"/>
      <c r="U2066" s="41"/>
      <c r="W2066" s="41"/>
      <c r="Y2066" s="41"/>
      <c r="AA2066" s="41"/>
      <c r="AC2066" s="41"/>
      <c r="AE2066" s="41"/>
      <c r="AG2066" s="41"/>
      <c r="AI2066" s="41"/>
      <c r="AK2066" s="41"/>
      <c r="AM2066" s="41"/>
      <c r="AO2066" s="41"/>
      <c r="AQ2066" s="41"/>
      <c r="AS2066" s="41"/>
      <c r="AU2066" s="41"/>
      <c r="AW2066" s="41"/>
      <c r="AY2066" s="41"/>
      <c r="BA2066" s="41"/>
      <c r="BC2066" s="41"/>
      <c r="BE2066" s="41"/>
      <c r="BG2066" s="41"/>
      <c r="BI2066" s="41"/>
      <c r="BK2066" s="41"/>
      <c r="BM2066" s="41"/>
      <c r="BO2066" s="41"/>
    </row>
    <row r="2067" spans="13:67" x14ac:dyDescent="0.2">
      <c r="M2067" s="41"/>
      <c r="O2067" s="41"/>
      <c r="Q2067" s="41"/>
      <c r="S2067" s="41"/>
      <c r="U2067" s="41"/>
      <c r="W2067" s="41"/>
      <c r="Y2067" s="41"/>
      <c r="AA2067" s="41"/>
      <c r="AC2067" s="41"/>
      <c r="AE2067" s="41"/>
      <c r="AG2067" s="41"/>
      <c r="AI2067" s="41"/>
      <c r="AK2067" s="41"/>
      <c r="AM2067" s="41"/>
      <c r="AO2067" s="41"/>
      <c r="AQ2067" s="41"/>
      <c r="AS2067" s="41"/>
      <c r="AU2067" s="41"/>
      <c r="AW2067" s="41"/>
      <c r="AY2067" s="41"/>
      <c r="BA2067" s="41"/>
      <c r="BC2067" s="41"/>
      <c r="BE2067" s="41"/>
      <c r="BG2067" s="41"/>
      <c r="BI2067" s="41"/>
      <c r="BK2067" s="41"/>
      <c r="BM2067" s="41"/>
      <c r="BO2067" s="41"/>
    </row>
    <row r="2068" spans="13:67" x14ac:dyDescent="0.2">
      <c r="M2068" s="41"/>
      <c r="O2068" s="41"/>
      <c r="Q2068" s="41"/>
      <c r="S2068" s="41"/>
      <c r="U2068" s="41"/>
      <c r="W2068" s="41"/>
      <c r="Y2068" s="41"/>
      <c r="AA2068" s="41"/>
      <c r="AC2068" s="41"/>
      <c r="AE2068" s="41"/>
      <c r="AG2068" s="41"/>
      <c r="AI2068" s="41"/>
      <c r="AK2068" s="41"/>
      <c r="AM2068" s="41"/>
      <c r="AO2068" s="41"/>
      <c r="AQ2068" s="41"/>
      <c r="AS2068" s="41"/>
      <c r="AU2068" s="41"/>
      <c r="AW2068" s="41"/>
      <c r="AY2068" s="41"/>
      <c r="BA2068" s="41"/>
      <c r="BC2068" s="41"/>
      <c r="BE2068" s="41"/>
      <c r="BG2068" s="41"/>
      <c r="BI2068" s="41"/>
      <c r="BK2068" s="41"/>
      <c r="BM2068" s="41"/>
      <c r="BO2068" s="41"/>
    </row>
    <row r="2069" spans="13:67" x14ac:dyDescent="0.2">
      <c r="M2069" s="41"/>
      <c r="O2069" s="41"/>
      <c r="Q2069" s="41"/>
      <c r="S2069" s="41"/>
      <c r="U2069" s="41"/>
      <c r="W2069" s="41"/>
      <c r="Y2069" s="41"/>
      <c r="AA2069" s="41"/>
      <c r="AC2069" s="41"/>
      <c r="AE2069" s="41"/>
      <c r="AG2069" s="41"/>
      <c r="AI2069" s="41"/>
      <c r="AK2069" s="41"/>
      <c r="AM2069" s="41"/>
      <c r="AO2069" s="41"/>
      <c r="AQ2069" s="41"/>
      <c r="AS2069" s="41"/>
      <c r="AU2069" s="41"/>
      <c r="AW2069" s="41"/>
      <c r="AY2069" s="41"/>
      <c r="BA2069" s="41"/>
      <c r="BC2069" s="41"/>
      <c r="BE2069" s="41"/>
      <c r="BG2069" s="41"/>
      <c r="BI2069" s="41"/>
      <c r="BK2069" s="41"/>
      <c r="BM2069" s="41"/>
      <c r="BO2069" s="41"/>
    </row>
    <row r="2070" spans="13:67" x14ac:dyDescent="0.2">
      <c r="M2070" s="41"/>
      <c r="O2070" s="41"/>
      <c r="Q2070" s="41"/>
      <c r="S2070" s="41"/>
      <c r="U2070" s="41"/>
      <c r="W2070" s="41"/>
      <c r="Y2070" s="41"/>
      <c r="AA2070" s="41"/>
      <c r="AC2070" s="41"/>
      <c r="AE2070" s="41"/>
      <c r="AG2070" s="41"/>
      <c r="AI2070" s="41"/>
      <c r="AK2070" s="41"/>
      <c r="AM2070" s="41"/>
      <c r="AO2070" s="41"/>
      <c r="AQ2070" s="41"/>
      <c r="AS2070" s="41"/>
      <c r="AU2070" s="41"/>
      <c r="AW2070" s="41"/>
      <c r="AY2070" s="41"/>
      <c r="BA2070" s="41"/>
      <c r="BC2070" s="41"/>
      <c r="BE2070" s="41"/>
      <c r="BG2070" s="41"/>
      <c r="BI2070" s="41"/>
      <c r="BK2070" s="41"/>
      <c r="BM2070" s="41"/>
      <c r="BO2070" s="41"/>
    </row>
    <row r="2071" spans="13:67" x14ac:dyDescent="0.2">
      <c r="M2071" s="41"/>
      <c r="O2071" s="41"/>
      <c r="Q2071" s="41"/>
      <c r="S2071" s="41"/>
      <c r="U2071" s="41"/>
      <c r="W2071" s="41"/>
      <c r="Y2071" s="41"/>
      <c r="AA2071" s="41"/>
      <c r="AC2071" s="41"/>
      <c r="AE2071" s="41"/>
      <c r="AG2071" s="41"/>
      <c r="AI2071" s="41"/>
      <c r="AK2071" s="41"/>
      <c r="AM2071" s="41"/>
      <c r="AO2071" s="41"/>
      <c r="AQ2071" s="41"/>
      <c r="AS2071" s="41"/>
      <c r="AU2071" s="41"/>
      <c r="AW2071" s="41"/>
      <c r="AY2071" s="41"/>
      <c r="BA2071" s="41"/>
      <c r="BC2071" s="41"/>
      <c r="BE2071" s="41"/>
      <c r="BG2071" s="41"/>
      <c r="BI2071" s="41"/>
      <c r="BK2071" s="41"/>
      <c r="BM2071" s="41"/>
      <c r="BO2071" s="41"/>
    </row>
    <row r="2072" spans="13:67" x14ac:dyDescent="0.2">
      <c r="M2072" s="41"/>
      <c r="O2072" s="41"/>
      <c r="Q2072" s="41"/>
      <c r="S2072" s="41"/>
      <c r="U2072" s="41"/>
      <c r="W2072" s="41"/>
      <c r="Y2072" s="41"/>
      <c r="AA2072" s="41"/>
      <c r="AC2072" s="41"/>
      <c r="AE2072" s="41"/>
      <c r="AG2072" s="41"/>
      <c r="AI2072" s="41"/>
      <c r="AK2072" s="41"/>
      <c r="AM2072" s="41"/>
      <c r="AO2072" s="41"/>
      <c r="AQ2072" s="41"/>
      <c r="AS2072" s="41"/>
      <c r="AU2072" s="41"/>
      <c r="AW2072" s="41"/>
      <c r="AY2072" s="41"/>
      <c r="BA2072" s="41"/>
      <c r="BC2072" s="41"/>
      <c r="BE2072" s="41"/>
      <c r="BG2072" s="41"/>
      <c r="BI2072" s="41"/>
      <c r="BK2072" s="41"/>
      <c r="BM2072" s="41"/>
      <c r="BO2072" s="41"/>
    </row>
    <row r="2073" spans="13:67" x14ac:dyDescent="0.2">
      <c r="M2073" s="41"/>
      <c r="O2073" s="41"/>
      <c r="Q2073" s="41"/>
      <c r="S2073" s="41"/>
      <c r="U2073" s="41"/>
      <c r="W2073" s="41"/>
      <c r="Y2073" s="41"/>
      <c r="AA2073" s="41"/>
      <c r="AC2073" s="41"/>
      <c r="AE2073" s="41"/>
      <c r="AG2073" s="41"/>
      <c r="AI2073" s="41"/>
      <c r="AK2073" s="41"/>
      <c r="AM2073" s="41"/>
      <c r="AO2073" s="41"/>
      <c r="AQ2073" s="41"/>
      <c r="AS2073" s="41"/>
      <c r="AU2073" s="41"/>
      <c r="AW2073" s="41"/>
      <c r="AY2073" s="41"/>
      <c r="BA2073" s="41"/>
      <c r="BC2073" s="41"/>
      <c r="BE2073" s="41"/>
      <c r="BG2073" s="41"/>
      <c r="BI2073" s="41"/>
      <c r="BK2073" s="41"/>
      <c r="BM2073" s="41"/>
      <c r="BO2073" s="41"/>
    </row>
    <row r="2074" spans="13:67" x14ac:dyDescent="0.2">
      <c r="M2074" s="41"/>
      <c r="O2074" s="41"/>
      <c r="Q2074" s="41"/>
      <c r="S2074" s="41"/>
      <c r="U2074" s="41"/>
      <c r="W2074" s="41"/>
      <c r="Y2074" s="41"/>
      <c r="AA2074" s="41"/>
      <c r="AC2074" s="41"/>
      <c r="AE2074" s="41"/>
      <c r="AG2074" s="41"/>
      <c r="AI2074" s="41"/>
      <c r="AK2074" s="41"/>
      <c r="AM2074" s="41"/>
      <c r="AO2074" s="41"/>
      <c r="AQ2074" s="41"/>
      <c r="AS2074" s="41"/>
      <c r="AU2074" s="41"/>
      <c r="AW2074" s="41"/>
      <c r="AY2074" s="41"/>
      <c r="BA2074" s="41"/>
      <c r="BC2074" s="41"/>
      <c r="BE2074" s="41"/>
      <c r="BG2074" s="41"/>
      <c r="BI2074" s="41"/>
      <c r="BK2074" s="41"/>
      <c r="BM2074" s="41"/>
      <c r="BO2074" s="41"/>
    </row>
    <row r="2075" spans="13:67" x14ac:dyDescent="0.2">
      <c r="M2075" s="41"/>
      <c r="O2075" s="41"/>
      <c r="Q2075" s="41"/>
      <c r="S2075" s="41"/>
      <c r="U2075" s="41"/>
      <c r="W2075" s="41"/>
      <c r="Y2075" s="41"/>
      <c r="AA2075" s="41"/>
      <c r="AC2075" s="41"/>
      <c r="AE2075" s="41"/>
      <c r="AG2075" s="41"/>
      <c r="AI2075" s="41"/>
      <c r="AK2075" s="41"/>
      <c r="AM2075" s="41"/>
      <c r="AO2075" s="41"/>
      <c r="AQ2075" s="41"/>
      <c r="AS2075" s="41"/>
      <c r="AU2075" s="41"/>
      <c r="AW2075" s="41"/>
      <c r="AY2075" s="41"/>
      <c r="BA2075" s="41"/>
      <c r="BC2075" s="41"/>
      <c r="BE2075" s="41"/>
      <c r="BG2075" s="41"/>
      <c r="BI2075" s="41"/>
      <c r="BK2075" s="41"/>
      <c r="BM2075" s="41"/>
      <c r="BO2075" s="41"/>
    </row>
    <row r="2076" spans="13:67" x14ac:dyDescent="0.2">
      <c r="M2076" s="41"/>
      <c r="O2076" s="41"/>
      <c r="Q2076" s="41"/>
      <c r="S2076" s="41"/>
      <c r="U2076" s="41"/>
      <c r="W2076" s="41"/>
      <c r="Y2076" s="41"/>
      <c r="AA2076" s="41"/>
      <c r="AC2076" s="41"/>
      <c r="AE2076" s="41"/>
      <c r="AG2076" s="41"/>
      <c r="AI2076" s="41"/>
      <c r="AK2076" s="41"/>
      <c r="AM2076" s="41"/>
      <c r="AO2076" s="41"/>
      <c r="AQ2076" s="41"/>
      <c r="AS2076" s="41"/>
      <c r="AU2076" s="41"/>
      <c r="AW2076" s="41"/>
      <c r="AY2076" s="41"/>
      <c r="BA2076" s="41"/>
      <c r="BC2076" s="41"/>
      <c r="BE2076" s="41"/>
      <c r="BG2076" s="41"/>
      <c r="BI2076" s="41"/>
      <c r="BK2076" s="41"/>
      <c r="BM2076" s="41"/>
      <c r="BO2076" s="41"/>
    </row>
    <row r="2077" spans="13:67" x14ac:dyDescent="0.2">
      <c r="M2077" s="41"/>
      <c r="O2077" s="41"/>
      <c r="Q2077" s="41"/>
      <c r="S2077" s="41"/>
      <c r="U2077" s="41"/>
      <c r="W2077" s="41"/>
      <c r="Y2077" s="41"/>
      <c r="AA2077" s="41"/>
      <c r="AC2077" s="41"/>
      <c r="AE2077" s="41"/>
      <c r="AG2077" s="41"/>
      <c r="AI2077" s="41"/>
      <c r="AK2077" s="41"/>
      <c r="AM2077" s="41"/>
      <c r="AO2077" s="41"/>
      <c r="AQ2077" s="41"/>
      <c r="AS2077" s="41"/>
      <c r="AU2077" s="41"/>
      <c r="AW2077" s="41"/>
      <c r="AY2077" s="41"/>
      <c r="BA2077" s="41"/>
      <c r="BC2077" s="41"/>
      <c r="BE2077" s="41"/>
      <c r="BG2077" s="41"/>
      <c r="BI2077" s="41"/>
      <c r="BK2077" s="41"/>
      <c r="BM2077" s="41"/>
      <c r="BO2077" s="41"/>
    </row>
    <row r="2078" spans="13:67" x14ac:dyDescent="0.2">
      <c r="M2078" s="41"/>
      <c r="O2078" s="41"/>
      <c r="Q2078" s="41"/>
      <c r="S2078" s="41"/>
      <c r="U2078" s="41"/>
      <c r="W2078" s="41"/>
      <c r="Y2078" s="41"/>
      <c r="AA2078" s="41"/>
      <c r="AC2078" s="41"/>
      <c r="AE2078" s="41"/>
      <c r="AG2078" s="41"/>
      <c r="AI2078" s="41"/>
      <c r="AK2078" s="41"/>
      <c r="AM2078" s="41"/>
      <c r="AO2078" s="41"/>
      <c r="AQ2078" s="41"/>
      <c r="AS2078" s="41"/>
      <c r="AU2078" s="41"/>
      <c r="AW2078" s="41"/>
      <c r="AY2078" s="41"/>
      <c r="BA2078" s="41"/>
      <c r="BC2078" s="41"/>
      <c r="BE2078" s="41"/>
      <c r="BG2078" s="41"/>
      <c r="BI2078" s="41"/>
      <c r="BK2078" s="41"/>
      <c r="BM2078" s="41"/>
      <c r="BO2078" s="41"/>
    </row>
    <row r="2079" spans="13:67" x14ac:dyDescent="0.2">
      <c r="M2079" s="41"/>
      <c r="O2079" s="41"/>
      <c r="Q2079" s="41"/>
      <c r="S2079" s="41"/>
      <c r="U2079" s="41"/>
      <c r="W2079" s="41"/>
      <c r="Y2079" s="41"/>
      <c r="AA2079" s="41"/>
      <c r="AC2079" s="41"/>
      <c r="AE2079" s="41"/>
      <c r="AG2079" s="41"/>
      <c r="AI2079" s="41"/>
      <c r="AK2079" s="41"/>
      <c r="AM2079" s="41"/>
      <c r="AO2079" s="41"/>
      <c r="AQ2079" s="41"/>
      <c r="AS2079" s="41"/>
      <c r="AU2079" s="41"/>
      <c r="AW2079" s="41"/>
      <c r="AY2079" s="41"/>
      <c r="BA2079" s="41"/>
      <c r="BC2079" s="41"/>
      <c r="BE2079" s="41"/>
      <c r="BG2079" s="41"/>
      <c r="BI2079" s="41"/>
      <c r="BK2079" s="41"/>
      <c r="BM2079" s="41"/>
      <c r="BO2079" s="41"/>
    </row>
    <row r="2080" spans="13:67" x14ac:dyDescent="0.2">
      <c r="M2080" s="41"/>
      <c r="O2080" s="41"/>
      <c r="Q2080" s="41"/>
      <c r="S2080" s="41"/>
      <c r="U2080" s="41"/>
      <c r="W2080" s="41"/>
      <c r="Y2080" s="41"/>
      <c r="AA2080" s="41"/>
      <c r="AC2080" s="41"/>
      <c r="AE2080" s="41"/>
      <c r="AG2080" s="41"/>
      <c r="AI2080" s="41"/>
      <c r="AK2080" s="41"/>
      <c r="AM2080" s="41"/>
      <c r="AO2080" s="41"/>
      <c r="AQ2080" s="41"/>
      <c r="AS2080" s="41"/>
      <c r="AU2080" s="41"/>
      <c r="AW2080" s="41"/>
      <c r="AY2080" s="41"/>
      <c r="BA2080" s="41"/>
      <c r="BC2080" s="41"/>
      <c r="BE2080" s="41"/>
      <c r="BG2080" s="41"/>
      <c r="BI2080" s="41"/>
      <c r="BK2080" s="41"/>
      <c r="BM2080" s="41"/>
      <c r="BO2080" s="41"/>
    </row>
    <row r="2081" spans="13:67" x14ac:dyDescent="0.2">
      <c r="M2081" s="41"/>
      <c r="O2081" s="41"/>
      <c r="Q2081" s="41"/>
      <c r="S2081" s="41"/>
      <c r="U2081" s="41"/>
      <c r="W2081" s="41"/>
      <c r="Y2081" s="41"/>
      <c r="AA2081" s="41"/>
      <c r="AC2081" s="41"/>
      <c r="AE2081" s="41"/>
      <c r="AG2081" s="41"/>
      <c r="AI2081" s="41"/>
      <c r="AK2081" s="41"/>
      <c r="AM2081" s="41"/>
      <c r="AO2081" s="41"/>
      <c r="AQ2081" s="41"/>
      <c r="AS2081" s="41"/>
      <c r="AU2081" s="41"/>
      <c r="AW2081" s="41"/>
      <c r="AY2081" s="41"/>
      <c r="BA2081" s="41"/>
      <c r="BC2081" s="41"/>
      <c r="BE2081" s="41"/>
      <c r="BG2081" s="41"/>
      <c r="BI2081" s="41"/>
      <c r="BK2081" s="41"/>
      <c r="BM2081" s="41"/>
      <c r="BO2081" s="41"/>
    </row>
    <row r="2082" spans="13:67" x14ac:dyDescent="0.2">
      <c r="M2082" s="41"/>
      <c r="O2082" s="41"/>
      <c r="Q2082" s="41"/>
      <c r="S2082" s="41"/>
      <c r="U2082" s="41"/>
      <c r="W2082" s="41"/>
      <c r="Y2082" s="41"/>
      <c r="AA2082" s="41"/>
      <c r="AC2082" s="41"/>
      <c r="AE2082" s="41"/>
      <c r="AG2082" s="41"/>
      <c r="AI2082" s="41"/>
      <c r="AK2082" s="41"/>
      <c r="AM2082" s="41"/>
      <c r="AO2082" s="41"/>
      <c r="AQ2082" s="41"/>
      <c r="AS2082" s="41"/>
      <c r="AU2082" s="41"/>
      <c r="AW2082" s="41"/>
      <c r="AY2082" s="41"/>
      <c r="BA2082" s="41"/>
      <c r="BC2082" s="41"/>
      <c r="BE2082" s="41"/>
      <c r="BG2082" s="41"/>
      <c r="BI2082" s="41"/>
      <c r="BK2082" s="41"/>
      <c r="BM2082" s="41"/>
      <c r="BO2082" s="41"/>
    </row>
    <row r="2083" spans="13:67" x14ac:dyDescent="0.2">
      <c r="M2083" s="41"/>
      <c r="O2083" s="41"/>
      <c r="Q2083" s="41"/>
      <c r="S2083" s="41"/>
      <c r="U2083" s="41"/>
      <c r="W2083" s="41"/>
      <c r="Y2083" s="41"/>
      <c r="AA2083" s="41"/>
      <c r="AC2083" s="41"/>
      <c r="AE2083" s="41"/>
      <c r="AG2083" s="41"/>
      <c r="AI2083" s="41"/>
      <c r="AK2083" s="41"/>
      <c r="AM2083" s="41"/>
      <c r="AO2083" s="41"/>
      <c r="AQ2083" s="41"/>
      <c r="AS2083" s="41"/>
      <c r="AU2083" s="41"/>
      <c r="AW2083" s="41"/>
      <c r="AY2083" s="41"/>
      <c r="BA2083" s="41"/>
      <c r="BC2083" s="41"/>
      <c r="BE2083" s="41"/>
      <c r="BG2083" s="41"/>
      <c r="BI2083" s="41"/>
      <c r="BK2083" s="41"/>
      <c r="BM2083" s="41"/>
      <c r="BO2083" s="41"/>
    </row>
    <row r="2084" spans="13:67" x14ac:dyDescent="0.2">
      <c r="M2084" s="41"/>
      <c r="O2084" s="41"/>
      <c r="Q2084" s="41"/>
      <c r="S2084" s="41"/>
      <c r="U2084" s="41"/>
      <c r="W2084" s="41"/>
      <c r="Y2084" s="41"/>
      <c r="AA2084" s="41"/>
      <c r="AC2084" s="41"/>
      <c r="AE2084" s="41"/>
      <c r="AG2084" s="41"/>
      <c r="AI2084" s="41"/>
      <c r="AK2084" s="41"/>
      <c r="AM2084" s="41"/>
      <c r="AO2084" s="41"/>
      <c r="AQ2084" s="41"/>
      <c r="AS2084" s="41"/>
      <c r="AU2084" s="41"/>
      <c r="AW2084" s="41"/>
      <c r="AY2084" s="41"/>
      <c r="BA2084" s="41"/>
      <c r="BC2084" s="41"/>
      <c r="BE2084" s="41"/>
      <c r="BG2084" s="41"/>
      <c r="BI2084" s="41"/>
      <c r="BK2084" s="41"/>
      <c r="BM2084" s="41"/>
      <c r="BO2084" s="41"/>
    </row>
    <row r="2085" spans="13:67" x14ac:dyDescent="0.2">
      <c r="M2085" s="41"/>
      <c r="O2085" s="41"/>
      <c r="Q2085" s="41"/>
      <c r="S2085" s="41"/>
      <c r="U2085" s="41"/>
      <c r="W2085" s="41"/>
      <c r="Y2085" s="41"/>
      <c r="AA2085" s="41"/>
      <c r="AC2085" s="41"/>
      <c r="AE2085" s="41"/>
      <c r="AG2085" s="41"/>
      <c r="AI2085" s="41"/>
      <c r="AK2085" s="41"/>
      <c r="AM2085" s="41"/>
      <c r="AO2085" s="41"/>
      <c r="AQ2085" s="41"/>
      <c r="AS2085" s="41"/>
      <c r="AU2085" s="41"/>
      <c r="AW2085" s="41"/>
      <c r="AY2085" s="41"/>
      <c r="BA2085" s="41"/>
      <c r="BC2085" s="41"/>
      <c r="BE2085" s="41"/>
      <c r="BG2085" s="41"/>
      <c r="BI2085" s="41"/>
      <c r="BK2085" s="41"/>
      <c r="BM2085" s="41"/>
      <c r="BO2085" s="41"/>
    </row>
    <row r="2086" spans="13:67" x14ac:dyDescent="0.2">
      <c r="M2086" s="41"/>
      <c r="O2086" s="41"/>
      <c r="Q2086" s="41"/>
      <c r="S2086" s="41"/>
      <c r="U2086" s="41"/>
      <c r="W2086" s="41"/>
      <c r="Y2086" s="41"/>
      <c r="AA2086" s="41"/>
      <c r="AC2086" s="41"/>
      <c r="AE2086" s="41"/>
      <c r="AG2086" s="41"/>
      <c r="AI2086" s="41"/>
      <c r="AK2086" s="41"/>
      <c r="AM2086" s="41"/>
      <c r="AO2086" s="41"/>
      <c r="AQ2086" s="41"/>
      <c r="AS2086" s="41"/>
      <c r="AU2086" s="41"/>
      <c r="AW2086" s="41"/>
      <c r="AY2086" s="41"/>
      <c r="BA2086" s="41"/>
      <c r="BC2086" s="41"/>
      <c r="BE2086" s="41"/>
      <c r="BG2086" s="41"/>
      <c r="BI2086" s="41"/>
      <c r="BK2086" s="41"/>
      <c r="BM2086" s="41"/>
      <c r="BO2086" s="41"/>
    </row>
    <row r="2087" spans="13:67" x14ac:dyDescent="0.2">
      <c r="M2087" s="41"/>
      <c r="O2087" s="41"/>
      <c r="Q2087" s="41"/>
      <c r="S2087" s="41"/>
      <c r="U2087" s="41"/>
      <c r="W2087" s="41"/>
      <c r="Y2087" s="41"/>
      <c r="AA2087" s="41"/>
      <c r="AC2087" s="41"/>
      <c r="AE2087" s="41"/>
      <c r="AG2087" s="41"/>
      <c r="AI2087" s="41"/>
      <c r="AK2087" s="41"/>
      <c r="AM2087" s="41"/>
      <c r="AO2087" s="41"/>
      <c r="AQ2087" s="41"/>
      <c r="AS2087" s="41"/>
      <c r="AU2087" s="41"/>
      <c r="AW2087" s="41"/>
      <c r="AY2087" s="41"/>
      <c r="BA2087" s="41"/>
      <c r="BC2087" s="41"/>
      <c r="BE2087" s="41"/>
      <c r="BG2087" s="41"/>
      <c r="BI2087" s="41"/>
      <c r="BK2087" s="41"/>
      <c r="BM2087" s="41"/>
      <c r="BO2087" s="41"/>
    </row>
    <row r="2088" spans="13:67" x14ac:dyDescent="0.2">
      <c r="M2088" s="41"/>
      <c r="O2088" s="41"/>
      <c r="Q2088" s="41"/>
      <c r="S2088" s="41"/>
      <c r="U2088" s="41"/>
      <c r="W2088" s="41"/>
      <c r="Y2088" s="41"/>
      <c r="AA2088" s="41"/>
      <c r="AC2088" s="41"/>
      <c r="AE2088" s="41"/>
      <c r="AG2088" s="41"/>
      <c r="AI2088" s="41"/>
      <c r="AK2088" s="41"/>
      <c r="AM2088" s="41"/>
      <c r="AO2088" s="41"/>
      <c r="AQ2088" s="41"/>
      <c r="AS2088" s="41"/>
      <c r="AU2088" s="41"/>
      <c r="AW2088" s="41"/>
      <c r="AY2088" s="41"/>
      <c r="BA2088" s="41"/>
      <c r="BC2088" s="41"/>
      <c r="BE2088" s="41"/>
      <c r="BG2088" s="41"/>
      <c r="BI2088" s="41"/>
      <c r="BK2088" s="41"/>
      <c r="BM2088" s="41"/>
      <c r="BO2088" s="41"/>
    </row>
    <row r="2089" spans="13:67" x14ac:dyDescent="0.2">
      <c r="M2089" s="41"/>
      <c r="O2089" s="41"/>
      <c r="Q2089" s="41"/>
      <c r="S2089" s="41"/>
      <c r="U2089" s="41"/>
      <c r="W2089" s="41"/>
      <c r="Y2089" s="41"/>
      <c r="AA2089" s="41"/>
      <c r="AC2089" s="41"/>
      <c r="AE2089" s="41"/>
      <c r="AG2089" s="41"/>
      <c r="AI2089" s="41"/>
      <c r="AK2089" s="41"/>
      <c r="AM2089" s="41"/>
      <c r="AO2089" s="41"/>
      <c r="AQ2089" s="41"/>
      <c r="AS2089" s="41"/>
      <c r="AU2089" s="41"/>
      <c r="AW2089" s="41"/>
      <c r="AY2089" s="41"/>
      <c r="BA2089" s="41"/>
      <c r="BC2089" s="41"/>
      <c r="BE2089" s="41"/>
      <c r="BG2089" s="41"/>
      <c r="BI2089" s="41"/>
      <c r="BK2089" s="41"/>
      <c r="BM2089" s="41"/>
      <c r="BO2089" s="41"/>
    </row>
    <row r="2090" spans="13:67" x14ac:dyDescent="0.2">
      <c r="M2090" s="41"/>
      <c r="O2090" s="41"/>
      <c r="Q2090" s="41"/>
      <c r="S2090" s="41"/>
      <c r="U2090" s="41"/>
      <c r="W2090" s="41"/>
      <c r="Y2090" s="41"/>
      <c r="AA2090" s="41"/>
      <c r="AC2090" s="41"/>
      <c r="AE2090" s="41"/>
      <c r="AG2090" s="41"/>
      <c r="AI2090" s="41"/>
      <c r="AK2090" s="41"/>
      <c r="AM2090" s="41"/>
      <c r="AO2090" s="41"/>
      <c r="AQ2090" s="41"/>
      <c r="AS2090" s="41"/>
      <c r="AU2090" s="41"/>
      <c r="AW2090" s="41"/>
      <c r="AY2090" s="41"/>
      <c r="BA2090" s="41"/>
      <c r="BC2090" s="41"/>
      <c r="BE2090" s="41"/>
      <c r="BG2090" s="41"/>
      <c r="BI2090" s="41"/>
      <c r="BK2090" s="41"/>
      <c r="BM2090" s="41"/>
      <c r="BO2090" s="41"/>
    </row>
    <row r="2091" spans="13:67" x14ac:dyDescent="0.2">
      <c r="M2091" s="41"/>
      <c r="O2091" s="41"/>
      <c r="Q2091" s="41"/>
      <c r="S2091" s="41"/>
      <c r="U2091" s="41"/>
      <c r="W2091" s="41"/>
      <c r="Y2091" s="41"/>
      <c r="AA2091" s="41"/>
      <c r="AC2091" s="41"/>
      <c r="AE2091" s="41"/>
      <c r="AG2091" s="41"/>
      <c r="AI2091" s="41"/>
      <c r="AK2091" s="41"/>
      <c r="AM2091" s="41"/>
      <c r="AO2091" s="41"/>
      <c r="AQ2091" s="41"/>
      <c r="AS2091" s="41"/>
      <c r="AU2091" s="41"/>
      <c r="AW2091" s="41"/>
      <c r="AY2091" s="41"/>
      <c r="BA2091" s="41"/>
      <c r="BC2091" s="41"/>
      <c r="BE2091" s="41"/>
      <c r="BG2091" s="41"/>
      <c r="BI2091" s="41"/>
      <c r="BK2091" s="41"/>
      <c r="BM2091" s="41"/>
      <c r="BO2091" s="41"/>
    </row>
    <row r="2092" spans="13:67" x14ac:dyDescent="0.2">
      <c r="M2092" s="41"/>
      <c r="O2092" s="41"/>
      <c r="Q2092" s="41"/>
      <c r="S2092" s="41"/>
      <c r="U2092" s="41"/>
      <c r="W2092" s="41"/>
      <c r="Y2092" s="41"/>
      <c r="AA2092" s="41"/>
      <c r="AC2092" s="41"/>
      <c r="AE2092" s="41"/>
      <c r="AG2092" s="41"/>
      <c r="AI2092" s="41"/>
      <c r="AK2092" s="41"/>
      <c r="AM2092" s="41"/>
      <c r="AO2092" s="41"/>
      <c r="AQ2092" s="41"/>
      <c r="AS2092" s="41"/>
      <c r="AU2092" s="41"/>
      <c r="AW2092" s="41"/>
      <c r="AY2092" s="41"/>
      <c r="BA2092" s="41"/>
      <c r="BC2092" s="41"/>
      <c r="BE2092" s="41"/>
      <c r="BG2092" s="41"/>
      <c r="BI2092" s="41"/>
      <c r="BK2092" s="41"/>
      <c r="BM2092" s="41"/>
      <c r="BO2092" s="41"/>
    </row>
    <row r="2093" spans="13:67" x14ac:dyDescent="0.2">
      <c r="M2093" s="41"/>
      <c r="O2093" s="41"/>
      <c r="Q2093" s="41"/>
      <c r="S2093" s="41"/>
      <c r="U2093" s="41"/>
      <c r="W2093" s="41"/>
      <c r="Y2093" s="41"/>
      <c r="AA2093" s="41"/>
      <c r="AC2093" s="41"/>
      <c r="AE2093" s="41"/>
      <c r="AG2093" s="41"/>
      <c r="AI2093" s="41"/>
      <c r="AK2093" s="41"/>
      <c r="AM2093" s="41"/>
      <c r="AO2093" s="41"/>
      <c r="AQ2093" s="41"/>
      <c r="AS2093" s="41"/>
      <c r="AU2093" s="41"/>
      <c r="AW2093" s="41"/>
      <c r="AY2093" s="41"/>
      <c r="BA2093" s="41"/>
      <c r="BC2093" s="41"/>
      <c r="BE2093" s="41"/>
      <c r="BG2093" s="41"/>
      <c r="BI2093" s="41"/>
      <c r="BK2093" s="41"/>
      <c r="BM2093" s="41"/>
      <c r="BO2093" s="41"/>
    </row>
    <row r="2094" spans="13:67" x14ac:dyDescent="0.2">
      <c r="M2094" s="41"/>
      <c r="O2094" s="41"/>
      <c r="Q2094" s="41"/>
      <c r="S2094" s="41"/>
      <c r="U2094" s="41"/>
      <c r="W2094" s="41"/>
      <c r="Y2094" s="41"/>
      <c r="AA2094" s="41"/>
      <c r="AC2094" s="41"/>
      <c r="AE2094" s="41"/>
      <c r="AG2094" s="41"/>
      <c r="AI2094" s="41"/>
      <c r="AK2094" s="41"/>
      <c r="AM2094" s="41"/>
      <c r="AO2094" s="41"/>
      <c r="AQ2094" s="41"/>
      <c r="AS2094" s="41"/>
      <c r="AU2094" s="41"/>
      <c r="AW2094" s="41"/>
      <c r="AY2094" s="41"/>
      <c r="BA2094" s="41"/>
      <c r="BC2094" s="41"/>
      <c r="BE2094" s="41"/>
      <c r="BG2094" s="41"/>
      <c r="BI2094" s="41"/>
      <c r="BK2094" s="41"/>
      <c r="BM2094" s="41"/>
      <c r="BO2094" s="41"/>
    </row>
    <row r="2095" spans="13:67" x14ac:dyDescent="0.2">
      <c r="M2095" s="41"/>
      <c r="O2095" s="41"/>
      <c r="Q2095" s="41"/>
      <c r="S2095" s="41"/>
      <c r="U2095" s="41"/>
      <c r="W2095" s="41"/>
      <c r="Y2095" s="41"/>
      <c r="AA2095" s="41"/>
      <c r="AC2095" s="41"/>
      <c r="AE2095" s="41"/>
      <c r="AG2095" s="41"/>
      <c r="AI2095" s="41"/>
      <c r="AK2095" s="41"/>
      <c r="AM2095" s="41"/>
      <c r="AO2095" s="41"/>
      <c r="AQ2095" s="41"/>
      <c r="AS2095" s="41"/>
      <c r="AU2095" s="41"/>
      <c r="AW2095" s="41"/>
      <c r="AY2095" s="41"/>
      <c r="BA2095" s="41"/>
      <c r="BC2095" s="41"/>
      <c r="BE2095" s="41"/>
      <c r="BG2095" s="41"/>
      <c r="BI2095" s="41"/>
      <c r="BK2095" s="41"/>
      <c r="BM2095" s="41"/>
      <c r="BO2095" s="41"/>
    </row>
    <row r="2096" spans="13:67" x14ac:dyDescent="0.2">
      <c r="M2096" s="41"/>
      <c r="O2096" s="41"/>
      <c r="Q2096" s="41"/>
      <c r="S2096" s="41"/>
      <c r="U2096" s="41"/>
      <c r="W2096" s="41"/>
      <c r="Y2096" s="41"/>
      <c r="AA2096" s="41"/>
      <c r="AC2096" s="41"/>
      <c r="AE2096" s="41"/>
      <c r="AG2096" s="41"/>
      <c r="AI2096" s="41"/>
      <c r="AK2096" s="41"/>
      <c r="AM2096" s="41"/>
      <c r="AO2096" s="41"/>
      <c r="AQ2096" s="41"/>
      <c r="AS2096" s="41"/>
      <c r="AU2096" s="41"/>
      <c r="AW2096" s="41"/>
      <c r="AY2096" s="41"/>
      <c r="BA2096" s="41"/>
      <c r="BC2096" s="41"/>
      <c r="BE2096" s="41"/>
      <c r="BG2096" s="41"/>
      <c r="BI2096" s="41"/>
      <c r="BK2096" s="41"/>
      <c r="BM2096" s="41"/>
      <c r="BO2096" s="41"/>
    </row>
    <row r="2097" spans="13:67" x14ac:dyDescent="0.2">
      <c r="M2097" s="41"/>
      <c r="O2097" s="41"/>
      <c r="Q2097" s="41"/>
      <c r="S2097" s="41"/>
      <c r="U2097" s="41"/>
      <c r="W2097" s="41"/>
      <c r="Y2097" s="41"/>
      <c r="AA2097" s="41"/>
      <c r="AC2097" s="41"/>
      <c r="AE2097" s="41"/>
      <c r="AG2097" s="41"/>
      <c r="AI2097" s="41"/>
      <c r="AK2097" s="41"/>
      <c r="AM2097" s="41"/>
      <c r="AO2097" s="41"/>
      <c r="AQ2097" s="41"/>
      <c r="AS2097" s="41"/>
      <c r="AU2097" s="41"/>
      <c r="AW2097" s="41"/>
      <c r="AY2097" s="41"/>
      <c r="BA2097" s="41"/>
      <c r="BC2097" s="41"/>
      <c r="BE2097" s="41"/>
      <c r="BG2097" s="41"/>
      <c r="BI2097" s="41"/>
      <c r="BK2097" s="41"/>
      <c r="BM2097" s="41"/>
      <c r="BO2097" s="41"/>
    </row>
    <row r="2098" spans="13:67" x14ac:dyDescent="0.2">
      <c r="M2098" s="41"/>
      <c r="O2098" s="41"/>
      <c r="Q2098" s="41"/>
      <c r="S2098" s="41"/>
      <c r="U2098" s="41"/>
      <c r="W2098" s="41"/>
      <c r="Y2098" s="41"/>
      <c r="AA2098" s="41"/>
      <c r="AC2098" s="41"/>
      <c r="AE2098" s="41"/>
      <c r="AG2098" s="41"/>
      <c r="AI2098" s="41"/>
      <c r="AK2098" s="41"/>
      <c r="AM2098" s="41"/>
      <c r="AO2098" s="41"/>
      <c r="AQ2098" s="41"/>
      <c r="AS2098" s="41"/>
      <c r="AU2098" s="41"/>
      <c r="AW2098" s="41"/>
      <c r="AY2098" s="41"/>
      <c r="BA2098" s="41"/>
      <c r="BC2098" s="41"/>
      <c r="BE2098" s="41"/>
      <c r="BG2098" s="41"/>
      <c r="BI2098" s="41"/>
      <c r="BK2098" s="41"/>
      <c r="BM2098" s="41"/>
      <c r="BO2098" s="41"/>
    </row>
    <row r="2099" spans="13:67" x14ac:dyDescent="0.2">
      <c r="M2099" s="41"/>
      <c r="O2099" s="41"/>
      <c r="Q2099" s="41"/>
      <c r="S2099" s="41"/>
      <c r="U2099" s="41"/>
      <c r="W2099" s="41"/>
      <c r="Y2099" s="41"/>
      <c r="AA2099" s="41"/>
      <c r="AC2099" s="41"/>
      <c r="AE2099" s="41"/>
      <c r="AG2099" s="41"/>
      <c r="AI2099" s="41"/>
      <c r="AK2099" s="41"/>
      <c r="AM2099" s="41"/>
      <c r="AO2099" s="41"/>
      <c r="AQ2099" s="41"/>
      <c r="AS2099" s="41"/>
      <c r="AU2099" s="41"/>
      <c r="AW2099" s="41"/>
      <c r="AY2099" s="41"/>
      <c r="BA2099" s="41"/>
      <c r="BC2099" s="41"/>
      <c r="BE2099" s="41"/>
      <c r="BG2099" s="41"/>
      <c r="BI2099" s="41"/>
      <c r="BK2099" s="41"/>
      <c r="BM2099" s="41"/>
      <c r="BO2099" s="41"/>
    </row>
    <row r="2100" spans="13:67" x14ac:dyDescent="0.2">
      <c r="M2100" s="41"/>
      <c r="O2100" s="41"/>
      <c r="Q2100" s="41"/>
      <c r="S2100" s="41"/>
      <c r="U2100" s="41"/>
      <c r="W2100" s="41"/>
      <c r="Y2100" s="41"/>
      <c r="AA2100" s="41"/>
      <c r="AC2100" s="41"/>
      <c r="AE2100" s="41"/>
      <c r="AG2100" s="41"/>
      <c r="AI2100" s="41"/>
      <c r="AK2100" s="41"/>
      <c r="AM2100" s="41"/>
      <c r="AO2100" s="41"/>
      <c r="AQ2100" s="41"/>
      <c r="AS2100" s="41"/>
      <c r="AU2100" s="41"/>
      <c r="AW2100" s="41"/>
      <c r="AY2100" s="41"/>
      <c r="BA2100" s="41"/>
      <c r="BC2100" s="41"/>
      <c r="BE2100" s="41"/>
      <c r="BG2100" s="41"/>
      <c r="BI2100" s="41"/>
      <c r="BK2100" s="41"/>
      <c r="BM2100" s="41"/>
      <c r="BO2100" s="41"/>
    </row>
    <row r="2101" spans="13:67" x14ac:dyDescent="0.2">
      <c r="M2101" s="41"/>
      <c r="O2101" s="41"/>
      <c r="Q2101" s="41"/>
      <c r="S2101" s="41"/>
      <c r="U2101" s="41"/>
      <c r="W2101" s="41"/>
      <c r="Y2101" s="41"/>
      <c r="AA2101" s="41"/>
      <c r="AC2101" s="41"/>
      <c r="AE2101" s="41"/>
      <c r="AG2101" s="41"/>
      <c r="AI2101" s="41"/>
      <c r="AK2101" s="41"/>
      <c r="AM2101" s="41"/>
      <c r="AO2101" s="41"/>
      <c r="AQ2101" s="41"/>
      <c r="AS2101" s="41"/>
      <c r="AU2101" s="41"/>
      <c r="AW2101" s="41"/>
      <c r="AY2101" s="41"/>
      <c r="BA2101" s="41"/>
      <c r="BC2101" s="41"/>
      <c r="BE2101" s="41"/>
      <c r="BG2101" s="41"/>
      <c r="BI2101" s="41"/>
      <c r="BK2101" s="41"/>
      <c r="BM2101" s="41"/>
      <c r="BO2101" s="41"/>
    </row>
    <row r="2102" spans="13:67" x14ac:dyDescent="0.2">
      <c r="M2102" s="41"/>
      <c r="O2102" s="41"/>
      <c r="Q2102" s="41"/>
      <c r="S2102" s="41"/>
      <c r="U2102" s="41"/>
      <c r="W2102" s="41"/>
      <c r="Y2102" s="41"/>
      <c r="AA2102" s="41"/>
      <c r="AC2102" s="41"/>
      <c r="AE2102" s="41"/>
      <c r="AG2102" s="41"/>
      <c r="AI2102" s="41"/>
      <c r="AK2102" s="41"/>
      <c r="AM2102" s="41"/>
      <c r="AO2102" s="41"/>
      <c r="AQ2102" s="41"/>
      <c r="AS2102" s="41"/>
      <c r="AU2102" s="41"/>
      <c r="AW2102" s="41"/>
      <c r="AY2102" s="41"/>
      <c r="BA2102" s="41"/>
      <c r="BC2102" s="41"/>
      <c r="BE2102" s="41"/>
      <c r="BG2102" s="41"/>
      <c r="BI2102" s="41"/>
      <c r="BK2102" s="41"/>
      <c r="BM2102" s="41"/>
      <c r="BO2102" s="41"/>
    </row>
    <row r="2103" spans="13:67" x14ac:dyDescent="0.2">
      <c r="M2103" s="41"/>
      <c r="O2103" s="41"/>
      <c r="Q2103" s="41"/>
      <c r="S2103" s="41"/>
      <c r="U2103" s="41"/>
      <c r="W2103" s="41"/>
      <c r="Y2103" s="41"/>
      <c r="AA2103" s="41"/>
      <c r="AC2103" s="41"/>
      <c r="AE2103" s="41"/>
      <c r="AG2103" s="41"/>
      <c r="AI2103" s="41"/>
      <c r="AK2103" s="41"/>
      <c r="AM2103" s="41"/>
      <c r="AO2103" s="41"/>
      <c r="AQ2103" s="41"/>
      <c r="AS2103" s="41"/>
      <c r="AU2103" s="41"/>
      <c r="AW2103" s="41"/>
      <c r="AY2103" s="41"/>
      <c r="BA2103" s="41"/>
      <c r="BC2103" s="41"/>
      <c r="BE2103" s="41"/>
      <c r="BG2103" s="41"/>
      <c r="BI2103" s="41"/>
      <c r="BK2103" s="41"/>
      <c r="BM2103" s="41"/>
      <c r="BO2103" s="41"/>
    </row>
    <row r="2104" spans="13:67" x14ac:dyDescent="0.2">
      <c r="M2104" s="41"/>
      <c r="O2104" s="41"/>
      <c r="Q2104" s="41"/>
      <c r="S2104" s="41"/>
      <c r="U2104" s="41"/>
      <c r="W2104" s="41"/>
      <c r="Y2104" s="41"/>
      <c r="AA2104" s="41"/>
      <c r="AC2104" s="41"/>
      <c r="AE2104" s="41"/>
      <c r="AG2104" s="41"/>
      <c r="AI2104" s="41"/>
      <c r="AK2104" s="41"/>
      <c r="AM2104" s="41"/>
      <c r="AO2104" s="41"/>
      <c r="AQ2104" s="41"/>
      <c r="AS2104" s="41"/>
      <c r="AU2104" s="41"/>
      <c r="AW2104" s="41"/>
      <c r="AY2104" s="41"/>
      <c r="BA2104" s="41"/>
      <c r="BC2104" s="41"/>
      <c r="BE2104" s="41"/>
      <c r="BG2104" s="41"/>
      <c r="BI2104" s="41"/>
      <c r="BK2104" s="41"/>
      <c r="BM2104" s="41"/>
      <c r="BO2104" s="41"/>
    </row>
    <row r="2105" spans="13:67" x14ac:dyDescent="0.2">
      <c r="M2105" s="41"/>
      <c r="O2105" s="41"/>
      <c r="Q2105" s="41"/>
      <c r="S2105" s="41"/>
      <c r="U2105" s="41"/>
      <c r="W2105" s="41"/>
      <c r="Y2105" s="41"/>
      <c r="AA2105" s="41"/>
      <c r="AC2105" s="41"/>
      <c r="AE2105" s="41"/>
      <c r="AG2105" s="41"/>
      <c r="AI2105" s="41"/>
      <c r="AK2105" s="41"/>
      <c r="AM2105" s="41"/>
      <c r="AO2105" s="41"/>
      <c r="AQ2105" s="41"/>
      <c r="AS2105" s="41"/>
      <c r="AU2105" s="41"/>
      <c r="AW2105" s="41"/>
      <c r="AY2105" s="41"/>
      <c r="BA2105" s="41"/>
      <c r="BC2105" s="41"/>
      <c r="BE2105" s="41"/>
      <c r="BG2105" s="41"/>
      <c r="BI2105" s="41"/>
      <c r="BK2105" s="41"/>
      <c r="BM2105" s="41"/>
      <c r="BO2105" s="41"/>
    </row>
    <row r="2106" spans="13:67" x14ac:dyDescent="0.2">
      <c r="M2106" s="41"/>
      <c r="O2106" s="41"/>
      <c r="Q2106" s="41"/>
      <c r="S2106" s="41"/>
      <c r="U2106" s="41"/>
      <c r="W2106" s="41"/>
      <c r="Y2106" s="41"/>
      <c r="AA2106" s="41"/>
      <c r="AC2106" s="41"/>
      <c r="AE2106" s="41"/>
      <c r="AG2106" s="41"/>
      <c r="AI2106" s="41"/>
      <c r="AK2106" s="41"/>
      <c r="AM2106" s="41"/>
      <c r="AO2106" s="41"/>
      <c r="AQ2106" s="41"/>
      <c r="AS2106" s="41"/>
      <c r="AU2106" s="41"/>
      <c r="AW2106" s="41"/>
      <c r="AY2106" s="41"/>
      <c r="BA2106" s="41"/>
      <c r="BC2106" s="41"/>
      <c r="BE2106" s="41"/>
      <c r="BG2106" s="41"/>
      <c r="BI2106" s="41"/>
      <c r="BK2106" s="41"/>
      <c r="BM2106" s="41"/>
      <c r="BO2106" s="41"/>
    </row>
    <row r="2107" spans="13:67" x14ac:dyDescent="0.2">
      <c r="M2107" s="41"/>
      <c r="O2107" s="41"/>
      <c r="Q2107" s="41"/>
      <c r="S2107" s="41"/>
      <c r="U2107" s="41"/>
      <c r="W2107" s="41"/>
      <c r="Y2107" s="41"/>
      <c r="AA2107" s="41"/>
      <c r="AC2107" s="41"/>
      <c r="AE2107" s="41"/>
      <c r="AG2107" s="41"/>
      <c r="AI2107" s="41"/>
      <c r="AK2107" s="41"/>
      <c r="AM2107" s="41"/>
      <c r="AO2107" s="41"/>
      <c r="AQ2107" s="41"/>
      <c r="AS2107" s="41"/>
      <c r="AU2107" s="41"/>
      <c r="AW2107" s="41"/>
      <c r="AY2107" s="41"/>
      <c r="BA2107" s="41"/>
      <c r="BC2107" s="41"/>
      <c r="BE2107" s="41"/>
      <c r="BG2107" s="41"/>
      <c r="BI2107" s="41"/>
      <c r="BK2107" s="41"/>
      <c r="BM2107" s="41"/>
      <c r="BO2107" s="41"/>
    </row>
    <row r="2108" spans="13:67" x14ac:dyDescent="0.2">
      <c r="M2108" s="41"/>
      <c r="O2108" s="41"/>
      <c r="Q2108" s="41"/>
      <c r="S2108" s="41"/>
      <c r="U2108" s="41"/>
      <c r="W2108" s="41"/>
      <c r="Y2108" s="41"/>
      <c r="AA2108" s="41"/>
      <c r="AC2108" s="41"/>
      <c r="AE2108" s="41"/>
      <c r="AG2108" s="41"/>
      <c r="AI2108" s="41"/>
      <c r="AK2108" s="41"/>
      <c r="AM2108" s="41"/>
      <c r="AO2108" s="41"/>
      <c r="AQ2108" s="41"/>
      <c r="AS2108" s="41"/>
      <c r="AU2108" s="41"/>
      <c r="AW2108" s="41"/>
      <c r="AY2108" s="41"/>
      <c r="BA2108" s="41"/>
      <c r="BC2108" s="41"/>
      <c r="BE2108" s="41"/>
      <c r="BG2108" s="41"/>
      <c r="BI2108" s="41"/>
      <c r="BK2108" s="41"/>
      <c r="BM2108" s="41"/>
      <c r="BO2108" s="41"/>
    </row>
    <row r="2109" spans="13:67" x14ac:dyDescent="0.2">
      <c r="M2109" s="41"/>
      <c r="O2109" s="41"/>
      <c r="Q2109" s="41"/>
      <c r="S2109" s="41"/>
      <c r="U2109" s="41"/>
      <c r="W2109" s="41"/>
      <c r="Y2109" s="41"/>
      <c r="AA2109" s="41"/>
      <c r="AC2109" s="41"/>
      <c r="AE2109" s="41"/>
      <c r="AG2109" s="41"/>
      <c r="AI2109" s="41"/>
      <c r="AK2109" s="41"/>
      <c r="AM2109" s="41"/>
      <c r="AO2109" s="41"/>
      <c r="AQ2109" s="41"/>
      <c r="AS2109" s="41"/>
      <c r="AU2109" s="41"/>
      <c r="AW2109" s="41"/>
      <c r="AY2109" s="41"/>
      <c r="BA2109" s="41"/>
      <c r="BC2109" s="41"/>
      <c r="BE2109" s="41"/>
      <c r="BG2109" s="41"/>
      <c r="BI2109" s="41"/>
      <c r="BK2109" s="41"/>
      <c r="BM2109" s="41"/>
      <c r="BO2109" s="41"/>
    </row>
    <row r="2110" spans="13:67" x14ac:dyDescent="0.2">
      <c r="M2110" s="41"/>
      <c r="O2110" s="41"/>
      <c r="Q2110" s="41"/>
      <c r="S2110" s="41"/>
      <c r="U2110" s="41"/>
      <c r="W2110" s="41"/>
      <c r="Y2110" s="41"/>
      <c r="AA2110" s="41"/>
      <c r="AC2110" s="41"/>
      <c r="AE2110" s="41"/>
      <c r="AG2110" s="41"/>
      <c r="AI2110" s="41"/>
      <c r="AK2110" s="41"/>
      <c r="AM2110" s="41"/>
      <c r="AO2110" s="41"/>
      <c r="AQ2110" s="41"/>
      <c r="AS2110" s="41"/>
      <c r="AU2110" s="41"/>
      <c r="AW2110" s="41"/>
      <c r="AY2110" s="41"/>
      <c r="BA2110" s="41"/>
      <c r="BC2110" s="41"/>
      <c r="BE2110" s="41"/>
      <c r="BG2110" s="41"/>
      <c r="BI2110" s="41"/>
      <c r="BK2110" s="41"/>
      <c r="BM2110" s="41"/>
      <c r="BO2110" s="41"/>
    </row>
    <row r="2111" spans="13:67" x14ac:dyDescent="0.2">
      <c r="M2111" s="41"/>
      <c r="O2111" s="41"/>
      <c r="Q2111" s="41"/>
      <c r="S2111" s="41"/>
      <c r="U2111" s="41"/>
      <c r="W2111" s="41"/>
      <c r="Y2111" s="41"/>
      <c r="AA2111" s="41"/>
      <c r="AC2111" s="41"/>
      <c r="AE2111" s="41"/>
      <c r="AG2111" s="41"/>
      <c r="AI2111" s="41"/>
      <c r="AK2111" s="41"/>
      <c r="AM2111" s="41"/>
      <c r="AO2111" s="41"/>
      <c r="AQ2111" s="41"/>
      <c r="AS2111" s="41"/>
      <c r="AU2111" s="41"/>
      <c r="AW2111" s="41"/>
      <c r="AY2111" s="41"/>
      <c r="BA2111" s="41"/>
      <c r="BC2111" s="41"/>
      <c r="BE2111" s="41"/>
      <c r="BG2111" s="41"/>
      <c r="BI2111" s="41"/>
      <c r="BK2111" s="41"/>
      <c r="BM2111" s="41"/>
      <c r="BO2111" s="41"/>
    </row>
    <row r="2112" spans="13:67" x14ac:dyDescent="0.2">
      <c r="M2112" s="41"/>
      <c r="O2112" s="41"/>
      <c r="Q2112" s="41"/>
      <c r="S2112" s="41"/>
      <c r="U2112" s="41"/>
      <c r="W2112" s="41"/>
      <c r="Y2112" s="41"/>
      <c r="AA2112" s="41"/>
      <c r="AC2112" s="41"/>
      <c r="AE2112" s="41"/>
      <c r="AG2112" s="41"/>
      <c r="AI2112" s="41"/>
      <c r="AK2112" s="41"/>
      <c r="AM2112" s="41"/>
      <c r="AO2112" s="41"/>
      <c r="AQ2112" s="41"/>
      <c r="AS2112" s="41"/>
      <c r="AU2112" s="41"/>
      <c r="AW2112" s="41"/>
      <c r="AY2112" s="41"/>
      <c r="BA2112" s="41"/>
      <c r="BC2112" s="41"/>
      <c r="BE2112" s="41"/>
      <c r="BG2112" s="41"/>
      <c r="BI2112" s="41"/>
      <c r="BK2112" s="41"/>
      <c r="BM2112" s="41"/>
      <c r="BO2112" s="41"/>
    </row>
    <row r="2113" spans="13:67" x14ac:dyDescent="0.2">
      <c r="M2113" s="41"/>
      <c r="O2113" s="41"/>
      <c r="Q2113" s="41"/>
      <c r="S2113" s="41"/>
      <c r="U2113" s="41"/>
      <c r="W2113" s="41"/>
      <c r="Y2113" s="41"/>
      <c r="AA2113" s="41"/>
      <c r="AC2113" s="41"/>
      <c r="AE2113" s="41"/>
      <c r="AG2113" s="41"/>
      <c r="AI2113" s="41"/>
      <c r="AK2113" s="41"/>
      <c r="AM2113" s="41"/>
      <c r="AO2113" s="41"/>
      <c r="AQ2113" s="41"/>
      <c r="AS2113" s="41"/>
      <c r="AU2113" s="41"/>
      <c r="AW2113" s="41"/>
      <c r="AY2113" s="41"/>
      <c r="BA2113" s="41"/>
      <c r="BC2113" s="41"/>
      <c r="BE2113" s="41"/>
      <c r="BG2113" s="41"/>
      <c r="BI2113" s="41"/>
      <c r="BK2113" s="41"/>
      <c r="BM2113" s="41"/>
      <c r="BO2113" s="41"/>
    </row>
    <row r="2114" spans="13:67" x14ac:dyDescent="0.2">
      <c r="M2114" s="41"/>
      <c r="O2114" s="41"/>
      <c r="Q2114" s="41"/>
      <c r="S2114" s="41"/>
      <c r="U2114" s="41"/>
      <c r="W2114" s="41"/>
      <c r="Y2114" s="41"/>
      <c r="AA2114" s="41"/>
      <c r="AC2114" s="41"/>
      <c r="AE2114" s="41"/>
      <c r="AG2114" s="41"/>
      <c r="AI2114" s="41"/>
      <c r="AK2114" s="41"/>
      <c r="AM2114" s="41"/>
      <c r="AO2114" s="41"/>
      <c r="AQ2114" s="41"/>
      <c r="AS2114" s="41"/>
      <c r="AU2114" s="41"/>
      <c r="AW2114" s="41"/>
      <c r="AY2114" s="41"/>
      <c r="BA2114" s="41"/>
      <c r="BC2114" s="41"/>
      <c r="BE2114" s="41"/>
      <c r="BG2114" s="41"/>
      <c r="BI2114" s="41"/>
      <c r="BK2114" s="41"/>
      <c r="BM2114" s="41"/>
      <c r="BO2114" s="41"/>
    </row>
    <row r="2115" spans="13:67" x14ac:dyDescent="0.2">
      <c r="M2115" s="41"/>
      <c r="O2115" s="41"/>
      <c r="Q2115" s="41"/>
      <c r="S2115" s="41"/>
      <c r="U2115" s="41"/>
      <c r="W2115" s="41"/>
      <c r="Y2115" s="41"/>
      <c r="AA2115" s="41"/>
      <c r="AC2115" s="41"/>
      <c r="AE2115" s="41"/>
      <c r="AG2115" s="41"/>
      <c r="AI2115" s="41"/>
      <c r="AK2115" s="41"/>
      <c r="AM2115" s="41"/>
      <c r="AO2115" s="41"/>
      <c r="AQ2115" s="41"/>
      <c r="AS2115" s="41"/>
      <c r="AU2115" s="41"/>
      <c r="AW2115" s="41"/>
      <c r="AY2115" s="41"/>
      <c r="BA2115" s="41"/>
      <c r="BC2115" s="41"/>
      <c r="BE2115" s="41"/>
      <c r="BG2115" s="41"/>
      <c r="BI2115" s="41"/>
      <c r="BK2115" s="41"/>
      <c r="BM2115" s="41"/>
      <c r="BO2115" s="41"/>
    </row>
    <row r="2116" spans="13:67" x14ac:dyDescent="0.2">
      <c r="M2116" s="41"/>
      <c r="O2116" s="41"/>
      <c r="Q2116" s="41"/>
      <c r="S2116" s="41"/>
      <c r="U2116" s="41"/>
      <c r="W2116" s="41"/>
      <c r="Y2116" s="41"/>
      <c r="AA2116" s="41"/>
      <c r="AC2116" s="41"/>
      <c r="AE2116" s="41"/>
      <c r="AG2116" s="41"/>
      <c r="AI2116" s="41"/>
      <c r="AK2116" s="41"/>
      <c r="AM2116" s="41"/>
      <c r="AO2116" s="41"/>
      <c r="AQ2116" s="41"/>
      <c r="AS2116" s="41"/>
      <c r="AU2116" s="41"/>
      <c r="AW2116" s="41"/>
      <c r="AY2116" s="41"/>
      <c r="BA2116" s="41"/>
      <c r="BC2116" s="41"/>
      <c r="BE2116" s="41"/>
      <c r="BG2116" s="41"/>
      <c r="BI2116" s="41"/>
      <c r="BK2116" s="41"/>
      <c r="BM2116" s="41"/>
      <c r="BO2116" s="41"/>
    </row>
    <row r="2117" spans="13:67" x14ac:dyDescent="0.2">
      <c r="M2117" s="41"/>
      <c r="O2117" s="41"/>
      <c r="Q2117" s="41"/>
      <c r="S2117" s="41"/>
      <c r="U2117" s="41"/>
      <c r="W2117" s="41"/>
      <c r="Y2117" s="41"/>
      <c r="AA2117" s="41"/>
      <c r="AC2117" s="41"/>
      <c r="AE2117" s="41"/>
      <c r="AG2117" s="41"/>
      <c r="AI2117" s="41"/>
      <c r="AK2117" s="41"/>
      <c r="AM2117" s="41"/>
      <c r="AO2117" s="41"/>
      <c r="AQ2117" s="41"/>
      <c r="AS2117" s="41"/>
      <c r="AU2117" s="41"/>
      <c r="AW2117" s="41"/>
      <c r="AY2117" s="41"/>
      <c r="BA2117" s="41"/>
      <c r="BC2117" s="41"/>
      <c r="BE2117" s="41"/>
      <c r="BG2117" s="41"/>
      <c r="BI2117" s="41"/>
      <c r="BK2117" s="41"/>
      <c r="BM2117" s="41"/>
      <c r="BO2117" s="41"/>
    </row>
    <row r="2118" spans="13:67" x14ac:dyDescent="0.2">
      <c r="M2118" s="41"/>
      <c r="O2118" s="41"/>
      <c r="Q2118" s="41"/>
      <c r="S2118" s="41"/>
      <c r="U2118" s="41"/>
      <c r="W2118" s="41"/>
      <c r="Y2118" s="41"/>
      <c r="AA2118" s="41"/>
      <c r="AC2118" s="41"/>
      <c r="AE2118" s="41"/>
      <c r="AG2118" s="41"/>
      <c r="AI2118" s="41"/>
      <c r="AK2118" s="41"/>
      <c r="AM2118" s="41"/>
      <c r="AO2118" s="41"/>
      <c r="AQ2118" s="41"/>
      <c r="AS2118" s="41"/>
      <c r="AU2118" s="41"/>
      <c r="AW2118" s="41"/>
      <c r="AY2118" s="41"/>
      <c r="BA2118" s="41"/>
      <c r="BC2118" s="41"/>
      <c r="BE2118" s="41"/>
      <c r="BG2118" s="41"/>
      <c r="BI2118" s="41"/>
      <c r="BK2118" s="41"/>
      <c r="BM2118" s="41"/>
      <c r="BO2118" s="41"/>
    </row>
    <row r="2119" spans="13:67" x14ac:dyDescent="0.2">
      <c r="M2119" s="41"/>
      <c r="O2119" s="41"/>
      <c r="Q2119" s="41"/>
      <c r="S2119" s="41"/>
      <c r="U2119" s="41"/>
      <c r="W2119" s="41"/>
      <c r="Y2119" s="41"/>
      <c r="AA2119" s="41"/>
      <c r="AC2119" s="41"/>
      <c r="AE2119" s="41"/>
      <c r="AG2119" s="41"/>
      <c r="AI2119" s="41"/>
      <c r="AK2119" s="41"/>
      <c r="AM2119" s="41"/>
      <c r="AO2119" s="41"/>
      <c r="AQ2119" s="41"/>
      <c r="AS2119" s="41"/>
      <c r="AU2119" s="41"/>
      <c r="AW2119" s="41"/>
      <c r="AY2119" s="41"/>
      <c r="BA2119" s="41"/>
      <c r="BC2119" s="41"/>
      <c r="BE2119" s="41"/>
      <c r="BG2119" s="41"/>
      <c r="BI2119" s="41"/>
      <c r="BK2119" s="41"/>
      <c r="BM2119" s="41"/>
      <c r="BO2119" s="41"/>
    </row>
    <row r="2120" spans="13:67" x14ac:dyDescent="0.2">
      <c r="M2120" s="41"/>
      <c r="O2120" s="41"/>
      <c r="Q2120" s="41"/>
      <c r="S2120" s="41"/>
      <c r="U2120" s="41"/>
      <c r="W2120" s="41"/>
      <c r="Y2120" s="41"/>
      <c r="AA2120" s="41"/>
      <c r="AC2120" s="41"/>
      <c r="AE2120" s="41"/>
      <c r="AG2120" s="41"/>
      <c r="AI2120" s="41"/>
      <c r="AK2120" s="41"/>
      <c r="AM2120" s="41"/>
      <c r="AO2120" s="41"/>
      <c r="AQ2120" s="41"/>
      <c r="AS2120" s="41"/>
      <c r="AU2120" s="41"/>
      <c r="AW2120" s="41"/>
      <c r="AY2120" s="41"/>
      <c r="BA2120" s="41"/>
      <c r="BC2120" s="41"/>
      <c r="BE2120" s="41"/>
      <c r="BG2120" s="41"/>
      <c r="BI2120" s="41"/>
      <c r="BK2120" s="41"/>
      <c r="BM2120" s="41"/>
      <c r="BO2120" s="41"/>
    </row>
    <row r="2121" spans="13:67" x14ac:dyDescent="0.2">
      <c r="M2121" s="41"/>
      <c r="O2121" s="41"/>
      <c r="Q2121" s="41"/>
      <c r="S2121" s="41"/>
      <c r="U2121" s="41"/>
      <c r="W2121" s="41"/>
      <c r="Y2121" s="41"/>
      <c r="AA2121" s="41"/>
      <c r="AC2121" s="41"/>
      <c r="AE2121" s="41"/>
      <c r="AG2121" s="41"/>
      <c r="AI2121" s="41"/>
      <c r="AK2121" s="41"/>
      <c r="AM2121" s="41"/>
      <c r="AO2121" s="41"/>
      <c r="AQ2121" s="41"/>
      <c r="AS2121" s="41"/>
      <c r="AU2121" s="41"/>
      <c r="AW2121" s="41"/>
      <c r="AY2121" s="41"/>
      <c r="BA2121" s="41"/>
      <c r="BC2121" s="41"/>
      <c r="BE2121" s="41"/>
      <c r="BG2121" s="41"/>
      <c r="BI2121" s="41"/>
      <c r="BK2121" s="41"/>
      <c r="BM2121" s="41"/>
      <c r="BO2121" s="41"/>
    </row>
    <row r="2122" spans="13:67" x14ac:dyDescent="0.2">
      <c r="M2122" s="41"/>
      <c r="O2122" s="41"/>
      <c r="Q2122" s="41"/>
      <c r="S2122" s="41"/>
      <c r="U2122" s="41"/>
      <c r="W2122" s="41"/>
      <c r="Y2122" s="41"/>
      <c r="AA2122" s="41"/>
      <c r="AC2122" s="41"/>
      <c r="AE2122" s="41"/>
      <c r="AG2122" s="41"/>
      <c r="AI2122" s="41"/>
      <c r="AK2122" s="41"/>
      <c r="AM2122" s="41"/>
      <c r="AO2122" s="41"/>
      <c r="AQ2122" s="41"/>
      <c r="AS2122" s="41"/>
      <c r="AU2122" s="41"/>
      <c r="AW2122" s="41"/>
      <c r="AY2122" s="41"/>
      <c r="BA2122" s="41"/>
      <c r="BC2122" s="41"/>
      <c r="BE2122" s="41"/>
      <c r="BG2122" s="41"/>
      <c r="BI2122" s="41"/>
      <c r="BK2122" s="41"/>
      <c r="BM2122" s="41"/>
      <c r="BO2122" s="41"/>
    </row>
    <row r="2123" spans="13:67" x14ac:dyDescent="0.2">
      <c r="M2123" s="41"/>
      <c r="O2123" s="41"/>
      <c r="Q2123" s="41"/>
      <c r="S2123" s="41"/>
      <c r="U2123" s="41"/>
      <c r="W2123" s="41"/>
      <c r="Y2123" s="41"/>
      <c r="AA2123" s="41"/>
      <c r="AC2123" s="41"/>
      <c r="AE2123" s="41"/>
      <c r="AG2123" s="41"/>
      <c r="AI2123" s="41"/>
      <c r="AK2123" s="41"/>
      <c r="AM2123" s="41"/>
      <c r="AO2123" s="41"/>
      <c r="AQ2123" s="41"/>
      <c r="AS2123" s="41"/>
      <c r="AU2123" s="41"/>
      <c r="AW2123" s="41"/>
      <c r="AY2123" s="41"/>
      <c r="BA2123" s="41"/>
      <c r="BC2123" s="41"/>
      <c r="BE2123" s="41"/>
      <c r="BG2123" s="41"/>
      <c r="BI2123" s="41"/>
      <c r="BK2123" s="41"/>
      <c r="BM2123" s="41"/>
      <c r="BO2123" s="41"/>
    </row>
    <row r="2124" spans="13:67" x14ac:dyDescent="0.2">
      <c r="M2124" s="41"/>
      <c r="O2124" s="41"/>
      <c r="Q2124" s="41"/>
      <c r="S2124" s="41"/>
      <c r="U2124" s="41"/>
      <c r="W2124" s="41"/>
      <c r="Y2124" s="41"/>
      <c r="AA2124" s="41"/>
      <c r="AC2124" s="41"/>
      <c r="AE2124" s="41"/>
      <c r="AG2124" s="41"/>
      <c r="AI2124" s="41"/>
      <c r="AK2124" s="41"/>
      <c r="AM2124" s="41"/>
      <c r="AO2124" s="41"/>
      <c r="AQ2124" s="41"/>
      <c r="AS2124" s="41"/>
      <c r="AU2124" s="41"/>
      <c r="AW2124" s="41"/>
      <c r="AY2124" s="41"/>
      <c r="BA2124" s="41"/>
      <c r="BC2124" s="41"/>
      <c r="BE2124" s="41"/>
      <c r="BG2124" s="41"/>
      <c r="BI2124" s="41"/>
      <c r="BK2124" s="41"/>
      <c r="BM2124" s="41"/>
      <c r="BO2124" s="41"/>
    </row>
    <row r="2125" spans="13:67" x14ac:dyDescent="0.2">
      <c r="M2125" s="41"/>
      <c r="O2125" s="41"/>
      <c r="Q2125" s="41"/>
      <c r="S2125" s="41"/>
      <c r="U2125" s="41"/>
      <c r="W2125" s="41"/>
      <c r="Y2125" s="41"/>
      <c r="AA2125" s="41"/>
      <c r="AC2125" s="41"/>
      <c r="AE2125" s="41"/>
      <c r="AG2125" s="41"/>
      <c r="AI2125" s="41"/>
      <c r="AK2125" s="41"/>
      <c r="AM2125" s="41"/>
      <c r="AO2125" s="41"/>
      <c r="AQ2125" s="41"/>
      <c r="AS2125" s="41"/>
      <c r="AU2125" s="41"/>
      <c r="AW2125" s="41"/>
      <c r="AY2125" s="41"/>
      <c r="BA2125" s="41"/>
      <c r="BC2125" s="41"/>
      <c r="BE2125" s="41"/>
      <c r="BG2125" s="41"/>
      <c r="BI2125" s="41"/>
      <c r="BK2125" s="41"/>
      <c r="BM2125" s="41"/>
      <c r="BO2125" s="41"/>
    </row>
    <row r="2126" spans="13:67" x14ac:dyDescent="0.2">
      <c r="M2126" s="41"/>
      <c r="O2126" s="41"/>
      <c r="Q2126" s="41"/>
      <c r="S2126" s="41"/>
      <c r="U2126" s="41"/>
      <c r="W2126" s="41"/>
      <c r="Y2126" s="41"/>
      <c r="AA2126" s="41"/>
      <c r="AC2126" s="41"/>
      <c r="AE2126" s="41"/>
      <c r="AG2126" s="41"/>
      <c r="AI2126" s="41"/>
      <c r="AK2126" s="41"/>
      <c r="AM2126" s="41"/>
      <c r="AO2126" s="41"/>
      <c r="AQ2126" s="41"/>
      <c r="AS2126" s="41"/>
      <c r="AU2126" s="41"/>
      <c r="AW2126" s="41"/>
      <c r="AY2126" s="41"/>
      <c r="BA2126" s="41"/>
      <c r="BC2126" s="41"/>
      <c r="BE2126" s="41"/>
      <c r="BG2126" s="41"/>
      <c r="BI2126" s="41"/>
      <c r="BK2126" s="41"/>
      <c r="BM2126" s="41"/>
      <c r="BO2126" s="41"/>
    </row>
    <row r="2127" spans="13:67" x14ac:dyDescent="0.2">
      <c r="M2127" s="41"/>
      <c r="O2127" s="41"/>
      <c r="Q2127" s="41"/>
      <c r="S2127" s="41"/>
      <c r="U2127" s="41"/>
      <c r="W2127" s="41"/>
      <c r="Y2127" s="41"/>
      <c r="AA2127" s="41"/>
      <c r="AC2127" s="41"/>
      <c r="AE2127" s="41"/>
      <c r="AG2127" s="41"/>
      <c r="AI2127" s="41"/>
      <c r="AK2127" s="41"/>
      <c r="AM2127" s="41"/>
      <c r="AO2127" s="41"/>
      <c r="AQ2127" s="41"/>
      <c r="AS2127" s="41"/>
      <c r="AU2127" s="41"/>
      <c r="AW2127" s="41"/>
      <c r="AY2127" s="41"/>
      <c r="BA2127" s="41"/>
      <c r="BC2127" s="41"/>
      <c r="BE2127" s="41"/>
      <c r="BG2127" s="41"/>
      <c r="BI2127" s="41"/>
      <c r="BK2127" s="41"/>
      <c r="BM2127" s="41"/>
      <c r="BO2127" s="41"/>
    </row>
    <row r="2128" spans="13:67" x14ac:dyDescent="0.2">
      <c r="M2128" s="41"/>
      <c r="O2128" s="41"/>
      <c r="Q2128" s="41"/>
      <c r="S2128" s="41"/>
      <c r="U2128" s="41"/>
      <c r="W2128" s="41"/>
      <c r="Y2128" s="41"/>
      <c r="AA2128" s="41"/>
      <c r="AC2128" s="41"/>
      <c r="AE2128" s="41"/>
      <c r="AG2128" s="41"/>
      <c r="AI2128" s="41"/>
      <c r="AK2128" s="41"/>
      <c r="AM2128" s="41"/>
      <c r="AO2128" s="41"/>
      <c r="AQ2128" s="41"/>
      <c r="AS2128" s="41"/>
      <c r="AU2128" s="41"/>
      <c r="AW2128" s="41"/>
      <c r="AY2128" s="41"/>
      <c r="BA2128" s="41"/>
      <c r="BC2128" s="41"/>
      <c r="BE2128" s="41"/>
      <c r="BG2128" s="41"/>
      <c r="BI2128" s="41"/>
      <c r="BK2128" s="41"/>
      <c r="BM2128" s="41"/>
      <c r="BO2128" s="41"/>
    </row>
    <row r="2129" spans="13:67" x14ac:dyDescent="0.2">
      <c r="M2129" s="41"/>
      <c r="O2129" s="41"/>
      <c r="Q2129" s="41"/>
      <c r="S2129" s="41"/>
      <c r="U2129" s="41"/>
      <c r="W2129" s="41"/>
      <c r="Y2129" s="41"/>
      <c r="AA2129" s="41"/>
      <c r="AC2129" s="41"/>
      <c r="AE2129" s="41"/>
      <c r="AG2129" s="41"/>
      <c r="AI2129" s="41"/>
      <c r="AK2129" s="41"/>
      <c r="AM2129" s="41"/>
      <c r="AO2129" s="41"/>
      <c r="AQ2129" s="41"/>
      <c r="AS2129" s="41"/>
      <c r="AU2129" s="41"/>
      <c r="AW2129" s="41"/>
      <c r="AY2129" s="41"/>
      <c r="BA2129" s="41"/>
      <c r="BC2129" s="41"/>
      <c r="BE2129" s="41"/>
      <c r="BG2129" s="41"/>
      <c r="BI2129" s="41"/>
      <c r="BK2129" s="41"/>
      <c r="BM2129" s="41"/>
      <c r="BO2129" s="41"/>
    </row>
    <row r="2130" spans="13:67" x14ac:dyDescent="0.2">
      <c r="M2130" s="41"/>
      <c r="O2130" s="41"/>
      <c r="Q2130" s="41"/>
      <c r="S2130" s="41"/>
      <c r="U2130" s="41"/>
      <c r="W2130" s="41"/>
      <c r="Y2130" s="41"/>
      <c r="AA2130" s="41"/>
      <c r="AC2130" s="41"/>
      <c r="AE2130" s="41"/>
      <c r="AG2130" s="41"/>
      <c r="AI2130" s="41"/>
      <c r="AK2130" s="41"/>
      <c r="AM2130" s="41"/>
      <c r="AO2130" s="41"/>
      <c r="AQ2130" s="41"/>
      <c r="AS2130" s="41"/>
      <c r="AU2130" s="41"/>
      <c r="AW2130" s="41"/>
      <c r="AY2130" s="41"/>
      <c r="BA2130" s="41"/>
      <c r="BC2130" s="41"/>
      <c r="BE2130" s="41"/>
      <c r="BG2130" s="41"/>
      <c r="BI2130" s="41"/>
      <c r="BK2130" s="41"/>
      <c r="BM2130" s="41"/>
      <c r="BO2130" s="41"/>
    </row>
    <row r="2131" spans="13:67" x14ac:dyDescent="0.2">
      <c r="M2131" s="41"/>
      <c r="O2131" s="41"/>
      <c r="Q2131" s="41"/>
      <c r="S2131" s="41"/>
      <c r="U2131" s="41"/>
      <c r="W2131" s="41"/>
      <c r="Y2131" s="41"/>
      <c r="AA2131" s="41"/>
      <c r="AC2131" s="41"/>
      <c r="AE2131" s="41"/>
      <c r="AG2131" s="41"/>
      <c r="AI2131" s="41"/>
      <c r="AK2131" s="41"/>
      <c r="AM2131" s="41"/>
      <c r="AO2131" s="41"/>
      <c r="AQ2131" s="41"/>
      <c r="AS2131" s="41"/>
      <c r="AU2131" s="41"/>
      <c r="AW2131" s="41"/>
      <c r="AY2131" s="41"/>
      <c r="BA2131" s="41"/>
      <c r="BC2131" s="41"/>
      <c r="BE2131" s="41"/>
      <c r="BG2131" s="41"/>
      <c r="BI2131" s="41"/>
      <c r="BK2131" s="41"/>
      <c r="BM2131" s="41"/>
      <c r="BO2131" s="41"/>
    </row>
    <row r="2132" spans="13:67" x14ac:dyDescent="0.2">
      <c r="M2132" s="41"/>
      <c r="O2132" s="41"/>
      <c r="Q2132" s="41"/>
      <c r="S2132" s="41"/>
      <c r="U2132" s="41"/>
      <c r="W2132" s="41"/>
      <c r="Y2132" s="41"/>
      <c r="AA2132" s="41"/>
      <c r="AC2132" s="41"/>
      <c r="AE2132" s="41"/>
      <c r="AG2132" s="41"/>
      <c r="AI2132" s="41"/>
      <c r="AK2132" s="41"/>
      <c r="AM2132" s="41"/>
      <c r="AO2132" s="41"/>
      <c r="AQ2132" s="41"/>
      <c r="AS2132" s="41"/>
      <c r="AU2132" s="41"/>
      <c r="AW2132" s="41"/>
      <c r="AY2132" s="41"/>
      <c r="BA2132" s="41"/>
      <c r="BC2132" s="41"/>
      <c r="BE2132" s="41"/>
      <c r="BG2132" s="41"/>
      <c r="BI2132" s="41"/>
      <c r="BK2132" s="41"/>
      <c r="BM2132" s="41"/>
      <c r="BO2132" s="41"/>
    </row>
    <row r="2133" spans="13:67" x14ac:dyDescent="0.2">
      <c r="M2133" s="41"/>
      <c r="O2133" s="41"/>
      <c r="Q2133" s="41"/>
      <c r="S2133" s="41"/>
      <c r="U2133" s="41"/>
      <c r="W2133" s="41"/>
      <c r="Y2133" s="41"/>
      <c r="AA2133" s="41"/>
      <c r="AC2133" s="41"/>
      <c r="AE2133" s="41"/>
      <c r="AG2133" s="41"/>
      <c r="AI2133" s="41"/>
      <c r="AK2133" s="41"/>
      <c r="AM2133" s="41"/>
      <c r="AO2133" s="41"/>
      <c r="AQ2133" s="41"/>
      <c r="AS2133" s="41"/>
      <c r="AU2133" s="41"/>
      <c r="AW2133" s="41"/>
      <c r="AY2133" s="41"/>
      <c r="BA2133" s="41"/>
      <c r="BC2133" s="41"/>
      <c r="BE2133" s="41"/>
      <c r="BG2133" s="41"/>
      <c r="BI2133" s="41"/>
      <c r="BK2133" s="41"/>
      <c r="BM2133" s="41"/>
      <c r="BO2133" s="41"/>
    </row>
    <row r="2134" spans="13:67" x14ac:dyDescent="0.2">
      <c r="M2134" s="41"/>
      <c r="O2134" s="41"/>
      <c r="Q2134" s="41"/>
      <c r="S2134" s="41"/>
      <c r="U2134" s="41"/>
      <c r="W2134" s="41"/>
      <c r="Y2134" s="41"/>
      <c r="AA2134" s="41"/>
      <c r="AC2134" s="41"/>
      <c r="AE2134" s="41"/>
      <c r="AG2134" s="41"/>
      <c r="AI2134" s="41"/>
      <c r="AK2134" s="41"/>
      <c r="AM2134" s="41"/>
      <c r="AO2134" s="41"/>
      <c r="AQ2134" s="41"/>
      <c r="AS2134" s="41"/>
      <c r="AU2134" s="41"/>
      <c r="AW2134" s="41"/>
      <c r="AY2134" s="41"/>
      <c r="BA2134" s="41"/>
      <c r="BC2134" s="41"/>
      <c r="BE2134" s="41"/>
      <c r="BG2134" s="41"/>
      <c r="BI2134" s="41"/>
      <c r="BK2134" s="41"/>
      <c r="BM2134" s="41"/>
      <c r="BO2134" s="41"/>
    </row>
    <row r="2135" spans="13:67" x14ac:dyDescent="0.2">
      <c r="M2135" s="41"/>
      <c r="O2135" s="41"/>
      <c r="Q2135" s="41"/>
      <c r="S2135" s="41"/>
      <c r="U2135" s="41"/>
      <c r="W2135" s="41"/>
      <c r="Y2135" s="41"/>
      <c r="AA2135" s="41"/>
      <c r="AC2135" s="41"/>
      <c r="AE2135" s="41"/>
      <c r="AG2135" s="41"/>
      <c r="AI2135" s="41"/>
      <c r="AK2135" s="41"/>
      <c r="AM2135" s="41"/>
      <c r="AO2135" s="41"/>
      <c r="AQ2135" s="41"/>
      <c r="AS2135" s="41"/>
      <c r="AU2135" s="41"/>
      <c r="AW2135" s="41"/>
      <c r="AY2135" s="41"/>
      <c r="BA2135" s="41"/>
      <c r="BC2135" s="41"/>
      <c r="BE2135" s="41"/>
      <c r="BG2135" s="41"/>
      <c r="BI2135" s="41"/>
      <c r="BK2135" s="41"/>
      <c r="BM2135" s="41"/>
      <c r="BO2135" s="41"/>
    </row>
    <row r="2136" spans="13:67" x14ac:dyDescent="0.2">
      <c r="M2136" s="41"/>
      <c r="O2136" s="41"/>
      <c r="Q2136" s="41"/>
      <c r="S2136" s="41"/>
      <c r="U2136" s="41"/>
      <c r="W2136" s="41"/>
      <c r="Y2136" s="41"/>
      <c r="AA2136" s="41"/>
      <c r="AC2136" s="41"/>
      <c r="AE2136" s="41"/>
      <c r="AG2136" s="41"/>
      <c r="AI2136" s="41"/>
      <c r="AK2136" s="41"/>
      <c r="AM2136" s="41"/>
      <c r="AO2136" s="41"/>
      <c r="AQ2136" s="41"/>
      <c r="AS2136" s="41"/>
      <c r="AU2136" s="41"/>
      <c r="AW2136" s="41"/>
      <c r="AY2136" s="41"/>
      <c r="BA2136" s="41"/>
      <c r="BC2136" s="41"/>
      <c r="BE2136" s="41"/>
      <c r="BG2136" s="41"/>
      <c r="BI2136" s="41"/>
      <c r="BK2136" s="41"/>
      <c r="BM2136" s="41"/>
      <c r="BO2136" s="41"/>
    </row>
    <row r="2137" spans="13:67" x14ac:dyDescent="0.2">
      <c r="M2137" s="41"/>
      <c r="O2137" s="41"/>
      <c r="Q2137" s="41"/>
      <c r="S2137" s="41"/>
      <c r="U2137" s="41"/>
      <c r="W2137" s="41"/>
      <c r="Y2137" s="41"/>
      <c r="AA2137" s="41"/>
      <c r="AC2137" s="41"/>
      <c r="AE2137" s="41"/>
      <c r="AG2137" s="41"/>
      <c r="AI2137" s="41"/>
      <c r="AK2137" s="41"/>
      <c r="AM2137" s="41"/>
      <c r="AO2137" s="41"/>
      <c r="AQ2137" s="41"/>
      <c r="AS2137" s="41"/>
      <c r="AU2137" s="41"/>
      <c r="AW2137" s="41"/>
      <c r="AY2137" s="41"/>
      <c r="BA2137" s="41"/>
      <c r="BC2137" s="41"/>
      <c r="BE2137" s="41"/>
      <c r="BG2137" s="41"/>
      <c r="BI2137" s="41"/>
      <c r="BK2137" s="41"/>
      <c r="BM2137" s="41"/>
      <c r="BO2137" s="41"/>
    </row>
    <row r="2138" spans="13:67" x14ac:dyDescent="0.2">
      <c r="M2138" s="41"/>
      <c r="O2138" s="41"/>
      <c r="Q2138" s="41"/>
      <c r="S2138" s="41"/>
      <c r="U2138" s="41"/>
      <c r="W2138" s="41"/>
      <c r="Y2138" s="41"/>
      <c r="AA2138" s="41"/>
      <c r="AC2138" s="41"/>
      <c r="AE2138" s="41"/>
      <c r="AG2138" s="41"/>
      <c r="AI2138" s="41"/>
      <c r="AK2138" s="41"/>
      <c r="AM2138" s="41"/>
      <c r="AO2138" s="41"/>
      <c r="AQ2138" s="41"/>
      <c r="AS2138" s="41"/>
      <c r="AU2138" s="41"/>
      <c r="AW2138" s="41"/>
      <c r="AY2138" s="41"/>
      <c r="BA2138" s="41"/>
      <c r="BC2138" s="41"/>
      <c r="BE2138" s="41"/>
      <c r="BG2138" s="41"/>
      <c r="BI2138" s="41"/>
      <c r="BK2138" s="41"/>
      <c r="BM2138" s="41"/>
      <c r="BO2138" s="41"/>
    </row>
    <row r="2139" spans="13:67" x14ac:dyDescent="0.2">
      <c r="M2139" s="41"/>
      <c r="O2139" s="41"/>
      <c r="Q2139" s="41"/>
      <c r="S2139" s="41"/>
      <c r="U2139" s="41"/>
      <c r="W2139" s="41"/>
      <c r="Y2139" s="41"/>
      <c r="AA2139" s="41"/>
      <c r="AC2139" s="41"/>
      <c r="AE2139" s="41"/>
      <c r="AG2139" s="41"/>
      <c r="AI2139" s="41"/>
      <c r="AK2139" s="41"/>
      <c r="AM2139" s="41"/>
      <c r="AO2139" s="41"/>
      <c r="AQ2139" s="41"/>
      <c r="AS2139" s="41"/>
      <c r="AU2139" s="41"/>
      <c r="AW2139" s="41"/>
      <c r="AY2139" s="41"/>
      <c r="BA2139" s="41"/>
      <c r="BC2139" s="41"/>
      <c r="BE2139" s="41"/>
      <c r="BG2139" s="41"/>
      <c r="BI2139" s="41"/>
      <c r="BK2139" s="41"/>
      <c r="BM2139" s="41"/>
      <c r="BO2139" s="41"/>
    </row>
    <row r="2140" spans="13:67" x14ac:dyDescent="0.2">
      <c r="M2140" s="41"/>
      <c r="O2140" s="41"/>
      <c r="Q2140" s="41"/>
      <c r="S2140" s="41"/>
      <c r="U2140" s="41"/>
      <c r="W2140" s="41"/>
      <c r="Y2140" s="41"/>
      <c r="AA2140" s="41"/>
      <c r="AC2140" s="41"/>
      <c r="AE2140" s="41"/>
      <c r="AG2140" s="41"/>
      <c r="AI2140" s="41"/>
      <c r="AK2140" s="41"/>
      <c r="AM2140" s="41"/>
      <c r="AO2140" s="41"/>
      <c r="AQ2140" s="41"/>
      <c r="AS2140" s="41"/>
      <c r="AU2140" s="41"/>
      <c r="AW2140" s="41"/>
      <c r="AY2140" s="41"/>
      <c r="BA2140" s="41"/>
      <c r="BC2140" s="41"/>
      <c r="BE2140" s="41"/>
      <c r="BG2140" s="41"/>
      <c r="BI2140" s="41"/>
      <c r="BK2140" s="41"/>
      <c r="BM2140" s="41"/>
      <c r="BO2140" s="41"/>
    </row>
    <row r="2141" spans="13:67" x14ac:dyDescent="0.2">
      <c r="M2141" s="41"/>
      <c r="O2141" s="41"/>
      <c r="Q2141" s="41"/>
      <c r="S2141" s="41"/>
      <c r="U2141" s="41"/>
      <c r="W2141" s="41"/>
      <c r="Y2141" s="41"/>
      <c r="AA2141" s="41"/>
      <c r="AC2141" s="41"/>
      <c r="AE2141" s="41"/>
      <c r="AG2141" s="41"/>
      <c r="AI2141" s="41"/>
      <c r="AK2141" s="41"/>
      <c r="AM2141" s="41"/>
      <c r="AO2141" s="41"/>
      <c r="AQ2141" s="41"/>
      <c r="AS2141" s="41"/>
      <c r="AU2141" s="41"/>
      <c r="AW2141" s="41"/>
      <c r="AY2141" s="41"/>
      <c r="BA2141" s="41"/>
      <c r="BC2141" s="41"/>
      <c r="BE2141" s="41"/>
      <c r="BG2141" s="41"/>
      <c r="BI2141" s="41"/>
      <c r="BK2141" s="41"/>
      <c r="BM2141" s="41"/>
      <c r="BO2141" s="41"/>
    </row>
    <row r="2142" spans="13:67" x14ac:dyDescent="0.2">
      <c r="M2142" s="41"/>
      <c r="O2142" s="41"/>
      <c r="Q2142" s="41"/>
      <c r="S2142" s="41"/>
      <c r="U2142" s="41"/>
      <c r="W2142" s="41"/>
      <c r="Y2142" s="41"/>
      <c r="AA2142" s="41"/>
      <c r="AC2142" s="41"/>
      <c r="AE2142" s="41"/>
      <c r="AG2142" s="41"/>
      <c r="AI2142" s="41"/>
      <c r="AK2142" s="41"/>
      <c r="AM2142" s="41"/>
      <c r="AO2142" s="41"/>
      <c r="AQ2142" s="41"/>
      <c r="AS2142" s="41"/>
      <c r="AU2142" s="41"/>
      <c r="AW2142" s="41"/>
      <c r="AY2142" s="41"/>
      <c r="BA2142" s="41"/>
      <c r="BC2142" s="41"/>
      <c r="BE2142" s="41"/>
      <c r="BG2142" s="41"/>
      <c r="BI2142" s="41"/>
      <c r="BK2142" s="41"/>
      <c r="BM2142" s="41"/>
      <c r="BO2142" s="41"/>
    </row>
    <row r="2143" spans="13:67" x14ac:dyDescent="0.2">
      <c r="M2143" s="41"/>
      <c r="O2143" s="41"/>
      <c r="Q2143" s="41"/>
      <c r="S2143" s="41"/>
      <c r="U2143" s="41"/>
      <c r="W2143" s="41"/>
      <c r="Y2143" s="41"/>
      <c r="AA2143" s="41"/>
      <c r="AC2143" s="41"/>
      <c r="AE2143" s="41"/>
      <c r="AG2143" s="41"/>
      <c r="AI2143" s="41"/>
      <c r="AK2143" s="41"/>
      <c r="AM2143" s="41"/>
      <c r="AO2143" s="41"/>
      <c r="AQ2143" s="41"/>
      <c r="AS2143" s="41"/>
      <c r="AU2143" s="41"/>
      <c r="AW2143" s="41"/>
      <c r="AY2143" s="41"/>
      <c r="BA2143" s="41"/>
      <c r="BC2143" s="41"/>
      <c r="BE2143" s="41"/>
      <c r="BG2143" s="41"/>
      <c r="BI2143" s="41"/>
      <c r="BK2143" s="41"/>
      <c r="BM2143" s="41"/>
      <c r="BO2143" s="41"/>
    </row>
    <row r="2144" spans="13:67" x14ac:dyDescent="0.2">
      <c r="M2144" s="41"/>
      <c r="O2144" s="41"/>
      <c r="Q2144" s="41"/>
      <c r="S2144" s="41"/>
      <c r="U2144" s="41"/>
      <c r="W2144" s="41"/>
      <c r="Y2144" s="41"/>
      <c r="AA2144" s="41"/>
      <c r="AC2144" s="41"/>
      <c r="AE2144" s="41"/>
      <c r="AG2144" s="41"/>
      <c r="AI2144" s="41"/>
      <c r="AK2144" s="41"/>
      <c r="AM2144" s="41"/>
      <c r="AO2144" s="41"/>
      <c r="AQ2144" s="41"/>
      <c r="AS2144" s="41"/>
      <c r="AU2144" s="41"/>
      <c r="AW2144" s="41"/>
      <c r="AY2144" s="41"/>
      <c r="BA2144" s="41"/>
      <c r="BC2144" s="41"/>
      <c r="BE2144" s="41"/>
      <c r="BG2144" s="41"/>
      <c r="BI2144" s="41"/>
      <c r="BK2144" s="41"/>
      <c r="BM2144" s="41"/>
      <c r="BO2144" s="41"/>
    </row>
    <row r="2145" spans="13:67" x14ac:dyDescent="0.2">
      <c r="M2145" s="41"/>
      <c r="O2145" s="41"/>
      <c r="Q2145" s="41"/>
      <c r="S2145" s="41"/>
      <c r="U2145" s="41"/>
      <c r="W2145" s="41"/>
      <c r="Y2145" s="41"/>
      <c r="AA2145" s="41"/>
      <c r="AC2145" s="41"/>
      <c r="AE2145" s="41"/>
      <c r="AG2145" s="41"/>
      <c r="AI2145" s="41"/>
      <c r="AK2145" s="41"/>
      <c r="AM2145" s="41"/>
      <c r="AO2145" s="41"/>
      <c r="AQ2145" s="41"/>
      <c r="AS2145" s="41"/>
      <c r="AU2145" s="41"/>
      <c r="AW2145" s="41"/>
      <c r="AY2145" s="41"/>
      <c r="BA2145" s="41"/>
      <c r="BC2145" s="41"/>
      <c r="BE2145" s="41"/>
      <c r="BG2145" s="41"/>
      <c r="BI2145" s="41"/>
      <c r="BK2145" s="41"/>
      <c r="BM2145" s="41"/>
      <c r="BO2145" s="41"/>
    </row>
    <row r="2146" spans="13:67" x14ac:dyDescent="0.2">
      <c r="M2146" s="41"/>
      <c r="O2146" s="41"/>
      <c r="Q2146" s="41"/>
      <c r="S2146" s="41"/>
      <c r="U2146" s="41"/>
      <c r="W2146" s="41"/>
      <c r="Y2146" s="41"/>
      <c r="AA2146" s="41"/>
      <c r="AC2146" s="41"/>
      <c r="AE2146" s="41"/>
      <c r="AG2146" s="41"/>
      <c r="AI2146" s="41"/>
      <c r="AK2146" s="41"/>
      <c r="AM2146" s="41"/>
      <c r="AO2146" s="41"/>
      <c r="AQ2146" s="41"/>
      <c r="AS2146" s="41"/>
      <c r="AU2146" s="41"/>
      <c r="AW2146" s="41"/>
      <c r="AY2146" s="41"/>
      <c r="BA2146" s="41"/>
      <c r="BC2146" s="41"/>
      <c r="BE2146" s="41"/>
      <c r="BG2146" s="41"/>
      <c r="BI2146" s="41"/>
      <c r="BK2146" s="41"/>
      <c r="BM2146" s="41"/>
      <c r="BO2146" s="41"/>
    </row>
    <row r="2147" spans="13:67" x14ac:dyDescent="0.2">
      <c r="M2147" s="41"/>
      <c r="O2147" s="41"/>
      <c r="Q2147" s="41"/>
      <c r="S2147" s="41"/>
      <c r="U2147" s="41"/>
      <c r="W2147" s="41"/>
      <c r="Y2147" s="41"/>
      <c r="AA2147" s="41"/>
      <c r="AC2147" s="41"/>
      <c r="AE2147" s="41"/>
      <c r="AG2147" s="41"/>
      <c r="AI2147" s="41"/>
      <c r="AK2147" s="41"/>
      <c r="AM2147" s="41"/>
      <c r="AO2147" s="41"/>
      <c r="AQ2147" s="41"/>
      <c r="AS2147" s="41"/>
      <c r="AU2147" s="41"/>
      <c r="AW2147" s="41"/>
      <c r="AY2147" s="41"/>
      <c r="BA2147" s="41"/>
      <c r="BC2147" s="41"/>
      <c r="BE2147" s="41"/>
      <c r="BG2147" s="41"/>
      <c r="BI2147" s="41"/>
      <c r="BK2147" s="41"/>
      <c r="BM2147" s="41"/>
      <c r="BO2147" s="41"/>
    </row>
    <row r="2148" spans="13:67" x14ac:dyDescent="0.2">
      <c r="M2148" s="41"/>
      <c r="O2148" s="41"/>
      <c r="Q2148" s="41"/>
      <c r="S2148" s="41"/>
      <c r="U2148" s="41"/>
      <c r="W2148" s="41"/>
      <c r="Y2148" s="41"/>
      <c r="AA2148" s="41"/>
      <c r="AC2148" s="41"/>
      <c r="AE2148" s="41"/>
      <c r="AG2148" s="41"/>
      <c r="AI2148" s="41"/>
      <c r="AK2148" s="41"/>
      <c r="AM2148" s="41"/>
      <c r="AO2148" s="41"/>
      <c r="AQ2148" s="41"/>
      <c r="AS2148" s="41"/>
      <c r="AU2148" s="41"/>
      <c r="AW2148" s="41"/>
      <c r="AY2148" s="41"/>
      <c r="BA2148" s="41"/>
      <c r="BC2148" s="41"/>
      <c r="BE2148" s="41"/>
      <c r="BG2148" s="41"/>
      <c r="BI2148" s="41"/>
      <c r="BK2148" s="41"/>
      <c r="BM2148" s="41"/>
      <c r="BO2148" s="41"/>
    </row>
    <row r="2149" spans="13:67" x14ac:dyDescent="0.2">
      <c r="M2149" s="41"/>
      <c r="O2149" s="41"/>
      <c r="Q2149" s="41"/>
      <c r="S2149" s="41"/>
      <c r="U2149" s="41"/>
      <c r="W2149" s="41"/>
      <c r="Y2149" s="41"/>
      <c r="AA2149" s="41"/>
      <c r="AC2149" s="41"/>
      <c r="AE2149" s="41"/>
      <c r="AG2149" s="41"/>
      <c r="AI2149" s="41"/>
      <c r="AK2149" s="41"/>
      <c r="AM2149" s="41"/>
      <c r="AO2149" s="41"/>
      <c r="AQ2149" s="41"/>
      <c r="AS2149" s="41"/>
      <c r="AU2149" s="41"/>
      <c r="AW2149" s="41"/>
      <c r="AY2149" s="41"/>
      <c r="BA2149" s="41"/>
      <c r="BC2149" s="41"/>
      <c r="BE2149" s="41"/>
      <c r="BG2149" s="41"/>
      <c r="BI2149" s="41"/>
      <c r="BK2149" s="41"/>
      <c r="BM2149" s="41"/>
      <c r="BO2149" s="41"/>
    </row>
    <row r="2150" spans="13:67" x14ac:dyDescent="0.2">
      <c r="M2150" s="41"/>
      <c r="O2150" s="41"/>
      <c r="Q2150" s="41"/>
      <c r="S2150" s="41"/>
      <c r="U2150" s="41"/>
      <c r="W2150" s="41"/>
      <c r="Y2150" s="41"/>
      <c r="AA2150" s="41"/>
      <c r="AC2150" s="41"/>
      <c r="AE2150" s="41"/>
      <c r="AG2150" s="41"/>
      <c r="AI2150" s="41"/>
      <c r="AK2150" s="41"/>
      <c r="AM2150" s="41"/>
      <c r="AO2150" s="41"/>
      <c r="AQ2150" s="41"/>
      <c r="AS2150" s="41"/>
      <c r="AU2150" s="41"/>
      <c r="AW2150" s="41"/>
      <c r="AY2150" s="41"/>
      <c r="BA2150" s="41"/>
      <c r="BC2150" s="41"/>
      <c r="BE2150" s="41"/>
      <c r="BG2150" s="41"/>
      <c r="BI2150" s="41"/>
      <c r="BK2150" s="41"/>
      <c r="BM2150" s="41"/>
      <c r="BO2150" s="41"/>
    </row>
    <row r="2151" spans="13:67" x14ac:dyDescent="0.2">
      <c r="M2151" s="41"/>
      <c r="O2151" s="41"/>
      <c r="Q2151" s="41"/>
      <c r="S2151" s="41"/>
      <c r="U2151" s="41"/>
      <c r="W2151" s="41"/>
      <c r="Y2151" s="41"/>
      <c r="AA2151" s="41"/>
      <c r="AC2151" s="41"/>
      <c r="AE2151" s="41"/>
      <c r="AG2151" s="41"/>
      <c r="AI2151" s="41"/>
      <c r="AK2151" s="41"/>
      <c r="AM2151" s="41"/>
      <c r="AO2151" s="41"/>
      <c r="AQ2151" s="41"/>
      <c r="AS2151" s="41"/>
      <c r="AU2151" s="41"/>
      <c r="AW2151" s="41"/>
      <c r="AY2151" s="41"/>
      <c r="BA2151" s="41"/>
      <c r="BC2151" s="41"/>
      <c r="BE2151" s="41"/>
      <c r="BG2151" s="41"/>
      <c r="BI2151" s="41"/>
      <c r="BK2151" s="41"/>
      <c r="BM2151" s="41"/>
      <c r="BO2151" s="41"/>
    </row>
    <row r="2152" spans="13:67" x14ac:dyDescent="0.2">
      <c r="M2152" s="41"/>
      <c r="O2152" s="41"/>
      <c r="Q2152" s="41"/>
      <c r="S2152" s="41"/>
      <c r="U2152" s="41"/>
      <c r="W2152" s="41"/>
      <c r="Y2152" s="41"/>
      <c r="AA2152" s="41"/>
      <c r="AC2152" s="41"/>
      <c r="AE2152" s="41"/>
      <c r="AG2152" s="41"/>
      <c r="AI2152" s="41"/>
      <c r="AK2152" s="41"/>
      <c r="AM2152" s="41"/>
      <c r="AO2152" s="41"/>
      <c r="AQ2152" s="41"/>
      <c r="AS2152" s="41"/>
      <c r="AU2152" s="41"/>
      <c r="AW2152" s="41"/>
      <c r="AY2152" s="41"/>
      <c r="BA2152" s="41"/>
      <c r="BC2152" s="41"/>
      <c r="BE2152" s="41"/>
      <c r="BG2152" s="41"/>
      <c r="BI2152" s="41"/>
      <c r="BK2152" s="41"/>
      <c r="BM2152" s="41"/>
      <c r="BO2152" s="41"/>
    </row>
    <row r="2153" spans="13:67" x14ac:dyDescent="0.2">
      <c r="M2153" s="41"/>
      <c r="O2153" s="41"/>
      <c r="Q2153" s="41"/>
      <c r="S2153" s="41"/>
      <c r="U2153" s="41"/>
      <c r="W2153" s="41"/>
      <c r="Y2153" s="41"/>
      <c r="AA2153" s="41"/>
      <c r="AC2153" s="41"/>
      <c r="AE2153" s="41"/>
      <c r="AG2153" s="41"/>
      <c r="AI2153" s="41"/>
      <c r="AK2153" s="41"/>
      <c r="AM2153" s="41"/>
      <c r="AO2153" s="41"/>
      <c r="AQ2153" s="41"/>
      <c r="AS2153" s="41"/>
      <c r="AU2153" s="41"/>
      <c r="AW2153" s="41"/>
      <c r="AY2153" s="41"/>
      <c r="BA2153" s="41"/>
      <c r="BC2153" s="41"/>
      <c r="BE2153" s="41"/>
      <c r="BG2153" s="41"/>
      <c r="BI2153" s="41"/>
      <c r="BK2153" s="41"/>
      <c r="BM2153" s="41"/>
      <c r="BO2153" s="41"/>
    </row>
    <row r="2154" spans="13:67" x14ac:dyDescent="0.2">
      <c r="M2154" s="41"/>
      <c r="O2154" s="41"/>
      <c r="Q2154" s="41"/>
      <c r="S2154" s="41"/>
      <c r="U2154" s="41"/>
      <c r="W2154" s="41"/>
      <c r="Y2154" s="41"/>
      <c r="AA2154" s="41"/>
      <c r="AC2154" s="41"/>
      <c r="AE2154" s="41"/>
      <c r="AG2154" s="41"/>
      <c r="AI2154" s="41"/>
      <c r="AK2154" s="41"/>
      <c r="AM2154" s="41"/>
      <c r="AO2154" s="41"/>
      <c r="AQ2154" s="41"/>
      <c r="AS2154" s="41"/>
      <c r="AU2154" s="41"/>
      <c r="AW2154" s="41"/>
      <c r="AY2154" s="41"/>
      <c r="BA2154" s="41"/>
      <c r="BC2154" s="41"/>
      <c r="BE2154" s="41"/>
      <c r="BG2154" s="41"/>
      <c r="BI2154" s="41"/>
      <c r="BK2154" s="41"/>
      <c r="BM2154" s="41"/>
      <c r="BO2154" s="41"/>
    </row>
    <row r="2155" spans="13:67" x14ac:dyDescent="0.2">
      <c r="M2155" s="41"/>
      <c r="O2155" s="41"/>
      <c r="Q2155" s="41"/>
      <c r="S2155" s="41"/>
      <c r="U2155" s="41"/>
      <c r="W2155" s="41"/>
      <c r="Y2155" s="41"/>
      <c r="AA2155" s="41"/>
      <c r="AC2155" s="41"/>
      <c r="AE2155" s="41"/>
      <c r="AG2155" s="41"/>
      <c r="AI2155" s="41"/>
      <c r="AK2155" s="41"/>
      <c r="AM2155" s="41"/>
      <c r="AO2155" s="41"/>
      <c r="AQ2155" s="41"/>
      <c r="AS2155" s="41"/>
      <c r="AU2155" s="41"/>
      <c r="AW2155" s="41"/>
      <c r="AY2155" s="41"/>
      <c r="BA2155" s="41"/>
      <c r="BC2155" s="41"/>
      <c r="BE2155" s="41"/>
      <c r="BG2155" s="41"/>
      <c r="BI2155" s="41"/>
      <c r="BK2155" s="41"/>
      <c r="BM2155" s="41"/>
      <c r="BO2155" s="41"/>
    </row>
    <row r="2156" spans="13:67" x14ac:dyDescent="0.2">
      <c r="M2156" s="41"/>
      <c r="O2156" s="41"/>
      <c r="Q2156" s="41"/>
      <c r="S2156" s="41"/>
      <c r="U2156" s="41"/>
      <c r="W2156" s="41"/>
      <c r="Y2156" s="41"/>
      <c r="AA2156" s="41"/>
      <c r="AC2156" s="41"/>
      <c r="AE2156" s="41"/>
      <c r="AG2156" s="41"/>
      <c r="AI2156" s="41"/>
      <c r="AK2156" s="41"/>
      <c r="AM2156" s="41"/>
      <c r="AO2156" s="41"/>
      <c r="AQ2156" s="41"/>
      <c r="AS2156" s="41"/>
      <c r="AU2156" s="41"/>
      <c r="AW2156" s="41"/>
      <c r="AY2156" s="41"/>
      <c r="BA2156" s="41"/>
      <c r="BC2156" s="41"/>
      <c r="BE2156" s="41"/>
      <c r="BG2156" s="41"/>
      <c r="BI2156" s="41"/>
      <c r="BK2156" s="41"/>
      <c r="BM2156" s="41"/>
      <c r="BO2156" s="41"/>
    </row>
    <row r="2157" spans="13:67" x14ac:dyDescent="0.2">
      <c r="M2157" s="41"/>
      <c r="O2157" s="41"/>
      <c r="Q2157" s="41"/>
      <c r="S2157" s="41"/>
      <c r="U2157" s="41"/>
      <c r="W2157" s="41"/>
      <c r="Y2157" s="41"/>
      <c r="AA2157" s="41"/>
      <c r="AC2157" s="41"/>
      <c r="AE2157" s="41"/>
      <c r="AG2157" s="41"/>
      <c r="AI2157" s="41"/>
      <c r="AK2157" s="41"/>
      <c r="AM2157" s="41"/>
      <c r="AO2157" s="41"/>
      <c r="AQ2157" s="41"/>
      <c r="AS2157" s="41"/>
      <c r="AU2157" s="41"/>
      <c r="AW2157" s="41"/>
      <c r="AY2157" s="41"/>
      <c r="BA2157" s="41"/>
      <c r="BC2157" s="41"/>
      <c r="BE2157" s="41"/>
      <c r="BG2157" s="41"/>
      <c r="BI2157" s="41"/>
      <c r="BK2157" s="41"/>
      <c r="BM2157" s="41"/>
      <c r="BO2157" s="41"/>
    </row>
    <row r="2158" spans="13:67" x14ac:dyDescent="0.2">
      <c r="M2158" s="41"/>
      <c r="O2158" s="41"/>
      <c r="Q2158" s="41"/>
      <c r="S2158" s="41"/>
      <c r="U2158" s="41"/>
      <c r="W2158" s="41"/>
      <c r="Y2158" s="41"/>
      <c r="AA2158" s="41"/>
      <c r="AC2158" s="41"/>
      <c r="AE2158" s="41"/>
      <c r="AG2158" s="41"/>
      <c r="AI2158" s="41"/>
      <c r="AK2158" s="41"/>
      <c r="AM2158" s="41"/>
      <c r="AO2158" s="41"/>
      <c r="AQ2158" s="41"/>
      <c r="AS2158" s="41"/>
      <c r="AU2158" s="41"/>
      <c r="AW2158" s="41"/>
      <c r="AY2158" s="41"/>
      <c r="BA2158" s="41"/>
      <c r="BC2158" s="41"/>
      <c r="BE2158" s="41"/>
      <c r="BG2158" s="41"/>
      <c r="BI2158" s="41"/>
      <c r="BK2158" s="41"/>
      <c r="BM2158" s="41"/>
      <c r="BO2158" s="41"/>
    </row>
    <row r="2159" spans="13:67" x14ac:dyDescent="0.2">
      <c r="M2159" s="41"/>
      <c r="O2159" s="41"/>
      <c r="Q2159" s="41"/>
      <c r="S2159" s="41"/>
      <c r="U2159" s="41"/>
      <c r="W2159" s="41"/>
      <c r="Y2159" s="41"/>
      <c r="AA2159" s="41"/>
      <c r="AC2159" s="41"/>
      <c r="AE2159" s="41"/>
      <c r="AG2159" s="41"/>
      <c r="AI2159" s="41"/>
      <c r="AK2159" s="41"/>
      <c r="AM2159" s="41"/>
      <c r="AO2159" s="41"/>
      <c r="AQ2159" s="41"/>
      <c r="AS2159" s="41"/>
      <c r="AU2159" s="41"/>
      <c r="AW2159" s="41"/>
      <c r="AY2159" s="41"/>
      <c r="BA2159" s="41"/>
      <c r="BC2159" s="41"/>
      <c r="BE2159" s="41"/>
      <c r="BG2159" s="41"/>
      <c r="BI2159" s="41"/>
      <c r="BK2159" s="41"/>
      <c r="BM2159" s="41"/>
      <c r="BO2159" s="41"/>
    </row>
    <row r="2160" spans="13:67" x14ac:dyDescent="0.2">
      <c r="M2160" s="41"/>
      <c r="O2160" s="41"/>
      <c r="Q2160" s="41"/>
      <c r="S2160" s="41"/>
      <c r="U2160" s="41"/>
      <c r="W2160" s="41"/>
      <c r="Y2160" s="41"/>
      <c r="AA2160" s="41"/>
      <c r="AC2160" s="41"/>
      <c r="AE2160" s="41"/>
      <c r="AG2160" s="41"/>
      <c r="AI2160" s="41"/>
      <c r="AK2160" s="41"/>
      <c r="AM2160" s="41"/>
      <c r="AO2160" s="41"/>
      <c r="AQ2160" s="41"/>
      <c r="AS2160" s="41"/>
      <c r="AU2160" s="41"/>
      <c r="AW2160" s="41"/>
      <c r="AY2160" s="41"/>
      <c r="BA2160" s="41"/>
      <c r="BC2160" s="41"/>
      <c r="BE2160" s="41"/>
      <c r="BG2160" s="41"/>
      <c r="BI2160" s="41"/>
      <c r="BK2160" s="41"/>
      <c r="BM2160" s="41"/>
      <c r="BO2160" s="41"/>
    </row>
    <row r="2161" spans="13:67" x14ac:dyDescent="0.2">
      <c r="M2161" s="41"/>
      <c r="O2161" s="41"/>
      <c r="Q2161" s="41"/>
      <c r="S2161" s="41"/>
      <c r="U2161" s="41"/>
      <c r="W2161" s="41"/>
      <c r="Y2161" s="41"/>
      <c r="AA2161" s="41"/>
      <c r="AC2161" s="41"/>
      <c r="AE2161" s="41"/>
      <c r="AG2161" s="41"/>
      <c r="AI2161" s="41"/>
      <c r="AK2161" s="41"/>
      <c r="AM2161" s="41"/>
      <c r="AO2161" s="41"/>
      <c r="AQ2161" s="41"/>
      <c r="AS2161" s="41"/>
      <c r="AU2161" s="41"/>
      <c r="AW2161" s="41"/>
      <c r="AY2161" s="41"/>
      <c r="BA2161" s="41"/>
      <c r="BC2161" s="41"/>
      <c r="BE2161" s="41"/>
      <c r="BG2161" s="41"/>
      <c r="BI2161" s="41"/>
      <c r="BK2161" s="41"/>
      <c r="BM2161" s="41"/>
      <c r="BO2161" s="41"/>
    </row>
    <row r="2162" spans="13:67" x14ac:dyDescent="0.2">
      <c r="M2162" s="41"/>
      <c r="O2162" s="41"/>
      <c r="Q2162" s="41"/>
      <c r="S2162" s="41"/>
      <c r="U2162" s="41"/>
      <c r="W2162" s="41"/>
      <c r="Y2162" s="41"/>
      <c r="AA2162" s="41"/>
      <c r="AC2162" s="41"/>
      <c r="AE2162" s="41"/>
      <c r="AG2162" s="41"/>
      <c r="AI2162" s="41"/>
      <c r="AK2162" s="41"/>
      <c r="AM2162" s="41"/>
      <c r="AO2162" s="41"/>
      <c r="AQ2162" s="41"/>
      <c r="AS2162" s="41"/>
      <c r="AU2162" s="41"/>
      <c r="AW2162" s="41"/>
      <c r="AY2162" s="41"/>
      <c r="BA2162" s="41"/>
      <c r="BC2162" s="41"/>
      <c r="BE2162" s="41"/>
      <c r="BG2162" s="41"/>
      <c r="BI2162" s="41"/>
      <c r="BK2162" s="41"/>
      <c r="BM2162" s="41"/>
      <c r="BO2162" s="41"/>
    </row>
    <row r="2163" spans="13:67" x14ac:dyDescent="0.2">
      <c r="M2163" s="41"/>
      <c r="O2163" s="41"/>
      <c r="Q2163" s="41"/>
      <c r="S2163" s="41"/>
      <c r="U2163" s="41"/>
      <c r="W2163" s="41"/>
      <c r="Y2163" s="41"/>
      <c r="AA2163" s="41"/>
      <c r="AC2163" s="41"/>
      <c r="AE2163" s="41"/>
      <c r="AG2163" s="41"/>
      <c r="AI2163" s="41"/>
      <c r="AK2163" s="41"/>
      <c r="AM2163" s="41"/>
      <c r="AO2163" s="41"/>
      <c r="AQ2163" s="41"/>
      <c r="AS2163" s="41"/>
      <c r="AU2163" s="41"/>
      <c r="AW2163" s="41"/>
      <c r="AY2163" s="41"/>
      <c r="BA2163" s="41"/>
      <c r="BC2163" s="41"/>
      <c r="BE2163" s="41"/>
      <c r="BG2163" s="41"/>
      <c r="BI2163" s="41"/>
      <c r="BK2163" s="41"/>
      <c r="BM2163" s="41"/>
      <c r="BO2163" s="41"/>
    </row>
    <row r="2164" spans="13:67" x14ac:dyDescent="0.2">
      <c r="M2164" s="41"/>
      <c r="O2164" s="41"/>
      <c r="Q2164" s="41"/>
      <c r="S2164" s="41"/>
      <c r="U2164" s="41"/>
      <c r="W2164" s="41"/>
      <c r="Y2164" s="41"/>
      <c r="AA2164" s="41"/>
      <c r="AC2164" s="41"/>
      <c r="AE2164" s="41"/>
      <c r="AG2164" s="41"/>
      <c r="AI2164" s="41"/>
      <c r="AK2164" s="41"/>
      <c r="AM2164" s="41"/>
      <c r="AO2164" s="41"/>
      <c r="AQ2164" s="41"/>
      <c r="AS2164" s="41"/>
      <c r="AU2164" s="41"/>
      <c r="AW2164" s="41"/>
      <c r="AY2164" s="41"/>
      <c r="BA2164" s="41"/>
      <c r="BC2164" s="41"/>
      <c r="BE2164" s="41"/>
      <c r="BG2164" s="41"/>
      <c r="BI2164" s="41"/>
      <c r="BK2164" s="41"/>
      <c r="BM2164" s="41"/>
      <c r="BO2164" s="41"/>
    </row>
    <row r="2165" spans="13:67" x14ac:dyDescent="0.2">
      <c r="M2165" s="41"/>
      <c r="O2165" s="41"/>
      <c r="Q2165" s="41"/>
      <c r="S2165" s="41"/>
      <c r="U2165" s="41"/>
      <c r="W2165" s="41"/>
      <c r="Y2165" s="41"/>
      <c r="AA2165" s="41"/>
      <c r="AC2165" s="41"/>
      <c r="AE2165" s="41"/>
      <c r="AG2165" s="41"/>
      <c r="AI2165" s="41"/>
      <c r="AK2165" s="41"/>
      <c r="AM2165" s="41"/>
      <c r="AO2165" s="41"/>
      <c r="AQ2165" s="41"/>
      <c r="AS2165" s="41"/>
      <c r="AU2165" s="41"/>
      <c r="AW2165" s="41"/>
      <c r="AY2165" s="41"/>
      <c r="BA2165" s="41"/>
      <c r="BC2165" s="41"/>
      <c r="BE2165" s="41"/>
      <c r="BG2165" s="41"/>
      <c r="BI2165" s="41"/>
      <c r="BK2165" s="41"/>
      <c r="BM2165" s="41"/>
      <c r="BO2165" s="41"/>
    </row>
    <row r="2166" spans="13:67" x14ac:dyDescent="0.2">
      <c r="M2166" s="41"/>
      <c r="O2166" s="41"/>
      <c r="Q2166" s="41"/>
      <c r="S2166" s="41"/>
      <c r="U2166" s="41"/>
      <c r="W2166" s="41"/>
      <c r="Y2166" s="41"/>
      <c r="AA2166" s="41"/>
      <c r="AC2166" s="41"/>
      <c r="AE2166" s="41"/>
      <c r="AG2166" s="41"/>
      <c r="AI2166" s="41"/>
      <c r="AK2166" s="41"/>
      <c r="AM2166" s="41"/>
      <c r="AO2166" s="41"/>
      <c r="AQ2166" s="41"/>
      <c r="AS2166" s="41"/>
      <c r="AU2166" s="41"/>
      <c r="AW2166" s="41"/>
      <c r="AY2166" s="41"/>
      <c r="BA2166" s="41"/>
      <c r="BC2166" s="41"/>
      <c r="BE2166" s="41"/>
      <c r="BG2166" s="41"/>
      <c r="BI2166" s="41"/>
      <c r="BK2166" s="41"/>
      <c r="BM2166" s="41"/>
      <c r="BO2166" s="41"/>
    </row>
    <row r="2167" spans="13:67" x14ac:dyDescent="0.2">
      <c r="M2167" s="41"/>
      <c r="O2167" s="41"/>
      <c r="Q2167" s="41"/>
      <c r="S2167" s="41"/>
      <c r="U2167" s="41"/>
      <c r="W2167" s="41"/>
      <c r="Y2167" s="41"/>
      <c r="AA2167" s="41"/>
      <c r="AC2167" s="41"/>
      <c r="AE2167" s="41"/>
      <c r="AG2167" s="41"/>
      <c r="AI2167" s="41"/>
      <c r="AK2167" s="41"/>
      <c r="AM2167" s="41"/>
      <c r="AO2167" s="41"/>
      <c r="AQ2167" s="41"/>
      <c r="AS2167" s="41"/>
      <c r="AU2167" s="41"/>
      <c r="AW2167" s="41"/>
      <c r="AY2167" s="41"/>
      <c r="BA2167" s="41"/>
      <c r="BC2167" s="41"/>
      <c r="BE2167" s="41"/>
      <c r="BG2167" s="41"/>
      <c r="BI2167" s="41"/>
      <c r="BK2167" s="41"/>
      <c r="BM2167" s="41"/>
      <c r="BO2167" s="41"/>
    </row>
    <row r="2168" spans="13:67" x14ac:dyDescent="0.2">
      <c r="M2168" s="41"/>
      <c r="O2168" s="41"/>
      <c r="Q2168" s="41"/>
      <c r="S2168" s="41"/>
      <c r="U2168" s="41"/>
      <c r="W2168" s="41"/>
      <c r="Y2168" s="41"/>
      <c r="AA2168" s="41"/>
      <c r="AC2168" s="41"/>
      <c r="AE2168" s="41"/>
      <c r="AG2168" s="41"/>
      <c r="AI2168" s="41"/>
      <c r="AK2168" s="41"/>
      <c r="AM2168" s="41"/>
      <c r="AO2168" s="41"/>
      <c r="AQ2168" s="41"/>
      <c r="AS2168" s="41"/>
      <c r="AU2168" s="41"/>
      <c r="AW2168" s="41"/>
      <c r="AY2168" s="41"/>
      <c r="BA2168" s="41"/>
      <c r="BC2168" s="41"/>
      <c r="BE2168" s="41"/>
      <c r="BG2168" s="41"/>
      <c r="BI2168" s="41"/>
      <c r="BK2168" s="41"/>
      <c r="BM2168" s="41"/>
      <c r="BO2168" s="41"/>
    </row>
    <row r="2169" spans="13:67" x14ac:dyDescent="0.2">
      <c r="M2169" s="41"/>
      <c r="O2169" s="41"/>
      <c r="Q2169" s="41"/>
      <c r="S2169" s="41"/>
      <c r="U2169" s="41"/>
      <c r="W2169" s="41"/>
      <c r="Y2169" s="41"/>
      <c r="AA2169" s="41"/>
      <c r="AC2169" s="41"/>
      <c r="AE2169" s="41"/>
      <c r="AG2169" s="41"/>
      <c r="AI2169" s="41"/>
      <c r="AK2169" s="41"/>
      <c r="AM2169" s="41"/>
      <c r="AO2169" s="41"/>
      <c r="AQ2169" s="41"/>
      <c r="AS2169" s="41"/>
      <c r="AU2169" s="41"/>
      <c r="AW2169" s="41"/>
      <c r="AY2169" s="41"/>
      <c r="BA2169" s="41"/>
      <c r="BC2169" s="41"/>
      <c r="BE2169" s="41"/>
      <c r="BG2169" s="41"/>
      <c r="BI2169" s="41"/>
      <c r="BK2169" s="41"/>
      <c r="BM2169" s="41"/>
      <c r="BO2169" s="41"/>
    </row>
    <row r="2170" spans="13:67" x14ac:dyDescent="0.2">
      <c r="M2170" s="41"/>
      <c r="O2170" s="41"/>
      <c r="Q2170" s="41"/>
      <c r="S2170" s="41"/>
      <c r="U2170" s="41"/>
      <c r="W2170" s="41"/>
      <c r="Y2170" s="41"/>
      <c r="AA2170" s="41"/>
      <c r="AC2170" s="41"/>
      <c r="AE2170" s="41"/>
      <c r="AG2170" s="41"/>
      <c r="AI2170" s="41"/>
      <c r="AK2170" s="41"/>
      <c r="AM2170" s="41"/>
      <c r="AO2170" s="41"/>
      <c r="AQ2170" s="41"/>
      <c r="AS2170" s="41"/>
      <c r="AU2170" s="41"/>
      <c r="AW2170" s="41"/>
      <c r="AY2170" s="41"/>
      <c r="BA2170" s="41"/>
      <c r="BC2170" s="41"/>
      <c r="BE2170" s="41"/>
      <c r="BG2170" s="41"/>
      <c r="BI2170" s="41"/>
      <c r="BK2170" s="41"/>
      <c r="BM2170" s="41"/>
      <c r="BO2170" s="41"/>
    </row>
    <row r="2171" spans="13:67" x14ac:dyDescent="0.2">
      <c r="M2171" s="41"/>
      <c r="O2171" s="41"/>
      <c r="Q2171" s="41"/>
      <c r="S2171" s="41"/>
      <c r="U2171" s="41"/>
      <c r="W2171" s="41"/>
      <c r="Y2171" s="41"/>
      <c r="AA2171" s="41"/>
      <c r="AC2171" s="41"/>
      <c r="AE2171" s="41"/>
      <c r="AG2171" s="41"/>
      <c r="AI2171" s="41"/>
      <c r="AK2171" s="41"/>
      <c r="AM2171" s="41"/>
      <c r="AO2171" s="41"/>
      <c r="AQ2171" s="41"/>
      <c r="AS2171" s="41"/>
      <c r="AU2171" s="41"/>
      <c r="AW2171" s="41"/>
      <c r="AY2171" s="41"/>
      <c r="BA2171" s="41"/>
      <c r="BC2171" s="41"/>
      <c r="BE2171" s="41"/>
      <c r="BG2171" s="41"/>
      <c r="BI2171" s="41"/>
      <c r="BK2171" s="41"/>
      <c r="BM2171" s="41"/>
      <c r="BO2171" s="41"/>
    </row>
    <row r="2172" spans="13:67" x14ac:dyDescent="0.2">
      <c r="M2172" s="41"/>
      <c r="O2172" s="41"/>
      <c r="Q2172" s="41"/>
      <c r="S2172" s="41"/>
      <c r="U2172" s="41"/>
      <c r="W2172" s="41"/>
      <c r="Y2172" s="41"/>
      <c r="AA2172" s="41"/>
      <c r="AC2172" s="41"/>
      <c r="AE2172" s="41"/>
      <c r="AG2172" s="41"/>
      <c r="AI2172" s="41"/>
      <c r="AK2172" s="41"/>
      <c r="AM2172" s="41"/>
      <c r="AO2172" s="41"/>
      <c r="AQ2172" s="41"/>
      <c r="AS2172" s="41"/>
      <c r="AU2172" s="41"/>
      <c r="AW2172" s="41"/>
      <c r="AY2172" s="41"/>
      <c r="BA2172" s="41"/>
      <c r="BC2172" s="41"/>
      <c r="BE2172" s="41"/>
      <c r="BG2172" s="41"/>
      <c r="BI2172" s="41"/>
      <c r="BK2172" s="41"/>
      <c r="BM2172" s="41"/>
      <c r="BO2172" s="41"/>
    </row>
    <row r="2173" spans="13:67" x14ac:dyDescent="0.2">
      <c r="M2173" s="41"/>
      <c r="O2173" s="41"/>
      <c r="Q2173" s="41"/>
      <c r="S2173" s="41"/>
      <c r="U2173" s="41"/>
      <c r="W2173" s="41"/>
      <c r="Y2173" s="41"/>
      <c r="AA2173" s="41"/>
      <c r="AC2173" s="41"/>
      <c r="AE2173" s="41"/>
      <c r="AG2173" s="41"/>
      <c r="AI2173" s="41"/>
      <c r="AK2173" s="41"/>
      <c r="AM2173" s="41"/>
      <c r="AO2173" s="41"/>
      <c r="AQ2173" s="41"/>
      <c r="AS2173" s="41"/>
      <c r="AU2173" s="41"/>
      <c r="AW2173" s="41"/>
      <c r="AY2173" s="41"/>
      <c r="BA2173" s="41"/>
      <c r="BC2173" s="41"/>
      <c r="BE2173" s="41"/>
      <c r="BG2173" s="41"/>
      <c r="BI2173" s="41"/>
      <c r="BK2173" s="41"/>
      <c r="BM2173" s="41"/>
      <c r="BO2173" s="41"/>
    </row>
    <row r="2174" spans="13:67" x14ac:dyDescent="0.2">
      <c r="M2174" s="41"/>
      <c r="O2174" s="41"/>
      <c r="Q2174" s="41"/>
      <c r="S2174" s="41"/>
      <c r="U2174" s="41"/>
      <c r="W2174" s="41"/>
      <c r="Y2174" s="41"/>
      <c r="AA2174" s="41"/>
      <c r="AC2174" s="41"/>
      <c r="AE2174" s="41"/>
      <c r="AG2174" s="41"/>
      <c r="AI2174" s="41"/>
      <c r="AK2174" s="41"/>
      <c r="AM2174" s="41"/>
      <c r="AO2174" s="41"/>
      <c r="AQ2174" s="41"/>
      <c r="AS2174" s="41"/>
      <c r="AU2174" s="41"/>
      <c r="AW2174" s="41"/>
      <c r="AY2174" s="41"/>
      <c r="BA2174" s="41"/>
      <c r="BC2174" s="41"/>
      <c r="BE2174" s="41"/>
      <c r="BG2174" s="41"/>
      <c r="BI2174" s="41"/>
      <c r="BK2174" s="41"/>
      <c r="BM2174" s="41"/>
      <c r="BO2174" s="41"/>
    </row>
    <row r="2175" spans="13:67" x14ac:dyDescent="0.2">
      <c r="M2175" s="41"/>
      <c r="O2175" s="41"/>
      <c r="Q2175" s="41"/>
      <c r="S2175" s="41"/>
      <c r="U2175" s="41"/>
      <c r="W2175" s="41"/>
      <c r="Y2175" s="41"/>
      <c r="AA2175" s="41"/>
      <c r="AC2175" s="41"/>
      <c r="AE2175" s="41"/>
      <c r="AG2175" s="41"/>
      <c r="AI2175" s="41"/>
      <c r="AK2175" s="41"/>
      <c r="AM2175" s="41"/>
      <c r="AO2175" s="41"/>
      <c r="AQ2175" s="41"/>
      <c r="AS2175" s="41"/>
      <c r="AU2175" s="41"/>
      <c r="AW2175" s="41"/>
      <c r="AY2175" s="41"/>
      <c r="BA2175" s="41"/>
      <c r="BC2175" s="41"/>
      <c r="BE2175" s="41"/>
      <c r="BG2175" s="41"/>
      <c r="BI2175" s="41"/>
      <c r="BK2175" s="41"/>
      <c r="BM2175" s="41"/>
      <c r="BO2175" s="41"/>
    </row>
    <row r="2176" spans="13:67" x14ac:dyDescent="0.2">
      <c r="M2176" s="41"/>
      <c r="O2176" s="41"/>
      <c r="Q2176" s="41"/>
      <c r="S2176" s="41"/>
      <c r="U2176" s="41"/>
      <c r="W2176" s="41"/>
      <c r="Y2176" s="41"/>
      <c r="AA2176" s="41"/>
      <c r="AC2176" s="41"/>
      <c r="AE2176" s="41"/>
      <c r="AG2176" s="41"/>
      <c r="AI2176" s="41"/>
      <c r="AK2176" s="41"/>
      <c r="AM2176" s="41"/>
      <c r="AO2176" s="41"/>
      <c r="AQ2176" s="41"/>
      <c r="AS2176" s="41"/>
      <c r="AU2176" s="41"/>
      <c r="AW2176" s="41"/>
      <c r="AY2176" s="41"/>
      <c r="BA2176" s="41"/>
      <c r="BC2176" s="41"/>
      <c r="BE2176" s="41"/>
      <c r="BG2176" s="41"/>
      <c r="BI2176" s="41"/>
      <c r="BK2176" s="41"/>
      <c r="BM2176" s="41"/>
      <c r="BO2176" s="41"/>
    </row>
    <row r="2177" spans="13:67" x14ac:dyDescent="0.2">
      <c r="M2177" s="41"/>
      <c r="O2177" s="41"/>
      <c r="Q2177" s="41"/>
      <c r="S2177" s="41"/>
      <c r="U2177" s="41"/>
      <c r="W2177" s="41"/>
      <c r="Y2177" s="41"/>
      <c r="AA2177" s="41"/>
      <c r="AC2177" s="41"/>
      <c r="AE2177" s="41"/>
      <c r="AG2177" s="41"/>
      <c r="AI2177" s="41"/>
      <c r="AK2177" s="41"/>
      <c r="AM2177" s="41"/>
      <c r="AO2177" s="41"/>
      <c r="AQ2177" s="41"/>
      <c r="AS2177" s="41"/>
      <c r="AU2177" s="41"/>
      <c r="AW2177" s="41"/>
      <c r="AY2177" s="41"/>
      <c r="BA2177" s="41"/>
      <c r="BC2177" s="41"/>
      <c r="BE2177" s="41"/>
      <c r="BG2177" s="41"/>
      <c r="BI2177" s="41"/>
      <c r="BK2177" s="41"/>
      <c r="BM2177" s="41"/>
      <c r="BO2177" s="41"/>
    </row>
    <row r="2178" spans="13:67" x14ac:dyDescent="0.2">
      <c r="M2178" s="41"/>
      <c r="O2178" s="41"/>
      <c r="Q2178" s="41"/>
      <c r="S2178" s="41"/>
      <c r="U2178" s="41"/>
      <c r="W2178" s="41"/>
      <c r="Y2178" s="41"/>
      <c r="AA2178" s="41"/>
      <c r="AC2178" s="41"/>
      <c r="AE2178" s="41"/>
      <c r="AG2178" s="41"/>
      <c r="AI2178" s="41"/>
      <c r="AK2178" s="41"/>
      <c r="AM2178" s="41"/>
      <c r="AO2178" s="41"/>
      <c r="AQ2178" s="41"/>
      <c r="AS2178" s="41"/>
      <c r="AU2178" s="41"/>
      <c r="AW2178" s="41"/>
      <c r="AY2178" s="41"/>
      <c r="BA2178" s="41"/>
      <c r="BC2178" s="41"/>
      <c r="BE2178" s="41"/>
      <c r="BG2178" s="41"/>
      <c r="BI2178" s="41"/>
      <c r="BK2178" s="41"/>
      <c r="BM2178" s="41"/>
      <c r="BO2178" s="41"/>
    </row>
    <row r="2179" spans="13:67" x14ac:dyDescent="0.2">
      <c r="M2179" s="41"/>
      <c r="O2179" s="41"/>
      <c r="Q2179" s="41"/>
      <c r="S2179" s="41"/>
      <c r="U2179" s="41"/>
      <c r="W2179" s="41"/>
      <c r="Y2179" s="41"/>
      <c r="AA2179" s="41"/>
      <c r="AC2179" s="41"/>
      <c r="AE2179" s="41"/>
      <c r="AG2179" s="41"/>
      <c r="AI2179" s="41"/>
      <c r="AK2179" s="41"/>
      <c r="AM2179" s="41"/>
      <c r="AO2179" s="41"/>
      <c r="AQ2179" s="41"/>
      <c r="AS2179" s="41"/>
      <c r="AU2179" s="41"/>
      <c r="AW2179" s="41"/>
      <c r="AY2179" s="41"/>
      <c r="BA2179" s="41"/>
      <c r="BC2179" s="41"/>
      <c r="BE2179" s="41"/>
      <c r="BG2179" s="41"/>
      <c r="BI2179" s="41"/>
      <c r="BK2179" s="41"/>
      <c r="BM2179" s="41"/>
      <c r="BO2179" s="41"/>
    </row>
    <row r="2180" spans="13:67" x14ac:dyDescent="0.2">
      <c r="M2180" s="41"/>
      <c r="O2180" s="41"/>
      <c r="Q2180" s="41"/>
      <c r="S2180" s="41"/>
      <c r="U2180" s="41"/>
      <c r="W2180" s="41"/>
      <c r="Y2180" s="41"/>
      <c r="AA2180" s="41"/>
      <c r="AC2180" s="41"/>
      <c r="AE2180" s="41"/>
      <c r="AG2180" s="41"/>
      <c r="AI2180" s="41"/>
      <c r="AK2180" s="41"/>
      <c r="AM2180" s="41"/>
      <c r="AO2180" s="41"/>
      <c r="AQ2180" s="41"/>
      <c r="AS2180" s="41"/>
      <c r="AU2180" s="41"/>
      <c r="AW2180" s="41"/>
      <c r="AY2180" s="41"/>
      <c r="BA2180" s="41"/>
      <c r="BC2180" s="41"/>
      <c r="BE2180" s="41"/>
      <c r="BG2180" s="41"/>
      <c r="BI2180" s="41"/>
      <c r="BK2180" s="41"/>
      <c r="BM2180" s="41"/>
      <c r="BO2180" s="41"/>
    </row>
    <row r="2181" spans="13:67" x14ac:dyDescent="0.2">
      <c r="M2181" s="41"/>
      <c r="O2181" s="41"/>
      <c r="Q2181" s="41"/>
      <c r="S2181" s="41"/>
      <c r="U2181" s="41"/>
      <c r="W2181" s="41"/>
      <c r="Y2181" s="41"/>
      <c r="AA2181" s="41"/>
      <c r="AC2181" s="41"/>
      <c r="AE2181" s="41"/>
      <c r="AG2181" s="41"/>
      <c r="AI2181" s="41"/>
      <c r="AK2181" s="41"/>
      <c r="AM2181" s="41"/>
      <c r="AO2181" s="41"/>
      <c r="AQ2181" s="41"/>
      <c r="AS2181" s="41"/>
      <c r="AU2181" s="41"/>
      <c r="AW2181" s="41"/>
      <c r="AY2181" s="41"/>
      <c r="BA2181" s="41"/>
      <c r="BC2181" s="41"/>
      <c r="BE2181" s="41"/>
      <c r="BG2181" s="41"/>
      <c r="BI2181" s="41"/>
      <c r="BK2181" s="41"/>
      <c r="BM2181" s="41"/>
      <c r="BO2181" s="41"/>
    </row>
    <row r="2182" spans="13:67" x14ac:dyDescent="0.2">
      <c r="M2182" s="41"/>
      <c r="O2182" s="41"/>
      <c r="Q2182" s="41"/>
      <c r="S2182" s="41"/>
      <c r="U2182" s="41"/>
      <c r="W2182" s="41"/>
      <c r="Y2182" s="41"/>
      <c r="AA2182" s="41"/>
      <c r="AC2182" s="41"/>
      <c r="AE2182" s="41"/>
      <c r="AG2182" s="41"/>
      <c r="AI2182" s="41"/>
      <c r="AK2182" s="41"/>
      <c r="AM2182" s="41"/>
      <c r="AO2182" s="41"/>
      <c r="AQ2182" s="41"/>
      <c r="AS2182" s="41"/>
      <c r="AU2182" s="41"/>
      <c r="AW2182" s="41"/>
      <c r="AY2182" s="41"/>
      <c r="BA2182" s="41"/>
      <c r="BC2182" s="41"/>
      <c r="BE2182" s="41"/>
      <c r="BG2182" s="41"/>
      <c r="BI2182" s="41"/>
      <c r="BK2182" s="41"/>
      <c r="BM2182" s="41"/>
      <c r="BO2182" s="41"/>
    </row>
    <row r="2183" spans="13:67" x14ac:dyDescent="0.2">
      <c r="M2183" s="41"/>
      <c r="O2183" s="41"/>
      <c r="Q2183" s="41"/>
      <c r="S2183" s="41"/>
      <c r="U2183" s="41"/>
      <c r="W2183" s="41"/>
      <c r="Y2183" s="41"/>
      <c r="AA2183" s="41"/>
      <c r="AC2183" s="41"/>
      <c r="AE2183" s="41"/>
      <c r="AG2183" s="41"/>
      <c r="AI2183" s="41"/>
      <c r="AK2183" s="41"/>
      <c r="AM2183" s="41"/>
      <c r="AO2183" s="41"/>
      <c r="AQ2183" s="41"/>
      <c r="AS2183" s="41"/>
      <c r="AU2183" s="41"/>
      <c r="AW2183" s="41"/>
      <c r="AY2183" s="41"/>
      <c r="BA2183" s="41"/>
      <c r="BC2183" s="41"/>
      <c r="BE2183" s="41"/>
      <c r="BG2183" s="41"/>
      <c r="BI2183" s="41"/>
      <c r="BK2183" s="41"/>
      <c r="BM2183" s="41"/>
      <c r="BO2183" s="41"/>
    </row>
    <row r="2184" spans="13:67" x14ac:dyDescent="0.2">
      <c r="M2184" s="41"/>
      <c r="O2184" s="41"/>
      <c r="Q2184" s="41"/>
      <c r="S2184" s="41"/>
      <c r="U2184" s="41"/>
      <c r="W2184" s="41"/>
      <c r="Y2184" s="41"/>
      <c r="AA2184" s="41"/>
      <c r="AC2184" s="41"/>
      <c r="AE2184" s="41"/>
      <c r="AG2184" s="41"/>
      <c r="AI2184" s="41"/>
      <c r="AK2184" s="41"/>
      <c r="AM2184" s="41"/>
      <c r="AO2184" s="41"/>
      <c r="AQ2184" s="41"/>
      <c r="AS2184" s="41"/>
      <c r="AU2184" s="41"/>
      <c r="AW2184" s="41"/>
      <c r="AY2184" s="41"/>
      <c r="BA2184" s="41"/>
      <c r="BC2184" s="41"/>
      <c r="BE2184" s="41"/>
      <c r="BG2184" s="41"/>
      <c r="BI2184" s="41"/>
      <c r="BK2184" s="41"/>
      <c r="BM2184" s="41"/>
      <c r="BO2184" s="41"/>
    </row>
    <row r="2185" spans="13:67" x14ac:dyDescent="0.2">
      <c r="M2185" s="41"/>
      <c r="O2185" s="41"/>
      <c r="Q2185" s="41"/>
      <c r="S2185" s="41"/>
      <c r="U2185" s="41"/>
      <c r="W2185" s="41"/>
      <c r="Y2185" s="41"/>
      <c r="AA2185" s="41"/>
      <c r="AC2185" s="41"/>
      <c r="AE2185" s="41"/>
      <c r="AG2185" s="41"/>
      <c r="AI2185" s="41"/>
      <c r="AK2185" s="41"/>
      <c r="AM2185" s="41"/>
      <c r="AO2185" s="41"/>
      <c r="AQ2185" s="41"/>
      <c r="AS2185" s="41"/>
      <c r="AU2185" s="41"/>
      <c r="AW2185" s="41"/>
      <c r="AY2185" s="41"/>
      <c r="BA2185" s="41"/>
      <c r="BC2185" s="41"/>
      <c r="BE2185" s="41"/>
      <c r="BG2185" s="41"/>
      <c r="BI2185" s="41"/>
      <c r="BK2185" s="41"/>
      <c r="BM2185" s="41"/>
      <c r="BO2185" s="41"/>
    </row>
    <row r="2186" spans="13:67" x14ac:dyDescent="0.2">
      <c r="M2186" s="41"/>
      <c r="O2186" s="41"/>
      <c r="Q2186" s="41"/>
      <c r="S2186" s="41"/>
      <c r="U2186" s="41"/>
      <c r="W2186" s="41"/>
      <c r="Y2186" s="41"/>
      <c r="AA2186" s="41"/>
      <c r="AC2186" s="41"/>
      <c r="AE2186" s="41"/>
      <c r="AG2186" s="41"/>
      <c r="AI2186" s="41"/>
      <c r="AK2186" s="41"/>
      <c r="AM2186" s="41"/>
      <c r="AO2186" s="41"/>
      <c r="AQ2186" s="41"/>
      <c r="AS2186" s="41"/>
      <c r="AU2186" s="41"/>
      <c r="AW2186" s="41"/>
      <c r="AY2186" s="41"/>
      <c r="BA2186" s="41"/>
      <c r="BC2186" s="41"/>
      <c r="BE2186" s="41"/>
      <c r="BG2186" s="41"/>
      <c r="BI2186" s="41"/>
      <c r="BK2186" s="41"/>
      <c r="BM2186" s="41"/>
      <c r="BO2186" s="41"/>
    </row>
    <row r="2187" spans="13:67" x14ac:dyDescent="0.2">
      <c r="M2187" s="41"/>
      <c r="O2187" s="41"/>
      <c r="Q2187" s="41"/>
      <c r="S2187" s="41"/>
      <c r="U2187" s="41"/>
      <c r="W2187" s="41"/>
      <c r="Y2187" s="41"/>
      <c r="AA2187" s="41"/>
      <c r="AC2187" s="41"/>
      <c r="AE2187" s="41"/>
      <c r="AG2187" s="41"/>
      <c r="AI2187" s="41"/>
      <c r="AK2187" s="41"/>
      <c r="AM2187" s="41"/>
      <c r="AO2187" s="41"/>
      <c r="AQ2187" s="41"/>
      <c r="AS2187" s="41"/>
      <c r="AU2187" s="41"/>
      <c r="AW2187" s="41"/>
      <c r="AY2187" s="41"/>
      <c r="BA2187" s="41"/>
      <c r="BC2187" s="41"/>
      <c r="BE2187" s="41"/>
      <c r="BG2187" s="41"/>
      <c r="BI2187" s="41"/>
      <c r="BK2187" s="41"/>
      <c r="BM2187" s="41"/>
      <c r="BO2187" s="41"/>
    </row>
    <row r="2188" spans="13:67" x14ac:dyDescent="0.2">
      <c r="M2188" s="41"/>
      <c r="O2188" s="41"/>
      <c r="Q2188" s="41"/>
      <c r="S2188" s="41"/>
      <c r="U2188" s="41"/>
      <c r="W2188" s="41"/>
      <c r="Y2188" s="41"/>
      <c r="AA2188" s="41"/>
      <c r="AC2188" s="41"/>
      <c r="AE2188" s="41"/>
      <c r="AG2188" s="41"/>
      <c r="AI2188" s="41"/>
      <c r="AK2188" s="41"/>
      <c r="AM2188" s="41"/>
      <c r="AO2188" s="41"/>
      <c r="AQ2188" s="41"/>
      <c r="AS2188" s="41"/>
      <c r="AU2188" s="41"/>
      <c r="AW2188" s="41"/>
      <c r="AY2188" s="41"/>
      <c r="BA2188" s="41"/>
      <c r="BC2188" s="41"/>
      <c r="BE2188" s="41"/>
      <c r="BG2188" s="41"/>
      <c r="BI2188" s="41"/>
      <c r="BK2188" s="41"/>
      <c r="BM2188" s="41"/>
      <c r="BO2188" s="41"/>
    </row>
    <row r="2189" spans="13:67" x14ac:dyDescent="0.2">
      <c r="M2189" s="41"/>
      <c r="O2189" s="41"/>
      <c r="Q2189" s="41"/>
      <c r="S2189" s="41"/>
      <c r="U2189" s="41"/>
      <c r="W2189" s="41"/>
      <c r="Y2189" s="41"/>
      <c r="AA2189" s="41"/>
      <c r="AC2189" s="41"/>
      <c r="AE2189" s="41"/>
      <c r="AG2189" s="41"/>
      <c r="AI2189" s="41"/>
      <c r="AK2189" s="41"/>
      <c r="AM2189" s="41"/>
      <c r="AO2189" s="41"/>
      <c r="AQ2189" s="41"/>
      <c r="AS2189" s="41"/>
      <c r="AU2189" s="41"/>
      <c r="AW2189" s="41"/>
      <c r="AY2189" s="41"/>
      <c r="BA2189" s="41"/>
      <c r="BC2189" s="41"/>
      <c r="BE2189" s="41"/>
      <c r="BG2189" s="41"/>
      <c r="BI2189" s="41"/>
      <c r="BK2189" s="41"/>
      <c r="BM2189" s="41"/>
      <c r="BO2189" s="41"/>
    </row>
    <row r="2190" spans="13:67" x14ac:dyDescent="0.2">
      <c r="M2190" s="41"/>
      <c r="O2190" s="41"/>
      <c r="Q2190" s="41"/>
      <c r="S2190" s="41"/>
      <c r="U2190" s="41"/>
      <c r="W2190" s="41"/>
      <c r="Y2190" s="41"/>
      <c r="AA2190" s="41"/>
      <c r="AC2190" s="41"/>
      <c r="AE2190" s="41"/>
      <c r="AG2190" s="41"/>
      <c r="AI2190" s="41"/>
      <c r="AK2190" s="41"/>
      <c r="AM2190" s="41"/>
      <c r="AO2190" s="41"/>
      <c r="AQ2190" s="41"/>
      <c r="AS2190" s="41"/>
      <c r="AU2190" s="41"/>
      <c r="AW2190" s="41"/>
      <c r="AY2190" s="41"/>
      <c r="BA2190" s="41"/>
      <c r="BC2190" s="41"/>
      <c r="BE2190" s="41"/>
      <c r="BG2190" s="41"/>
      <c r="BI2190" s="41"/>
      <c r="BK2190" s="41"/>
      <c r="BM2190" s="41"/>
      <c r="BO2190" s="41"/>
    </row>
    <row r="2191" spans="13:67" x14ac:dyDescent="0.2">
      <c r="M2191" s="41"/>
      <c r="O2191" s="41"/>
      <c r="Q2191" s="41"/>
      <c r="S2191" s="41"/>
      <c r="U2191" s="41"/>
      <c r="W2191" s="41"/>
      <c r="Y2191" s="41"/>
      <c r="AA2191" s="41"/>
      <c r="AC2191" s="41"/>
      <c r="AE2191" s="41"/>
      <c r="AG2191" s="41"/>
      <c r="AI2191" s="41"/>
      <c r="AK2191" s="41"/>
      <c r="AM2191" s="41"/>
      <c r="AO2191" s="41"/>
      <c r="AQ2191" s="41"/>
      <c r="AS2191" s="41"/>
      <c r="AU2191" s="41"/>
      <c r="AW2191" s="41"/>
      <c r="AY2191" s="41"/>
      <c r="BA2191" s="41"/>
      <c r="BC2191" s="41"/>
      <c r="BE2191" s="41"/>
      <c r="BG2191" s="41"/>
      <c r="BI2191" s="41"/>
      <c r="BK2191" s="41"/>
      <c r="BM2191" s="41"/>
      <c r="BO2191" s="41"/>
    </row>
    <row r="2192" spans="13:67" x14ac:dyDescent="0.2">
      <c r="M2192" s="41"/>
      <c r="O2192" s="41"/>
      <c r="Q2192" s="41"/>
      <c r="S2192" s="41"/>
      <c r="U2192" s="41"/>
      <c r="W2192" s="41"/>
      <c r="Y2192" s="41"/>
      <c r="AA2192" s="41"/>
      <c r="AC2192" s="41"/>
      <c r="AE2192" s="41"/>
      <c r="AG2192" s="41"/>
      <c r="AI2192" s="41"/>
      <c r="AK2192" s="41"/>
      <c r="AM2192" s="41"/>
      <c r="AO2192" s="41"/>
      <c r="AQ2192" s="41"/>
      <c r="AS2192" s="41"/>
      <c r="AU2192" s="41"/>
      <c r="AW2192" s="41"/>
      <c r="AY2192" s="41"/>
      <c r="BA2192" s="41"/>
      <c r="BC2192" s="41"/>
      <c r="BE2192" s="41"/>
      <c r="BG2192" s="41"/>
      <c r="BI2192" s="41"/>
      <c r="BK2192" s="41"/>
      <c r="BM2192" s="41"/>
      <c r="BO2192" s="41"/>
    </row>
    <row r="2193" spans="13:67" x14ac:dyDescent="0.2">
      <c r="M2193" s="41"/>
      <c r="O2193" s="41"/>
      <c r="Q2193" s="41"/>
      <c r="S2193" s="41"/>
      <c r="U2193" s="41"/>
      <c r="W2193" s="41"/>
      <c r="Y2193" s="41"/>
      <c r="AA2193" s="41"/>
      <c r="AC2193" s="41"/>
      <c r="AE2193" s="41"/>
      <c r="AG2193" s="41"/>
      <c r="AI2193" s="41"/>
      <c r="AK2193" s="41"/>
      <c r="AM2193" s="41"/>
      <c r="AO2193" s="41"/>
      <c r="AQ2193" s="41"/>
      <c r="AS2193" s="41"/>
      <c r="AU2193" s="41"/>
      <c r="AW2193" s="41"/>
      <c r="AY2193" s="41"/>
      <c r="BA2193" s="41"/>
      <c r="BC2193" s="41"/>
      <c r="BE2193" s="41"/>
      <c r="BG2193" s="41"/>
      <c r="BI2193" s="41"/>
      <c r="BK2193" s="41"/>
      <c r="BM2193" s="41"/>
      <c r="BO2193" s="41"/>
    </row>
    <row r="2194" spans="13:67" x14ac:dyDescent="0.2">
      <c r="M2194" s="41"/>
      <c r="O2194" s="41"/>
      <c r="Q2194" s="41"/>
      <c r="S2194" s="41"/>
      <c r="U2194" s="41"/>
      <c r="W2194" s="41"/>
      <c r="Y2194" s="41"/>
      <c r="AA2194" s="41"/>
      <c r="AC2194" s="41"/>
      <c r="AE2194" s="41"/>
      <c r="AG2194" s="41"/>
      <c r="AI2194" s="41"/>
      <c r="AK2194" s="41"/>
      <c r="AM2194" s="41"/>
      <c r="AO2194" s="41"/>
      <c r="AQ2194" s="41"/>
      <c r="AS2194" s="41"/>
      <c r="AU2194" s="41"/>
      <c r="AW2194" s="41"/>
      <c r="AY2194" s="41"/>
      <c r="BA2194" s="41"/>
      <c r="BC2194" s="41"/>
      <c r="BE2194" s="41"/>
      <c r="BG2194" s="41"/>
      <c r="BI2194" s="41"/>
      <c r="BK2194" s="41"/>
      <c r="BM2194" s="41"/>
      <c r="BO2194" s="41"/>
    </row>
    <row r="2195" spans="13:67" x14ac:dyDescent="0.2">
      <c r="M2195" s="41"/>
      <c r="O2195" s="41"/>
      <c r="Q2195" s="41"/>
      <c r="S2195" s="41"/>
      <c r="U2195" s="41"/>
      <c r="W2195" s="41"/>
      <c r="Y2195" s="41"/>
      <c r="AA2195" s="41"/>
      <c r="AC2195" s="41"/>
      <c r="AE2195" s="41"/>
      <c r="AG2195" s="41"/>
      <c r="AI2195" s="41"/>
      <c r="AK2195" s="41"/>
      <c r="AM2195" s="41"/>
      <c r="AO2195" s="41"/>
      <c r="AQ2195" s="41"/>
      <c r="AS2195" s="41"/>
      <c r="AU2195" s="41"/>
      <c r="AW2195" s="41"/>
      <c r="AY2195" s="41"/>
      <c r="BA2195" s="41"/>
      <c r="BC2195" s="41"/>
      <c r="BE2195" s="41"/>
      <c r="BG2195" s="41"/>
      <c r="BI2195" s="41"/>
      <c r="BK2195" s="41"/>
      <c r="BM2195" s="41"/>
      <c r="BO2195" s="41"/>
    </row>
    <row r="2196" spans="13:67" x14ac:dyDescent="0.2">
      <c r="M2196" s="41"/>
      <c r="O2196" s="41"/>
      <c r="Q2196" s="41"/>
      <c r="S2196" s="41"/>
      <c r="U2196" s="41"/>
      <c r="W2196" s="41"/>
      <c r="Y2196" s="41"/>
      <c r="AA2196" s="41"/>
      <c r="AC2196" s="41"/>
      <c r="AE2196" s="41"/>
      <c r="AG2196" s="41"/>
      <c r="AI2196" s="41"/>
      <c r="AK2196" s="41"/>
      <c r="AM2196" s="41"/>
      <c r="AO2196" s="41"/>
      <c r="AQ2196" s="41"/>
      <c r="AS2196" s="41"/>
      <c r="AU2196" s="41"/>
      <c r="AW2196" s="41"/>
      <c r="AY2196" s="41"/>
      <c r="BA2196" s="41"/>
      <c r="BC2196" s="41"/>
      <c r="BE2196" s="41"/>
      <c r="BG2196" s="41"/>
      <c r="BI2196" s="41"/>
      <c r="BK2196" s="41"/>
      <c r="BM2196" s="41"/>
      <c r="BO2196" s="41"/>
    </row>
    <row r="2197" spans="13:67" x14ac:dyDescent="0.2">
      <c r="M2197" s="41"/>
      <c r="O2197" s="41"/>
      <c r="Q2197" s="41"/>
      <c r="S2197" s="41"/>
      <c r="U2197" s="41"/>
      <c r="W2197" s="41"/>
      <c r="Y2197" s="41"/>
      <c r="AA2197" s="41"/>
      <c r="AC2197" s="41"/>
      <c r="AE2197" s="41"/>
      <c r="AG2197" s="41"/>
      <c r="AI2197" s="41"/>
      <c r="AK2197" s="41"/>
      <c r="AM2197" s="41"/>
      <c r="AO2197" s="41"/>
      <c r="AQ2197" s="41"/>
      <c r="AS2197" s="41"/>
      <c r="AU2197" s="41"/>
      <c r="AW2197" s="41"/>
      <c r="AY2197" s="41"/>
      <c r="BA2197" s="41"/>
      <c r="BC2197" s="41"/>
      <c r="BE2197" s="41"/>
      <c r="BG2197" s="41"/>
      <c r="BI2197" s="41"/>
      <c r="BK2197" s="41"/>
      <c r="BM2197" s="41"/>
      <c r="BO2197" s="41"/>
    </row>
    <row r="2198" spans="13:67" x14ac:dyDescent="0.2">
      <c r="M2198" s="41"/>
      <c r="O2198" s="41"/>
      <c r="Q2198" s="41"/>
      <c r="S2198" s="41"/>
      <c r="U2198" s="41"/>
      <c r="W2198" s="41"/>
      <c r="Y2198" s="41"/>
      <c r="AA2198" s="41"/>
      <c r="AC2198" s="41"/>
      <c r="AE2198" s="41"/>
      <c r="AG2198" s="41"/>
      <c r="AI2198" s="41"/>
      <c r="AK2198" s="41"/>
      <c r="AM2198" s="41"/>
      <c r="AO2198" s="41"/>
      <c r="AQ2198" s="41"/>
      <c r="AS2198" s="41"/>
      <c r="AU2198" s="41"/>
      <c r="AW2198" s="41"/>
      <c r="AY2198" s="41"/>
      <c r="BA2198" s="41"/>
      <c r="BC2198" s="41"/>
      <c r="BE2198" s="41"/>
      <c r="BG2198" s="41"/>
      <c r="BI2198" s="41"/>
      <c r="BK2198" s="41"/>
      <c r="BM2198" s="41"/>
      <c r="BO2198" s="41"/>
    </row>
    <row r="2199" spans="13:67" x14ac:dyDescent="0.2">
      <c r="M2199" s="41"/>
      <c r="O2199" s="41"/>
      <c r="Q2199" s="41"/>
      <c r="S2199" s="41"/>
      <c r="U2199" s="41"/>
      <c r="W2199" s="41"/>
      <c r="Y2199" s="41"/>
      <c r="AA2199" s="41"/>
      <c r="AC2199" s="41"/>
      <c r="AE2199" s="41"/>
      <c r="AG2199" s="41"/>
      <c r="AI2199" s="41"/>
      <c r="AK2199" s="41"/>
      <c r="AM2199" s="41"/>
      <c r="AO2199" s="41"/>
      <c r="AQ2199" s="41"/>
      <c r="AS2199" s="41"/>
      <c r="AU2199" s="41"/>
      <c r="AW2199" s="41"/>
      <c r="AY2199" s="41"/>
      <c r="BA2199" s="41"/>
      <c r="BC2199" s="41"/>
      <c r="BE2199" s="41"/>
      <c r="BG2199" s="41"/>
      <c r="BI2199" s="41"/>
      <c r="BK2199" s="41"/>
      <c r="BM2199" s="41"/>
      <c r="BO2199" s="41"/>
    </row>
    <row r="2200" spans="13:67" x14ac:dyDescent="0.2">
      <c r="M2200" s="41"/>
      <c r="O2200" s="41"/>
      <c r="Q2200" s="41"/>
      <c r="S2200" s="41"/>
      <c r="U2200" s="41"/>
      <c r="W2200" s="41"/>
      <c r="Y2200" s="41"/>
      <c r="AA2200" s="41"/>
      <c r="AC2200" s="41"/>
      <c r="AE2200" s="41"/>
      <c r="AG2200" s="41"/>
      <c r="AI2200" s="41"/>
      <c r="AK2200" s="41"/>
      <c r="AM2200" s="41"/>
      <c r="AO2200" s="41"/>
      <c r="AQ2200" s="41"/>
      <c r="AS2200" s="41"/>
      <c r="AU2200" s="41"/>
      <c r="AW2200" s="41"/>
      <c r="AY2200" s="41"/>
      <c r="BA2200" s="41"/>
      <c r="BC2200" s="41"/>
      <c r="BE2200" s="41"/>
      <c r="BG2200" s="41"/>
      <c r="BI2200" s="41"/>
      <c r="BK2200" s="41"/>
      <c r="BM2200" s="41"/>
      <c r="BO2200" s="41"/>
    </row>
    <row r="2201" spans="13:67" x14ac:dyDescent="0.2">
      <c r="M2201" s="41"/>
      <c r="O2201" s="41"/>
      <c r="Q2201" s="41"/>
      <c r="S2201" s="41"/>
      <c r="U2201" s="41"/>
      <c r="W2201" s="41"/>
      <c r="Y2201" s="41"/>
      <c r="AA2201" s="41"/>
      <c r="AC2201" s="41"/>
      <c r="AE2201" s="41"/>
      <c r="AG2201" s="41"/>
      <c r="AI2201" s="41"/>
      <c r="AK2201" s="41"/>
      <c r="AM2201" s="41"/>
      <c r="AO2201" s="41"/>
      <c r="AQ2201" s="41"/>
      <c r="AS2201" s="41"/>
      <c r="AU2201" s="41"/>
      <c r="AW2201" s="41"/>
      <c r="AY2201" s="41"/>
      <c r="BA2201" s="41"/>
      <c r="BC2201" s="41"/>
      <c r="BE2201" s="41"/>
      <c r="BG2201" s="41"/>
      <c r="BI2201" s="41"/>
      <c r="BK2201" s="41"/>
      <c r="BM2201" s="41"/>
      <c r="BO2201" s="41"/>
    </row>
    <row r="2202" spans="13:67" x14ac:dyDescent="0.2">
      <c r="M2202" s="41"/>
      <c r="O2202" s="41"/>
      <c r="Q2202" s="41"/>
      <c r="S2202" s="41"/>
      <c r="U2202" s="41"/>
      <c r="W2202" s="41"/>
      <c r="Y2202" s="41"/>
      <c r="AA2202" s="41"/>
      <c r="AC2202" s="41"/>
      <c r="AE2202" s="41"/>
      <c r="AG2202" s="41"/>
      <c r="AI2202" s="41"/>
      <c r="AK2202" s="41"/>
      <c r="AM2202" s="41"/>
      <c r="AO2202" s="41"/>
      <c r="AQ2202" s="41"/>
      <c r="AS2202" s="41"/>
      <c r="AU2202" s="41"/>
      <c r="AW2202" s="41"/>
      <c r="AY2202" s="41"/>
      <c r="BA2202" s="41"/>
      <c r="BC2202" s="41"/>
      <c r="BE2202" s="41"/>
      <c r="BG2202" s="41"/>
      <c r="BI2202" s="41"/>
      <c r="BK2202" s="41"/>
      <c r="BM2202" s="41"/>
      <c r="BO2202" s="41"/>
    </row>
    <row r="2203" spans="13:67" x14ac:dyDescent="0.2">
      <c r="M2203" s="41"/>
      <c r="O2203" s="41"/>
      <c r="Q2203" s="41"/>
      <c r="S2203" s="41"/>
      <c r="U2203" s="41"/>
      <c r="W2203" s="41"/>
      <c r="Y2203" s="41"/>
      <c r="AA2203" s="41"/>
      <c r="AC2203" s="41"/>
      <c r="AE2203" s="41"/>
      <c r="AG2203" s="41"/>
      <c r="AI2203" s="41"/>
      <c r="AK2203" s="41"/>
      <c r="AM2203" s="41"/>
      <c r="AO2203" s="41"/>
      <c r="AQ2203" s="41"/>
      <c r="AS2203" s="41"/>
      <c r="AU2203" s="41"/>
      <c r="AW2203" s="41"/>
      <c r="AY2203" s="41"/>
      <c r="BA2203" s="41"/>
      <c r="BC2203" s="41"/>
      <c r="BE2203" s="41"/>
      <c r="BG2203" s="41"/>
      <c r="BI2203" s="41"/>
      <c r="BK2203" s="41"/>
      <c r="BM2203" s="41"/>
      <c r="BO2203" s="41"/>
    </row>
    <row r="2204" spans="13:67" x14ac:dyDescent="0.2">
      <c r="M2204" s="41"/>
      <c r="O2204" s="41"/>
      <c r="Q2204" s="41"/>
      <c r="S2204" s="41"/>
      <c r="U2204" s="41"/>
      <c r="W2204" s="41"/>
      <c r="Y2204" s="41"/>
      <c r="AA2204" s="41"/>
      <c r="AC2204" s="41"/>
      <c r="AE2204" s="41"/>
      <c r="AG2204" s="41"/>
      <c r="AI2204" s="41"/>
      <c r="AK2204" s="41"/>
      <c r="AM2204" s="41"/>
      <c r="AO2204" s="41"/>
      <c r="AQ2204" s="41"/>
      <c r="AS2204" s="41"/>
      <c r="AU2204" s="41"/>
      <c r="AW2204" s="41"/>
      <c r="AY2204" s="41"/>
      <c r="BA2204" s="41"/>
      <c r="BC2204" s="41"/>
      <c r="BE2204" s="41"/>
      <c r="BG2204" s="41"/>
      <c r="BI2204" s="41"/>
      <c r="BK2204" s="41"/>
      <c r="BM2204" s="41"/>
      <c r="BO2204" s="41"/>
    </row>
    <row r="2205" spans="13:67" x14ac:dyDescent="0.2">
      <c r="M2205" s="41"/>
      <c r="O2205" s="41"/>
      <c r="Q2205" s="41"/>
      <c r="S2205" s="41"/>
      <c r="U2205" s="41"/>
      <c r="W2205" s="41"/>
      <c r="Y2205" s="41"/>
      <c r="AA2205" s="41"/>
      <c r="AC2205" s="41"/>
      <c r="AE2205" s="41"/>
      <c r="AG2205" s="41"/>
      <c r="AI2205" s="41"/>
      <c r="AK2205" s="41"/>
      <c r="AM2205" s="41"/>
      <c r="AO2205" s="41"/>
      <c r="AQ2205" s="41"/>
      <c r="AS2205" s="41"/>
      <c r="AU2205" s="41"/>
      <c r="AW2205" s="41"/>
      <c r="AY2205" s="41"/>
      <c r="BA2205" s="41"/>
      <c r="BC2205" s="41"/>
      <c r="BE2205" s="41"/>
      <c r="BG2205" s="41"/>
      <c r="BI2205" s="41"/>
      <c r="BK2205" s="41"/>
      <c r="BM2205" s="41"/>
      <c r="BO2205" s="41"/>
    </row>
    <row r="2206" spans="13:67" x14ac:dyDescent="0.2">
      <c r="M2206" s="41"/>
      <c r="O2206" s="41"/>
      <c r="Q2206" s="41"/>
      <c r="S2206" s="41"/>
      <c r="U2206" s="41"/>
      <c r="W2206" s="41"/>
      <c r="Y2206" s="41"/>
      <c r="AA2206" s="41"/>
      <c r="AC2206" s="41"/>
      <c r="AE2206" s="41"/>
      <c r="AG2206" s="41"/>
      <c r="AI2206" s="41"/>
      <c r="AK2206" s="41"/>
      <c r="AM2206" s="41"/>
      <c r="AO2206" s="41"/>
      <c r="AQ2206" s="41"/>
      <c r="AS2206" s="41"/>
      <c r="AU2206" s="41"/>
      <c r="AW2206" s="41"/>
      <c r="AY2206" s="41"/>
      <c r="BA2206" s="41"/>
      <c r="BC2206" s="41"/>
      <c r="BE2206" s="41"/>
      <c r="BG2206" s="41"/>
      <c r="BI2206" s="41"/>
      <c r="BK2206" s="41"/>
      <c r="BM2206" s="41"/>
      <c r="BO2206" s="41"/>
    </row>
    <row r="2207" spans="13:67" x14ac:dyDescent="0.2">
      <c r="M2207" s="41"/>
      <c r="O2207" s="41"/>
      <c r="Q2207" s="41"/>
      <c r="S2207" s="41"/>
      <c r="U2207" s="41"/>
      <c r="W2207" s="41"/>
      <c r="Y2207" s="41"/>
      <c r="AA2207" s="41"/>
      <c r="AC2207" s="41"/>
      <c r="AE2207" s="41"/>
      <c r="AG2207" s="41"/>
      <c r="AI2207" s="41"/>
      <c r="AK2207" s="41"/>
      <c r="AM2207" s="41"/>
      <c r="AO2207" s="41"/>
      <c r="AQ2207" s="41"/>
      <c r="AS2207" s="41"/>
      <c r="AU2207" s="41"/>
      <c r="AW2207" s="41"/>
      <c r="AY2207" s="41"/>
      <c r="BA2207" s="41"/>
      <c r="BC2207" s="41"/>
      <c r="BE2207" s="41"/>
      <c r="BG2207" s="41"/>
      <c r="BI2207" s="41"/>
      <c r="BK2207" s="41"/>
      <c r="BM2207" s="41"/>
      <c r="BO2207" s="41"/>
    </row>
    <row r="2208" spans="13:67" x14ac:dyDescent="0.2">
      <c r="M2208" s="41"/>
      <c r="O2208" s="41"/>
      <c r="Q2208" s="41"/>
      <c r="S2208" s="41"/>
      <c r="U2208" s="41"/>
      <c r="W2208" s="41"/>
      <c r="Y2208" s="41"/>
      <c r="AA2208" s="41"/>
      <c r="AC2208" s="41"/>
      <c r="AE2208" s="41"/>
      <c r="AG2208" s="41"/>
      <c r="AI2208" s="41"/>
      <c r="AK2208" s="41"/>
      <c r="AM2208" s="41"/>
      <c r="AO2208" s="41"/>
      <c r="AQ2208" s="41"/>
      <c r="AS2208" s="41"/>
      <c r="AU2208" s="41"/>
      <c r="AW2208" s="41"/>
      <c r="AY2208" s="41"/>
      <c r="BA2208" s="41"/>
      <c r="BC2208" s="41"/>
      <c r="BE2208" s="41"/>
      <c r="BG2208" s="41"/>
      <c r="BI2208" s="41"/>
      <c r="BK2208" s="41"/>
      <c r="BM2208" s="41"/>
      <c r="BO2208" s="41"/>
    </row>
    <row r="2209" spans="13:67" x14ac:dyDescent="0.2">
      <c r="M2209" s="41"/>
      <c r="O2209" s="41"/>
      <c r="Q2209" s="41"/>
      <c r="S2209" s="41"/>
      <c r="U2209" s="41"/>
      <c r="W2209" s="41"/>
      <c r="Y2209" s="41"/>
      <c r="AA2209" s="41"/>
      <c r="AC2209" s="41"/>
      <c r="AE2209" s="41"/>
      <c r="AG2209" s="41"/>
      <c r="AI2209" s="41"/>
      <c r="AK2209" s="41"/>
      <c r="AM2209" s="41"/>
      <c r="AO2209" s="41"/>
      <c r="AQ2209" s="41"/>
      <c r="AS2209" s="41"/>
      <c r="AU2209" s="41"/>
      <c r="AW2209" s="41"/>
      <c r="AY2209" s="41"/>
      <c r="BA2209" s="41"/>
      <c r="BC2209" s="41"/>
      <c r="BE2209" s="41"/>
      <c r="BG2209" s="41"/>
      <c r="BI2209" s="41"/>
      <c r="BK2209" s="41"/>
      <c r="BM2209" s="41"/>
      <c r="BO2209" s="41"/>
    </row>
    <row r="2210" spans="13:67" x14ac:dyDescent="0.2">
      <c r="M2210" s="41"/>
      <c r="O2210" s="41"/>
      <c r="Q2210" s="41"/>
      <c r="S2210" s="41"/>
      <c r="U2210" s="41"/>
      <c r="W2210" s="41"/>
      <c r="Y2210" s="41"/>
      <c r="AA2210" s="41"/>
      <c r="AC2210" s="41"/>
      <c r="AE2210" s="41"/>
      <c r="AG2210" s="41"/>
      <c r="AI2210" s="41"/>
      <c r="AK2210" s="41"/>
      <c r="AM2210" s="41"/>
      <c r="AO2210" s="41"/>
      <c r="AQ2210" s="41"/>
      <c r="AS2210" s="41"/>
      <c r="AU2210" s="41"/>
      <c r="AW2210" s="41"/>
      <c r="AY2210" s="41"/>
      <c r="BA2210" s="41"/>
      <c r="BC2210" s="41"/>
      <c r="BE2210" s="41"/>
      <c r="BG2210" s="41"/>
      <c r="BI2210" s="41"/>
      <c r="BK2210" s="41"/>
      <c r="BM2210" s="41"/>
      <c r="BO2210" s="41"/>
    </row>
    <row r="2211" spans="13:67" x14ac:dyDescent="0.2">
      <c r="M2211" s="41"/>
      <c r="O2211" s="41"/>
      <c r="Q2211" s="41"/>
      <c r="S2211" s="41"/>
      <c r="U2211" s="41"/>
      <c r="W2211" s="41"/>
      <c r="Y2211" s="41"/>
      <c r="AA2211" s="41"/>
      <c r="AC2211" s="41"/>
      <c r="AE2211" s="41"/>
      <c r="AG2211" s="41"/>
      <c r="AI2211" s="41"/>
      <c r="AK2211" s="41"/>
      <c r="AM2211" s="41"/>
      <c r="AO2211" s="41"/>
      <c r="AQ2211" s="41"/>
      <c r="AS2211" s="41"/>
      <c r="AU2211" s="41"/>
      <c r="AW2211" s="41"/>
      <c r="AY2211" s="41"/>
      <c r="BA2211" s="41"/>
      <c r="BC2211" s="41"/>
      <c r="BE2211" s="41"/>
      <c r="BG2211" s="41"/>
      <c r="BI2211" s="41"/>
      <c r="BK2211" s="41"/>
      <c r="BM2211" s="41"/>
      <c r="BO2211" s="41"/>
    </row>
    <row r="2212" spans="13:67" x14ac:dyDescent="0.2">
      <c r="M2212" s="41"/>
      <c r="O2212" s="41"/>
      <c r="Q2212" s="41"/>
      <c r="S2212" s="41"/>
      <c r="U2212" s="41"/>
      <c r="W2212" s="41"/>
      <c r="Y2212" s="41"/>
      <c r="AA2212" s="41"/>
      <c r="AC2212" s="41"/>
      <c r="AE2212" s="41"/>
      <c r="AG2212" s="41"/>
      <c r="AI2212" s="41"/>
      <c r="AK2212" s="41"/>
      <c r="AM2212" s="41"/>
      <c r="AO2212" s="41"/>
      <c r="AQ2212" s="41"/>
      <c r="AS2212" s="41"/>
      <c r="AU2212" s="41"/>
      <c r="AW2212" s="41"/>
      <c r="AY2212" s="41"/>
      <c r="BA2212" s="41"/>
      <c r="BC2212" s="41"/>
      <c r="BE2212" s="41"/>
      <c r="BG2212" s="41"/>
      <c r="BI2212" s="41"/>
      <c r="BK2212" s="41"/>
      <c r="BM2212" s="41"/>
      <c r="BO2212" s="41"/>
    </row>
    <row r="2213" spans="13:67" x14ac:dyDescent="0.2">
      <c r="M2213" s="41"/>
      <c r="O2213" s="41"/>
      <c r="Q2213" s="41"/>
      <c r="S2213" s="41"/>
      <c r="U2213" s="41"/>
      <c r="W2213" s="41"/>
      <c r="Y2213" s="41"/>
      <c r="AA2213" s="41"/>
      <c r="AC2213" s="41"/>
      <c r="AE2213" s="41"/>
      <c r="AG2213" s="41"/>
      <c r="AI2213" s="41"/>
      <c r="AK2213" s="41"/>
      <c r="AM2213" s="41"/>
      <c r="AO2213" s="41"/>
      <c r="AQ2213" s="41"/>
      <c r="AS2213" s="41"/>
      <c r="AU2213" s="41"/>
      <c r="AW2213" s="41"/>
      <c r="AY2213" s="41"/>
      <c r="BA2213" s="41"/>
      <c r="BC2213" s="41"/>
      <c r="BE2213" s="41"/>
      <c r="BG2213" s="41"/>
      <c r="BI2213" s="41"/>
      <c r="BK2213" s="41"/>
      <c r="BM2213" s="41"/>
      <c r="BO2213" s="41"/>
    </row>
    <row r="2214" spans="13:67" x14ac:dyDescent="0.2">
      <c r="M2214" s="41"/>
      <c r="O2214" s="41"/>
      <c r="Q2214" s="41"/>
      <c r="S2214" s="41"/>
      <c r="U2214" s="41"/>
      <c r="W2214" s="41"/>
      <c r="Y2214" s="41"/>
      <c r="AA2214" s="41"/>
      <c r="AC2214" s="41"/>
      <c r="AE2214" s="41"/>
      <c r="AG2214" s="41"/>
      <c r="AI2214" s="41"/>
      <c r="AK2214" s="41"/>
      <c r="AM2214" s="41"/>
      <c r="AO2214" s="41"/>
      <c r="AQ2214" s="41"/>
      <c r="AS2214" s="41"/>
      <c r="AU2214" s="41"/>
      <c r="AW2214" s="41"/>
      <c r="AY2214" s="41"/>
      <c r="BA2214" s="41"/>
      <c r="BC2214" s="41"/>
      <c r="BE2214" s="41"/>
      <c r="BG2214" s="41"/>
      <c r="BI2214" s="41"/>
      <c r="BK2214" s="41"/>
      <c r="BM2214" s="41"/>
      <c r="BO2214" s="41"/>
    </row>
    <row r="2215" spans="13:67" x14ac:dyDescent="0.2">
      <c r="M2215" s="41"/>
      <c r="O2215" s="41"/>
      <c r="Q2215" s="41"/>
      <c r="S2215" s="41"/>
      <c r="U2215" s="41"/>
      <c r="W2215" s="41"/>
      <c r="Y2215" s="41"/>
      <c r="AA2215" s="41"/>
      <c r="AC2215" s="41"/>
      <c r="AE2215" s="41"/>
      <c r="AG2215" s="41"/>
      <c r="AI2215" s="41"/>
      <c r="AK2215" s="41"/>
      <c r="AM2215" s="41"/>
      <c r="AO2215" s="41"/>
      <c r="AQ2215" s="41"/>
      <c r="AS2215" s="41"/>
      <c r="AU2215" s="41"/>
      <c r="AW2215" s="41"/>
      <c r="AY2215" s="41"/>
      <c r="BA2215" s="41"/>
      <c r="BC2215" s="41"/>
      <c r="BE2215" s="41"/>
      <c r="BG2215" s="41"/>
      <c r="BI2215" s="41"/>
      <c r="BK2215" s="41"/>
      <c r="BM2215" s="41"/>
      <c r="BO2215" s="41"/>
    </row>
    <row r="2216" spans="13:67" x14ac:dyDescent="0.2">
      <c r="M2216" s="41"/>
      <c r="O2216" s="41"/>
      <c r="Q2216" s="41"/>
      <c r="S2216" s="41"/>
      <c r="U2216" s="41"/>
      <c r="W2216" s="41"/>
      <c r="Y2216" s="41"/>
      <c r="AA2216" s="41"/>
      <c r="AC2216" s="41"/>
      <c r="AE2216" s="41"/>
      <c r="AG2216" s="41"/>
      <c r="AI2216" s="41"/>
      <c r="AK2216" s="41"/>
      <c r="AM2216" s="41"/>
      <c r="AO2216" s="41"/>
      <c r="AQ2216" s="41"/>
      <c r="AS2216" s="41"/>
      <c r="AU2216" s="41"/>
      <c r="AW2216" s="41"/>
      <c r="AY2216" s="41"/>
      <c r="BA2216" s="41"/>
      <c r="BC2216" s="41"/>
      <c r="BE2216" s="41"/>
      <c r="BG2216" s="41"/>
      <c r="BI2216" s="41"/>
      <c r="BK2216" s="41"/>
      <c r="BM2216" s="41"/>
      <c r="BO2216" s="41"/>
    </row>
    <row r="2217" spans="13:67" x14ac:dyDescent="0.2">
      <c r="M2217" s="41"/>
      <c r="O2217" s="41"/>
      <c r="Q2217" s="41"/>
      <c r="S2217" s="41"/>
      <c r="U2217" s="41"/>
      <c r="W2217" s="41"/>
      <c r="Y2217" s="41"/>
      <c r="AA2217" s="41"/>
      <c r="AC2217" s="41"/>
      <c r="AE2217" s="41"/>
      <c r="AG2217" s="41"/>
      <c r="AI2217" s="41"/>
      <c r="AK2217" s="41"/>
      <c r="AM2217" s="41"/>
      <c r="AO2217" s="41"/>
      <c r="AQ2217" s="41"/>
      <c r="AS2217" s="41"/>
      <c r="AU2217" s="41"/>
      <c r="AW2217" s="41"/>
      <c r="AY2217" s="41"/>
      <c r="BA2217" s="41"/>
      <c r="BC2217" s="41"/>
      <c r="BE2217" s="41"/>
      <c r="BG2217" s="41"/>
      <c r="BI2217" s="41"/>
      <c r="BK2217" s="41"/>
      <c r="BM2217" s="41"/>
      <c r="BO2217" s="41"/>
    </row>
    <row r="2218" spans="13:67" x14ac:dyDescent="0.2">
      <c r="M2218" s="41"/>
      <c r="O2218" s="41"/>
      <c r="Q2218" s="41"/>
      <c r="S2218" s="41"/>
      <c r="U2218" s="41"/>
      <c r="W2218" s="41"/>
      <c r="Y2218" s="41"/>
      <c r="AA2218" s="41"/>
      <c r="AC2218" s="41"/>
      <c r="AE2218" s="41"/>
      <c r="AG2218" s="41"/>
      <c r="AI2218" s="41"/>
      <c r="AK2218" s="41"/>
      <c r="AM2218" s="41"/>
      <c r="AO2218" s="41"/>
      <c r="AQ2218" s="41"/>
      <c r="AS2218" s="41"/>
      <c r="AU2218" s="41"/>
      <c r="AW2218" s="41"/>
      <c r="AY2218" s="41"/>
      <c r="BA2218" s="41"/>
      <c r="BC2218" s="41"/>
      <c r="BE2218" s="41"/>
      <c r="BG2218" s="41"/>
      <c r="BI2218" s="41"/>
      <c r="BK2218" s="41"/>
      <c r="BM2218" s="41"/>
      <c r="BO2218" s="41"/>
    </row>
    <row r="2219" spans="13:67" x14ac:dyDescent="0.2">
      <c r="M2219" s="41"/>
      <c r="O2219" s="41"/>
      <c r="Q2219" s="41"/>
      <c r="S2219" s="41"/>
      <c r="U2219" s="41"/>
      <c r="W2219" s="41"/>
      <c r="Y2219" s="41"/>
      <c r="AA2219" s="41"/>
      <c r="AC2219" s="41"/>
      <c r="AE2219" s="41"/>
      <c r="AG2219" s="41"/>
      <c r="AI2219" s="41"/>
      <c r="AK2219" s="41"/>
      <c r="AM2219" s="41"/>
      <c r="AO2219" s="41"/>
      <c r="AQ2219" s="41"/>
      <c r="AS2219" s="41"/>
      <c r="AU2219" s="41"/>
      <c r="AW2219" s="41"/>
      <c r="AY2219" s="41"/>
      <c r="BA2219" s="41"/>
      <c r="BC2219" s="41"/>
      <c r="BE2219" s="41"/>
      <c r="BG2219" s="41"/>
      <c r="BI2219" s="41"/>
      <c r="BK2219" s="41"/>
      <c r="BM2219" s="41"/>
      <c r="BO2219" s="41"/>
    </row>
    <row r="2220" spans="13:67" x14ac:dyDescent="0.2">
      <c r="M2220" s="41"/>
      <c r="O2220" s="41"/>
      <c r="Q2220" s="41"/>
      <c r="S2220" s="41"/>
      <c r="U2220" s="41"/>
      <c r="W2220" s="41"/>
      <c r="Y2220" s="41"/>
      <c r="AA2220" s="41"/>
      <c r="AC2220" s="41"/>
      <c r="AE2220" s="41"/>
      <c r="AG2220" s="41"/>
      <c r="AI2220" s="41"/>
      <c r="AK2220" s="41"/>
      <c r="AM2220" s="41"/>
      <c r="AO2220" s="41"/>
      <c r="AQ2220" s="41"/>
      <c r="AS2220" s="41"/>
      <c r="AU2220" s="41"/>
      <c r="AW2220" s="41"/>
      <c r="AY2220" s="41"/>
      <c r="BA2220" s="41"/>
      <c r="BC2220" s="41"/>
      <c r="BE2220" s="41"/>
      <c r="BG2220" s="41"/>
      <c r="BI2220" s="41"/>
      <c r="BK2220" s="41"/>
      <c r="BM2220" s="41"/>
      <c r="BO2220" s="41"/>
    </row>
    <row r="2221" spans="13:67" x14ac:dyDescent="0.2">
      <c r="M2221" s="41"/>
      <c r="O2221" s="41"/>
      <c r="Q2221" s="41"/>
      <c r="S2221" s="41"/>
      <c r="U2221" s="41"/>
      <c r="W2221" s="41"/>
      <c r="Y2221" s="41"/>
      <c r="AA2221" s="41"/>
      <c r="AC2221" s="41"/>
      <c r="AE2221" s="41"/>
      <c r="AG2221" s="41"/>
      <c r="AI2221" s="41"/>
      <c r="AK2221" s="41"/>
      <c r="AM2221" s="41"/>
      <c r="AO2221" s="41"/>
      <c r="AQ2221" s="41"/>
      <c r="AS2221" s="41"/>
      <c r="AU2221" s="41"/>
      <c r="AW2221" s="41"/>
      <c r="AY2221" s="41"/>
      <c r="BA2221" s="41"/>
      <c r="BC2221" s="41"/>
      <c r="BE2221" s="41"/>
      <c r="BG2221" s="41"/>
      <c r="BI2221" s="41"/>
      <c r="BK2221" s="41"/>
      <c r="BM2221" s="41"/>
      <c r="BO2221" s="41"/>
    </row>
    <row r="2222" spans="13:67" x14ac:dyDescent="0.2">
      <c r="M2222" s="41"/>
      <c r="O2222" s="41"/>
      <c r="Q2222" s="41"/>
      <c r="S2222" s="41"/>
      <c r="U2222" s="41"/>
      <c r="W2222" s="41"/>
      <c r="Y2222" s="41"/>
      <c r="AA2222" s="41"/>
      <c r="AC2222" s="41"/>
      <c r="AE2222" s="41"/>
      <c r="AG2222" s="41"/>
      <c r="AI2222" s="41"/>
      <c r="AK2222" s="41"/>
      <c r="AM2222" s="41"/>
      <c r="AO2222" s="41"/>
      <c r="AQ2222" s="41"/>
      <c r="AS2222" s="41"/>
      <c r="AU2222" s="41"/>
      <c r="AW2222" s="41"/>
      <c r="AY2222" s="41"/>
      <c r="BA2222" s="41"/>
      <c r="BC2222" s="41"/>
      <c r="BE2222" s="41"/>
      <c r="BG2222" s="41"/>
      <c r="BI2222" s="41"/>
      <c r="BK2222" s="41"/>
      <c r="BM2222" s="41"/>
      <c r="BO2222" s="41"/>
    </row>
    <row r="2223" spans="13:67" x14ac:dyDescent="0.2">
      <c r="M2223" s="41"/>
      <c r="O2223" s="41"/>
      <c r="Q2223" s="41"/>
      <c r="S2223" s="41"/>
      <c r="U2223" s="41"/>
      <c r="W2223" s="41"/>
      <c r="Y2223" s="41"/>
      <c r="AA2223" s="41"/>
      <c r="AC2223" s="41"/>
      <c r="AE2223" s="41"/>
      <c r="AG2223" s="41"/>
      <c r="AI2223" s="41"/>
      <c r="AK2223" s="41"/>
      <c r="AM2223" s="41"/>
      <c r="AO2223" s="41"/>
      <c r="AQ2223" s="41"/>
      <c r="AS2223" s="41"/>
      <c r="AU2223" s="41"/>
      <c r="AW2223" s="41"/>
      <c r="AY2223" s="41"/>
      <c r="BA2223" s="41"/>
      <c r="BC2223" s="41"/>
      <c r="BE2223" s="41"/>
      <c r="BG2223" s="41"/>
      <c r="BI2223" s="41"/>
      <c r="BK2223" s="41"/>
      <c r="BM2223" s="41"/>
      <c r="BO2223" s="41"/>
    </row>
    <row r="2224" spans="13:67" x14ac:dyDescent="0.2">
      <c r="M2224" s="41"/>
      <c r="O2224" s="41"/>
      <c r="Q2224" s="41"/>
      <c r="S2224" s="41"/>
      <c r="U2224" s="41"/>
      <c r="W2224" s="41"/>
      <c r="Y2224" s="41"/>
      <c r="AA2224" s="41"/>
      <c r="AC2224" s="41"/>
      <c r="AE2224" s="41"/>
      <c r="AG2224" s="41"/>
      <c r="AI2224" s="41"/>
      <c r="AK2224" s="41"/>
      <c r="AM2224" s="41"/>
      <c r="AO2224" s="41"/>
      <c r="AQ2224" s="41"/>
      <c r="AS2224" s="41"/>
      <c r="AU2224" s="41"/>
      <c r="AW2224" s="41"/>
      <c r="AY2224" s="41"/>
      <c r="BA2224" s="41"/>
      <c r="BC2224" s="41"/>
      <c r="BE2224" s="41"/>
      <c r="BG2224" s="41"/>
      <c r="BI2224" s="41"/>
      <c r="BK2224" s="41"/>
      <c r="BM2224" s="41"/>
      <c r="BO2224" s="41"/>
    </row>
    <row r="2225" spans="13:67" x14ac:dyDescent="0.2">
      <c r="M2225" s="41"/>
      <c r="O2225" s="41"/>
      <c r="Q2225" s="41"/>
      <c r="S2225" s="41"/>
      <c r="U2225" s="41"/>
      <c r="W2225" s="41"/>
      <c r="Y2225" s="41"/>
      <c r="AA2225" s="41"/>
      <c r="AC2225" s="41"/>
      <c r="AE2225" s="41"/>
      <c r="AG2225" s="41"/>
      <c r="AI2225" s="41"/>
      <c r="AK2225" s="41"/>
      <c r="AM2225" s="41"/>
      <c r="AO2225" s="41"/>
      <c r="AQ2225" s="41"/>
      <c r="AS2225" s="41"/>
      <c r="AU2225" s="41"/>
      <c r="AW2225" s="41"/>
      <c r="AY2225" s="41"/>
      <c r="BA2225" s="41"/>
      <c r="BC2225" s="41"/>
      <c r="BE2225" s="41"/>
      <c r="BG2225" s="41"/>
      <c r="BI2225" s="41"/>
      <c r="BK2225" s="41"/>
      <c r="BM2225" s="41"/>
      <c r="BO2225" s="41"/>
    </row>
    <row r="2226" spans="13:67" x14ac:dyDescent="0.2">
      <c r="M2226" s="41"/>
      <c r="O2226" s="41"/>
      <c r="Q2226" s="41"/>
      <c r="S2226" s="41"/>
      <c r="U2226" s="41"/>
      <c r="W2226" s="41"/>
      <c r="Y2226" s="41"/>
      <c r="AA2226" s="41"/>
      <c r="AC2226" s="41"/>
      <c r="AE2226" s="41"/>
      <c r="AG2226" s="41"/>
      <c r="AI2226" s="41"/>
      <c r="AK2226" s="41"/>
      <c r="AM2226" s="41"/>
      <c r="AO2226" s="41"/>
      <c r="AQ2226" s="41"/>
      <c r="AS2226" s="41"/>
      <c r="AU2226" s="41"/>
      <c r="AW2226" s="41"/>
      <c r="AY2226" s="41"/>
      <c r="BA2226" s="41"/>
      <c r="BC2226" s="41"/>
      <c r="BE2226" s="41"/>
      <c r="BG2226" s="41"/>
      <c r="BI2226" s="41"/>
      <c r="BK2226" s="41"/>
      <c r="BM2226" s="41"/>
      <c r="BO2226" s="41"/>
    </row>
    <row r="2227" spans="13:67" x14ac:dyDescent="0.2">
      <c r="M2227" s="41"/>
      <c r="O2227" s="41"/>
      <c r="Q2227" s="41"/>
      <c r="S2227" s="41"/>
      <c r="U2227" s="41"/>
      <c r="W2227" s="41"/>
      <c r="Y2227" s="41"/>
      <c r="AA2227" s="41"/>
      <c r="AC2227" s="41"/>
      <c r="AE2227" s="41"/>
      <c r="AG2227" s="41"/>
      <c r="AI2227" s="41"/>
      <c r="AK2227" s="41"/>
      <c r="AM2227" s="41"/>
      <c r="AO2227" s="41"/>
      <c r="AQ2227" s="41"/>
      <c r="AS2227" s="41"/>
      <c r="AU2227" s="41"/>
      <c r="AW2227" s="41"/>
      <c r="AY2227" s="41"/>
      <c r="BA2227" s="41"/>
      <c r="BC2227" s="41"/>
      <c r="BE2227" s="41"/>
      <c r="BG2227" s="41"/>
      <c r="BI2227" s="41"/>
      <c r="BK2227" s="41"/>
      <c r="BM2227" s="41"/>
      <c r="BO2227" s="41"/>
    </row>
    <row r="2228" spans="13:67" x14ac:dyDescent="0.2">
      <c r="M2228" s="41"/>
      <c r="O2228" s="41"/>
      <c r="Q2228" s="41"/>
      <c r="S2228" s="41"/>
      <c r="U2228" s="41"/>
      <c r="W2228" s="41"/>
      <c r="Y2228" s="41"/>
      <c r="AA2228" s="41"/>
      <c r="AC2228" s="41"/>
      <c r="AE2228" s="41"/>
      <c r="AG2228" s="41"/>
      <c r="AI2228" s="41"/>
      <c r="AK2228" s="41"/>
      <c r="AM2228" s="41"/>
      <c r="AO2228" s="41"/>
      <c r="AQ2228" s="41"/>
      <c r="AS2228" s="41"/>
      <c r="AU2228" s="41"/>
      <c r="AW2228" s="41"/>
      <c r="AY2228" s="41"/>
      <c r="BA2228" s="41"/>
      <c r="BC2228" s="41"/>
      <c r="BE2228" s="41"/>
      <c r="BG2228" s="41"/>
      <c r="BI2228" s="41"/>
      <c r="BK2228" s="41"/>
      <c r="BM2228" s="41"/>
      <c r="BO2228" s="41"/>
    </row>
    <row r="2229" spans="13:67" x14ac:dyDescent="0.2">
      <c r="M2229" s="41"/>
      <c r="O2229" s="41"/>
      <c r="Q2229" s="41"/>
      <c r="S2229" s="41"/>
      <c r="U2229" s="41"/>
      <c r="W2229" s="41"/>
      <c r="Y2229" s="41"/>
      <c r="AA2229" s="41"/>
      <c r="AC2229" s="41"/>
      <c r="AE2229" s="41"/>
      <c r="AG2229" s="41"/>
      <c r="AI2229" s="41"/>
      <c r="AK2229" s="41"/>
      <c r="AM2229" s="41"/>
      <c r="AO2229" s="41"/>
      <c r="AQ2229" s="41"/>
      <c r="AS2229" s="41"/>
      <c r="AU2229" s="41"/>
      <c r="AW2229" s="41"/>
      <c r="AY2229" s="41"/>
      <c r="BA2229" s="41"/>
      <c r="BC2229" s="41"/>
      <c r="BE2229" s="41"/>
      <c r="BG2229" s="41"/>
      <c r="BI2229" s="41"/>
      <c r="BK2229" s="41"/>
      <c r="BM2229" s="41"/>
      <c r="BO2229" s="41"/>
    </row>
    <row r="2230" spans="13:67" x14ac:dyDescent="0.2">
      <c r="M2230" s="41"/>
      <c r="O2230" s="41"/>
      <c r="Q2230" s="41"/>
      <c r="S2230" s="41"/>
      <c r="U2230" s="41"/>
      <c r="W2230" s="41"/>
      <c r="Y2230" s="41"/>
      <c r="AA2230" s="41"/>
      <c r="AC2230" s="41"/>
      <c r="AE2230" s="41"/>
      <c r="AG2230" s="41"/>
      <c r="AI2230" s="41"/>
      <c r="AK2230" s="41"/>
      <c r="AM2230" s="41"/>
      <c r="AO2230" s="41"/>
      <c r="AQ2230" s="41"/>
      <c r="AS2230" s="41"/>
      <c r="AU2230" s="41"/>
      <c r="AW2230" s="41"/>
      <c r="AY2230" s="41"/>
      <c r="BA2230" s="41"/>
      <c r="BC2230" s="41"/>
      <c r="BE2230" s="41"/>
      <c r="BG2230" s="41"/>
      <c r="BI2230" s="41"/>
      <c r="BK2230" s="41"/>
      <c r="BM2230" s="41"/>
      <c r="BO2230" s="41"/>
    </row>
    <row r="2231" spans="13:67" x14ac:dyDescent="0.2">
      <c r="M2231" s="41"/>
      <c r="O2231" s="41"/>
      <c r="Q2231" s="41"/>
      <c r="S2231" s="41"/>
      <c r="U2231" s="41"/>
      <c r="W2231" s="41"/>
      <c r="Y2231" s="41"/>
      <c r="AA2231" s="41"/>
      <c r="AC2231" s="41"/>
      <c r="AE2231" s="41"/>
      <c r="AG2231" s="41"/>
      <c r="AI2231" s="41"/>
      <c r="AK2231" s="41"/>
      <c r="AM2231" s="41"/>
      <c r="AO2231" s="41"/>
      <c r="AQ2231" s="41"/>
      <c r="AS2231" s="41"/>
      <c r="AU2231" s="41"/>
      <c r="AW2231" s="41"/>
      <c r="AY2231" s="41"/>
      <c r="BA2231" s="41"/>
      <c r="BC2231" s="41"/>
      <c r="BE2231" s="41"/>
      <c r="BG2231" s="41"/>
      <c r="BI2231" s="41"/>
      <c r="BK2231" s="41"/>
      <c r="BM2231" s="41"/>
      <c r="BO2231" s="41"/>
    </row>
    <row r="2232" spans="13:67" x14ac:dyDescent="0.2">
      <c r="M2232" s="41"/>
      <c r="O2232" s="41"/>
      <c r="Q2232" s="41"/>
      <c r="S2232" s="41"/>
      <c r="U2232" s="41"/>
      <c r="W2232" s="41"/>
      <c r="Y2232" s="41"/>
      <c r="AA2232" s="41"/>
      <c r="AC2232" s="41"/>
      <c r="AE2232" s="41"/>
      <c r="AG2232" s="41"/>
      <c r="AI2232" s="41"/>
      <c r="AK2232" s="41"/>
      <c r="AM2232" s="41"/>
      <c r="AO2232" s="41"/>
      <c r="AQ2232" s="41"/>
      <c r="AS2232" s="41"/>
      <c r="AU2232" s="41"/>
      <c r="AW2232" s="41"/>
      <c r="AY2232" s="41"/>
      <c r="BA2232" s="41"/>
      <c r="BC2232" s="41"/>
      <c r="BE2232" s="41"/>
      <c r="BG2232" s="41"/>
      <c r="BI2232" s="41"/>
      <c r="BK2232" s="41"/>
      <c r="BM2232" s="41"/>
      <c r="BO2232" s="41"/>
    </row>
    <row r="2233" spans="13:67" x14ac:dyDescent="0.2">
      <c r="M2233" s="41"/>
      <c r="O2233" s="41"/>
      <c r="Q2233" s="41"/>
      <c r="S2233" s="41"/>
      <c r="U2233" s="41"/>
      <c r="W2233" s="41"/>
      <c r="Y2233" s="41"/>
      <c r="AA2233" s="41"/>
      <c r="AC2233" s="41"/>
      <c r="AE2233" s="41"/>
      <c r="AG2233" s="41"/>
      <c r="AI2233" s="41"/>
      <c r="AK2233" s="41"/>
      <c r="AM2233" s="41"/>
      <c r="AO2233" s="41"/>
      <c r="AQ2233" s="41"/>
      <c r="AS2233" s="41"/>
      <c r="AU2233" s="41"/>
      <c r="AW2233" s="41"/>
      <c r="AY2233" s="41"/>
      <c r="BA2233" s="41"/>
      <c r="BC2233" s="41"/>
      <c r="BE2233" s="41"/>
      <c r="BG2233" s="41"/>
      <c r="BI2233" s="41"/>
      <c r="BK2233" s="41"/>
      <c r="BM2233" s="41"/>
      <c r="BO2233" s="41"/>
    </row>
    <row r="2234" spans="13:67" x14ac:dyDescent="0.2">
      <c r="M2234" s="41"/>
      <c r="O2234" s="41"/>
      <c r="Q2234" s="41"/>
      <c r="S2234" s="41"/>
      <c r="U2234" s="41"/>
      <c r="W2234" s="41"/>
      <c r="Y2234" s="41"/>
      <c r="AA2234" s="41"/>
      <c r="AC2234" s="41"/>
      <c r="AE2234" s="41"/>
      <c r="AG2234" s="41"/>
      <c r="AI2234" s="41"/>
      <c r="AK2234" s="41"/>
      <c r="AM2234" s="41"/>
      <c r="AO2234" s="41"/>
      <c r="AQ2234" s="41"/>
      <c r="AS2234" s="41"/>
      <c r="AU2234" s="41"/>
      <c r="AW2234" s="41"/>
      <c r="AY2234" s="41"/>
      <c r="BA2234" s="41"/>
      <c r="BC2234" s="41"/>
      <c r="BE2234" s="41"/>
      <c r="BG2234" s="41"/>
      <c r="BI2234" s="41"/>
      <c r="BK2234" s="41"/>
      <c r="BM2234" s="41"/>
      <c r="BO2234" s="41"/>
    </row>
    <row r="2235" spans="13:67" x14ac:dyDescent="0.2">
      <c r="M2235" s="41"/>
      <c r="O2235" s="41"/>
      <c r="Q2235" s="41"/>
      <c r="S2235" s="41"/>
      <c r="U2235" s="41"/>
      <c r="W2235" s="41"/>
      <c r="Y2235" s="41"/>
      <c r="AA2235" s="41"/>
      <c r="AC2235" s="41"/>
      <c r="AE2235" s="41"/>
      <c r="AG2235" s="41"/>
      <c r="AI2235" s="41"/>
      <c r="AK2235" s="41"/>
      <c r="AM2235" s="41"/>
      <c r="AO2235" s="41"/>
      <c r="AQ2235" s="41"/>
      <c r="AS2235" s="41"/>
      <c r="AU2235" s="41"/>
      <c r="AW2235" s="41"/>
      <c r="AY2235" s="41"/>
      <c r="BA2235" s="41"/>
      <c r="BC2235" s="41"/>
      <c r="BE2235" s="41"/>
      <c r="BG2235" s="41"/>
      <c r="BI2235" s="41"/>
      <c r="BK2235" s="41"/>
      <c r="BM2235" s="41"/>
      <c r="BO2235" s="41"/>
    </row>
    <row r="2236" spans="13:67" x14ac:dyDescent="0.2">
      <c r="M2236" s="41"/>
      <c r="O2236" s="41"/>
      <c r="Q2236" s="41"/>
      <c r="S2236" s="41"/>
      <c r="U2236" s="41"/>
      <c r="W2236" s="41"/>
      <c r="Y2236" s="41"/>
      <c r="AA2236" s="41"/>
      <c r="AC2236" s="41"/>
      <c r="AE2236" s="41"/>
      <c r="AG2236" s="41"/>
      <c r="AI2236" s="41"/>
      <c r="AK2236" s="41"/>
      <c r="AM2236" s="41"/>
      <c r="AO2236" s="41"/>
      <c r="AQ2236" s="41"/>
      <c r="AS2236" s="41"/>
      <c r="AU2236" s="41"/>
      <c r="AW2236" s="41"/>
      <c r="AY2236" s="41"/>
      <c r="BA2236" s="41"/>
      <c r="BC2236" s="41"/>
      <c r="BE2236" s="41"/>
      <c r="BG2236" s="41"/>
      <c r="BI2236" s="41"/>
      <c r="BK2236" s="41"/>
      <c r="BM2236" s="41"/>
      <c r="BO2236" s="41"/>
    </row>
    <row r="2237" spans="13:67" x14ac:dyDescent="0.2">
      <c r="M2237" s="41"/>
      <c r="O2237" s="41"/>
      <c r="Q2237" s="41"/>
      <c r="S2237" s="41"/>
      <c r="U2237" s="41"/>
      <c r="W2237" s="41"/>
      <c r="Y2237" s="41"/>
      <c r="AA2237" s="41"/>
      <c r="AC2237" s="41"/>
      <c r="AE2237" s="41"/>
      <c r="AG2237" s="41"/>
      <c r="AI2237" s="41"/>
      <c r="AK2237" s="41"/>
      <c r="AM2237" s="41"/>
      <c r="AO2237" s="41"/>
      <c r="AQ2237" s="41"/>
      <c r="AS2237" s="41"/>
      <c r="AU2237" s="41"/>
      <c r="AW2237" s="41"/>
      <c r="AY2237" s="41"/>
      <c r="BA2237" s="41"/>
      <c r="BC2237" s="41"/>
      <c r="BE2237" s="41"/>
      <c r="BG2237" s="41"/>
      <c r="BI2237" s="41"/>
      <c r="BK2237" s="41"/>
      <c r="BM2237" s="41"/>
      <c r="BO2237" s="41"/>
    </row>
    <row r="2238" spans="13:67" x14ac:dyDescent="0.2">
      <c r="M2238" s="41"/>
      <c r="O2238" s="41"/>
      <c r="Q2238" s="41"/>
      <c r="S2238" s="41"/>
      <c r="U2238" s="41"/>
      <c r="W2238" s="41"/>
      <c r="Y2238" s="41"/>
      <c r="AA2238" s="41"/>
      <c r="AC2238" s="41"/>
      <c r="AE2238" s="41"/>
      <c r="AG2238" s="41"/>
      <c r="AI2238" s="41"/>
      <c r="AK2238" s="41"/>
      <c r="AM2238" s="41"/>
      <c r="AO2238" s="41"/>
      <c r="AQ2238" s="41"/>
      <c r="AS2238" s="41"/>
      <c r="AU2238" s="41"/>
      <c r="AW2238" s="41"/>
      <c r="AY2238" s="41"/>
      <c r="BA2238" s="41"/>
      <c r="BC2238" s="41"/>
      <c r="BE2238" s="41"/>
      <c r="BG2238" s="41"/>
      <c r="BI2238" s="41"/>
      <c r="BK2238" s="41"/>
      <c r="BM2238" s="41"/>
      <c r="BO2238" s="41"/>
    </row>
    <row r="2239" spans="13:67" x14ac:dyDescent="0.2">
      <c r="M2239" s="41"/>
      <c r="O2239" s="41"/>
      <c r="Q2239" s="41"/>
      <c r="S2239" s="41"/>
      <c r="U2239" s="41"/>
      <c r="W2239" s="41"/>
      <c r="Y2239" s="41"/>
      <c r="AA2239" s="41"/>
      <c r="AC2239" s="41"/>
      <c r="AE2239" s="41"/>
      <c r="AG2239" s="41"/>
      <c r="AI2239" s="41"/>
      <c r="AK2239" s="41"/>
      <c r="AM2239" s="41"/>
      <c r="AO2239" s="41"/>
      <c r="AQ2239" s="41"/>
      <c r="AS2239" s="41"/>
      <c r="AU2239" s="41"/>
      <c r="AW2239" s="41"/>
      <c r="AY2239" s="41"/>
      <c r="BA2239" s="41"/>
      <c r="BC2239" s="41"/>
      <c r="BE2239" s="41"/>
      <c r="BG2239" s="41"/>
      <c r="BI2239" s="41"/>
      <c r="BK2239" s="41"/>
      <c r="BM2239" s="41"/>
      <c r="BO2239" s="41"/>
    </row>
    <row r="2240" spans="13:67" x14ac:dyDescent="0.2">
      <c r="M2240" s="41"/>
      <c r="O2240" s="41"/>
      <c r="Q2240" s="41"/>
      <c r="S2240" s="41"/>
      <c r="U2240" s="41"/>
      <c r="W2240" s="41"/>
      <c r="Y2240" s="41"/>
      <c r="AA2240" s="41"/>
      <c r="AC2240" s="41"/>
      <c r="AE2240" s="41"/>
      <c r="AG2240" s="41"/>
      <c r="AI2240" s="41"/>
      <c r="AK2240" s="41"/>
      <c r="AM2240" s="41"/>
      <c r="AO2240" s="41"/>
      <c r="AQ2240" s="41"/>
      <c r="AS2240" s="41"/>
      <c r="AU2240" s="41"/>
      <c r="AW2240" s="41"/>
      <c r="AY2240" s="41"/>
      <c r="BA2240" s="41"/>
      <c r="BC2240" s="41"/>
      <c r="BE2240" s="41"/>
      <c r="BG2240" s="41"/>
      <c r="BI2240" s="41"/>
      <c r="BK2240" s="41"/>
      <c r="BM2240" s="41"/>
      <c r="BO2240" s="41"/>
    </row>
    <row r="2241" spans="13:67" x14ac:dyDescent="0.2">
      <c r="M2241" s="41"/>
      <c r="O2241" s="41"/>
      <c r="Q2241" s="41"/>
      <c r="S2241" s="41"/>
      <c r="U2241" s="41"/>
      <c r="W2241" s="41"/>
      <c r="Y2241" s="41"/>
      <c r="AA2241" s="41"/>
      <c r="AC2241" s="41"/>
      <c r="AE2241" s="41"/>
      <c r="AG2241" s="41"/>
      <c r="AI2241" s="41"/>
      <c r="AK2241" s="41"/>
      <c r="AM2241" s="41"/>
      <c r="AO2241" s="41"/>
      <c r="AQ2241" s="41"/>
      <c r="AS2241" s="41"/>
      <c r="AU2241" s="41"/>
      <c r="AW2241" s="41"/>
      <c r="AY2241" s="41"/>
      <c r="BA2241" s="41"/>
      <c r="BC2241" s="41"/>
      <c r="BE2241" s="41"/>
      <c r="BG2241" s="41"/>
      <c r="BI2241" s="41"/>
      <c r="BK2241" s="41"/>
      <c r="BM2241" s="41"/>
      <c r="BO2241" s="41"/>
    </row>
    <row r="2242" spans="13:67" x14ac:dyDescent="0.2">
      <c r="M2242" s="41"/>
      <c r="O2242" s="41"/>
      <c r="Q2242" s="41"/>
      <c r="S2242" s="41"/>
      <c r="U2242" s="41"/>
      <c r="W2242" s="41"/>
      <c r="Y2242" s="41"/>
      <c r="AA2242" s="41"/>
      <c r="AC2242" s="41"/>
      <c r="AE2242" s="41"/>
      <c r="AG2242" s="41"/>
      <c r="AI2242" s="41"/>
      <c r="AK2242" s="41"/>
      <c r="AM2242" s="41"/>
      <c r="AO2242" s="41"/>
      <c r="AQ2242" s="41"/>
      <c r="AS2242" s="41"/>
      <c r="AU2242" s="41"/>
      <c r="AW2242" s="41"/>
      <c r="AY2242" s="41"/>
      <c r="BA2242" s="41"/>
      <c r="BC2242" s="41"/>
      <c r="BE2242" s="41"/>
      <c r="BG2242" s="41"/>
      <c r="BI2242" s="41"/>
      <c r="BK2242" s="41"/>
      <c r="BM2242" s="41"/>
      <c r="BO2242" s="41"/>
    </row>
    <row r="2243" spans="13:67" x14ac:dyDescent="0.2">
      <c r="M2243" s="41"/>
      <c r="O2243" s="41"/>
      <c r="Q2243" s="41"/>
      <c r="S2243" s="41"/>
      <c r="U2243" s="41"/>
      <c r="W2243" s="41"/>
      <c r="Y2243" s="41"/>
      <c r="AA2243" s="41"/>
      <c r="AC2243" s="41"/>
      <c r="AE2243" s="41"/>
      <c r="AG2243" s="41"/>
      <c r="AI2243" s="41"/>
      <c r="AK2243" s="41"/>
      <c r="AM2243" s="41"/>
      <c r="AO2243" s="41"/>
      <c r="AQ2243" s="41"/>
      <c r="AS2243" s="41"/>
      <c r="AU2243" s="41"/>
      <c r="AW2243" s="41"/>
      <c r="AY2243" s="41"/>
      <c r="BA2243" s="41"/>
      <c r="BC2243" s="41"/>
      <c r="BE2243" s="41"/>
      <c r="BG2243" s="41"/>
      <c r="BI2243" s="41"/>
      <c r="BK2243" s="41"/>
      <c r="BM2243" s="41"/>
      <c r="BO2243" s="41"/>
    </row>
    <row r="2244" spans="13:67" x14ac:dyDescent="0.2">
      <c r="M2244" s="41"/>
      <c r="O2244" s="41"/>
      <c r="Q2244" s="41"/>
      <c r="S2244" s="41"/>
      <c r="U2244" s="41"/>
      <c r="W2244" s="41"/>
      <c r="Y2244" s="41"/>
      <c r="AA2244" s="41"/>
      <c r="AC2244" s="41"/>
      <c r="AE2244" s="41"/>
      <c r="AG2244" s="41"/>
      <c r="AI2244" s="41"/>
      <c r="AK2244" s="41"/>
      <c r="AM2244" s="41"/>
      <c r="AO2244" s="41"/>
      <c r="AQ2244" s="41"/>
      <c r="AS2244" s="41"/>
      <c r="AU2244" s="41"/>
      <c r="AW2244" s="41"/>
      <c r="AY2244" s="41"/>
      <c r="BA2244" s="41"/>
      <c r="BC2244" s="41"/>
      <c r="BE2244" s="41"/>
      <c r="BG2244" s="41"/>
      <c r="BI2244" s="41"/>
      <c r="BK2244" s="41"/>
      <c r="BM2244" s="41"/>
      <c r="BO2244" s="41"/>
    </row>
    <row r="2245" spans="13:67" x14ac:dyDescent="0.2">
      <c r="M2245" s="41"/>
      <c r="O2245" s="41"/>
      <c r="Q2245" s="41"/>
      <c r="S2245" s="41"/>
      <c r="U2245" s="41"/>
      <c r="W2245" s="41"/>
      <c r="Y2245" s="41"/>
      <c r="AA2245" s="41"/>
      <c r="AC2245" s="41"/>
      <c r="AE2245" s="41"/>
      <c r="AG2245" s="41"/>
      <c r="AI2245" s="41"/>
      <c r="AK2245" s="41"/>
      <c r="AM2245" s="41"/>
      <c r="AO2245" s="41"/>
      <c r="AQ2245" s="41"/>
      <c r="AS2245" s="41"/>
      <c r="AU2245" s="41"/>
      <c r="AW2245" s="41"/>
      <c r="AY2245" s="41"/>
      <c r="BA2245" s="41"/>
      <c r="BC2245" s="41"/>
      <c r="BE2245" s="41"/>
      <c r="BG2245" s="41"/>
      <c r="BI2245" s="41"/>
      <c r="BK2245" s="41"/>
      <c r="BM2245" s="41"/>
      <c r="BO2245" s="41"/>
    </row>
    <row r="2246" spans="13:67" x14ac:dyDescent="0.2">
      <c r="M2246" s="41"/>
      <c r="O2246" s="41"/>
      <c r="Q2246" s="41"/>
      <c r="S2246" s="41"/>
      <c r="U2246" s="41"/>
      <c r="W2246" s="41"/>
      <c r="Y2246" s="41"/>
      <c r="AA2246" s="41"/>
      <c r="AC2246" s="41"/>
      <c r="AE2246" s="41"/>
      <c r="AG2246" s="41"/>
      <c r="AI2246" s="41"/>
      <c r="AK2246" s="41"/>
      <c r="AM2246" s="41"/>
      <c r="AO2246" s="41"/>
      <c r="AQ2246" s="41"/>
      <c r="AS2246" s="41"/>
      <c r="AU2246" s="41"/>
      <c r="AW2246" s="41"/>
      <c r="AY2246" s="41"/>
      <c r="BA2246" s="41"/>
      <c r="BC2246" s="41"/>
      <c r="BE2246" s="41"/>
      <c r="BG2246" s="41"/>
      <c r="BI2246" s="41"/>
      <c r="BK2246" s="41"/>
      <c r="BM2246" s="41"/>
      <c r="BO2246" s="41"/>
    </row>
    <row r="2247" spans="13:67" x14ac:dyDescent="0.2">
      <c r="M2247" s="41"/>
      <c r="O2247" s="41"/>
      <c r="Q2247" s="41"/>
      <c r="S2247" s="41"/>
      <c r="U2247" s="41"/>
      <c r="W2247" s="41"/>
      <c r="Y2247" s="41"/>
      <c r="AA2247" s="41"/>
      <c r="AC2247" s="41"/>
      <c r="AE2247" s="41"/>
      <c r="AG2247" s="41"/>
      <c r="AI2247" s="41"/>
      <c r="AK2247" s="41"/>
      <c r="AM2247" s="41"/>
      <c r="AO2247" s="41"/>
      <c r="AQ2247" s="41"/>
      <c r="AS2247" s="41"/>
      <c r="AU2247" s="41"/>
      <c r="AW2247" s="41"/>
      <c r="AY2247" s="41"/>
      <c r="BA2247" s="41"/>
      <c r="BC2247" s="41"/>
      <c r="BE2247" s="41"/>
      <c r="BG2247" s="41"/>
      <c r="BI2247" s="41"/>
      <c r="BK2247" s="41"/>
      <c r="BM2247" s="41"/>
      <c r="BO2247" s="41"/>
    </row>
    <row r="2248" spans="13:67" x14ac:dyDescent="0.2">
      <c r="M2248" s="41"/>
      <c r="O2248" s="41"/>
      <c r="Q2248" s="41"/>
      <c r="S2248" s="41"/>
      <c r="U2248" s="41"/>
      <c r="W2248" s="41"/>
      <c r="Y2248" s="41"/>
      <c r="AA2248" s="41"/>
      <c r="AC2248" s="41"/>
      <c r="AE2248" s="41"/>
      <c r="AG2248" s="41"/>
      <c r="AI2248" s="41"/>
      <c r="AK2248" s="41"/>
      <c r="AM2248" s="41"/>
      <c r="AO2248" s="41"/>
      <c r="AQ2248" s="41"/>
      <c r="AS2248" s="41"/>
      <c r="AU2248" s="41"/>
      <c r="AW2248" s="41"/>
      <c r="AY2248" s="41"/>
      <c r="BA2248" s="41"/>
      <c r="BC2248" s="41"/>
      <c r="BE2248" s="41"/>
      <c r="BG2248" s="41"/>
      <c r="BI2248" s="41"/>
      <c r="BK2248" s="41"/>
      <c r="BM2248" s="41"/>
      <c r="BO2248" s="41"/>
    </row>
    <row r="2249" spans="13:67" x14ac:dyDescent="0.2">
      <c r="M2249" s="41"/>
      <c r="O2249" s="41"/>
      <c r="Q2249" s="41"/>
      <c r="S2249" s="41"/>
      <c r="U2249" s="41"/>
      <c r="W2249" s="41"/>
      <c r="Y2249" s="41"/>
      <c r="AA2249" s="41"/>
      <c r="AC2249" s="41"/>
      <c r="AE2249" s="41"/>
      <c r="AG2249" s="41"/>
      <c r="AI2249" s="41"/>
      <c r="AK2249" s="41"/>
      <c r="AM2249" s="41"/>
      <c r="AO2249" s="41"/>
      <c r="AQ2249" s="41"/>
      <c r="AS2249" s="41"/>
      <c r="AU2249" s="41"/>
      <c r="AW2249" s="41"/>
      <c r="AY2249" s="41"/>
      <c r="BA2249" s="41"/>
      <c r="BC2249" s="41"/>
      <c r="BE2249" s="41"/>
      <c r="BG2249" s="41"/>
      <c r="BI2249" s="41"/>
      <c r="BK2249" s="41"/>
      <c r="BM2249" s="41"/>
      <c r="BO2249" s="41"/>
    </row>
    <row r="2250" spans="13:67" x14ac:dyDescent="0.2">
      <c r="M2250" s="41"/>
      <c r="O2250" s="41"/>
      <c r="Q2250" s="41"/>
      <c r="S2250" s="41"/>
      <c r="U2250" s="41"/>
      <c r="W2250" s="41"/>
      <c r="Y2250" s="41"/>
      <c r="AA2250" s="41"/>
      <c r="AC2250" s="41"/>
      <c r="AE2250" s="41"/>
      <c r="AG2250" s="41"/>
      <c r="AI2250" s="41"/>
      <c r="AK2250" s="41"/>
      <c r="AM2250" s="41"/>
      <c r="AO2250" s="41"/>
      <c r="AQ2250" s="41"/>
      <c r="AS2250" s="41"/>
      <c r="AU2250" s="41"/>
      <c r="AW2250" s="41"/>
      <c r="AY2250" s="41"/>
      <c r="BA2250" s="41"/>
      <c r="BC2250" s="41"/>
      <c r="BE2250" s="41"/>
      <c r="BG2250" s="41"/>
      <c r="BI2250" s="41"/>
      <c r="BK2250" s="41"/>
      <c r="BM2250" s="41"/>
      <c r="BO2250" s="41"/>
    </row>
    <row r="2251" spans="13:67" x14ac:dyDescent="0.2">
      <c r="M2251" s="41"/>
      <c r="O2251" s="41"/>
      <c r="Q2251" s="41"/>
      <c r="S2251" s="41"/>
      <c r="U2251" s="41"/>
      <c r="W2251" s="41"/>
      <c r="Y2251" s="41"/>
      <c r="AA2251" s="41"/>
      <c r="AC2251" s="41"/>
      <c r="AE2251" s="41"/>
      <c r="AG2251" s="41"/>
      <c r="AI2251" s="41"/>
      <c r="AK2251" s="41"/>
      <c r="AM2251" s="41"/>
      <c r="AO2251" s="41"/>
      <c r="AQ2251" s="41"/>
      <c r="AS2251" s="41"/>
      <c r="AU2251" s="41"/>
      <c r="AW2251" s="41"/>
      <c r="AY2251" s="41"/>
      <c r="BA2251" s="41"/>
      <c r="BC2251" s="41"/>
      <c r="BE2251" s="41"/>
      <c r="BG2251" s="41"/>
      <c r="BI2251" s="41"/>
      <c r="BK2251" s="41"/>
      <c r="BM2251" s="41"/>
      <c r="BO2251" s="41"/>
    </row>
    <row r="2252" spans="13:67" x14ac:dyDescent="0.2">
      <c r="M2252" s="41"/>
      <c r="O2252" s="41"/>
      <c r="Q2252" s="41"/>
      <c r="S2252" s="41"/>
      <c r="U2252" s="41"/>
      <c r="W2252" s="41"/>
      <c r="Y2252" s="41"/>
      <c r="AA2252" s="41"/>
      <c r="AC2252" s="41"/>
      <c r="AE2252" s="41"/>
      <c r="AG2252" s="41"/>
      <c r="AI2252" s="41"/>
      <c r="AK2252" s="41"/>
      <c r="AM2252" s="41"/>
      <c r="AO2252" s="41"/>
      <c r="AQ2252" s="41"/>
      <c r="AS2252" s="41"/>
      <c r="AU2252" s="41"/>
      <c r="AW2252" s="41"/>
      <c r="AY2252" s="41"/>
      <c r="BA2252" s="41"/>
      <c r="BC2252" s="41"/>
      <c r="BE2252" s="41"/>
      <c r="BG2252" s="41"/>
      <c r="BI2252" s="41"/>
      <c r="BK2252" s="41"/>
      <c r="BM2252" s="41"/>
      <c r="BO2252" s="41"/>
    </row>
    <row r="2253" spans="13:67" x14ac:dyDescent="0.2">
      <c r="M2253" s="41"/>
      <c r="O2253" s="41"/>
      <c r="Q2253" s="41"/>
      <c r="S2253" s="41"/>
      <c r="U2253" s="41"/>
      <c r="W2253" s="41"/>
      <c r="Y2253" s="41"/>
      <c r="AA2253" s="41"/>
      <c r="AC2253" s="41"/>
      <c r="AE2253" s="41"/>
      <c r="AG2253" s="41"/>
      <c r="AI2253" s="41"/>
      <c r="AK2253" s="41"/>
      <c r="AM2253" s="41"/>
      <c r="AO2253" s="41"/>
      <c r="AQ2253" s="41"/>
      <c r="AS2253" s="41"/>
      <c r="AU2253" s="41"/>
      <c r="AW2253" s="41"/>
      <c r="AY2253" s="41"/>
      <c r="BA2253" s="41"/>
      <c r="BC2253" s="41"/>
      <c r="BE2253" s="41"/>
      <c r="BG2253" s="41"/>
      <c r="BI2253" s="41"/>
      <c r="BK2253" s="41"/>
      <c r="BM2253" s="41"/>
      <c r="BO2253" s="41"/>
    </row>
    <row r="2254" spans="13:67" x14ac:dyDescent="0.2">
      <c r="M2254" s="41"/>
      <c r="O2254" s="41"/>
      <c r="Q2254" s="41"/>
      <c r="S2254" s="41"/>
      <c r="U2254" s="41"/>
      <c r="W2254" s="41"/>
      <c r="Y2254" s="41"/>
      <c r="AA2254" s="41"/>
      <c r="AC2254" s="41"/>
      <c r="AE2254" s="41"/>
      <c r="AG2254" s="41"/>
      <c r="AI2254" s="41"/>
      <c r="AK2254" s="41"/>
      <c r="AM2254" s="41"/>
      <c r="AO2254" s="41"/>
      <c r="AQ2254" s="41"/>
      <c r="AS2254" s="41"/>
      <c r="AU2254" s="41"/>
      <c r="AW2254" s="41"/>
      <c r="AY2254" s="41"/>
      <c r="BA2254" s="41"/>
      <c r="BC2254" s="41"/>
      <c r="BE2254" s="41"/>
      <c r="BG2254" s="41"/>
      <c r="BI2254" s="41"/>
      <c r="BK2254" s="41"/>
      <c r="BM2254" s="41"/>
      <c r="BO2254" s="41"/>
    </row>
    <row r="2255" spans="13:67" x14ac:dyDescent="0.2">
      <c r="M2255" s="41"/>
      <c r="O2255" s="41"/>
      <c r="Q2255" s="41"/>
      <c r="S2255" s="41"/>
      <c r="U2255" s="41"/>
      <c r="W2255" s="41"/>
      <c r="Y2255" s="41"/>
      <c r="AA2255" s="41"/>
      <c r="AC2255" s="41"/>
      <c r="AE2255" s="41"/>
      <c r="AG2255" s="41"/>
      <c r="AI2255" s="41"/>
      <c r="AK2255" s="41"/>
      <c r="AM2255" s="41"/>
      <c r="AO2255" s="41"/>
      <c r="AQ2255" s="41"/>
      <c r="AS2255" s="41"/>
      <c r="AU2255" s="41"/>
      <c r="AW2255" s="41"/>
      <c r="AY2255" s="41"/>
      <c r="BA2255" s="41"/>
      <c r="BC2255" s="41"/>
      <c r="BE2255" s="41"/>
      <c r="BG2255" s="41"/>
      <c r="BI2255" s="41"/>
      <c r="BK2255" s="41"/>
      <c r="BM2255" s="41"/>
      <c r="BO2255" s="41"/>
    </row>
    <row r="2256" spans="13:67" x14ac:dyDescent="0.2">
      <c r="M2256" s="41"/>
      <c r="O2256" s="41"/>
      <c r="Q2256" s="41"/>
      <c r="S2256" s="41"/>
      <c r="U2256" s="41"/>
      <c r="W2256" s="41"/>
      <c r="Y2256" s="41"/>
      <c r="AA2256" s="41"/>
      <c r="AC2256" s="41"/>
      <c r="AE2256" s="41"/>
      <c r="AG2256" s="41"/>
      <c r="AI2256" s="41"/>
      <c r="AK2256" s="41"/>
      <c r="AM2256" s="41"/>
      <c r="AO2256" s="41"/>
      <c r="AQ2256" s="41"/>
      <c r="AS2256" s="41"/>
      <c r="AU2256" s="41"/>
      <c r="AW2256" s="41"/>
      <c r="AY2256" s="41"/>
      <c r="BA2256" s="41"/>
      <c r="BC2256" s="41"/>
      <c r="BE2256" s="41"/>
      <c r="BG2256" s="41"/>
      <c r="BI2256" s="41"/>
      <c r="BK2256" s="41"/>
      <c r="BM2256" s="41"/>
      <c r="BO2256" s="41"/>
    </row>
    <row r="2257" spans="13:67" x14ac:dyDescent="0.2">
      <c r="M2257" s="41"/>
      <c r="O2257" s="41"/>
      <c r="Q2257" s="41"/>
      <c r="S2257" s="41"/>
      <c r="U2257" s="41"/>
      <c r="W2257" s="41"/>
      <c r="Y2257" s="41"/>
      <c r="AA2257" s="41"/>
      <c r="AC2257" s="41"/>
      <c r="AE2257" s="41"/>
      <c r="AG2257" s="41"/>
      <c r="AI2257" s="41"/>
      <c r="AK2257" s="41"/>
      <c r="AM2257" s="41"/>
      <c r="AO2257" s="41"/>
      <c r="AQ2257" s="41"/>
      <c r="AS2257" s="41"/>
      <c r="AU2257" s="41"/>
      <c r="AW2257" s="41"/>
      <c r="AY2257" s="41"/>
      <c r="BA2257" s="41"/>
      <c r="BC2257" s="41"/>
      <c r="BE2257" s="41"/>
      <c r="BG2257" s="41"/>
      <c r="BI2257" s="41"/>
      <c r="BK2257" s="41"/>
      <c r="BM2257" s="41"/>
      <c r="BO2257" s="41"/>
    </row>
    <row r="2258" spans="13:67" x14ac:dyDescent="0.2">
      <c r="M2258" s="41"/>
      <c r="O2258" s="41"/>
      <c r="Q2258" s="41"/>
      <c r="S2258" s="41"/>
      <c r="U2258" s="41"/>
      <c r="W2258" s="41"/>
      <c r="Y2258" s="41"/>
      <c r="AA2258" s="41"/>
      <c r="AC2258" s="41"/>
      <c r="AE2258" s="41"/>
      <c r="AG2258" s="41"/>
      <c r="AI2258" s="41"/>
      <c r="AK2258" s="41"/>
      <c r="AM2258" s="41"/>
      <c r="AO2258" s="41"/>
      <c r="AQ2258" s="41"/>
      <c r="AS2258" s="41"/>
      <c r="AU2258" s="41"/>
      <c r="AW2258" s="41"/>
      <c r="AY2258" s="41"/>
      <c r="BA2258" s="41"/>
      <c r="BC2258" s="41"/>
      <c r="BE2258" s="41"/>
      <c r="BG2258" s="41"/>
      <c r="BI2258" s="41"/>
      <c r="BK2258" s="41"/>
      <c r="BM2258" s="41"/>
      <c r="BO2258" s="41"/>
    </row>
    <row r="2259" spans="13:67" x14ac:dyDescent="0.2">
      <c r="M2259" s="41"/>
      <c r="O2259" s="41"/>
      <c r="Q2259" s="41"/>
      <c r="S2259" s="41"/>
      <c r="U2259" s="41"/>
      <c r="W2259" s="41"/>
      <c r="Y2259" s="41"/>
      <c r="AA2259" s="41"/>
      <c r="AC2259" s="41"/>
      <c r="AE2259" s="41"/>
      <c r="AG2259" s="41"/>
      <c r="AI2259" s="41"/>
      <c r="AK2259" s="41"/>
      <c r="AM2259" s="41"/>
      <c r="AO2259" s="41"/>
      <c r="AQ2259" s="41"/>
      <c r="AS2259" s="41"/>
      <c r="AU2259" s="41"/>
      <c r="AW2259" s="41"/>
      <c r="AY2259" s="41"/>
      <c r="BA2259" s="41"/>
      <c r="BC2259" s="41"/>
      <c r="BE2259" s="41"/>
      <c r="BG2259" s="41"/>
      <c r="BI2259" s="41"/>
      <c r="BK2259" s="41"/>
      <c r="BM2259" s="41"/>
      <c r="BO2259" s="41"/>
    </row>
    <row r="2260" spans="13:67" x14ac:dyDescent="0.2">
      <c r="M2260" s="41"/>
      <c r="O2260" s="41"/>
      <c r="Q2260" s="41"/>
      <c r="S2260" s="41"/>
      <c r="U2260" s="41"/>
      <c r="W2260" s="41"/>
      <c r="Y2260" s="41"/>
      <c r="AA2260" s="41"/>
      <c r="AC2260" s="41"/>
      <c r="AE2260" s="41"/>
      <c r="AG2260" s="41"/>
      <c r="AI2260" s="41"/>
      <c r="AK2260" s="41"/>
      <c r="AM2260" s="41"/>
      <c r="AO2260" s="41"/>
      <c r="AQ2260" s="41"/>
      <c r="AS2260" s="41"/>
      <c r="AU2260" s="41"/>
      <c r="AW2260" s="41"/>
      <c r="AY2260" s="41"/>
      <c r="BA2260" s="41"/>
      <c r="BC2260" s="41"/>
      <c r="BE2260" s="41"/>
      <c r="BG2260" s="41"/>
      <c r="BI2260" s="41"/>
      <c r="BK2260" s="41"/>
      <c r="BM2260" s="41"/>
      <c r="BO2260" s="41"/>
    </row>
    <row r="2261" spans="13:67" x14ac:dyDescent="0.2">
      <c r="M2261" s="41"/>
      <c r="O2261" s="41"/>
      <c r="Q2261" s="41"/>
      <c r="S2261" s="41"/>
      <c r="U2261" s="41"/>
      <c r="W2261" s="41"/>
      <c r="Y2261" s="41"/>
      <c r="AA2261" s="41"/>
      <c r="AC2261" s="41"/>
      <c r="AE2261" s="41"/>
      <c r="AG2261" s="41"/>
      <c r="AI2261" s="41"/>
      <c r="AK2261" s="41"/>
      <c r="AM2261" s="41"/>
      <c r="AO2261" s="41"/>
      <c r="AQ2261" s="41"/>
      <c r="AS2261" s="41"/>
      <c r="AU2261" s="41"/>
      <c r="AW2261" s="41"/>
      <c r="AY2261" s="41"/>
      <c r="BA2261" s="41"/>
      <c r="BC2261" s="41"/>
      <c r="BE2261" s="41"/>
      <c r="BG2261" s="41"/>
      <c r="BI2261" s="41"/>
      <c r="BK2261" s="41"/>
      <c r="BM2261" s="41"/>
      <c r="BO2261" s="41"/>
    </row>
    <row r="2262" spans="13:67" x14ac:dyDescent="0.2">
      <c r="M2262" s="41"/>
      <c r="O2262" s="41"/>
      <c r="Q2262" s="41"/>
      <c r="S2262" s="41"/>
      <c r="U2262" s="41"/>
      <c r="W2262" s="41"/>
      <c r="Y2262" s="41"/>
      <c r="AA2262" s="41"/>
      <c r="AC2262" s="41"/>
      <c r="AE2262" s="41"/>
      <c r="AG2262" s="41"/>
      <c r="AI2262" s="41"/>
      <c r="AK2262" s="41"/>
      <c r="AM2262" s="41"/>
      <c r="AO2262" s="41"/>
      <c r="AQ2262" s="41"/>
      <c r="AS2262" s="41"/>
      <c r="AU2262" s="41"/>
      <c r="AW2262" s="41"/>
      <c r="AY2262" s="41"/>
      <c r="BA2262" s="41"/>
      <c r="BC2262" s="41"/>
      <c r="BE2262" s="41"/>
      <c r="BG2262" s="41"/>
      <c r="BI2262" s="41"/>
      <c r="BK2262" s="41"/>
      <c r="BM2262" s="41"/>
      <c r="BO2262" s="41"/>
    </row>
    <row r="2263" spans="13:67" x14ac:dyDescent="0.2">
      <c r="M2263" s="41"/>
      <c r="O2263" s="41"/>
      <c r="Q2263" s="41"/>
      <c r="S2263" s="41"/>
      <c r="U2263" s="41"/>
      <c r="W2263" s="41"/>
      <c r="Y2263" s="41"/>
      <c r="AA2263" s="41"/>
      <c r="AC2263" s="41"/>
      <c r="AE2263" s="41"/>
      <c r="AG2263" s="41"/>
      <c r="AI2263" s="41"/>
      <c r="AK2263" s="41"/>
      <c r="AM2263" s="41"/>
      <c r="AO2263" s="41"/>
      <c r="AQ2263" s="41"/>
      <c r="AS2263" s="41"/>
      <c r="AU2263" s="41"/>
      <c r="AW2263" s="41"/>
      <c r="AY2263" s="41"/>
      <c r="BA2263" s="41"/>
      <c r="BC2263" s="41"/>
      <c r="BE2263" s="41"/>
      <c r="BG2263" s="41"/>
      <c r="BI2263" s="41"/>
      <c r="BK2263" s="41"/>
      <c r="BM2263" s="41"/>
      <c r="BO2263" s="41"/>
    </row>
    <row r="2264" spans="13:67" x14ac:dyDescent="0.2">
      <c r="M2264" s="41"/>
      <c r="O2264" s="41"/>
      <c r="Q2264" s="41"/>
      <c r="S2264" s="41"/>
      <c r="U2264" s="41"/>
      <c r="W2264" s="41"/>
      <c r="Y2264" s="41"/>
      <c r="AA2264" s="41"/>
      <c r="AC2264" s="41"/>
      <c r="AE2264" s="41"/>
      <c r="AG2264" s="41"/>
      <c r="AI2264" s="41"/>
      <c r="AK2264" s="41"/>
      <c r="AM2264" s="41"/>
      <c r="AO2264" s="41"/>
      <c r="AQ2264" s="41"/>
      <c r="AS2264" s="41"/>
      <c r="AU2264" s="41"/>
      <c r="AW2264" s="41"/>
      <c r="AY2264" s="41"/>
      <c r="BA2264" s="41"/>
      <c r="BC2264" s="41"/>
      <c r="BE2264" s="41"/>
      <c r="BG2264" s="41"/>
      <c r="BI2264" s="41"/>
      <c r="BK2264" s="41"/>
      <c r="BM2264" s="41"/>
      <c r="BO2264" s="41"/>
    </row>
    <row r="2265" spans="13:67" x14ac:dyDescent="0.2">
      <c r="M2265" s="41"/>
      <c r="O2265" s="41"/>
      <c r="Q2265" s="41"/>
      <c r="S2265" s="41"/>
      <c r="U2265" s="41"/>
      <c r="W2265" s="41"/>
      <c r="Y2265" s="41"/>
      <c r="AA2265" s="41"/>
      <c r="AC2265" s="41"/>
      <c r="AE2265" s="41"/>
      <c r="AG2265" s="41"/>
      <c r="AI2265" s="41"/>
      <c r="AK2265" s="41"/>
      <c r="AM2265" s="41"/>
      <c r="AO2265" s="41"/>
      <c r="AQ2265" s="41"/>
      <c r="AS2265" s="41"/>
      <c r="AU2265" s="41"/>
      <c r="AW2265" s="41"/>
      <c r="AY2265" s="41"/>
      <c r="BA2265" s="41"/>
      <c r="BC2265" s="41"/>
      <c r="BE2265" s="41"/>
      <c r="BG2265" s="41"/>
      <c r="BI2265" s="41"/>
      <c r="BK2265" s="41"/>
      <c r="BM2265" s="41"/>
      <c r="BO2265" s="41"/>
    </row>
    <row r="2266" spans="13:67" x14ac:dyDescent="0.2">
      <c r="M2266" s="41"/>
      <c r="O2266" s="41"/>
      <c r="Q2266" s="41"/>
      <c r="S2266" s="41"/>
      <c r="U2266" s="41"/>
      <c r="W2266" s="41"/>
      <c r="Y2266" s="41"/>
      <c r="AA2266" s="41"/>
      <c r="AC2266" s="41"/>
      <c r="AE2266" s="41"/>
      <c r="AG2266" s="41"/>
      <c r="AI2266" s="41"/>
      <c r="AK2266" s="41"/>
      <c r="AM2266" s="41"/>
      <c r="AO2266" s="41"/>
      <c r="AQ2266" s="41"/>
      <c r="AS2266" s="41"/>
      <c r="AU2266" s="41"/>
      <c r="AW2266" s="41"/>
      <c r="AY2266" s="41"/>
      <c r="BA2266" s="41"/>
      <c r="BC2266" s="41"/>
      <c r="BE2266" s="41"/>
      <c r="BG2266" s="41"/>
      <c r="BI2266" s="41"/>
      <c r="BK2266" s="41"/>
      <c r="BM2266" s="41"/>
      <c r="BO2266" s="41"/>
    </row>
    <row r="2267" spans="13:67" x14ac:dyDescent="0.2">
      <c r="M2267" s="41"/>
      <c r="O2267" s="41"/>
      <c r="Q2267" s="41"/>
      <c r="S2267" s="41"/>
      <c r="U2267" s="41"/>
      <c r="W2267" s="41"/>
      <c r="Y2267" s="41"/>
      <c r="AA2267" s="41"/>
      <c r="AC2267" s="41"/>
      <c r="AE2267" s="41"/>
      <c r="AG2267" s="41"/>
      <c r="AI2267" s="41"/>
      <c r="AK2267" s="41"/>
      <c r="AM2267" s="41"/>
      <c r="AO2267" s="41"/>
      <c r="AQ2267" s="41"/>
      <c r="AS2267" s="41"/>
      <c r="AU2267" s="41"/>
      <c r="AW2267" s="41"/>
      <c r="AY2267" s="41"/>
      <c r="BA2267" s="41"/>
      <c r="BC2267" s="41"/>
      <c r="BE2267" s="41"/>
      <c r="BG2267" s="41"/>
      <c r="BI2267" s="41"/>
      <c r="BK2267" s="41"/>
      <c r="BM2267" s="41"/>
      <c r="BO2267" s="41"/>
    </row>
    <row r="2268" spans="13:67" x14ac:dyDescent="0.2">
      <c r="M2268" s="41"/>
      <c r="O2268" s="41"/>
      <c r="Q2268" s="41"/>
      <c r="S2268" s="41"/>
      <c r="U2268" s="41"/>
      <c r="W2268" s="41"/>
      <c r="Y2268" s="41"/>
      <c r="AA2268" s="41"/>
      <c r="AC2268" s="41"/>
      <c r="AE2268" s="41"/>
      <c r="AG2268" s="41"/>
      <c r="AI2268" s="41"/>
      <c r="AK2268" s="41"/>
      <c r="AM2268" s="41"/>
      <c r="AO2268" s="41"/>
      <c r="AQ2268" s="41"/>
      <c r="AS2268" s="41"/>
      <c r="AU2268" s="41"/>
      <c r="AW2268" s="41"/>
      <c r="AY2268" s="41"/>
      <c r="BA2268" s="41"/>
      <c r="BC2268" s="41"/>
      <c r="BE2268" s="41"/>
      <c r="BG2268" s="41"/>
      <c r="BI2268" s="41"/>
      <c r="BK2268" s="41"/>
      <c r="BM2268" s="41"/>
      <c r="BO2268" s="41"/>
    </row>
    <row r="2269" spans="13:67" x14ac:dyDescent="0.2">
      <c r="M2269" s="41"/>
      <c r="O2269" s="41"/>
      <c r="Q2269" s="41"/>
      <c r="S2269" s="41"/>
      <c r="U2269" s="41"/>
      <c r="W2269" s="41"/>
      <c r="Y2269" s="41"/>
      <c r="AA2269" s="41"/>
      <c r="AC2269" s="41"/>
      <c r="AE2269" s="41"/>
      <c r="AG2269" s="41"/>
      <c r="AI2269" s="41"/>
      <c r="AK2269" s="41"/>
      <c r="AM2269" s="41"/>
      <c r="AO2269" s="41"/>
      <c r="AQ2269" s="41"/>
      <c r="AS2269" s="41"/>
      <c r="AU2269" s="41"/>
      <c r="AW2269" s="41"/>
      <c r="AY2269" s="41"/>
      <c r="BA2269" s="41"/>
      <c r="BC2269" s="41"/>
      <c r="BE2269" s="41"/>
      <c r="BG2269" s="41"/>
      <c r="BI2269" s="41"/>
      <c r="BK2269" s="41"/>
      <c r="BM2269" s="41"/>
      <c r="BO2269" s="41"/>
    </row>
    <row r="2270" spans="13:67" x14ac:dyDescent="0.2">
      <c r="M2270" s="41"/>
      <c r="O2270" s="41"/>
      <c r="Q2270" s="41"/>
      <c r="S2270" s="41"/>
      <c r="U2270" s="41"/>
      <c r="W2270" s="41"/>
      <c r="Y2270" s="41"/>
      <c r="AA2270" s="41"/>
      <c r="AC2270" s="41"/>
      <c r="AE2270" s="41"/>
      <c r="AG2270" s="41"/>
      <c r="AI2270" s="41"/>
      <c r="AK2270" s="41"/>
      <c r="AM2270" s="41"/>
      <c r="AO2270" s="41"/>
      <c r="AQ2270" s="41"/>
      <c r="AS2270" s="41"/>
      <c r="AU2270" s="41"/>
      <c r="AW2270" s="41"/>
      <c r="AY2270" s="41"/>
      <c r="BA2270" s="41"/>
      <c r="BC2270" s="41"/>
      <c r="BE2270" s="41"/>
      <c r="BG2270" s="41"/>
      <c r="BI2270" s="41"/>
      <c r="BK2270" s="41"/>
      <c r="BM2270" s="41"/>
      <c r="BO2270" s="41"/>
    </row>
    <row r="2271" spans="13:67" x14ac:dyDescent="0.2">
      <c r="M2271" s="41"/>
      <c r="O2271" s="41"/>
      <c r="Q2271" s="41"/>
      <c r="S2271" s="41"/>
      <c r="U2271" s="41"/>
      <c r="W2271" s="41"/>
      <c r="Y2271" s="41"/>
      <c r="AA2271" s="41"/>
      <c r="AC2271" s="41"/>
      <c r="AE2271" s="41"/>
      <c r="AG2271" s="41"/>
      <c r="AI2271" s="41"/>
      <c r="AK2271" s="41"/>
      <c r="AM2271" s="41"/>
      <c r="AO2271" s="41"/>
      <c r="AQ2271" s="41"/>
      <c r="AS2271" s="41"/>
      <c r="AU2271" s="41"/>
      <c r="AW2271" s="41"/>
      <c r="AY2271" s="41"/>
      <c r="BA2271" s="41"/>
      <c r="BC2271" s="41"/>
      <c r="BE2271" s="41"/>
      <c r="BG2271" s="41"/>
      <c r="BI2271" s="41"/>
      <c r="BK2271" s="41"/>
      <c r="BM2271" s="41"/>
      <c r="BO2271" s="41"/>
    </row>
    <row r="2272" spans="13:67" x14ac:dyDescent="0.2">
      <c r="M2272" s="41"/>
      <c r="O2272" s="41"/>
      <c r="Q2272" s="41"/>
      <c r="S2272" s="41"/>
      <c r="U2272" s="41"/>
      <c r="W2272" s="41"/>
      <c r="Y2272" s="41"/>
      <c r="AA2272" s="41"/>
      <c r="AC2272" s="41"/>
      <c r="AE2272" s="41"/>
      <c r="AG2272" s="41"/>
      <c r="AI2272" s="41"/>
      <c r="AK2272" s="41"/>
      <c r="AM2272" s="41"/>
      <c r="AO2272" s="41"/>
      <c r="AQ2272" s="41"/>
      <c r="AS2272" s="41"/>
      <c r="AU2272" s="41"/>
      <c r="AW2272" s="41"/>
      <c r="AY2272" s="41"/>
      <c r="BA2272" s="41"/>
      <c r="BC2272" s="41"/>
      <c r="BE2272" s="41"/>
      <c r="BG2272" s="41"/>
      <c r="BI2272" s="41"/>
      <c r="BK2272" s="41"/>
      <c r="BM2272" s="41"/>
      <c r="BO2272" s="41"/>
    </row>
    <row r="2273" spans="13:67" x14ac:dyDescent="0.2">
      <c r="M2273" s="41"/>
      <c r="O2273" s="41"/>
      <c r="Q2273" s="41"/>
      <c r="S2273" s="41"/>
      <c r="U2273" s="41"/>
      <c r="W2273" s="41"/>
      <c r="Y2273" s="41"/>
      <c r="AA2273" s="41"/>
      <c r="AC2273" s="41"/>
      <c r="AE2273" s="41"/>
      <c r="AG2273" s="41"/>
      <c r="AI2273" s="41"/>
      <c r="AK2273" s="41"/>
      <c r="AM2273" s="41"/>
      <c r="AO2273" s="41"/>
      <c r="AQ2273" s="41"/>
      <c r="AS2273" s="41"/>
      <c r="AU2273" s="41"/>
      <c r="AW2273" s="41"/>
      <c r="AY2273" s="41"/>
      <c r="BA2273" s="41"/>
      <c r="BC2273" s="41"/>
      <c r="BE2273" s="41"/>
      <c r="BG2273" s="41"/>
      <c r="BI2273" s="41"/>
      <c r="BK2273" s="41"/>
      <c r="BM2273" s="41"/>
      <c r="BO2273" s="41"/>
    </row>
    <row r="2274" spans="13:67" x14ac:dyDescent="0.2">
      <c r="M2274" s="41"/>
      <c r="O2274" s="41"/>
      <c r="Q2274" s="41"/>
      <c r="S2274" s="41"/>
      <c r="U2274" s="41"/>
      <c r="W2274" s="41"/>
      <c r="Y2274" s="41"/>
      <c r="AA2274" s="41"/>
      <c r="AC2274" s="41"/>
      <c r="AE2274" s="41"/>
      <c r="AG2274" s="41"/>
      <c r="AI2274" s="41"/>
      <c r="AK2274" s="41"/>
      <c r="AM2274" s="41"/>
      <c r="AO2274" s="41"/>
      <c r="AQ2274" s="41"/>
      <c r="AS2274" s="41"/>
      <c r="AU2274" s="41"/>
      <c r="AW2274" s="41"/>
      <c r="AY2274" s="41"/>
      <c r="BA2274" s="41"/>
      <c r="BC2274" s="41"/>
      <c r="BE2274" s="41"/>
      <c r="BG2274" s="41"/>
      <c r="BI2274" s="41"/>
      <c r="BK2274" s="41"/>
      <c r="BM2274" s="41"/>
      <c r="BO2274" s="41"/>
    </row>
    <row r="2275" spans="13:67" x14ac:dyDescent="0.2">
      <c r="M2275" s="41"/>
      <c r="O2275" s="41"/>
      <c r="Q2275" s="41"/>
      <c r="S2275" s="41"/>
      <c r="U2275" s="41"/>
      <c r="W2275" s="41"/>
      <c r="Y2275" s="41"/>
      <c r="AA2275" s="41"/>
      <c r="AC2275" s="41"/>
      <c r="AE2275" s="41"/>
      <c r="AG2275" s="41"/>
      <c r="AI2275" s="41"/>
      <c r="AK2275" s="41"/>
      <c r="AM2275" s="41"/>
      <c r="AO2275" s="41"/>
      <c r="AQ2275" s="41"/>
      <c r="AS2275" s="41"/>
      <c r="AU2275" s="41"/>
      <c r="AW2275" s="41"/>
      <c r="AY2275" s="41"/>
      <c r="BA2275" s="41"/>
      <c r="BC2275" s="41"/>
      <c r="BE2275" s="41"/>
      <c r="BG2275" s="41"/>
      <c r="BI2275" s="41"/>
      <c r="BK2275" s="41"/>
      <c r="BM2275" s="41"/>
      <c r="BO2275" s="41"/>
    </row>
    <row r="2276" spans="13:67" x14ac:dyDescent="0.2">
      <c r="M2276" s="41"/>
      <c r="O2276" s="41"/>
      <c r="Q2276" s="41"/>
      <c r="S2276" s="41"/>
      <c r="U2276" s="41"/>
      <c r="W2276" s="41"/>
      <c r="Y2276" s="41"/>
      <c r="AA2276" s="41"/>
      <c r="AC2276" s="41"/>
      <c r="AE2276" s="41"/>
      <c r="AG2276" s="41"/>
      <c r="AI2276" s="41"/>
      <c r="AK2276" s="41"/>
      <c r="AM2276" s="41"/>
      <c r="AO2276" s="41"/>
      <c r="AQ2276" s="41"/>
      <c r="AS2276" s="41"/>
      <c r="AU2276" s="41"/>
      <c r="AW2276" s="41"/>
      <c r="AY2276" s="41"/>
      <c r="BA2276" s="41"/>
      <c r="BC2276" s="41"/>
      <c r="BE2276" s="41"/>
      <c r="BG2276" s="41"/>
      <c r="BI2276" s="41"/>
      <c r="BK2276" s="41"/>
      <c r="BM2276" s="41"/>
      <c r="BO2276" s="41"/>
    </row>
    <row r="2277" spans="13:67" x14ac:dyDescent="0.2">
      <c r="M2277" s="41"/>
      <c r="O2277" s="41"/>
      <c r="Q2277" s="41"/>
      <c r="S2277" s="41"/>
      <c r="U2277" s="41"/>
      <c r="W2277" s="41"/>
      <c r="Y2277" s="41"/>
      <c r="AA2277" s="41"/>
      <c r="AC2277" s="41"/>
      <c r="AE2277" s="41"/>
      <c r="AG2277" s="41"/>
      <c r="AI2277" s="41"/>
      <c r="AK2277" s="41"/>
      <c r="AM2277" s="41"/>
      <c r="AO2277" s="41"/>
      <c r="AQ2277" s="41"/>
      <c r="AS2277" s="41"/>
      <c r="AU2277" s="41"/>
      <c r="AW2277" s="41"/>
      <c r="AY2277" s="41"/>
      <c r="BA2277" s="41"/>
      <c r="BC2277" s="41"/>
      <c r="BE2277" s="41"/>
      <c r="BG2277" s="41"/>
      <c r="BI2277" s="41"/>
      <c r="BK2277" s="41"/>
      <c r="BM2277" s="41"/>
      <c r="BO2277" s="41"/>
    </row>
    <row r="2278" spans="13:67" x14ac:dyDescent="0.2">
      <c r="M2278" s="41"/>
      <c r="O2278" s="41"/>
      <c r="Q2278" s="41"/>
      <c r="S2278" s="41"/>
      <c r="U2278" s="41"/>
      <c r="W2278" s="41"/>
      <c r="Y2278" s="41"/>
      <c r="AA2278" s="41"/>
      <c r="AC2278" s="41"/>
      <c r="AE2278" s="41"/>
      <c r="AG2278" s="41"/>
      <c r="AI2278" s="41"/>
      <c r="AK2278" s="41"/>
      <c r="AM2278" s="41"/>
      <c r="AO2278" s="41"/>
      <c r="AQ2278" s="41"/>
      <c r="AS2278" s="41"/>
      <c r="AU2278" s="41"/>
      <c r="AW2278" s="41"/>
      <c r="AY2278" s="41"/>
      <c r="BA2278" s="41"/>
      <c r="BC2278" s="41"/>
      <c r="BE2278" s="41"/>
      <c r="BG2278" s="41"/>
      <c r="BI2278" s="41"/>
      <c r="BK2278" s="41"/>
      <c r="BM2278" s="41"/>
      <c r="BO2278" s="41"/>
    </row>
    <row r="2279" spans="13:67" x14ac:dyDescent="0.2">
      <c r="M2279" s="41"/>
      <c r="O2279" s="41"/>
      <c r="Q2279" s="41"/>
      <c r="S2279" s="41"/>
      <c r="U2279" s="41"/>
      <c r="W2279" s="41"/>
      <c r="Y2279" s="41"/>
      <c r="AA2279" s="41"/>
      <c r="AC2279" s="41"/>
      <c r="AE2279" s="41"/>
      <c r="AG2279" s="41"/>
      <c r="AI2279" s="41"/>
      <c r="AK2279" s="41"/>
      <c r="AM2279" s="41"/>
      <c r="AO2279" s="41"/>
      <c r="AQ2279" s="41"/>
      <c r="AS2279" s="41"/>
      <c r="AU2279" s="41"/>
      <c r="AW2279" s="41"/>
      <c r="AY2279" s="41"/>
      <c r="BA2279" s="41"/>
      <c r="BC2279" s="41"/>
      <c r="BE2279" s="41"/>
      <c r="BG2279" s="41"/>
      <c r="BI2279" s="41"/>
      <c r="BK2279" s="41"/>
      <c r="BM2279" s="41"/>
      <c r="BO2279" s="41"/>
    </row>
    <row r="2280" spans="13:67" x14ac:dyDescent="0.2">
      <c r="M2280" s="41"/>
      <c r="O2280" s="41"/>
      <c r="Q2280" s="41"/>
      <c r="S2280" s="41"/>
      <c r="U2280" s="41"/>
      <c r="W2280" s="41"/>
      <c r="Y2280" s="41"/>
      <c r="AA2280" s="41"/>
      <c r="AC2280" s="41"/>
      <c r="AE2280" s="41"/>
      <c r="AG2280" s="41"/>
      <c r="AI2280" s="41"/>
      <c r="AK2280" s="41"/>
      <c r="AM2280" s="41"/>
      <c r="AO2280" s="41"/>
      <c r="AQ2280" s="41"/>
      <c r="AS2280" s="41"/>
      <c r="AU2280" s="41"/>
      <c r="AW2280" s="41"/>
      <c r="AY2280" s="41"/>
      <c r="BA2280" s="41"/>
      <c r="BC2280" s="41"/>
      <c r="BE2280" s="41"/>
      <c r="BG2280" s="41"/>
      <c r="BI2280" s="41"/>
      <c r="BK2280" s="41"/>
      <c r="BM2280" s="41"/>
      <c r="BO2280" s="41"/>
    </row>
    <row r="2281" spans="13:67" x14ac:dyDescent="0.2">
      <c r="M2281" s="41"/>
      <c r="O2281" s="41"/>
      <c r="Q2281" s="41"/>
      <c r="S2281" s="41"/>
      <c r="U2281" s="41"/>
      <c r="W2281" s="41"/>
      <c r="Y2281" s="41"/>
      <c r="AA2281" s="41"/>
      <c r="AC2281" s="41"/>
      <c r="AE2281" s="41"/>
      <c r="AG2281" s="41"/>
      <c r="AI2281" s="41"/>
      <c r="AK2281" s="41"/>
      <c r="AM2281" s="41"/>
      <c r="AO2281" s="41"/>
      <c r="AQ2281" s="41"/>
      <c r="AS2281" s="41"/>
      <c r="AU2281" s="41"/>
      <c r="AW2281" s="41"/>
      <c r="AY2281" s="41"/>
      <c r="BA2281" s="41"/>
      <c r="BC2281" s="41"/>
      <c r="BE2281" s="41"/>
      <c r="BG2281" s="41"/>
      <c r="BI2281" s="41"/>
      <c r="BK2281" s="41"/>
      <c r="BM2281" s="41"/>
      <c r="BO2281" s="41"/>
    </row>
    <row r="2282" spans="13:67" x14ac:dyDescent="0.2">
      <c r="M2282" s="41"/>
      <c r="O2282" s="41"/>
      <c r="Q2282" s="41"/>
      <c r="S2282" s="41"/>
      <c r="U2282" s="41"/>
      <c r="W2282" s="41"/>
      <c r="Y2282" s="41"/>
      <c r="AA2282" s="41"/>
      <c r="AC2282" s="41"/>
      <c r="AE2282" s="41"/>
      <c r="AG2282" s="41"/>
      <c r="AI2282" s="41"/>
      <c r="AK2282" s="41"/>
      <c r="AM2282" s="41"/>
      <c r="AO2282" s="41"/>
      <c r="AQ2282" s="41"/>
      <c r="AS2282" s="41"/>
      <c r="AU2282" s="41"/>
      <c r="AW2282" s="41"/>
      <c r="AY2282" s="41"/>
      <c r="BA2282" s="41"/>
      <c r="BC2282" s="41"/>
      <c r="BE2282" s="41"/>
      <c r="BG2282" s="41"/>
      <c r="BI2282" s="41"/>
      <c r="BK2282" s="41"/>
      <c r="BM2282" s="41"/>
      <c r="BO2282" s="41"/>
    </row>
    <row r="2283" spans="13:67" x14ac:dyDescent="0.2">
      <c r="M2283" s="41"/>
      <c r="O2283" s="41"/>
      <c r="Q2283" s="41"/>
      <c r="S2283" s="41"/>
      <c r="U2283" s="41"/>
      <c r="W2283" s="41"/>
      <c r="Y2283" s="41"/>
      <c r="AA2283" s="41"/>
      <c r="AC2283" s="41"/>
      <c r="AE2283" s="41"/>
      <c r="AG2283" s="41"/>
      <c r="AI2283" s="41"/>
      <c r="AK2283" s="41"/>
      <c r="AM2283" s="41"/>
      <c r="AO2283" s="41"/>
      <c r="AQ2283" s="41"/>
      <c r="AS2283" s="41"/>
      <c r="AU2283" s="41"/>
      <c r="AW2283" s="41"/>
      <c r="AY2283" s="41"/>
      <c r="BA2283" s="41"/>
      <c r="BC2283" s="41"/>
      <c r="BE2283" s="41"/>
      <c r="BG2283" s="41"/>
      <c r="BI2283" s="41"/>
      <c r="BK2283" s="41"/>
      <c r="BM2283" s="41"/>
      <c r="BO2283" s="41"/>
    </row>
    <row r="2284" spans="13:67" x14ac:dyDescent="0.2">
      <c r="M2284" s="41"/>
      <c r="O2284" s="41"/>
      <c r="Q2284" s="41"/>
      <c r="S2284" s="41"/>
      <c r="U2284" s="41"/>
      <c r="W2284" s="41"/>
      <c r="Y2284" s="41"/>
      <c r="AA2284" s="41"/>
      <c r="AC2284" s="41"/>
      <c r="AE2284" s="41"/>
      <c r="AG2284" s="41"/>
      <c r="AI2284" s="41"/>
      <c r="AK2284" s="41"/>
      <c r="AM2284" s="41"/>
      <c r="AO2284" s="41"/>
      <c r="AQ2284" s="41"/>
      <c r="AS2284" s="41"/>
      <c r="AU2284" s="41"/>
      <c r="AW2284" s="41"/>
      <c r="AY2284" s="41"/>
      <c r="BA2284" s="41"/>
      <c r="BC2284" s="41"/>
      <c r="BE2284" s="41"/>
      <c r="BG2284" s="41"/>
      <c r="BI2284" s="41"/>
      <c r="BK2284" s="41"/>
      <c r="BM2284" s="41"/>
      <c r="BO2284" s="41"/>
    </row>
    <row r="2285" spans="13:67" x14ac:dyDescent="0.2">
      <c r="M2285" s="41"/>
      <c r="O2285" s="41"/>
      <c r="Q2285" s="41"/>
      <c r="S2285" s="41"/>
      <c r="U2285" s="41"/>
      <c r="W2285" s="41"/>
      <c r="Y2285" s="41"/>
      <c r="AA2285" s="41"/>
      <c r="AC2285" s="41"/>
      <c r="AE2285" s="41"/>
      <c r="AG2285" s="41"/>
      <c r="AI2285" s="41"/>
      <c r="AK2285" s="41"/>
      <c r="AM2285" s="41"/>
      <c r="AO2285" s="41"/>
      <c r="AQ2285" s="41"/>
      <c r="AS2285" s="41"/>
      <c r="AU2285" s="41"/>
      <c r="AW2285" s="41"/>
      <c r="AY2285" s="41"/>
      <c r="BA2285" s="41"/>
      <c r="BC2285" s="41"/>
      <c r="BE2285" s="41"/>
      <c r="BG2285" s="41"/>
      <c r="BI2285" s="41"/>
      <c r="BK2285" s="41"/>
      <c r="BM2285" s="41"/>
      <c r="BO2285" s="41"/>
    </row>
    <row r="2286" spans="13:67" x14ac:dyDescent="0.2">
      <c r="M2286" s="41"/>
      <c r="O2286" s="41"/>
      <c r="Q2286" s="41"/>
      <c r="S2286" s="41"/>
      <c r="U2286" s="41"/>
      <c r="W2286" s="41"/>
      <c r="Y2286" s="41"/>
      <c r="AA2286" s="41"/>
      <c r="AC2286" s="41"/>
      <c r="AE2286" s="41"/>
      <c r="AG2286" s="41"/>
      <c r="AI2286" s="41"/>
      <c r="AK2286" s="41"/>
      <c r="AM2286" s="41"/>
      <c r="AO2286" s="41"/>
      <c r="AQ2286" s="41"/>
      <c r="AS2286" s="41"/>
      <c r="AU2286" s="41"/>
      <c r="AW2286" s="41"/>
      <c r="AY2286" s="41"/>
      <c r="BA2286" s="41"/>
      <c r="BC2286" s="41"/>
      <c r="BE2286" s="41"/>
      <c r="BG2286" s="41"/>
      <c r="BI2286" s="41"/>
      <c r="BK2286" s="41"/>
      <c r="BM2286" s="41"/>
      <c r="BO2286" s="41"/>
    </row>
    <row r="2287" spans="13:67" x14ac:dyDescent="0.2">
      <c r="M2287" s="41"/>
      <c r="O2287" s="41"/>
      <c r="Q2287" s="41"/>
      <c r="S2287" s="41"/>
      <c r="U2287" s="41"/>
      <c r="W2287" s="41"/>
      <c r="Y2287" s="41"/>
      <c r="AA2287" s="41"/>
      <c r="AC2287" s="41"/>
      <c r="AE2287" s="41"/>
      <c r="AG2287" s="41"/>
      <c r="AI2287" s="41"/>
      <c r="AK2287" s="41"/>
      <c r="AM2287" s="41"/>
      <c r="AO2287" s="41"/>
      <c r="AQ2287" s="41"/>
      <c r="AS2287" s="41"/>
      <c r="AU2287" s="41"/>
      <c r="AW2287" s="41"/>
      <c r="AY2287" s="41"/>
      <c r="BA2287" s="41"/>
      <c r="BC2287" s="41"/>
      <c r="BE2287" s="41"/>
      <c r="BG2287" s="41"/>
      <c r="BI2287" s="41"/>
      <c r="BK2287" s="41"/>
      <c r="BM2287" s="41"/>
      <c r="BO2287" s="41"/>
    </row>
    <row r="2288" spans="13:67" x14ac:dyDescent="0.2">
      <c r="M2288" s="41"/>
      <c r="O2288" s="41"/>
      <c r="Q2288" s="41"/>
      <c r="S2288" s="41"/>
      <c r="U2288" s="41"/>
      <c r="W2288" s="41"/>
      <c r="Y2288" s="41"/>
      <c r="AA2288" s="41"/>
      <c r="AC2288" s="41"/>
      <c r="AE2288" s="41"/>
      <c r="AG2288" s="41"/>
      <c r="AI2288" s="41"/>
      <c r="AK2288" s="41"/>
      <c r="AM2288" s="41"/>
      <c r="AO2288" s="41"/>
      <c r="AQ2288" s="41"/>
      <c r="AS2288" s="41"/>
      <c r="AU2288" s="41"/>
      <c r="AW2288" s="41"/>
      <c r="AY2288" s="41"/>
      <c r="BA2288" s="41"/>
      <c r="BC2288" s="41"/>
      <c r="BE2288" s="41"/>
      <c r="BG2288" s="41"/>
      <c r="BI2288" s="41"/>
      <c r="BK2288" s="41"/>
      <c r="BM2288" s="41"/>
      <c r="BO2288" s="41"/>
    </row>
    <row r="2289" spans="13:67" x14ac:dyDescent="0.2">
      <c r="M2289" s="41"/>
      <c r="O2289" s="41"/>
      <c r="Q2289" s="41"/>
      <c r="S2289" s="41"/>
      <c r="U2289" s="41"/>
      <c r="W2289" s="41"/>
      <c r="Y2289" s="41"/>
      <c r="AA2289" s="41"/>
      <c r="AC2289" s="41"/>
      <c r="AE2289" s="41"/>
      <c r="AG2289" s="41"/>
      <c r="AI2289" s="41"/>
      <c r="AK2289" s="41"/>
      <c r="AM2289" s="41"/>
      <c r="AO2289" s="41"/>
      <c r="AQ2289" s="41"/>
      <c r="AS2289" s="41"/>
      <c r="AU2289" s="41"/>
      <c r="AW2289" s="41"/>
      <c r="AY2289" s="41"/>
      <c r="BA2289" s="41"/>
      <c r="BC2289" s="41"/>
      <c r="BE2289" s="41"/>
      <c r="BG2289" s="41"/>
      <c r="BI2289" s="41"/>
      <c r="BK2289" s="41"/>
      <c r="BM2289" s="41"/>
      <c r="BO2289" s="41"/>
    </row>
    <row r="2290" spans="13:67" x14ac:dyDescent="0.2">
      <c r="M2290" s="41"/>
      <c r="O2290" s="41"/>
      <c r="Q2290" s="41"/>
      <c r="S2290" s="41"/>
      <c r="U2290" s="41"/>
      <c r="W2290" s="41"/>
      <c r="Y2290" s="41"/>
      <c r="AA2290" s="41"/>
      <c r="AC2290" s="41"/>
      <c r="AE2290" s="41"/>
      <c r="AG2290" s="41"/>
      <c r="AI2290" s="41"/>
      <c r="AK2290" s="41"/>
      <c r="AM2290" s="41"/>
      <c r="AO2290" s="41"/>
      <c r="AQ2290" s="41"/>
      <c r="AS2290" s="41"/>
      <c r="AU2290" s="41"/>
      <c r="AW2290" s="41"/>
      <c r="AY2290" s="41"/>
      <c r="BA2290" s="41"/>
      <c r="BC2290" s="41"/>
      <c r="BE2290" s="41"/>
      <c r="BG2290" s="41"/>
      <c r="BI2290" s="41"/>
      <c r="BK2290" s="41"/>
      <c r="BM2290" s="41"/>
      <c r="BO2290" s="41"/>
    </row>
    <row r="2291" spans="13:67" x14ac:dyDescent="0.2">
      <c r="M2291" s="41"/>
      <c r="O2291" s="41"/>
      <c r="Q2291" s="41"/>
      <c r="S2291" s="41"/>
      <c r="U2291" s="41"/>
      <c r="W2291" s="41"/>
      <c r="Y2291" s="41"/>
      <c r="AA2291" s="41"/>
      <c r="AC2291" s="41"/>
      <c r="AE2291" s="41"/>
      <c r="AG2291" s="41"/>
      <c r="AI2291" s="41"/>
      <c r="AK2291" s="41"/>
      <c r="AM2291" s="41"/>
      <c r="AO2291" s="41"/>
      <c r="AQ2291" s="41"/>
      <c r="AS2291" s="41"/>
      <c r="AU2291" s="41"/>
      <c r="AW2291" s="41"/>
      <c r="AY2291" s="41"/>
      <c r="BA2291" s="41"/>
      <c r="BC2291" s="41"/>
      <c r="BE2291" s="41"/>
      <c r="BG2291" s="41"/>
      <c r="BI2291" s="41"/>
      <c r="BK2291" s="41"/>
      <c r="BM2291" s="41"/>
      <c r="BO2291" s="41"/>
    </row>
    <row r="2292" spans="13:67" x14ac:dyDescent="0.2">
      <c r="M2292" s="41"/>
      <c r="O2292" s="41"/>
      <c r="Q2292" s="41"/>
      <c r="S2292" s="41"/>
      <c r="U2292" s="41"/>
      <c r="W2292" s="41"/>
      <c r="Y2292" s="41"/>
      <c r="AA2292" s="41"/>
      <c r="AC2292" s="41"/>
      <c r="AE2292" s="41"/>
      <c r="AG2292" s="41"/>
      <c r="AI2292" s="41"/>
      <c r="AK2292" s="41"/>
      <c r="AM2292" s="41"/>
      <c r="AO2292" s="41"/>
      <c r="AQ2292" s="41"/>
      <c r="AS2292" s="41"/>
      <c r="AU2292" s="41"/>
      <c r="AW2292" s="41"/>
      <c r="AY2292" s="41"/>
      <c r="BA2292" s="41"/>
      <c r="BC2292" s="41"/>
      <c r="BE2292" s="41"/>
      <c r="BG2292" s="41"/>
      <c r="BI2292" s="41"/>
      <c r="BK2292" s="41"/>
      <c r="BM2292" s="41"/>
      <c r="BO2292" s="41"/>
    </row>
    <row r="2293" spans="13:67" x14ac:dyDescent="0.2">
      <c r="M2293" s="41"/>
      <c r="O2293" s="41"/>
      <c r="Q2293" s="41"/>
      <c r="S2293" s="41"/>
      <c r="U2293" s="41"/>
      <c r="W2293" s="41"/>
      <c r="Y2293" s="41"/>
      <c r="AA2293" s="41"/>
      <c r="AC2293" s="41"/>
      <c r="AE2293" s="41"/>
      <c r="AG2293" s="41"/>
      <c r="AI2293" s="41"/>
      <c r="AK2293" s="41"/>
      <c r="AM2293" s="41"/>
      <c r="AO2293" s="41"/>
      <c r="AQ2293" s="41"/>
      <c r="AS2293" s="41"/>
      <c r="AU2293" s="41"/>
      <c r="AW2293" s="41"/>
      <c r="AY2293" s="41"/>
      <c r="BA2293" s="41"/>
      <c r="BC2293" s="41"/>
      <c r="BE2293" s="41"/>
      <c r="BG2293" s="41"/>
      <c r="BI2293" s="41"/>
      <c r="BK2293" s="41"/>
      <c r="BM2293" s="41"/>
      <c r="BO2293" s="41"/>
    </row>
    <row r="2294" spans="13:67" x14ac:dyDescent="0.2">
      <c r="M2294" s="41"/>
      <c r="O2294" s="41"/>
      <c r="Q2294" s="41"/>
      <c r="S2294" s="41"/>
      <c r="U2294" s="41"/>
      <c r="W2294" s="41"/>
      <c r="Y2294" s="41"/>
      <c r="AA2294" s="41"/>
      <c r="AC2294" s="41"/>
      <c r="AE2294" s="41"/>
      <c r="AG2294" s="41"/>
      <c r="AI2294" s="41"/>
      <c r="AK2294" s="41"/>
      <c r="AM2294" s="41"/>
      <c r="AO2294" s="41"/>
      <c r="AQ2294" s="41"/>
      <c r="AS2294" s="41"/>
      <c r="AU2294" s="41"/>
      <c r="AW2294" s="41"/>
      <c r="AY2294" s="41"/>
      <c r="BA2294" s="41"/>
      <c r="BC2294" s="41"/>
      <c r="BE2294" s="41"/>
      <c r="BG2294" s="41"/>
      <c r="BI2294" s="41"/>
      <c r="BK2294" s="41"/>
      <c r="BM2294" s="41"/>
      <c r="BO2294" s="41"/>
    </row>
    <row r="2295" spans="13:67" x14ac:dyDescent="0.2">
      <c r="M2295" s="41"/>
      <c r="O2295" s="41"/>
      <c r="Q2295" s="41"/>
      <c r="S2295" s="41"/>
      <c r="U2295" s="41"/>
      <c r="W2295" s="41"/>
      <c r="Y2295" s="41"/>
      <c r="AA2295" s="41"/>
      <c r="AC2295" s="41"/>
      <c r="AE2295" s="41"/>
      <c r="AG2295" s="41"/>
      <c r="AI2295" s="41"/>
      <c r="AK2295" s="41"/>
      <c r="AM2295" s="41"/>
      <c r="AO2295" s="41"/>
      <c r="AQ2295" s="41"/>
      <c r="AS2295" s="41"/>
      <c r="AU2295" s="41"/>
      <c r="AW2295" s="41"/>
      <c r="AY2295" s="41"/>
      <c r="BA2295" s="41"/>
      <c r="BC2295" s="41"/>
      <c r="BE2295" s="41"/>
      <c r="BG2295" s="41"/>
      <c r="BI2295" s="41"/>
      <c r="BK2295" s="41"/>
      <c r="BM2295" s="41"/>
      <c r="BO2295" s="41"/>
    </row>
    <row r="2296" spans="13:67" x14ac:dyDescent="0.2">
      <c r="M2296" s="41"/>
      <c r="O2296" s="41"/>
      <c r="Q2296" s="41"/>
      <c r="S2296" s="41"/>
      <c r="U2296" s="41"/>
      <c r="W2296" s="41"/>
      <c r="Y2296" s="41"/>
      <c r="AA2296" s="41"/>
      <c r="AC2296" s="41"/>
      <c r="AE2296" s="41"/>
      <c r="AG2296" s="41"/>
      <c r="AI2296" s="41"/>
      <c r="AK2296" s="41"/>
      <c r="AM2296" s="41"/>
      <c r="AO2296" s="41"/>
      <c r="AQ2296" s="41"/>
      <c r="AS2296" s="41"/>
      <c r="AU2296" s="41"/>
      <c r="AW2296" s="41"/>
      <c r="AY2296" s="41"/>
      <c r="BA2296" s="41"/>
      <c r="BC2296" s="41"/>
      <c r="BE2296" s="41"/>
      <c r="BG2296" s="41"/>
      <c r="BI2296" s="41"/>
      <c r="BK2296" s="41"/>
      <c r="BM2296" s="41"/>
      <c r="BO2296" s="41"/>
    </row>
    <row r="2297" spans="13:67" x14ac:dyDescent="0.2">
      <c r="M2297" s="41"/>
      <c r="O2297" s="41"/>
      <c r="Q2297" s="41"/>
      <c r="S2297" s="41"/>
      <c r="U2297" s="41"/>
      <c r="W2297" s="41"/>
      <c r="Y2297" s="41"/>
      <c r="AA2297" s="41"/>
      <c r="AC2297" s="41"/>
      <c r="AE2297" s="41"/>
      <c r="AG2297" s="41"/>
      <c r="AI2297" s="41"/>
      <c r="AK2297" s="41"/>
      <c r="AM2297" s="41"/>
      <c r="AO2297" s="41"/>
      <c r="AQ2297" s="41"/>
      <c r="AS2297" s="41"/>
      <c r="AU2297" s="41"/>
      <c r="AW2297" s="41"/>
      <c r="AY2297" s="41"/>
      <c r="BA2297" s="41"/>
      <c r="BC2297" s="41"/>
      <c r="BE2297" s="41"/>
      <c r="BG2297" s="41"/>
      <c r="BI2297" s="41"/>
      <c r="BK2297" s="41"/>
      <c r="BM2297" s="41"/>
      <c r="BO2297" s="41"/>
    </row>
    <row r="2298" spans="13:67" x14ac:dyDescent="0.2">
      <c r="M2298" s="41"/>
      <c r="O2298" s="41"/>
      <c r="Q2298" s="41"/>
      <c r="S2298" s="41"/>
      <c r="U2298" s="41"/>
      <c r="W2298" s="41"/>
      <c r="Y2298" s="41"/>
      <c r="AA2298" s="41"/>
      <c r="AC2298" s="41"/>
      <c r="AE2298" s="41"/>
      <c r="AG2298" s="41"/>
      <c r="AI2298" s="41"/>
      <c r="AK2298" s="41"/>
      <c r="AM2298" s="41"/>
      <c r="AO2298" s="41"/>
      <c r="AQ2298" s="41"/>
      <c r="AS2298" s="41"/>
      <c r="AU2298" s="41"/>
      <c r="AW2298" s="41"/>
      <c r="AY2298" s="41"/>
      <c r="BA2298" s="41"/>
      <c r="BC2298" s="41"/>
      <c r="BE2298" s="41"/>
      <c r="BG2298" s="41"/>
      <c r="BI2298" s="41"/>
      <c r="BK2298" s="41"/>
      <c r="BM2298" s="41"/>
      <c r="BO2298" s="41"/>
    </row>
    <row r="2299" spans="13:67" x14ac:dyDescent="0.2">
      <c r="M2299" s="41"/>
      <c r="O2299" s="41"/>
      <c r="Q2299" s="41"/>
      <c r="S2299" s="41"/>
      <c r="U2299" s="41"/>
      <c r="W2299" s="41"/>
      <c r="Y2299" s="41"/>
      <c r="AA2299" s="41"/>
      <c r="AC2299" s="41"/>
      <c r="AE2299" s="41"/>
      <c r="AG2299" s="41"/>
      <c r="AI2299" s="41"/>
      <c r="AK2299" s="41"/>
      <c r="AM2299" s="41"/>
      <c r="AO2299" s="41"/>
      <c r="AQ2299" s="41"/>
      <c r="AS2299" s="41"/>
      <c r="AU2299" s="41"/>
      <c r="AW2299" s="41"/>
      <c r="AY2299" s="41"/>
      <c r="BA2299" s="41"/>
      <c r="BC2299" s="41"/>
      <c r="BE2299" s="41"/>
      <c r="BG2299" s="41"/>
      <c r="BI2299" s="41"/>
      <c r="BK2299" s="41"/>
      <c r="BM2299" s="41"/>
      <c r="BO2299" s="41"/>
    </row>
    <row r="2300" spans="13:67" x14ac:dyDescent="0.2">
      <c r="M2300" s="41"/>
      <c r="O2300" s="41"/>
      <c r="Q2300" s="41"/>
      <c r="S2300" s="41"/>
      <c r="U2300" s="41"/>
      <c r="W2300" s="41"/>
      <c r="Y2300" s="41"/>
      <c r="AA2300" s="41"/>
      <c r="AC2300" s="41"/>
      <c r="AE2300" s="41"/>
      <c r="AG2300" s="41"/>
      <c r="AI2300" s="41"/>
      <c r="AK2300" s="41"/>
      <c r="AM2300" s="41"/>
      <c r="AO2300" s="41"/>
      <c r="AQ2300" s="41"/>
      <c r="AS2300" s="41"/>
      <c r="AU2300" s="41"/>
      <c r="AW2300" s="41"/>
      <c r="AY2300" s="41"/>
      <c r="BA2300" s="41"/>
      <c r="BC2300" s="41"/>
      <c r="BE2300" s="41"/>
      <c r="BG2300" s="41"/>
      <c r="BI2300" s="41"/>
      <c r="BK2300" s="41"/>
      <c r="BM2300" s="41"/>
      <c r="BO2300" s="41"/>
    </row>
    <row r="2301" spans="13:67" x14ac:dyDescent="0.2">
      <c r="M2301" s="41"/>
      <c r="O2301" s="41"/>
      <c r="Q2301" s="41"/>
      <c r="S2301" s="41"/>
      <c r="U2301" s="41"/>
      <c r="W2301" s="41"/>
      <c r="Y2301" s="41"/>
      <c r="AA2301" s="41"/>
      <c r="AC2301" s="41"/>
      <c r="AE2301" s="41"/>
      <c r="AG2301" s="41"/>
      <c r="AI2301" s="41"/>
      <c r="AK2301" s="41"/>
      <c r="AM2301" s="41"/>
      <c r="AO2301" s="41"/>
      <c r="AQ2301" s="41"/>
      <c r="AS2301" s="41"/>
      <c r="AU2301" s="41"/>
      <c r="AW2301" s="41"/>
      <c r="AY2301" s="41"/>
      <c r="BA2301" s="41"/>
      <c r="BC2301" s="41"/>
      <c r="BE2301" s="41"/>
      <c r="BG2301" s="41"/>
      <c r="BI2301" s="41"/>
      <c r="BK2301" s="41"/>
      <c r="BM2301" s="41"/>
      <c r="BO2301" s="41"/>
    </row>
    <row r="2302" spans="13:67" x14ac:dyDescent="0.2">
      <c r="M2302" s="41"/>
      <c r="O2302" s="41"/>
      <c r="Q2302" s="41"/>
      <c r="S2302" s="41"/>
      <c r="U2302" s="41"/>
      <c r="W2302" s="41"/>
      <c r="Y2302" s="41"/>
      <c r="AA2302" s="41"/>
      <c r="AC2302" s="41"/>
      <c r="AE2302" s="41"/>
      <c r="AG2302" s="41"/>
      <c r="AI2302" s="41"/>
      <c r="AK2302" s="41"/>
      <c r="AM2302" s="41"/>
      <c r="AO2302" s="41"/>
      <c r="AQ2302" s="41"/>
      <c r="AS2302" s="41"/>
      <c r="AU2302" s="41"/>
      <c r="AW2302" s="41"/>
      <c r="AY2302" s="41"/>
      <c r="BA2302" s="41"/>
      <c r="BC2302" s="41"/>
      <c r="BE2302" s="41"/>
      <c r="BG2302" s="41"/>
      <c r="BI2302" s="41"/>
      <c r="BK2302" s="41"/>
      <c r="BM2302" s="41"/>
      <c r="BO2302" s="41"/>
    </row>
    <row r="2303" spans="13:67" x14ac:dyDescent="0.2">
      <c r="M2303" s="41"/>
      <c r="O2303" s="41"/>
      <c r="Q2303" s="41"/>
      <c r="S2303" s="41"/>
      <c r="U2303" s="41"/>
      <c r="W2303" s="41"/>
      <c r="Y2303" s="41"/>
      <c r="AA2303" s="41"/>
      <c r="AC2303" s="41"/>
      <c r="AE2303" s="41"/>
      <c r="AG2303" s="41"/>
      <c r="AI2303" s="41"/>
      <c r="AK2303" s="41"/>
      <c r="AM2303" s="41"/>
      <c r="AO2303" s="41"/>
      <c r="AQ2303" s="41"/>
      <c r="AS2303" s="41"/>
      <c r="AU2303" s="41"/>
      <c r="AW2303" s="41"/>
      <c r="AY2303" s="41"/>
      <c r="BA2303" s="41"/>
      <c r="BC2303" s="41"/>
      <c r="BE2303" s="41"/>
      <c r="BG2303" s="41"/>
      <c r="BI2303" s="41"/>
      <c r="BK2303" s="41"/>
      <c r="BM2303" s="41"/>
      <c r="BO2303" s="41"/>
    </row>
    <row r="2304" spans="13:67" x14ac:dyDescent="0.2">
      <c r="M2304" s="41"/>
      <c r="O2304" s="41"/>
      <c r="Q2304" s="41"/>
      <c r="S2304" s="41"/>
      <c r="U2304" s="41"/>
      <c r="W2304" s="41"/>
      <c r="Y2304" s="41"/>
      <c r="AA2304" s="41"/>
      <c r="AC2304" s="41"/>
      <c r="AE2304" s="41"/>
      <c r="AG2304" s="41"/>
      <c r="AI2304" s="41"/>
      <c r="AK2304" s="41"/>
      <c r="AM2304" s="41"/>
      <c r="AO2304" s="41"/>
      <c r="AQ2304" s="41"/>
      <c r="AS2304" s="41"/>
      <c r="AU2304" s="41"/>
      <c r="AW2304" s="41"/>
      <c r="AY2304" s="41"/>
      <c r="BA2304" s="41"/>
      <c r="BC2304" s="41"/>
      <c r="BE2304" s="41"/>
      <c r="BG2304" s="41"/>
      <c r="BI2304" s="41"/>
      <c r="BK2304" s="41"/>
      <c r="BM2304" s="41"/>
      <c r="BO2304" s="41"/>
    </row>
    <row r="2305" spans="13:67" x14ac:dyDescent="0.2">
      <c r="M2305" s="41"/>
      <c r="O2305" s="41"/>
      <c r="Q2305" s="41"/>
      <c r="S2305" s="41"/>
      <c r="U2305" s="41"/>
      <c r="W2305" s="41"/>
      <c r="Y2305" s="41"/>
      <c r="AA2305" s="41"/>
      <c r="AC2305" s="41"/>
      <c r="AE2305" s="41"/>
      <c r="AG2305" s="41"/>
      <c r="AI2305" s="41"/>
      <c r="AK2305" s="41"/>
      <c r="AM2305" s="41"/>
      <c r="AO2305" s="41"/>
      <c r="AQ2305" s="41"/>
      <c r="AS2305" s="41"/>
      <c r="AU2305" s="41"/>
      <c r="AW2305" s="41"/>
      <c r="AY2305" s="41"/>
      <c r="BA2305" s="41"/>
      <c r="BC2305" s="41"/>
      <c r="BE2305" s="41"/>
      <c r="BG2305" s="41"/>
      <c r="BI2305" s="41"/>
      <c r="BK2305" s="41"/>
      <c r="BM2305" s="41"/>
      <c r="BO2305" s="41"/>
    </row>
    <row r="2306" spans="13:67" x14ac:dyDescent="0.2">
      <c r="M2306" s="41"/>
      <c r="O2306" s="41"/>
      <c r="Q2306" s="41"/>
      <c r="S2306" s="41"/>
      <c r="U2306" s="41"/>
      <c r="W2306" s="41"/>
      <c r="Y2306" s="41"/>
      <c r="AA2306" s="41"/>
      <c r="AC2306" s="41"/>
      <c r="AE2306" s="41"/>
      <c r="AG2306" s="41"/>
      <c r="AI2306" s="41"/>
      <c r="AK2306" s="41"/>
      <c r="AM2306" s="41"/>
      <c r="AO2306" s="41"/>
      <c r="AQ2306" s="41"/>
      <c r="AS2306" s="41"/>
      <c r="AU2306" s="41"/>
      <c r="AW2306" s="41"/>
      <c r="AY2306" s="41"/>
      <c r="BA2306" s="41"/>
      <c r="BC2306" s="41"/>
      <c r="BE2306" s="41"/>
      <c r="BG2306" s="41"/>
      <c r="BI2306" s="41"/>
      <c r="BK2306" s="41"/>
      <c r="BM2306" s="41"/>
      <c r="BO2306" s="41"/>
    </row>
    <row r="2307" spans="13:67" x14ac:dyDescent="0.2">
      <c r="M2307" s="41"/>
      <c r="O2307" s="41"/>
      <c r="Q2307" s="41"/>
      <c r="S2307" s="41"/>
      <c r="U2307" s="41"/>
      <c r="W2307" s="41"/>
      <c r="Y2307" s="41"/>
      <c r="AA2307" s="41"/>
      <c r="AC2307" s="41"/>
      <c r="AE2307" s="41"/>
      <c r="AG2307" s="41"/>
      <c r="AI2307" s="41"/>
      <c r="AK2307" s="41"/>
      <c r="AM2307" s="41"/>
      <c r="AO2307" s="41"/>
      <c r="AQ2307" s="41"/>
      <c r="AS2307" s="41"/>
      <c r="AU2307" s="41"/>
      <c r="AW2307" s="41"/>
      <c r="AY2307" s="41"/>
      <c r="BA2307" s="41"/>
      <c r="BC2307" s="41"/>
      <c r="BE2307" s="41"/>
      <c r="BG2307" s="41"/>
      <c r="BI2307" s="41"/>
      <c r="BK2307" s="41"/>
      <c r="BM2307" s="41"/>
      <c r="BO2307" s="41"/>
    </row>
    <row r="2308" spans="13:67" x14ac:dyDescent="0.2">
      <c r="M2308" s="41"/>
      <c r="O2308" s="41"/>
      <c r="Q2308" s="41"/>
      <c r="S2308" s="41"/>
      <c r="U2308" s="41"/>
      <c r="W2308" s="41"/>
      <c r="Y2308" s="41"/>
      <c r="AA2308" s="41"/>
      <c r="AC2308" s="41"/>
      <c r="AE2308" s="41"/>
      <c r="AG2308" s="41"/>
      <c r="AI2308" s="41"/>
      <c r="AK2308" s="41"/>
      <c r="AM2308" s="41"/>
      <c r="AO2308" s="41"/>
      <c r="AQ2308" s="41"/>
      <c r="AS2308" s="41"/>
      <c r="AU2308" s="41"/>
      <c r="AW2308" s="41"/>
      <c r="AY2308" s="41"/>
      <c r="BA2308" s="41"/>
      <c r="BC2308" s="41"/>
      <c r="BE2308" s="41"/>
      <c r="BG2308" s="41"/>
      <c r="BI2308" s="41"/>
      <c r="BK2308" s="41"/>
      <c r="BM2308" s="41"/>
      <c r="BO2308" s="41"/>
    </row>
    <row r="2309" spans="13:67" x14ac:dyDescent="0.2">
      <c r="M2309" s="41"/>
      <c r="O2309" s="41"/>
      <c r="Q2309" s="41"/>
      <c r="S2309" s="41"/>
      <c r="U2309" s="41"/>
      <c r="W2309" s="41"/>
      <c r="Y2309" s="41"/>
      <c r="AA2309" s="41"/>
      <c r="AC2309" s="41"/>
      <c r="AE2309" s="41"/>
      <c r="AG2309" s="41"/>
      <c r="AI2309" s="41"/>
      <c r="AK2309" s="41"/>
      <c r="AM2309" s="41"/>
      <c r="AO2309" s="41"/>
      <c r="AQ2309" s="41"/>
      <c r="AS2309" s="41"/>
      <c r="AU2309" s="41"/>
      <c r="AW2309" s="41"/>
      <c r="AY2309" s="41"/>
      <c r="BA2309" s="41"/>
      <c r="BC2309" s="41"/>
      <c r="BE2309" s="41"/>
      <c r="BG2309" s="41"/>
      <c r="BI2309" s="41"/>
      <c r="BK2309" s="41"/>
      <c r="BM2309" s="41"/>
      <c r="BO2309" s="41"/>
    </row>
    <row r="2310" spans="13:67" x14ac:dyDescent="0.2">
      <c r="M2310" s="41"/>
      <c r="O2310" s="41"/>
      <c r="Q2310" s="41"/>
      <c r="S2310" s="41"/>
      <c r="U2310" s="41"/>
      <c r="W2310" s="41"/>
      <c r="Y2310" s="41"/>
      <c r="AA2310" s="41"/>
      <c r="AC2310" s="41"/>
      <c r="AE2310" s="41"/>
      <c r="AG2310" s="41"/>
      <c r="AI2310" s="41"/>
      <c r="AK2310" s="41"/>
      <c r="AM2310" s="41"/>
      <c r="AO2310" s="41"/>
      <c r="AQ2310" s="41"/>
      <c r="AS2310" s="41"/>
      <c r="AU2310" s="41"/>
      <c r="AW2310" s="41"/>
      <c r="AY2310" s="41"/>
      <c r="BA2310" s="41"/>
      <c r="BC2310" s="41"/>
      <c r="BE2310" s="41"/>
      <c r="BG2310" s="41"/>
      <c r="BI2310" s="41"/>
      <c r="BK2310" s="41"/>
      <c r="BM2310" s="41"/>
      <c r="BO2310" s="41"/>
    </row>
    <row r="2311" spans="13:67" x14ac:dyDescent="0.2">
      <c r="M2311" s="41"/>
      <c r="O2311" s="41"/>
      <c r="Q2311" s="41"/>
      <c r="S2311" s="41"/>
      <c r="U2311" s="41"/>
      <c r="W2311" s="41"/>
      <c r="Y2311" s="41"/>
      <c r="AA2311" s="41"/>
      <c r="AC2311" s="41"/>
      <c r="AE2311" s="41"/>
      <c r="AG2311" s="41"/>
      <c r="AI2311" s="41"/>
      <c r="AK2311" s="41"/>
      <c r="AM2311" s="41"/>
      <c r="AO2311" s="41"/>
      <c r="AQ2311" s="41"/>
      <c r="AS2311" s="41"/>
      <c r="AU2311" s="41"/>
      <c r="AW2311" s="41"/>
      <c r="AY2311" s="41"/>
      <c r="BA2311" s="41"/>
      <c r="BC2311" s="41"/>
      <c r="BE2311" s="41"/>
      <c r="BG2311" s="41"/>
      <c r="BI2311" s="41"/>
      <c r="BK2311" s="41"/>
      <c r="BM2311" s="41"/>
      <c r="BO2311" s="41"/>
    </row>
    <row r="2312" spans="13:67" x14ac:dyDescent="0.2">
      <c r="M2312" s="41"/>
      <c r="O2312" s="41"/>
      <c r="Q2312" s="41"/>
      <c r="S2312" s="41"/>
      <c r="U2312" s="41"/>
      <c r="W2312" s="41"/>
      <c r="Y2312" s="41"/>
      <c r="AA2312" s="41"/>
      <c r="AC2312" s="41"/>
      <c r="AE2312" s="41"/>
      <c r="AG2312" s="41"/>
      <c r="AI2312" s="41"/>
      <c r="AK2312" s="41"/>
      <c r="AM2312" s="41"/>
      <c r="AO2312" s="41"/>
      <c r="AQ2312" s="41"/>
      <c r="AS2312" s="41"/>
      <c r="AU2312" s="41"/>
      <c r="AW2312" s="41"/>
      <c r="AY2312" s="41"/>
      <c r="BA2312" s="41"/>
      <c r="BC2312" s="41"/>
      <c r="BE2312" s="41"/>
      <c r="BG2312" s="41"/>
      <c r="BI2312" s="41"/>
      <c r="BK2312" s="41"/>
      <c r="BM2312" s="41"/>
      <c r="BO2312" s="41"/>
    </row>
    <row r="2313" spans="13:67" x14ac:dyDescent="0.2">
      <c r="M2313" s="41"/>
      <c r="O2313" s="41"/>
      <c r="Q2313" s="41"/>
      <c r="S2313" s="41"/>
      <c r="U2313" s="41"/>
      <c r="W2313" s="41"/>
      <c r="Y2313" s="41"/>
      <c r="AA2313" s="41"/>
      <c r="AC2313" s="41"/>
      <c r="AE2313" s="41"/>
      <c r="AG2313" s="41"/>
      <c r="AI2313" s="41"/>
      <c r="AK2313" s="41"/>
      <c r="AM2313" s="41"/>
      <c r="AO2313" s="41"/>
      <c r="AQ2313" s="41"/>
      <c r="AS2313" s="41"/>
      <c r="AU2313" s="41"/>
      <c r="AW2313" s="41"/>
      <c r="AY2313" s="41"/>
      <c r="BA2313" s="41"/>
      <c r="BC2313" s="41"/>
      <c r="BE2313" s="41"/>
      <c r="BG2313" s="41"/>
      <c r="BI2313" s="41"/>
      <c r="BK2313" s="41"/>
      <c r="BM2313" s="41"/>
      <c r="BO2313" s="41"/>
    </row>
    <row r="2314" spans="13:67" x14ac:dyDescent="0.2">
      <c r="M2314" s="41"/>
      <c r="O2314" s="41"/>
      <c r="Q2314" s="41"/>
      <c r="S2314" s="41"/>
      <c r="U2314" s="41"/>
      <c r="W2314" s="41"/>
      <c r="Y2314" s="41"/>
      <c r="AA2314" s="41"/>
      <c r="AC2314" s="41"/>
      <c r="AE2314" s="41"/>
      <c r="AG2314" s="41"/>
      <c r="AI2314" s="41"/>
      <c r="AK2314" s="41"/>
      <c r="AM2314" s="41"/>
      <c r="AO2314" s="41"/>
      <c r="AQ2314" s="41"/>
      <c r="AS2314" s="41"/>
      <c r="AU2314" s="41"/>
      <c r="AW2314" s="41"/>
      <c r="AY2314" s="41"/>
      <c r="BA2314" s="41"/>
      <c r="BC2314" s="41"/>
      <c r="BE2314" s="41"/>
      <c r="BG2314" s="41"/>
      <c r="BI2314" s="41"/>
      <c r="BK2314" s="41"/>
      <c r="BM2314" s="41"/>
      <c r="BO2314" s="41"/>
    </row>
    <row r="2315" spans="13:67" x14ac:dyDescent="0.2">
      <c r="M2315" s="41"/>
      <c r="O2315" s="41"/>
      <c r="Q2315" s="41"/>
      <c r="S2315" s="41"/>
      <c r="U2315" s="41"/>
      <c r="W2315" s="41"/>
      <c r="Y2315" s="41"/>
      <c r="AA2315" s="41"/>
      <c r="AC2315" s="41"/>
      <c r="AE2315" s="41"/>
      <c r="AG2315" s="41"/>
      <c r="AI2315" s="41"/>
      <c r="AK2315" s="41"/>
      <c r="AM2315" s="41"/>
      <c r="AO2315" s="41"/>
      <c r="AQ2315" s="41"/>
      <c r="AS2315" s="41"/>
      <c r="AU2315" s="41"/>
      <c r="AW2315" s="41"/>
      <c r="AY2315" s="41"/>
      <c r="BA2315" s="41"/>
      <c r="BC2315" s="41"/>
      <c r="BE2315" s="41"/>
      <c r="BG2315" s="41"/>
      <c r="BI2315" s="41"/>
      <c r="BK2315" s="41"/>
      <c r="BM2315" s="41"/>
      <c r="BO2315" s="41"/>
    </row>
    <row r="2316" spans="13:67" x14ac:dyDescent="0.2">
      <c r="M2316" s="41"/>
      <c r="O2316" s="41"/>
      <c r="Q2316" s="41"/>
      <c r="S2316" s="41"/>
      <c r="U2316" s="41"/>
      <c r="W2316" s="41"/>
      <c r="Y2316" s="41"/>
      <c r="AA2316" s="41"/>
      <c r="AC2316" s="41"/>
      <c r="AE2316" s="41"/>
      <c r="AG2316" s="41"/>
      <c r="AI2316" s="41"/>
      <c r="AK2316" s="41"/>
      <c r="AM2316" s="41"/>
      <c r="AO2316" s="41"/>
      <c r="AQ2316" s="41"/>
      <c r="AS2316" s="41"/>
      <c r="AU2316" s="41"/>
      <c r="AW2316" s="41"/>
      <c r="AY2316" s="41"/>
      <c r="BA2316" s="41"/>
      <c r="BC2316" s="41"/>
      <c r="BE2316" s="41"/>
      <c r="BG2316" s="41"/>
      <c r="BI2316" s="41"/>
      <c r="BK2316" s="41"/>
      <c r="BM2316" s="41"/>
      <c r="BO2316" s="41"/>
    </row>
    <row r="2317" spans="13:67" x14ac:dyDescent="0.2">
      <c r="M2317" s="41"/>
      <c r="O2317" s="41"/>
      <c r="Q2317" s="41"/>
      <c r="S2317" s="41"/>
      <c r="U2317" s="41"/>
      <c r="W2317" s="41"/>
      <c r="Y2317" s="41"/>
      <c r="AA2317" s="41"/>
      <c r="AC2317" s="41"/>
      <c r="AE2317" s="41"/>
      <c r="AG2317" s="41"/>
      <c r="AI2317" s="41"/>
      <c r="AK2317" s="41"/>
      <c r="AM2317" s="41"/>
      <c r="AO2317" s="41"/>
      <c r="AQ2317" s="41"/>
      <c r="AS2317" s="41"/>
      <c r="AU2317" s="41"/>
      <c r="AW2317" s="41"/>
      <c r="AY2317" s="41"/>
      <c r="BA2317" s="41"/>
      <c r="BC2317" s="41"/>
      <c r="BE2317" s="41"/>
      <c r="BG2317" s="41"/>
      <c r="BI2317" s="41"/>
      <c r="BK2317" s="41"/>
      <c r="BM2317" s="41"/>
      <c r="BO2317" s="41"/>
    </row>
    <row r="2318" spans="13:67" x14ac:dyDescent="0.2">
      <c r="M2318" s="41"/>
      <c r="O2318" s="41"/>
      <c r="Q2318" s="41"/>
      <c r="S2318" s="41"/>
      <c r="U2318" s="41"/>
      <c r="W2318" s="41"/>
      <c r="Y2318" s="41"/>
      <c r="AA2318" s="41"/>
      <c r="AC2318" s="41"/>
      <c r="AE2318" s="41"/>
      <c r="AG2318" s="41"/>
      <c r="AI2318" s="41"/>
      <c r="AK2318" s="41"/>
      <c r="AM2318" s="41"/>
      <c r="AO2318" s="41"/>
      <c r="AQ2318" s="41"/>
      <c r="AS2318" s="41"/>
      <c r="AU2318" s="41"/>
      <c r="AW2318" s="41"/>
      <c r="AY2318" s="41"/>
      <c r="BA2318" s="41"/>
      <c r="BC2318" s="41"/>
      <c r="BE2318" s="41"/>
      <c r="BG2318" s="41"/>
      <c r="BI2318" s="41"/>
      <c r="BK2318" s="41"/>
      <c r="BM2318" s="41"/>
      <c r="BO2318" s="41"/>
    </row>
    <row r="2319" spans="13:67" x14ac:dyDescent="0.2">
      <c r="M2319" s="41"/>
      <c r="O2319" s="41"/>
      <c r="Q2319" s="41"/>
      <c r="S2319" s="41"/>
      <c r="U2319" s="41"/>
      <c r="W2319" s="41"/>
      <c r="Y2319" s="41"/>
      <c r="AA2319" s="41"/>
      <c r="AC2319" s="41"/>
      <c r="AE2319" s="41"/>
      <c r="AG2319" s="41"/>
      <c r="AI2319" s="41"/>
      <c r="AK2319" s="41"/>
      <c r="AM2319" s="41"/>
      <c r="AO2319" s="41"/>
      <c r="AQ2319" s="41"/>
      <c r="AS2319" s="41"/>
      <c r="AU2319" s="41"/>
      <c r="AW2319" s="41"/>
      <c r="AY2319" s="41"/>
      <c r="BA2319" s="41"/>
      <c r="BC2319" s="41"/>
      <c r="BE2319" s="41"/>
      <c r="BG2319" s="41"/>
      <c r="BI2319" s="41"/>
      <c r="BK2319" s="41"/>
      <c r="BM2319" s="41"/>
      <c r="BO2319" s="41"/>
    </row>
    <row r="2320" spans="13:67" x14ac:dyDescent="0.2">
      <c r="M2320" s="41"/>
      <c r="O2320" s="41"/>
      <c r="Q2320" s="41"/>
      <c r="S2320" s="41"/>
      <c r="U2320" s="41"/>
      <c r="W2320" s="41"/>
      <c r="Y2320" s="41"/>
      <c r="AA2320" s="41"/>
      <c r="AC2320" s="41"/>
      <c r="AE2320" s="41"/>
      <c r="AG2320" s="41"/>
      <c r="AI2320" s="41"/>
      <c r="AK2320" s="41"/>
      <c r="AM2320" s="41"/>
      <c r="AO2320" s="41"/>
      <c r="AQ2320" s="41"/>
      <c r="AS2320" s="41"/>
      <c r="AU2320" s="41"/>
      <c r="AW2320" s="41"/>
      <c r="AY2320" s="41"/>
      <c r="BA2320" s="41"/>
      <c r="BC2320" s="41"/>
      <c r="BE2320" s="41"/>
      <c r="BG2320" s="41"/>
      <c r="BI2320" s="41"/>
      <c r="BK2320" s="41"/>
      <c r="BM2320" s="41"/>
      <c r="BO2320" s="41"/>
    </row>
    <row r="2321" spans="13:67" x14ac:dyDescent="0.2">
      <c r="M2321" s="41"/>
      <c r="O2321" s="41"/>
      <c r="Q2321" s="41"/>
      <c r="S2321" s="41"/>
      <c r="U2321" s="41"/>
      <c r="W2321" s="41"/>
      <c r="Y2321" s="41"/>
      <c r="AA2321" s="41"/>
      <c r="AC2321" s="41"/>
      <c r="AE2321" s="41"/>
      <c r="AG2321" s="41"/>
      <c r="AI2321" s="41"/>
      <c r="AK2321" s="41"/>
      <c r="AM2321" s="41"/>
      <c r="AO2321" s="41"/>
      <c r="AQ2321" s="41"/>
      <c r="AS2321" s="41"/>
      <c r="AU2321" s="41"/>
      <c r="AW2321" s="41"/>
      <c r="AY2321" s="41"/>
      <c r="BA2321" s="41"/>
      <c r="BC2321" s="41"/>
      <c r="BE2321" s="41"/>
      <c r="BG2321" s="41"/>
      <c r="BI2321" s="41"/>
      <c r="BK2321" s="41"/>
      <c r="BM2321" s="41"/>
      <c r="BO2321" s="41"/>
    </row>
    <row r="2322" spans="13:67" x14ac:dyDescent="0.2">
      <c r="M2322" s="41"/>
      <c r="O2322" s="41"/>
      <c r="Q2322" s="41"/>
      <c r="S2322" s="41"/>
      <c r="U2322" s="41"/>
      <c r="W2322" s="41"/>
      <c r="Y2322" s="41"/>
      <c r="AA2322" s="41"/>
      <c r="AC2322" s="41"/>
      <c r="AE2322" s="41"/>
      <c r="AG2322" s="41"/>
      <c r="AI2322" s="41"/>
      <c r="AK2322" s="41"/>
      <c r="AM2322" s="41"/>
      <c r="AO2322" s="41"/>
      <c r="AQ2322" s="41"/>
      <c r="AS2322" s="41"/>
      <c r="AU2322" s="41"/>
      <c r="AW2322" s="41"/>
      <c r="AY2322" s="41"/>
      <c r="BA2322" s="41"/>
      <c r="BC2322" s="41"/>
      <c r="BE2322" s="41"/>
      <c r="BG2322" s="41"/>
      <c r="BI2322" s="41"/>
      <c r="BK2322" s="41"/>
      <c r="BM2322" s="41"/>
      <c r="BO2322" s="41"/>
    </row>
    <row r="2323" spans="13:67" x14ac:dyDescent="0.2">
      <c r="M2323" s="41"/>
      <c r="O2323" s="41"/>
      <c r="Q2323" s="41"/>
      <c r="S2323" s="41"/>
      <c r="U2323" s="41"/>
      <c r="W2323" s="41"/>
      <c r="Y2323" s="41"/>
      <c r="AA2323" s="41"/>
      <c r="AC2323" s="41"/>
      <c r="AE2323" s="41"/>
      <c r="AG2323" s="41"/>
      <c r="AI2323" s="41"/>
      <c r="AK2323" s="41"/>
      <c r="AM2323" s="41"/>
      <c r="AO2323" s="41"/>
      <c r="AQ2323" s="41"/>
      <c r="AS2323" s="41"/>
      <c r="AU2323" s="41"/>
      <c r="AW2323" s="41"/>
      <c r="AY2323" s="41"/>
      <c r="BA2323" s="41"/>
      <c r="BC2323" s="41"/>
      <c r="BE2323" s="41"/>
      <c r="BG2323" s="41"/>
      <c r="BI2323" s="41"/>
      <c r="BK2323" s="41"/>
      <c r="BM2323" s="41"/>
      <c r="BO2323" s="41"/>
    </row>
    <row r="2324" spans="13:67" x14ac:dyDescent="0.2">
      <c r="M2324" s="41"/>
      <c r="O2324" s="41"/>
      <c r="Q2324" s="41"/>
      <c r="S2324" s="41"/>
      <c r="U2324" s="41"/>
      <c r="W2324" s="41"/>
      <c r="Y2324" s="41"/>
      <c r="AA2324" s="41"/>
      <c r="AC2324" s="41"/>
      <c r="AE2324" s="41"/>
      <c r="AG2324" s="41"/>
      <c r="AI2324" s="41"/>
      <c r="AK2324" s="41"/>
      <c r="AM2324" s="41"/>
      <c r="AO2324" s="41"/>
      <c r="AQ2324" s="41"/>
      <c r="AS2324" s="41"/>
      <c r="AU2324" s="41"/>
      <c r="AW2324" s="41"/>
      <c r="AY2324" s="41"/>
      <c r="BA2324" s="41"/>
      <c r="BC2324" s="41"/>
      <c r="BE2324" s="41"/>
      <c r="BG2324" s="41"/>
      <c r="BI2324" s="41"/>
      <c r="BK2324" s="41"/>
      <c r="BM2324" s="41"/>
      <c r="BO2324" s="41"/>
    </row>
    <row r="2325" spans="13:67" x14ac:dyDescent="0.2">
      <c r="M2325" s="41"/>
      <c r="O2325" s="41"/>
      <c r="Q2325" s="41"/>
      <c r="S2325" s="41"/>
      <c r="U2325" s="41"/>
      <c r="W2325" s="41"/>
      <c r="Y2325" s="41"/>
      <c r="AA2325" s="41"/>
      <c r="AC2325" s="41"/>
      <c r="AE2325" s="41"/>
      <c r="AG2325" s="41"/>
      <c r="AI2325" s="41"/>
      <c r="AK2325" s="41"/>
      <c r="AM2325" s="41"/>
      <c r="AO2325" s="41"/>
      <c r="AQ2325" s="41"/>
      <c r="AS2325" s="41"/>
      <c r="AU2325" s="41"/>
      <c r="AW2325" s="41"/>
      <c r="AY2325" s="41"/>
      <c r="BA2325" s="41"/>
      <c r="BC2325" s="41"/>
      <c r="BE2325" s="41"/>
      <c r="BG2325" s="41"/>
      <c r="BI2325" s="41"/>
      <c r="BK2325" s="41"/>
      <c r="BM2325" s="41"/>
      <c r="BO2325" s="41"/>
    </row>
    <row r="2326" spans="13:67" x14ac:dyDescent="0.2">
      <c r="M2326" s="41"/>
      <c r="O2326" s="41"/>
      <c r="Q2326" s="41"/>
      <c r="S2326" s="41"/>
      <c r="U2326" s="41"/>
      <c r="W2326" s="41"/>
      <c r="Y2326" s="41"/>
      <c r="AA2326" s="41"/>
      <c r="AC2326" s="41"/>
      <c r="AE2326" s="41"/>
      <c r="AG2326" s="41"/>
      <c r="AI2326" s="41"/>
      <c r="AK2326" s="41"/>
      <c r="AM2326" s="41"/>
      <c r="AO2326" s="41"/>
      <c r="AQ2326" s="41"/>
      <c r="AS2326" s="41"/>
      <c r="AU2326" s="41"/>
      <c r="AW2326" s="41"/>
      <c r="AY2326" s="41"/>
      <c r="BA2326" s="41"/>
      <c r="BC2326" s="41"/>
      <c r="BE2326" s="41"/>
      <c r="BG2326" s="41"/>
      <c r="BI2326" s="41"/>
      <c r="BK2326" s="41"/>
      <c r="BM2326" s="41"/>
      <c r="BO2326" s="41"/>
    </row>
    <row r="2327" spans="13:67" x14ac:dyDescent="0.2">
      <c r="M2327" s="41"/>
      <c r="O2327" s="41"/>
      <c r="Q2327" s="41"/>
      <c r="S2327" s="41"/>
      <c r="U2327" s="41"/>
      <c r="W2327" s="41"/>
      <c r="Y2327" s="41"/>
      <c r="AA2327" s="41"/>
      <c r="AC2327" s="41"/>
      <c r="AE2327" s="41"/>
      <c r="AG2327" s="41"/>
      <c r="AI2327" s="41"/>
      <c r="AK2327" s="41"/>
      <c r="AM2327" s="41"/>
      <c r="AO2327" s="41"/>
      <c r="AQ2327" s="41"/>
      <c r="AS2327" s="41"/>
      <c r="AU2327" s="41"/>
      <c r="AW2327" s="41"/>
      <c r="AY2327" s="41"/>
      <c r="BA2327" s="41"/>
      <c r="BC2327" s="41"/>
      <c r="BE2327" s="41"/>
      <c r="BG2327" s="41"/>
      <c r="BI2327" s="41"/>
      <c r="BK2327" s="41"/>
      <c r="BM2327" s="41"/>
      <c r="BO2327" s="41"/>
    </row>
    <row r="2328" spans="13:67" x14ac:dyDescent="0.2">
      <c r="M2328" s="41"/>
      <c r="O2328" s="41"/>
      <c r="Q2328" s="41"/>
      <c r="S2328" s="41"/>
      <c r="U2328" s="41"/>
      <c r="W2328" s="41"/>
      <c r="Y2328" s="41"/>
      <c r="AA2328" s="41"/>
      <c r="AC2328" s="41"/>
      <c r="AE2328" s="41"/>
      <c r="AG2328" s="41"/>
      <c r="AI2328" s="41"/>
      <c r="AK2328" s="41"/>
      <c r="AM2328" s="41"/>
      <c r="AO2328" s="41"/>
      <c r="AQ2328" s="41"/>
      <c r="AS2328" s="41"/>
      <c r="AU2328" s="41"/>
      <c r="AW2328" s="41"/>
      <c r="AY2328" s="41"/>
      <c r="BA2328" s="41"/>
      <c r="BC2328" s="41"/>
      <c r="BE2328" s="41"/>
      <c r="BG2328" s="41"/>
      <c r="BI2328" s="41"/>
      <c r="BK2328" s="41"/>
      <c r="BM2328" s="41"/>
      <c r="BO2328" s="41"/>
    </row>
    <row r="2329" spans="13:67" x14ac:dyDescent="0.2">
      <c r="M2329" s="41"/>
      <c r="O2329" s="41"/>
      <c r="Q2329" s="41"/>
      <c r="S2329" s="41"/>
      <c r="U2329" s="41"/>
      <c r="W2329" s="41"/>
      <c r="Y2329" s="41"/>
      <c r="AA2329" s="41"/>
      <c r="AC2329" s="41"/>
      <c r="AE2329" s="41"/>
      <c r="AG2329" s="41"/>
      <c r="AI2329" s="41"/>
      <c r="AK2329" s="41"/>
      <c r="AM2329" s="41"/>
      <c r="AO2329" s="41"/>
      <c r="AQ2329" s="41"/>
      <c r="AS2329" s="41"/>
      <c r="AU2329" s="41"/>
      <c r="AW2329" s="41"/>
      <c r="AY2329" s="41"/>
      <c r="BA2329" s="41"/>
      <c r="BC2329" s="41"/>
      <c r="BE2329" s="41"/>
      <c r="BG2329" s="41"/>
      <c r="BI2329" s="41"/>
      <c r="BK2329" s="41"/>
      <c r="BM2329" s="41"/>
      <c r="BO2329" s="41"/>
    </row>
    <row r="2330" spans="13:67" x14ac:dyDescent="0.2">
      <c r="M2330" s="41"/>
      <c r="O2330" s="41"/>
      <c r="Q2330" s="41"/>
      <c r="S2330" s="41"/>
      <c r="U2330" s="41"/>
      <c r="W2330" s="41"/>
      <c r="Y2330" s="41"/>
      <c r="AA2330" s="41"/>
      <c r="AC2330" s="41"/>
      <c r="AE2330" s="41"/>
      <c r="AG2330" s="41"/>
      <c r="AI2330" s="41"/>
      <c r="AK2330" s="41"/>
      <c r="AM2330" s="41"/>
      <c r="AO2330" s="41"/>
      <c r="AQ2330" s="41"/>
      <c r="AS2330" s="41"/>
      <c r="AU2330" s="41"/>
      <c r="AW2330" s="41"/>
      <c r="AY2330" s="41"/>
      <c r="BA2330" s="41"/>
      <c r="BC2330" s="41"/>
      <c r="BE2330" s="41"/>
      <c r="BG2330" s="41"/>
      <c r="BI2330" s="41"/>
      <c r="BK2330" s="41"/>
      <c r="BM2330" s="41"/>
      <c r="BO2330" s="41"/>
    </row>
    <row r="2331" spans="13:67" x14ac:dyDescent="0.2">
      <c r="M2331" s="41"/>
      <c r="O2331" s="41"/>
      <c r="Q2331" s="41"/>
      <c r="S2331" s="41"/>
      <c r="U2331" s="41"/>
      <c r="W2331" s="41"/>
      <c r="Y2331" s="41"/>
      <c r="AA2331" s="41"/>
      <c r="AC2331" s="41"/>
      <c r="AE2331" s="41"/>
      <c r="AG2331" s="41"/>
      <c r="AI2331" s="41"/>
      <c r="AK2331" s="41"/>
      <c r="AM2331" s="41"/>
      <c r="AO2331" s="41"/>
      <c r="AQ2331" s="41"/>
      <c r="AS2331" s="41"/>
      <c r="AU2331" s="41"/>
      <c r="AW2331" s="41"/>
      <c r="AY2331" s="41"/>
      <c r="BA2331" s="41"/>
      <c r="BC2331" s="41"/>
      <c r="BE2331" s="41"/>
      <c r="BG2331" s="41"/>
      <c r="BI2331" s="41"/>
      <c r="BK2331" s="41"/>
      <c r="BM2331" s="41"/>
      <c r="BO2331" s="41"/>
    </row>
    <row r="2332" spans="13:67" x14ac:dyDescent="0.2">
      <c r="M2332" s="41"/>
      <c r="O2332" s="41"/>
      <c r="Q2332" s="41"/>
      <c r="S2332" s="41"/>
      <c r="U2332" s="41"/>
      <c r="W2332" s="41"/>
      <c r="Y2332" s="41"/>
      <c r="AA2332" s="41"/>
      <c r="AC2332" s="41"/>
      <c r="AE2332" s="41"/>
      <c r="AG2332" s="41"/>
      <c r="AI2332" s="41"/>
      <c r="AK2332" s="41"/>
      <c r="AM2332" s="41"/>
      <c r="AO2332" s="41"/>
      <c r="AQ2332" s="41"/>
      <c r="AS2332" s="41"/>
      <c r="AU2332" s="41"/>
      <c r="AW2332" s="41"/>
      <c r="AY2332" s="41"/>
      <c r="BA2332" s="41"/>
      <c r="BC2332" s="41"/>
      <c r="BE2332" s="41"/>
      <c r="BG2332" s="41"/>
      <c r="BI2332" s="41"/>
      <c r="BK2332" s="41"/>
      <c r="BM2332" s="41"/>
      <c r="BO2332" s="41"/>
    </row>
    <row r="2333" spans="13:67" x14ac:dyDescent="0.2">
      <c r="M2333" s="41"/>
      <c r="O2333" s="41"/>
      <c r="Q2333" s="41"/>
      <c r="S2333" s="41"/>
      <c r="U2333" s="41"/>
      <c r="W2333" s="41"/>
      <c r="Y2333" s="41"/>
      <c r="AA2333" s="41"/>
      <c r="AC2333" s="41"/>
      <c r="AE2333" s="41"/>
      <c r="AG2333" s="41"/>
      <c r="AI2333" s="41"/>
      <c r="AK2333" s="41"/>
      <c r="AM2333" s="41"/>
      <c r="AO2333" s="41"/>
      <c r="AQ2333" s="41"/>
      <c r="AS2333" s="41"/>
      <c r="AU2333" s="41"/>
      <c r="AW2333" s="41"/>
      <c r="AY2333" s="41"/>
      <c r="BA2333" s="41"/>
      <c r="BC2333" s="41"/>
      <c r="BE2333" s="41"/>
      <c r="BG2333" s="41"/>
      <c r="BI2333" s="41"/>
      <c r="BK2333" s="41"/>
      <c r="BM2333" s="41"/>
      <c r="BO2333" s="41"/>
    </row>
    <row r="2334" spans="13:67" x14ac:dyDescent="0.2">
      <c r="M2334" s="41"/>
      <c r="O2334" s="41"/>
      <c r="Q2334" s="41"/>
      <c r="S2334" s="41"/>
      <c r="U2334" s="41"/>
      <c r="W2334" s="41"/>
      <c r="Y2334" s="41"/>
      <c r="AA2334" s="41"/>
      <c r="AC2334" s="41"/>
      <c r="AE2334" s="41"/>
      <c r="AG2334" s="41"/>
      <c r="AI2334" s="41"/>
      <c r="AK2334" s="41"/>
      <c r="AM2334" s="41"/>
      <c r="AO2334" s="41"/>
      <c r="AQ2334" s="41"/>
      <c r="AS2334" s="41"/>
      <c r="AU2334" s="41"/>
      <c r="AW2334" s="41"/>
      <c r="AY2334" s="41"/>
      <c r="BA2334" s="41"/>
      <c r="BC2334" s="41"/>
      <c r="BE2334" s="41"/>
      <c r="BG2334" s="41"/>
      <c r="BI2334" s="41"/>
      <c r="BK2334" s="41"/>
      <c r="BM2334" s="41"/>
      <c r="BO2334" s="41"/>
    </row>
    <row r="2335" spans="13:67" x14ac:dyDescent="0.2">
      <c r="M2335" s="41"/>
      <c r="O2335" s="41"/>
      <c r="Q2335" s="41"/>
      <c r="S2335" s="41"/>
      <c r="U2335" s="41"/>
      <c r="W2335" s="41"/>
      <c r="Y2335" s="41"/>
      <c r="AA2335" s="41"/>
      <c r="AC2335" s="41"/>
      <c r="AE2335" s="41"/>
      <c r="AG2335" s="41"/>
      <c r="AI2335" s="41"/>
      <c r="AK2335" s="41"/>
      <c r="AM2335" s="41"/>
      <c r="AO2335" s="41"/>
      <c r="AQ2335" s="41"/>
      <c r="AS2335" s="41"/>
      <c r="AU2335" s="41"/>
      <c r="AW2335" s="41"/>
      <c r="AY2335" s="41"/>
      <c r="BA2335" s="41"/>
      <c r="BC2335" s="41"/>
      <c r="BE2335" s="41"/>
      <c r="BG2335" s="41"/>
      <c r="BI2335" s="41"/>
      <c r="BK2335" s="41"/>
      <c r="BM2335" s="41"/>
      <c r="BO2335" s="41"/>
    </row>
    <row r="2336" spans="13:67" x14ac:dyDescent="0.2">
      <c r="M2336" s="41"/>
      <c r="O2336" s="41"/>
      <c r="Q2336" s="41"/>
      <c r="S2336" s="41"/>
      <c r="U2336" s="41"/>
      <c r="W2336" s="41"/>
      <c r="Y2336" s="41"/>
      <c r="AA2336" s="41"/>
      <c r="AC2336" s="41"/>
      <c r="AE2336" s="41"/>
      <c r="AG2336" s="41"/>
      <c r="AI2336" s="41"/>
      <c r="AK2336" s="41"/>
      <c r="AM2336" s="41"/>
      <c r="AO2336" s="41"/>
      <c r="AQ2336" s="41"/>
      <c r="AS2336" s="41"/>
      <c r="AU2336" s="41"/>
      <c r="AW2336" s="41"/>
      <c r="AY2336" s="41"/>
      <c r="BA2336" s="41"/>
      <c r="BC2336" s="41"/>
      <c r="BE2336" s="41"/>
      <c r="BG2336" s="41"/>
      <c r="BI2336" s="41"/>
      <c r="BK2336" s="41"/>
      <c r="BM2336" s="41"/>
      <c r="BO2336" s="41"/>
    </row>
    <row r="2337" spans="13:67" x14ac:dyDescent="0.2">
      <c r="M2337" s="41"/>
      <c r="O2337" s="41"/>
      <c r="Q2337" s="41"/>
      <c r="S2337" s="41"/>
      <c r="U2337" s="41"/>
      <c r="W2337" s="41"/>
      <c r="Y2337" s="41"/>
      <c r="AA2337" s="41"/>
      <c r="AC2337" s="41"/>
      <c r="AE2337" s="41"/>
      <c r="AG2337" s="41"/>
      <c r="AI2337" s="41"/>
      <c r="AK2337" s="41"/>
      <c r="AM2337" s="41"/>
      <c r="AO2337" s="41"/>
      <c r="AQ2337" s="41"/>
      <c r="AS2337" s="41"/>
      <c r="AU2337" s="41"/>
      <c r="AW2337" s="41"/>
      <c r="AY2337" s="41"/>
      <c r="BA2337" s="41"/>
      <c r="BC2337" s="41"/>
      <c r="BE2337" s="41"/>
      <c r="BG2337" s="41"/>
      <c r="BI2337" s="41"/>
      <c r="BK2337" s="41"/>
      <c r="BM2337" s="41"/>
      <c r="BO2337" s="41"/>
    </row>
    <row r="2338" spans="13:67" x14ac:dyDescent="0.2">
      <c r="M2338" s="41"/>
      <c r="O2338" s="41"/>
      <c r="Q2338" s="41"/>
      <c r="S2338" s="41"/>
      <c r="U2338" s="41"/>
      <c r="W2338" s="41"/>
      <c r="Y2338" s="41"/>
      <c r="AA2338" s="41"/>
      <c r="AC2338" s="41"/>
      <c r="AE2338" s="41"/>
      <c r="AG2338" s="41"/>
      <c r="AI2338" s="41"/>
      <c r="AK2338" s="41"/>
      <c r="AM2338" s="41"/>
      <c r="AO2338" s="41"/>
      <c r="AQ2338" s="41"/>
      <c r="AS2338" s="41"/>
      <c r="AU2338" s="41"/>
      <c r="AW2338" s="41"/>
      <c r="AY2338" s="41"/>
      <c r="BA2338" s="41"/>
      <c r="BC2338" s="41"/>
      <c r="BE2338" s="41"/>
      <c r="BG2338" s="41"/>
      <c r="BI2338" s="41"/>
      <c r="BK2338" s="41"/>
      <c r="BM2338" s="41"/>
      <c r="BO2338" s="41"/>
    </row>
    <row r="2339" spans="13:67" x14ac:dyDescent="0.2">
      <c r="M2339" s="41"/>
      <c r="O2339" s="41"/>
      <c r="Q2339" s="41"/>
      <c r="S2339" s="41"/>
      <c r="U2339" s="41"/>
      <c r="W2339" s="41"/>
      <c r="Y2339" s="41"/>
      <c r="AA2339" s="41"/>
      <c r="AC2339" s="41"/>
      <c r="AE2339" s="41"/>
      <c r="AG2339" s="41"/>
      <c r="AI2339" s="41"/>
      <c r="AK2339" s="41"/>
      <c r="AM2339" s="41"/>
      <c r="AO2339" s="41"/>
      <c r="AQ2339" s="41"/>
      <c r="AS2339" s="41"/>
      <c r="AU2339" s="41"/>
      <c r="AW2339" s="41"/>
      <c r="AY2339" s="41"/>
      <c r="BA2339" s="41"/>
      <c r="BC2339" s="41"/>
      <c r="BE2339" s="41"/>
      <c r="BG2339" s="41"/>
      <c r="BI2339" s="41"/>
      <c r="BK2339" s="41"/>
      <c r="BM2339" s="41"/>
      <c r="BO2339" s="41"/>
    </row>
    <row r="2340" spans="13:67" x14ac:dyDescent="0.2">
      <c r="M2340" s="41"/>
      <c r="O2340" s="41"/>
      <c r="Q2340" s="41"/>
      <c r="S2340" s="41"/>
      <c r="U2340" s="41"/>
      <c r="W2340" s="41"/>
      <c r="Y2340" s="41"/>
      <c r="AA2340" s="41"/>
      <c r="AC2340" s="41"/>
      <c r="AE2340" s="41"/>
      <c r="AG2340" s="41"/>
      <c r="AI2340" s="41"/>
      <c r="AK2340" s="41"/>
      <c r="AM2340" s="41"/>
      <c r="AO2340" s="41"/>
      <c r="AQ2340" s="41"/>
      <c r="AS2340" s="41"/>
      <c r="AU2340" s="41"/>
      <c r="AW2340" s="41"/>
      <c r="AY2340" s="41"/>
      <c r="BA2340" s="41"/>
      <c r="BC2340" s="41"/>
      <c r="BE2340" s="41"/>
      <c r="BG2340" s="41"/>
      <c r="BI2340" s="41"/>
      <c r="BK2340" s="41"/>
      <c r="BM2340" s="41"/>
      <c r="BO2340" s="41"/>
    </row>
    <row r="2341" spans="13:67" x14ac:dyDescent="0.2">
      <c r="M2341" s="41"/>
      <c r="O2341" s="41"/>
      <c r="Q2341" s="41"/>
      <c r="S2341" s="41"/>
      <c r="U2341" s="41"/>
      <c r="W2341" s="41"/>
      <c r="Y2341" s="41"/>
      <c r="AA2341" s="41"/>
      <c r="AC2341" s="41"/>
      <c r="AE2341" s="41"/>
      <c r="AG2341" s="41"/>
      <c r="AI2341" s="41"/>
      <c r="AK2341" s="41"/>
      <c r="AM2341" s="41"/>
      <c r="AO2341" s="41"/>
      <c r="AQ2341" s="41"/>
      <c r="AS2341" s="41"/>
      <c r="AU2341" s="41"/>
      <c r="AW2341" s="41"/>
      <c r="AY2341" s="41"/>
      <c r="BA2341" s="41"/>
      <c r="BC2341" s="41"/>
      <c r="BE2341" s="41"/>
      <c r="BG2341" s="41"/>
      <c r="BI2341" s="41"/>
      <c r="BK2341" s="41"/>
      <c r="BM2341" s="41"/>
      <c r="BO2341" s="41"/>
    </row>
    <row r="2342" spans="13:67" x14ac:dyDescent="0.2">
      <c r="M2342" s="41"/>
      <c r="O2342" s="41"/>
      <c r="Q2342" s="41"/>
      <c r="S2342" s="41"/>
      <c r="U2342" s="41"/>
      <c r="W2342" s="41"/>
      <c r="Y2342" s="41"/>
      <c r="AA2342" s="41"/>
      <c r="AC2342" s="41"/>
      <c r="AE2342" s="41"/>
      <c r="AG2342" s="41"/>
      <c r="AI2342" s="41"/>
      <c r="AK2342" s="41"/>
      <c r="AM2342" s="41"/>
      <c r="AO2342" s="41"/>
      <c r="AQ2342" s="41"/>
      <c r="AS2342" s="41"/>
      <c r="AU2342" s="41"/>
      <c r="AW2342" s="41"/>
      <c r="AY2342" s="41"/>
      <c r="BA2342" s="41"/>
      <c r="BC2342" s="41"/>
      <c r="BE2342" s="41"/>
      <c r="BG2342" s="41"/>
      <c r="BI2342" s="41"/>
      <c r="BK2342" s="41"/>
      <c r="BM2342" s="41"/>
      <c r="BO2342" s="41"/>
    </row>
    <row r="2343" spans="13:67" x14ac:dyDescent="0.2">
      <c r="M2343" s="41"/>
      <c r="O2343" s="41"/>
      <c r="Q2343" s="41"/>
      <c r="S2343" s="41"/>
      <c r="U2343" s="41"/>
      <c r="W2343" s="41"/>
      <c r="Y2343" s="41"/>
      <c r="AA2343" s="41"/>
      <c r="AC2343" s="41"/>
      <c r="AE2343" s="41"/>
      <c r="AG2343" s="41"/>
      <c r="AI2343" s="41"/>
      <c r="AK2343" s="41"/>
      <c r="AM2343" s="41"/>
      <c r="AO2343" s="41"/>
      <c r="AQ2343" s="41"/>
      <c r="AS2343" s="41"/>
      <c r="AU2343" s="41"/>
      <c r="AW2343" s="41"/>
      <c r="AY2343" s="41"/>
      <c r="BA2343" s="41"/>
      <c r="BC2343" s="41"/>
      <c r="BE2343" s="41"/>
      <c r="BG2343" s="41"/>
      <c r="BI2343" s="41"/>
      <c r="BK2343" s="41"/>
      <c r="BM2343" s="41"/>
      <c r="BO2343" s="41"/>
    </row>
    <row r="2344" spans="13:67" x14ac:dyDescent="0.2">
      <c r="M2344" s="41"/>
      <c r="O2344" s="41"/>
      <c r="Q2344" s="41"/>
      <c r="S2344" s="41"/>
      <c r="U2344" s="41"/>
      <c r="W2344" s="41"/>
      <c r="Y2344" s="41"/>
      <c r="AA2344" s="41"/>
      <c r="AC2344" s="41"/>
      <c r="AE2344" s="41"/>
      <c r="AG2344" s="41"/>
      <c r="AI2344" s="41"/>
      <c r="AK2344" s="41"/>
      <c r="AM2344" s="41"/>
      <c r="AO2344" s="41"/>
      <c r="AQ2344" s="41"/>
      <c r="AS2344" s="41"/>
      <c r="AU2344" s="41"/>
      <c r="AW2344" s="41"/>
      <c r="AY2344" s="41"/>
      <c r="BA2344" s="41"/>
      <c r="BC2344" s="41"/>
      <c r="BE2344" s="41"/>
      <c r="BG2344" s="41"/>
      <c r="BI2344" s="41"/>
      <c r="BK2344" s="41"/>
      <c r="BM2344" s="41"/>
      <c r="BO2344" s="41"/>
    </row>
    <row r="2345" spans="13:67" x14ac:dyDescent="0.2">
      <c r="M2345" s="41"/>
      <c r="O2345" s="41"/>
      <c r="Q2345" s="41"/>
      <c r="S2345" s="41"/>
      <c r="U2345" s="41"/>
      <c r="W2345" s="41"/>
      <c r="Y2345" s="41"/>
      <c r="AA2345" s="41"/>
      <c r="AC2345" s="41"/>
      <c r="AE2345" s="41"/>
      <c r="AG2345" s="41"/>
      <c r="AI2345" s="41"/>
      <c r="AK2345" s="41"/>
      <c r="AM2345" s="41"/>
      <c r="AO2345" s="41"/>
      <c r="AQ2345" s="41"/>
      <c r="AS2345" s="41"/>
      <c r="AU2345" s="41"/>
      <c r="AW2345" s="41"/>
      <c r="AY2345" s="41"/>
      <c r="BA2345" s="41"/>
      <c r="BC2345" s="41"/>
      <c r="BE2345" s="41"/>
      <c r="BG2345" s="41"/>
      <c r="BI2345" s="41"/>
      <c r="BK2345" s="41"/>
      <c r="BM2345" s="41"/>
      <c r="BO2345" s="41"/>
    </row>
    <row r="2346" spans="13:67" x14ac:dyDescent="0.2">
      <c r="M2346" s="41"/>
      <c r="O2346" s="41"/>
      <c r="Q2346" s="41"/>
      <c r="S2346" s="41"/>
      <c r="U2346" s="41"/>
      <c r="W2346" s="41"/>
      <c r="Y2346" s="41"/>
      <c r="AA2346" s="41"/>
      <c r="AC2346" s="41"/>
      <c r="AE2346" s="41"/>
      <c r="AG2346" s="41"/>
      <c r="AI2346" s="41"/>
      <c r="AK2346" s="41"/>
      <c r="AM2346" s="41"/>
      <c r="AO2346" s="41"/>
      <c r="AQ2346" s="41"/>
      <c r="AS2346" s="41"/>
      <c r="AU2346" s="41"/>
      <c r="AW2346" s="41"/>
      <c r="AY2346" s="41"/>
      <c r="BA2346" s="41"/>
      <c r="BC2346" s="41"/>
      <c r="BE2346" s="41"/>
      <c r="BG2346" s="41"/>
      <c r="BI2346" s="41"/>
      <c r="BK2346" s="41"/>
      <c r="BM2346" s="41"/>
      <c r="BO2346" s="41"/>
    </row>
    <row r="2347" spans="13:67" x14ac:dyDescent="0.2">
      <c r="M2347" s="41"/>
      <c r="O2347" s="41"/>
      <c r="Q2347" s="41"/>
      <c r="S2347" s="41"/>
      <c r="U2347" s="41"/>
      <c r="W2347" s="41"/>
      <c r="Y2347" s="41"/>
      <c r="AA2347" s="41"/>
      <c r="AC2347" s="41"/>
      <c r="AE2347" s="41"/>
      <c r="AG2347" s="41"/>
      <c r="AI2347" s="41"/>
      <c r="AK2347" s="41"/>
      <c r="AM2347" s="41"/>
      <c r="AO2347" s="41"/>
      <c r="AQ2347" s="41"/>
      <c r="AS2347" s="41"/>
      <c r="AU2347" s="41"/>
      <c r="AW2347" s="41"/>
      <c r="AY2347" s="41"/>
      <c r="BA2347" s="41"/>
      <c r="BC2347" s="41"/>
      <c r="BE2347" s="41"/>
      <c r="BG2347" s="41"/>
      <c r="BI2347" s="41"/>
      <c r="BK2347" s="41"/>
      <c r="BM2347" s="41"/>
      <c r="BO2347" s="41"/>
    </row>
    <row r="2348" spans="13:67" x14ac:dyDescent="0.2">
      <c r="M2348" s="41"/>
      <c r="O2348" s="41"/>
      <c r="Q2348" s="41"/>
      <c r="S2348" s="41"/>
      <c r="U2348" s="41"/>
      <c r="W2348" s="41"/>
      <c r="Y2348" s="41"/>
      <c r="AA2348" s="41"/>
      <c r="AC2348" s="41"/>
      <c r="AE2348" s="41"/>
      <c r="AG2348" s="41"/>
      <c r="AI2348" s="41"/>
      <c r="AK2348" s="41"/>
      <c r="AM2348" s="41"/>
      <c r="AO2348" s="41"/>
      <c r="AQ2348" s="41"/>
      <c r="AS2348" s="41"/>
      <c r="AU2348" s="41"/>
      <c r="AW2348" s="41"/>
      <c r="AY2348" s="41"/>
      <c r="BA2348" s="41"/>
      <c r="BC2348" s="41"/>
      <c r="BE2348" s="41"/>
      <c r="BG2348" s="41"/>
      <c r="BI2348" s="41"/>
      <c r="BK2348" s="41"/>
      <c r="BM2348" s="41"/>
      <c r="BO2348" s="41"/>
    </row>
    <row r="2349" spans="13:67" x14ac:dyDescent="0.2">
      <c r="M2349" s="41"/>
      <c r="O2349" s="41"/>
      <c r="Q2349" s="41"/>
      <c r="S2349" s="41"/>
      <c r="U2349" s="41"/>
      <c r="W2349" s="41"/>
      <c r="Y2349" s="41"/>
      <c r="AA2349" s="41"/>
      <c r="AC2349" s="41"/>
      <c r="AE2349" s="41"/>
      <c r="AG2349" s="41"/>
      <c r="AI2349" s="41"/>
      <c r="AK2349" s="41"/>
      <c r="AM2349" s="41"/>
      <c r="AO2349" s="41"/>
      <c r="AQ2349" s="41"/>
      <c r="AS2349" s="41"/>
      <c r="AU2349" s="41"/>
      <c r="AW2349" s="41"/>
      <c r="AY2349" s="41"/>
      <c r="BA2349" s="41"/>
      <c r="BC2349" s="41"/>
      <c r="BE2349" s="41"/>
      <c r="BG2349" s="41"/>
      <c r="BI2349" s="41"/>
      <c r="BK2349" s="41"/>
      <c r="BM2349" s="41"/>
      <c r="BO2349" s="41"/>
    </row>
    <row r="2350" spans="13:67" x14ac:dyDescent="0.2">
      <c r="M2350" s="41"/>
      <c r="O2350" s="41"/>
      <c r="Q2350" s="41"/>
      <c r="S2350" s="41"/>
      <c r="U2350" s="41"/>
      <c r="W2350" s="41"/>
      <c r="Y2350" s="41"/>
      <c r="AA2350" s="41"/>
      <c r="AC2350" s="41"/>
      <c r="AE2350" s="41"/>
      <c r="AG2350" s="41"/>
      <c r="AI2350" s="41"/>
      <c r="AK2350" s="41"/>
      <c r="AM2350" s="41"/>
      <c r="AO2350" s="41"/>
      <c r="AQ2350" s="41"/>
      <c r="AS2350" s="41"/>
      <c r="AU2350" s="41"/>
      <c r="AW2350" s="41"/>
      <c r="AY2350" s="41"/>
      <c r="BA2350" s="41"/>
      <c r="BC2350" s="41"/>
      <c r="BE2350" s="41"/>
      <c r="BG2350" s="41"/>
      <c r="BI2350" s="41"/>
      <c r="BK2350" s="41"/>
      <c r="BM2350" s="41"/>
      <c r="BO2350" s="41"/>
    </row>
    <row r="2351" spans="13:67" x14ac:dyDescent="0.2">
      <c r="M2351" s="41"/>
      <c r="O2351" s="41"/>
      <c r="Q2351" s="41"/>
      <c r="S2351" s="41"/>
      <c r="U2351" s="41"/>
      <c r="W2351" s="41"/>
      <c r="Y2351" s="41"/>
      <c r="AA2351" s="41"/>
      <c r="AC2351" s="41"/>
      <c r="AE2351" s="41"/>
      <c r="AG2351" s="41"/>
      <c r="AI2351" s="41"/>
      <c r="AK2351" s="41"/>
      <c r="AM2351" s="41"/>
      <c r="AO2351" s="41"/>
      <c r="AQ2351" s="41"/>
      <c r="AS2351" s="41"/>
      <c r="AU2351" s="41"/>
      <c r="AW2351" s="41"/>
      <c r="AY2351" s="41"/>
      <c r="BA2351" s="41"/>
      <c r="BC2351" s="41"/>
      <c r="BE2351" s="41"/>
      <c r="BG2351" s="41"/>
      <c r="BI2351" s="41"/>
      <c r="BK2351" s="41"/>
      <c r="BM2351" s="41"/>
      <c r="BO2351" s="41"/>
    </row>
    <row r="2352" spans="13:67" x14ac:dyDescent="0.2">
      <c r="M2352" s="41"/>
      <c r="O2352" s="41"/>
      <c r="Q2352" s="41"/>
      <c r="S2352" s="41"/>
      <c r="U2352" s="41"/>
      <c r="W2352" s="41"/>
      <c r="Y2352" s="41"/>
      <c r="AA2352" s="41"/>
      <c r="AC2352" s="41"/>
      <c r="AE2352" s="41"/>
      <c r="AG2352" s="41"/>
      <c r="AI2352" s="41"/>
      <c r="AK2352" s="41"/>
      <c r="AM2352" s="41"/>
      <c r="AO2352" s="41"/>
      <c r="AQ2352" s="41"/>
      <c r="AS2352" s="41"/>
      <c r="AU2352" s="41"/>
      <c r="AW2352" s="41"/>
      <c r="AY2352" s="41"/>
      <c r="BA2352" s="41"/>
      <c r="BC2352" s="41"/>
      <c r="BE2352" s="41"/>
      <c r="BG2352" s="41"/>
      <c r="BI2352" s="41"/>
      <c r="BK2352" s="41"/>
      <c r="BM2352" s="41"/>
      <c r="BO2352" s="41"/>
    </row>
    <row r="2353" spans="13:67" x14ac:dyDescent="0.2">
      <c r="M2353" s="41"/>
      <c r="O2353" s="41"/>
      <c r="Q2353" s="41"/>
      <c r="S2353" s="41"/>
      <c r="U2353" s="41"/>
      <c r="W2353" s="41"/>
      <c r="Y2353" s="41"/>
      <c r="AA2353" s="41"/>
      <c r="AC2353" s="41"/>
      <c r="AE2353" s="41"/>
      <c r="AG2353" s="41"/>
      <c r="AI2353" s="41"/>
      <c r="AK2353" s="41"/>
      <c r="AM2353" s="41"/>
      <c r="AO2353" s="41"/>
      <c r="AQ2353" s="41"/>
      <c r="AS2353" s="41"/>
      <c r="AU2353" s="41"/>
      <c r="AW2353" s="41"/>
      <c r="AY2353" s="41"/>
      <c r="BA2353" s="41"/>
      <c r="BC2353" s="41"/>
      <c r="BE2353" s="41"/>
      <c r="BG2353" s="41"/>
      <c r="BI2353" s="41"/>
      <c r="BK2353" s="41"/>
      <c r="BM2353" s="41"/>
      <c r="BO2353" s="41"/>
    </row>
    <row r="2354" spans="13:67" x14ac:dyDescent="0.2">
      <c r="M2354" s="41"/>
      <c r="O2354" s="41"/>
      <c r="Q2354" s="41"/>
      <c r="S2354" s="41"/>
      <c r="U2354" s="41"/>
      <c r="W2354" s="41"/>
      <c r="Y2354" s="41"/>
      <c r="AA2354" s="41"/>
      <c r="AC2354" s="41"/>
      <c r="AE2354" s="41"/>
      <c r="AG2354" s="41"/>
      <c r="AI2354" s="41"/>
      <c r="AK2354" s="41"/>
      <c r="AM2354" s="41"/>
      <c r="AO2354" s="41"/>
      <c r="AQ2354" s="41"/>
      <c r="AS2354" s="41"/>
      <c r="AU2354" s="41"/>
      <c r="AW2354" s="41"/>
      <c r="AY2354" s="41"/>
      <c r="BA2354" s="41"/>
      <c r="BC2354" s="41"/>
      <c r="BE2354" s="41"/>
      <c r="BG2354" s="41"/>
      <c r="BI2354" s="41"/>
      <c r="BK2354" s="41"/>
      <c r="BM2354" s="41"/>
      <c r="BO2354" s="41"/>
    </row>
    <row r="2355" spans="13:67" x14ac:dyDescent="0.2">
      <c r="M2355" s="41"/>
      <c r="O2355" s="41"/>
      <c r="Q2355" s="41"/>
      <c r="S2355" s="41"/>
      <c r="U2355" s="41"/>
      <c r="W2355" s="41"/>
      <c r="Y2355" s="41"/>
      <c r="AA2355" s="41"/>
      <c r="AC2355" s="41"/>
      <c r="AE2355" s="41"/>
      <c r="AG2355" s="41"/>
      <c r="AI2355" s="41"/>
      <c r="AK2355" s="41"/>
      <c r="AM2355" s="41"/>
      <c r="AO2355" s="41"/>
      <c r="AQ2355" s="41"/>
      <c r="AS2355" s="41"/>
      <c r="AU2355" s="41"/>
      <c r="AW2355" s="41"/>
      <c r="AY2355" s="41"/>
      <c r="BA2355" s="41"/>
      <c r="BC2355" s="41"/>
      <c r="BE2355" s="41"/>
      <c r="BG2355" s="41"/>
      <c r="BI2355" s="41"/>
      <c r="BK2355" s="41"/>
      <c r="BM2355" s="41"/>
      <c r="BO2355" s="41"/>
    </row>
    <row r="2356" spans="13:67" x14ac:dyDescent="0.2">
      <c r="M2356" s="41"/>
      <c r="O2356" s="41"/>
      <c r="Q2356" s="41"/>
      <c r="S2356" s="41"/>
      <c r="U2356" s="41"/>
      <c r="W2356" s="41"/>
      <c r="Y2356" s="41"/>
      <c r="AA2356" s="41"/>
      <c r="AC2356" s="41"/>
      <c r="AE2356" s="41"/>
      <c r="AG2356" s="41"/>
      <c r="AI2356" s="41"/>
      <c r="AK2356" s="41"/>
      <c r="AM2356" s="41"/>
      <c r="AO2356" s="41"/>
      <c r="AQ2356" s="41"/>
      <c r="AS2356" s="41"/>
      <c r="AU2356" s="41"/>
      <c r="AW2356" s="41"/>
      <c r="AY2356" s="41"/>
      <c r="BA2356" s="41"/>
      <c r="BC2356" s="41"/>
      <c r="BE2356" s="41"/>
      <c r="BG2356" s="41"/>
      <c r="BI2356" s="41"/>
      <c r="BK2356" s="41"/>
      <c r="BM2356" s="41"/>
      <c r="BO2356" s="41"/>
    </row>
    <row r="2357" spans="13:67" x14ac:dyDescent="0.2">
      <c r="M2357" s="41"/>
      <c r="O2357" s="41"/>
      <c r="Q2357" s="41"/>
      <c r="S2357" s="41"/>
      <c r="U2357" s="41"/>
      <c r="W2357" s="41"/>
      <c r="Y2357" s="41"/>
      <c r="AA2357" s="41"/>
      <c r="AC2357" s="41"/>
      <c r="AE2357" s="41"/>
      <c r="AG2357" s="41"/>
      <c r="AI2357" s="41"/>
      <c r="AK2357" s="41"/>
      <c r="AM2357" s="41"/>
      <c r="AO2357" s="41"/>
      <c r="AQ2357" s="41"/>
      <c r="AS2357" s="41"/>
      <c r="AU2357" s="41"/>
      <c r="AW2357" s="41"/>
      <c r="AY2357" s="41"/>
      <c r="BA2357" s="41"/>
      <c r="BC2357" s="41"/>
      <c r="BE2357" s="41"/>
      <c r="BG2357" s="41"/>
      <c r="BI2357" s="41"/>
      <c r="BK2357" s="41"/>
      <c r="BM2357" s="41"/>
      <c r="BO2357" s="41"/>
    </row>
    <row r="2358" spans="13:67" x14ac:dyDescent="0.2">
      <c r="M2358" s="41"/>
      <c r="O2358" s="41"/>
      <c r="Q2358" s="41"/>
      <c r="S2358" s="41"/>
      <c r="U2358" s="41"/>
      <c r="W2358" s="41"/>
      <c r="Y2358" s="41"/>
      <c r="AA2358" s="41"/>
      <c r="AC2358" s="41"/>
      <c r="AE2358" s="41"/>
      <c r="AG2358" s="41"/>
      <c r="AI2358" s="41"/>
      <c r="AK2358" s="41"/>
      <c r="AM2358" s="41"/>
      <c r="AO2358" s="41"/>
      <c r="AQ2358" s="41"/>
      <c r="AS2358" s="41"/>
      <c r="AU2358" s="41"/>
      <c r="AW2358" s="41"/>
      <c r="AY2358" s="41"/>
      <c r="BA2358" s="41"/>
      <c r="BC2358" s="41"/>
      <c r="BE2358" s="41"/>
      <c r="BG2358" s="41"/>
      <c r="BI2358" s="41"/>
      <c r="BK2358" s="41"/>
      <c r="BM2358" s="41"/>
      <c r="BO2358" s="41"/>
    </row>
    <row r="2359" spans="13:67" x14ac:dyDescent="0.2">
      <c r="M2359" s="41"/>
      <c r="O2359" s="41"/>
      <c r="Q2359" s="41"/>
      <c r="S2359" s="41"/>
      <c r="U2359" s="41"/>
      <c r="W2359" s="41"/>
      <c r="Y2359" s="41"/>
      <c r="AA2359" s="41"/>
      <c r="AC2359" s="41"/>
      <c r="AE2359" s="41"/>
      <c r="AG2359" s="41"/>
      <c r="AI2359" s="41"/>
      <c r="AK2359" s="41"/>
      <c r="AM2359" s="41"/>
      <c r="AO2359" s="41"/>
      <c r="AQ2359" s="41"/>
      <c r="AS2359" s="41"/>
      <c r="AU2359" s="41"/>
      <c r="AW2359" s="41"/>
      <c r="AY2359" s="41"/>
      <c r="BA2359" s="41"/>
      <c r="BC2359" s="41"/>
      <c r="BE2359" s="41"/>
      <c r="BG2359" s="41"/>
      <c r="BI2359" s="41"/>
      <c r="BK2359" s="41"/>
      <c r="BM2359" s="41"/>
      <c r="BO2359" s="41"/>
    </row>
    <row r="2360" spans="13:67" x14ac:dyDescent="0.2">
      <c r="M2360" s="41"/>
      <c r="O2360" s="41"/>
      <c r="Q2360" s="41"/>
      <c r="S2360" s="41"/>
      <c r="U2360" s="41"/>
      <c r="W2360" s="41"/>
      <c r="Y2360" s="41"/>
      <c r="AA2360" s="41"/>
      <c r="AC2360" s="41"/>
      <c r="AE2360" s="41"/>
      <c r="AG2360" s="41"/>
      <c r="AI2360" s="41"/>
      <c r="AK2360" s="41"/>
      <c r="AM2360" s="41"/>
      <c r="AO2360" s="41"/>
      <c r="AQ2360" s="41"/>
      <c r="AS2360" s="41"/>
      <c r="AU2360" s="41"/>
      <c r="AW2360" s="41"/>
      <c r="AY2360" s="41"/>
      <c r="BA2360" s="41"/>
      <c r="BC2360" s="41"/>
      <c r="BE2360" s="41"/>
      <c r="BG2360" s="41"/>
      <c r="BI2360" s="41"/>
      <c r="BK2360" s="41"/>
      <c r="BM2360" s="41"/>
      <c r="BO2360" s="41"/>
    </row>
    <row r="2361" spans="13:67" x14ac:dyDescent="0.2">
      <c r="M2361" s="41"/>
      <c r="O2361" s="41"/>
      <c r="Q2361" s="41"/>
      <c r="S2361" s="41"/>
      <c r="U2361" s="41"/>
      <c r="W2361" s="41"/>
      <c r="Y2361" s="41"/>
      <c r="AA2361" s="41"/>
      <c r="AC2361" s="41"/>
      <c r="AE2361" s="41"/>
      <c r="AG2361" s="41"/>
      <c r="AI2361" s="41"/>
      <c r="AK2361" s="41"/>
      <c r="AM2361" s="41"/>
      <c r="AO2361" s="41"/>
      <c r="AQ2361" s="41"/>
      <c r="AS2361" s="41"/>
      <c r="AU2361" s="41"/>
      <c r="AW2361" s="41"/>
      <c r="AY2361" s="41"/>
      <c r="BA2361" s="41"/>
      <c r="BC2361" s="41"/>
      <c r="BE2361" s="41"/>
      <c r="BG2361" s="41"/>
      <c r="BI2361" s="41"/>
      <c r="BK2361" s="41"/>
      <c r="BM2361" s="41"/>
      <c r="BO2361" s="41"/>
    </row>
    <row r="2362" spans="13:67" x14ac:dyDescent="0.2">
      <c r="M2362" s="41"/>
      <c r="O2362" s="41"/>
      <c r="Q2362" s="41"/>
      <c r="S2362" s="41"/>
      <c r="U2362" s="41"/>
      <c r="W2362" s="41"/>
      <c r="Y2362" s="41"/>
      <c r="AA2362" s="41"/>
      <c r="AC2362" s="41"/>
      <c r="AE2362" s="41"/>
      <c r="AG2362" s="41"/>
      <c r="AI2362" s="41"/>
      <c r="AK2362" s="41"/>
      <c r="AM2362" s="41"/>
      <c r="AO2362" s="41"/>
      <c r="AQ2362" s="41"/>
      <c r="AS2362" s="41"/>
      <c r="AU2362" s="41"/>
      <c r="AW2362" s="41"/>
      <c r="AY2362" s="41"/>
      <c r="BA2362" s="41"/>
      <c r="BC2362" s="41"/>
      <c r="BE2362" s="41"/>
      <c r="BG2362" s="41"/>
      <c r="BI2362" s="41"/>
      <c r="BK2362" s="41"/>
      <c r="BM2362" s="41"/>
      <c r="BO2362" s="41"/>
    </row>
    <row r="2363" spans="13:67" x14ac:dyDescent="0.2">
      <c r="M2363" s="41"/>
      <c r="O2363" s="41"/>
      <c r="Q2363" s="41"/>
      <c r="S2363" s="41"/>
      <c r="U2363" s="41"/>
      <c r="W2363" s="41"/>
      <c r="Y2363" s="41"/>
      <c r="AA2363" s="41"/>
      <c r="AC2363" s="41"/>
      <c r="AE2363" s="41"/>
      <c r="AG2363" s="41"/>
      <c r="AI2363" s="41"/>
      <c r="AK2363" s="41"/>
      <c r="AM2363" s="41"/>
      <c r="AO2363" s="41"/>
      <c r="AQ2363" s="41"/>
      <c r="AS2363" s="41"/>
      <c r="AU2363" s="41"/>
      <c r="AW2363" s="41"/>
      <c r="AY2363" s="41"/>
      <c r="BA2363" s="41"/>
      <c r="BC2363" s="41"/>
      <c r="BE2363" s="41"/>
      <c r="BG2363" s="41"/>
      <c r="BI2363" s="41"/>
      <c r="BK2363" s="41"/>
      <c r="BM2363" s="41"/>
      <c r="BO2363" s="41"/>
    </row>
    <row r="2364" spans="13:67" x14ac:dyDescent="0.2">
      <c r="M2364" s="41"/>
      <c r="O2364" s="41"/>
      <c r="Q2364" s="41"/>
      <c r="S2364" s="41"/>
      <c r="U2364" s="41"/>
      <c r="W2364" s="41"/>
      <c r="Y2364" s="41"/>
      <c r="AA2364" s="41"/>
      <c r="AC2364" s="41"/>
      <c r="AE2364" s="41"/>
      <c r="AG2364" s="41"/>
      <c r="AI2364" s="41"/>
      <c r="AK2364" s="41"/>
      <c r="AM2364" s="41"/>
      <c r="AO2364" s="41"/>
      <c r="AQ2364" s="41"/>
      <c r="AS2364" s="41"/>
      <c r="AU2364" s="41"/>
      <c r="AW2364" s="41"/>
      <c r="AY2364" s="41"/>
      <c r="BA2364" s="41"/>
      <c r="BC2364" s="41"/>
      <c r="BE2364" s="41"/>
      <c r="BG2364" s="41"/>
      <c r="BI2364" s="41"/>
      <c r="BK2364" s="41"/>
      <c r="BM2364" s="41"/>
      <c r="BO2364" s="41"/>
    </row>
    <row r="2365" spans="13:67" x14ac:dyDescent="0.2">
      <c r="M2365" s="41"/>
      <c r="O2365" s="41"/>
      <c r="Q2365" s="41"/>
      <c r="S2365" s="41"/>
      <c r="U2365" s="41"/>
      <c r="W2365" s="41"/>
      <c r="Y2365" s="41"/>
      <c r="AA2365" s="41"/>
      <c r="AC2365" s="41"/>
      <c r="AE2365" s="41"/>
      <c r="AG2365" s="41"/>
      <c r="AI2365" s="41"/>
      <c r="AK2365" s="41"/>
      <c r="AM2365" s="41"/>
      <c r="AO2365" s="41"/>
      <c r="AQ2365" s="41"/>
      <c r="AS2365" s="41"/>
      <c r="AU2365" s="41"/>
      <c r="AW2365" s="41"/>
      <c r="AY2365" s="41"/>
      <c r="BA2365" s="41"/>
      <c r="BC2365" s="41"/>
      <c r="BE2365" s="41"/>
      <c r="BG2365" s="41"/>
      <c r="BI2365" s="41"/>
      <c r="BK2365" s="41"/>
      <c r="BM2365" s="41"/>
      <c r="BO2365" s="41"/>
    </row>
    <row r="2366" spans="13:67" x14ac:dyDescent="0.2">
      <c r="M2366" s="41"/>
      <c r="O2366" s="41"/>
      <c r="Q2366" s="41"/>
      <c r="S2366" s="41"/>
      <c r="U2366" s="41"/>
      <c r="W2366" s="41"/>
      <c r="Y2366" s="41"/>
      <c r="AA2366" s="41"/>
      <c r="AC2366" s="41"/>
      <c r="AE2366" s="41"/>
      <c r="AG2366" s="41"/>
      <c r="AI2366" s="41"/>
      <c r="AK2366" s="41"/>
      <c r="AM2366" s="41"/>
      <c r="AO2366" s="41"/>
      <c r="AQ2366" s="41"/>
      <c r="AS2366" s="41"/>
      <c r="AU2366" s="41"/>
      <c r="AW2366" s="41"/>
      <c r="AY2366" s="41"/>
      <c r="BA2366" s="41"/>
      <c r="BC2366" s="41"/>
      <c r="BE2366" s="41"/>
      <c r="BG2366" s="41"/>
      <c r="BI2366" s="41"/>
      <c r="BK2366" s="41"/>
      <c r="BM2366" s="41"/>
      <c r="BO2366" s="41"/>
    </row>
    <row r="2367" spans="13:67" x14ac:dyDescent="0.2">
      <c r="M2367" s="41"/>
      <c r="O2367" s="41"/>
      <c r="Q2367" s="41"/>
      <c r="S2367" s="41"/>
      <c r="U2367" s="41"/>
      <c r="W2367" s="41"/>
      <c r="Y2367" s="41"/>
      <c r="AA2367" s="41"/>
      <c r="AC2367" s="41"/>
      <c r="AE2367" s="41"/>
      <c r="AG2367" s="41"/>
      <c r="AI2367" s="41"/>
      <c r="AK2367" s="41"/>
      <c r="AM2367" s="41"/>
      <c r="AO2367" s="41"/>
      <c r="AQ2367" s="41"/>
      <c r="AS2367" s="41"/>
      <c r="AU2367" s="41"/>
      <c r="AW2367" s="41"/>
      <c r="AY2367" s="41"/>
      <c r="BA2367" s="41"/>
      <c r="BC2367" s="41"/>
      <c r="BE2367" s="41"/>
      <c r="BG2367" s="41"/>
      <c r="BI2367" s="41"/>
      <c r="BK2367" s="41"/>
      <c r="BM2367" s="41"/>
      <c r="BO2367" s="41"/>
    </row>
    <row r="2368" spans="13:67" x14ac:dyDescent="0.2">
      <c r="M2368" s="41"/>
      <c r="O2368" s="41"/>
      <c r="Q2368" s="41"/>
      <c r="S2368" s="41"/>
      <c r="U2368" s="41"/>
      <c r="W2368" s="41"/>
      <c r="Y2368" s="41"/>
      <c r="AA2368" s="41"/>
      <c r="AC2368" s="41"/>
      <c r="AE2368" s="41"/>
      <c r="AG2368" s="41"/>
      <c r="AI2368" s="41"/>
      <c r="AK2368" s="41"/>
      <c r="AM2368" s="41"/>
      <c r="AO2368" s="41"/>
      <c r="AQ2368" s="41"/>
      <c r="AS2368" s="41"/>
      <c r="AU2368" s="41"/>
      <c r="AW2368" s="41"/>
      <c r="AY2368" s="41"/>
      <c r="BA2368" s="41"/>
      <c r="BC2368" s="41"/>
      <c r="BE2368" s="41"/>
      <c r="BG2368" s="41"/>
      <c r="BI2368" s="41"/>
      <c r="BK2368" s="41"/>
      <c r="BM2368" s="41"/>
      <c r="BO2368" s="41"/>
    </row>
    <row r="2369" spans="13:67" x14ac:dyDescent="0.2">
      <c r="M2369" s="41"/>
      <c r="O2369" s="41"/>
      <c r="Q2369" s="41"/>
      <c r="S2369" s="41"/>
      <c r="U2369" s="41"/>
      <c r="W2369" s="41"/>
      <c r="Y2369" s="41"/>
      <c r="AA2369" s="41"/>
      <c r="AC2369" s="41"/>
      <c r="AE2369" s="41"/>
      <c r="AG2369" s="41"/>
      <c r="AI2369" s="41"/>
      <c r="AK2369" s="41"/>
      <c r="AM2369" s="41"/>
      <c r="AO2369" s="41"/>
      <c r="AQ2369" s="41"/>
      <c r="AS2369" s="41"/>
      <c r="AU2369" s="41"/>
      <c r="AW2369" s="41"/>
      <c r="AY2369" s="41"/>
      <c r="BA2369" s="41"/>
      <c r="BC2369" s="41"/>
      <c r="BE2369" s="41"/>
      <c r="BG2369" s="41"/>
      <c r="BI2369" s="41"/>
      <c r="BK2369" s="41"/>
      <c r="BM2369" s="41"/>
      <c r="BO2369" s="41"/>
    </row>
    <row r="2370" spans="13:67" x14ac:dyDescent="0.2">
      <c r="M2370" s="41"/>
      <c r="O2370" s="41"/>
      <c r="Q2370" s="41"/>
      <c r="S2370" s="41"/>
      <c r="U2370" s="41"/>
      <c r="W2370" s="41"/>
      <c r="Y2370" s="41"/>
      <c r="AA2370" s="41"/>
      <c r="AC2370" s="41"/>
      <c r="AE2370" s="41"/>
      <c r="AG2370" s="41"/>
      <c r="AI2370" s="41"/>
      <c r="AK2370" s="41"/>
      <c r="AM2370" s="41"/>
      <c r="AO2370" s="41"/>
      <c r="AQ2370" s="41"/>
      <c r="AS2370" s="41"/>
      <c r="AU2370" s="41"/>
      <c r="AW2370" s="41"/>
      <c r="AY2370" s="41"/>
      <c r="BA2370" s="41"/>
      <c r="BC2370" s="41"/>
      <c r="BE2370" s="41"/>
      <c r="BG2370" s="41"/>
      <c r="BI2370" s="41"/>
      <c r="BK2370" s="41"/>
      <c r="BM2370" s="41"/>
      <c r="BO2370" s="41"/>
    </row>
    <row r="2371" spans="13:67" x14ac:dyDescent="0.2">
      <c r="M2371" s="41"/>
      <c r="O2371" s="41"/>
      <c r="Q2371" s="41"/>
      <c r="S2371" s="41"/>
      <c r="U2371" s="41"/>
      <c r="W2371" s="41"/>
      <c r="Y2371" s="41"/>
      <c r="AA2371" s="41"/>
      <c r="AC2371" s="41"/>
      <c r="AE2371" s="41"/>
      <c r="AG2371" s="41"/>
      <c r="AI2371" s="41"/>
      <c r="AK2371" s="41"/>
      <c r="AM2371" s="41"/>
      <c r="AO2371" s="41"/>
      <c r="AQ2371" s="41"/>
      <c r="AS2371" s="41"/>
      <c r="AU2371" s="41"/>
      <c r="AW2371" s="41"/>
      <c r="AY2371" s="41"/>
      <c r="BA2371" s="41"/>
      <c r="BC2371" s="41"/>
      <c r="BE2371" s="41"/>
      <c r="BG2371" s="41"/>
      <c r="BI2371" s="41"/>
      <c r="BK2371" s="41"/>
      <c r="BM2371" s="41"/>
      <c r="BO2371" s="41"/>
    </row>
    <row r="2372" spans="13:67" x14ac:dyDescent="0.2">
      <c r="M2372" s="41"/>
      <c r="O2372" s="41"/>
      <c r="Q2372" s="41"/>
      <c r="S2372" s="41"/>
      <c r="U2372" s="41"/>
      <c r="W2372" s="41"/>
      <c r="Y2372" s="41"/>
      <c r="AA2372" s="41"/>
      <c r="AC2372" s="41"/>
      <c r="AE2372" s="41"/>
      <c r="AG2372" s="41"/>
      <c r="AI2372" s="41"/>
      <c r="AK2372" s="41"/>
      <c r="AM2372" s="41"/>
      <c r="AO2372" s="41"/>
      <c r="AQ2372" s="41"/>
      <c r="AS2372" s="41"/>
      <c r="AU2372" s="41"/>
      <c r="AW2372" s="41"/>
      <c r="AY2372" s="41"/>
      <c r="BA2372" s="41"/>
      <c r="BC2372" s="41"/>
      <c r="BE2372" s="41"/>
      <c r="BG2372" s="41"/>
      <c r="BI2372" s="41"/>
      <c r="BK2372" s="41"/>
      <c r="BM2372" s="41"/>
      <c r="BO2372" s="41"/>
    </row>
    <row r="2373" spans="13:67" x14ac:dyDescent="0.2">
      <c r="M2373" s="41"/>
      <c r="O2373" s="41"/>
      <c r="Q2373" s="41"/>
      <c r="S2373" s="41"/>
      <c r="U2373" s="41"/>
      <c r="W2373" s="41"/>
      <c r="Y2373" s="41"/>
      <c r="AA2373" s="41"/>
      <c r="AC2373" s="41"/>
      <c r="AE2373" s="41"/>
      <c r="AG2373" s="41"/>
      <c r="AI2373" s="41"/>
      <c r="AK2373" s="41"/>
      <c r="AM2373" s="41"/>
      <c r="AO2373" s="41"/>
      <c r="AQ2373" s="41"/>
      <c r="AS2373" s="41"/>
      <c r="AU2373" s="41"/>
      <c r="AW2373" s="41"/>
      <c r="AY2373" s="41"/>
      <c r="BA2373" s="41"/>
      <c r="BC2373" s="41"/>
      <c r="BE2373" s="41"/>
      <c r="BG2373" s="41"/>
      <c r="BI2373" s="41"/>
      <c r="BK2373" s="41"/>
      <c r="BM2373" s="41"/>
      <c r="BO2373" s="41"/>
    </row>
    <row r="2374" spans="13:67" x14ac:dyDescent="0.2">
      <c r="M2374" s="41"/>
      <c r="O2374" s="41"/>
      <c r="Q2374" s="41"/>
      <c r="S2374" s="41"/>
      <c r="U2374" s="41"/>
      <c r="W2374" s="41"/>
      <c r="Y2374" s="41"/>
      <c r="AA2374" s="41"/>
      <c r="AC2374" s="41"/>
      <c r="AE2374" s="41"/>
      <c r="AG2374" s="41"/>
      <c r="AI2374" s="41"/>
      <c r="AK2374" s="41"/>
      <c r="AM2374" s="41"/>
      <c r="AO2374" s="41"/>
      <c r="AQ2374" s="41"/>
      <c r="AS2374" s="41"/>
      <c r="AU2374" s="41"/>
      <c r="AW2374" s="41"/>
      <c r="AY2374" s="41"/>
      <c r="BA2374" s="41"/>
      <c r="BC2374" s="41"/>
      <c r="BE2374" s="41"/>
      <c r="BG2374" s="41"/>
      <c r="BI2374" s="41"/>
      <c r="BK2374" s="41"/>
      <c r="BM2374" s="41"/>
      <c r="BO2374" s="41"/>
    </row>
    <row r="2375" spans="13:67" x14ac:dyDescent="0.2">
      <c r="M2375" s="41"/>
      <c r="O2375" s="41"/>
      <c r="Q2375" s="41"/>
      <c r="S2375" s="41"/>
      <c r="U2375" s="41"/>
      <c r="W2375" s="41"/>
      <c r="Y2375" s="41"/>
      <c r="AA2375" s="41"/>
      <c r="AC2375" s="41"/>
      <c r="AE2375" s="41"/>
      <c r="AG2375" s="41"/>
      <c r="AI2375" s="41"/>
      <c r="AK2375" s="41"/>
      <c r="AM2375" s="41"/>
      <c r="AO2375" s="41"/>
      <c r="AQ2375" s="41"/>
      <c r="AS2375" s="41"/>
      <c r="AU2375" s="41"/>
      <c r="AW2375" s="41"/>
      <c r="AY2375" s="41"/>
      <c r="BA2375" s="41"/>
      <c r="BC2375" s="41"/>
      <c r="BE2375" s="41"/>
      <c r="BG2375" s="41"/>
      <c r="BI2375" s="41"/>
      <c r="BK2375" s="41"/>
      <c r="BM2375" s="41"/>
      <c r="BO2375" s="41"/>
    </row>
    <row r="2376" spans="13:67" x14ac:dyDescent="0.2">
      <c r="M2376" s="41"/>
      <c r="O2376" s="41"/>
      <c r="Q2376" s="41"/>
      <c r="S2376" s="41"/>
      <c r="U2376" s="41"/>
      <c r="W2376" s="41"/>
      <c r="Y2376" s="41"/>
      <c r="AA2376" s="41"/>
      <c r="AC2376" s="41"/>
      <c r="AE2376" s="41"/>
      <c r="AG2376" s="41"/>
      <c r="AI2376" s="41"/>
      <c r="AK2376" s="41"/>
      <c r="AM2376" s="41"/>
      <c r="AO2376" s="41"/>
      <c r="AQ2376" s="41"/>
      <c r="AS2376" s="41"/>
      <c r="AU2376" s="41"/>
      <c r="AW2376" s="41"/>
      <c r="AY2376" s="41"/>
      <c r="BA2376" s="41"/>
      <c r="BC2376" s="41"/>
      <c r="BE2376" s="41"/>
      <c r="BG2376" s="41"/>
      <c r="BI2376" s="41"/>
      <c r="BK2376" s="41"/>
      <c r="BM2376" s="41"/>
      <c r="BO2376" s="41"/>
    </row>
    <row r="2377" spans="13:67" x14ac:dyDescent="0.2">
      <c r="M2377" s="41"/>
      <c r="O2377" s="41"/>
      <c r="Q2377" s="41"/>
      <c r="S2377" s="41"/>
      <c r="U2377" s="41"/>
      <c r="W2377" s="41"/>
      <c r="Y2377" s="41"/>
      <c r="AA2377" s="41"/>
      <c r="AC2377" s="41"/>
      <c r="AE2377" s="41"/>
      <c r="AG2377" s="41"/>
      <c r="AI2377" s="41"/>
      <c r="AK2377" s="41"/>
      <c r="AM2377" s="41"/>
      <c r="AO2377" s="41"/>
      <c r="AQ2377" s="41"/>
      <c r="AS2377" s="41"/>
      <c r="AU2377" s="41"/>
      <c r="AW2377" s="41"/>
      <c r="AY2377" s="41"/>
      <c r="BA2377" s="41"/>
      <c r="BC2377" s="41"/>
      <c r="BE2377" s="41"/>
      <c r="BG2377" s="41"/>
      <c r="BI2377" s="41"/>
      <c r="BK2377" s="41"/>
      <c r="BM2377" s="41"/>
      <c r="BO2377" s="41"/>
    </row>
    <row r="2378" spans="13:67" x14ac:dyDescent="0.2">
      <c r="M2378" s="41"/>
      <c r="O2378" s="41"/>
      <c r="Q2378" s="41"/>
      <c r="S2378" s="41"/>
      <c r="U2378" s="41"/>
      <c r="W2378" s="41"/>
      <c r="Y2378" s="41"/>
      <c r="AA2378" s="41"/>
      <c r="AC2378" s="41"/>
      <c r="AE2378" s="41"/>
      <c r="AG2378" s="41"/>
      <c r="AI2378" s="41"/>
      <c r="AK2378" s="41"/>
      <c r="AM2378" s="41"/>
      <c r="AO2378" s="41"/>
      <c r="AQ2378" s="41"/>
      <c r="AS2378" s="41"/>
      <c r="AU2378" s="41"/>
      <c r="AW2378" s="41"/>
      <c r="AY2378" s="41"/>
      <c r="BA2378" s="41"/>
      <c r="BC2378" s="41"/>
      <c r="BE2378" s="41"/>
      <c r="BG2378" s="41"/>
      <c r="BI2378" s="41"/>
      <c r="BK2378" s="41"/>
      <c r="BM2378" s="41"/>
      <c r="BO2378" s="41"/>
    </row>
    <row r="2379" spans="13:67" x14ac:dyDescent="0.2">
      <c r="M2379" s="41"/>
      <c r="O2379" s="41"/>
      <c r="Q2379" s="41"/>
      <c r="S2379" s="41"/>
      <c r="U2379" s="41"/>
      <c r="W2379" s="41"/>
      <c r="Y2379" s="41"/>
      <c r="AA2379" s="41"/>
      <c r="AC2379" s="41"/>
      <c r="AE2379" s="41"/>
      <c r="AG2379" s="41"/>
      <c r="AI2379" s="41"/>
      <c r="AK2379" s="41"/>
      <c r="AM2379" s="41"/>
      <c r="AO2379" s="41"/>
      <c r="AQ2379" s="41"/>
      <c r="AS2379" s="41"/>
      <c r="AU2379" s="41"/>
      <c r="AW2379" s="41"/>
      <c r="AY2379" s="41"/>
      <c r="BA2379" s="41"/>
      <c r="BC2379" s="41"/>
      <c r="BE2379" s="41"/>
      <c r="BG2379" s="41"/>
      <c r="BI2379" s="41"/>
      <c r="BK2379" s="41"/>
      <c r="BM2379" s="41"/>
      <c r="BO2379" s="41"/>
    </row>
    <row r="2380" spans="13:67" x14ac:dyDescent="0.2">
      <c r="M2380" s="41"/>
      <c r="O2380" s="41"/>
      <c r="Q2380" s="41"/>
      <c r="S2380" s="41"/>
      <c r="U2380" s="41"/>
      <c r="W2380" s="41"/>
      <c r="Y2380" s="41"/>
      <c r="AA2380" s="41"/>
      <c r="AC2380" s="41"/>
      <c r="AE2380" s="41"/>
      <c r="AG2380" s="41"/>
      <c r="AI2380" s="41"/>
      <c r="AK2380" s="41"/>
      <c r="AM2380" s="41"/>
      <c r="AO2380" s="41"/>
      <c r="AQ2380" s="41"/>
      <c r="AS2380" s="41"/>
      <c r="AU2380" s="41"/>
      <c r="AW2380" s="41"/>
      <c r="AY2380" s="41"/>
      <c r="BA2380" s="41"/>
      <c r="BC2380" s="41"/>
      <c r="BE2380" s="41"/>
      <c r="BG2380" s="41"/>
      <c r="BI2380" s="41"/>
      <c r="BK2380" s="41"/>
      <c r="BM2380" s="41"/>
      <c r="BO2380" s="41"/>
    </row>
    <row r="2381" spans="13:67" x14ac:dyDescent="0.2">
      <c r="M2381" s="41"/>
      <c r="O2381" s="41"/>
      <c r="Q2381" s="41"/>
      <c r="S2381" s="41"/>
      <c r="U2381" s="41"/>
      <c r="W2381" s="41"/>
      <c r="Y2381" s="41"/>
      <c r="AA2381" s="41"/>
      <c r="AC2381" s="41"/>
      <c r="AE2381" s="41"/>
      <c r="AG2381" s="41"/>
      <c r="AI2381" s="41"/>
      <c r="AK2381" s="41"/>
      <c r="AM2381" s="41"/>
      <c r="AO2381" s="41"/>
      <c r="AQ2381" s="41"/>
      <c r="AS2381" s="41"/>
      <c r="AU2381" s="41"/>
      <c r="AW2381" s="41"/>
      <c r="AY2381" s="41"/>
      <c r="BA2381" s="41"/>
      <c r="BC2381" s="41"/>
      <c r="BE2381" s="41"/>
      <c r="BG2381" s="41"/>
      <c r="BI2381" s="41"/>
      <c r="BK2381" s="41"/>
      <c r="BM2381" s="41"/>
      <c r="BO2381" s="41"/>
    </row>
    <row r="2382" spans="13:67" x14ac:dyDescent="0.2">
      <c r="M2382" s="41"/>
      <c r="O2382" s="41"/>
      <c r="Q2382" s="41"/>
      <c r="S2382" s="41"/>
      <c r="U2382" s="41"/>
      <c r="W2382" s="41"/>
      <c r="Y2382" s="41"/>
      <c r="AA2382" s="41"/>
      <c r="AC2382" s="41"/>
      <c r="AE2382" s="41"/>
      <c r="AG2382" s="41"/>
      <c r="AI2382" s="41"/>
      <c r="AK2382" s="41"/>
      <c r="AM2382" s="41"/>
      <c r="AO2382" s="41"/>
      <c r="AQ2382" s="41"/>
      <c r="AS2382" s="41"/>
      <c r="AU2382" s="41"/>
      <c r="AW2382" s="41"/>
      <c r="AY2382" s="41"/>
      <c r="BA2382" s="41"/>
      <c r="BC2382" s="41"/>
      <c r="BE2382" s="41"/>
      <c r="BG2382" s="41"/>
      <c r="BI2382" s="41"/>
      <c r="BK2382" s="41"/>
      <c r="BM2382" s="41"/>
      <c r="BO2382" s="41"/>
    </row>
    <row r="2383" spans="13:67" x14ac:dyDescent="0.2">
      <c r="M2383" s="41"/>
      <c r="O2383" s="41"/>
      <c r="Q2383" s="41"/>
      <c r="S2383" s="41"/>
      <c r="U2383" s="41"/>
      <c r="W2383" s="41"/>
      <c r="Y2383" s="41"/>
      <c r="AA2383" s="41"/>
      <c r="AC2383" s="41"/>
      <c r="AE2383" s="41"/>
      <c r="AG2383" s="41"/>
      <c r="AI2383" s="41"/>
      <c r="AK2383" s="41"/>
      <c r="AM2383" s="41"/>
      <c r="AO2383" s="41"/>
      <c r="AQ2383" s="41"/>
      <c r="AS2383" s="41"/>
      <c r="AU2383" s="41"/>
      <c r="AW2383" s="41"/>
      <c r="AY2383" s="41"/>
      <c r="BA2383" s="41"/>
      <c r="BC2383" s="41"/>
      <c r="BE2383" s="41"/>
      <c r="BG2383" s="41"/>
      <c r="BI2383" s="41"/>
      <c r="BK2383" s="41"/>
      <c r="BM2383" s="41"/>
      <c r="BO2383" s="41"/>
    </row>
    <row r="2384" spans="13:67" x14ac:dyDescent="0.2">
      <c r="M2384" s="41"/>
      <c r="O2384" s="41"/>
      <c r="Q2384" s="41"/>
      <c r="S2384" s="41"/>
      <c r="U2384" s="41"/>
      <c r="W2384" s="41"/>
      <c r="Y2384" s="41"/>
      <c r="AA2384" s="41"/>
      <c r="AC2384" s="41"/>
      <c r="AE2384" s="41"/>
      <c r="AG2384" s="41"/>
      <c r="AI2384" s="41"/>
      <c r="AK2384" s="41"/>
      <c r="AM2384" s="41"/>
      <c r="AO2384" s="41"/>
      <c r="AQ2384" s="41"/>
      <c r="AS2384" s="41"/>
      <c r="AU2384" s="41"/>
      <c r="AW2384" s="41"/>
      <c r="AY2384" s="41"/>
      <c r="BA2384" s="41"/>
      <c r="BC2384" s="41"/>
      <c r="BE2384" s="41"/>
      <c r="BG2384" s="41"/>
      <c r="BI2384" s="41"/>
      <c r="BK2384" s="41"/>
      <c r="BM2384" s="41"/>
      <c r="BO2384" s="41"/>
    </row>
    <row r="2385" spans="13:67" x14ac:dyDescent="0.2">
      <c r="M2385" s="41"/>
      <c r="O2385" s="41"/>
      <c r="Q2385" s="41"/>
      <c r="S2385" s="41"/>
      <c r="U2385" s="41"/>
      <c r="W2385" s="41"/>
      <c r="Y2385" s="41"/>
      <c r="AA2385" s="41"/>
      <c r="AC2385" s="41"/>
      <c r="AE2385" s="41"/>
      <c r="AG2385" s="41"/>
      <c r="AI2385" s="41"/>
      <c r="AK2385" s="41"/>
      <c r="AM2385" s="41"/>
      <c r="AO2385" s="41"/>
      <c r="AQ2385" s="41"/>
      <c r="AS2385" s="41"/>
      <c r="AU2385" s="41"/>
      <c r="AW2385" s="41"/>
      <c r="AY2385" s="41"/>
      <c r="BA2385" s="41"/>
      <c r="BC2385" s="41"/>
      <c r="BE2385" s="41"/>
      <c r="BG2385" s="41"/>
      <c r="BI2385" s="41"/>
      <c r="BK2385" s="41"/>
      <c r="BM2385" s="41"/>
      <c r="BO2385" s="41"/>
    </row>
    <row r="2386" spans="13:67" x14ac:dyDescent="0.2">
      <c r="M2386" s="41"/>
      <c r="O2386" s="41"/>
      <c r="Q2386" s="41"/>
      <c r="S2386" s="41"/>
      <c r="U2386" s="41"/>
      <c r="W2386" s="41"/>
      <c r="Y2386" s="41"/>
      <c r="AA2386" s="41"/>
      <c r="AC2386" s="41"/>
      <c r="AE2386" s="41"/>
      <c r="AG2386" s="41"/>
      <c r="AI2386" s="41"/>
      <c r="AK2386" s="41"/>
      <c r="AM2386" s="41"/>
      <c r="AO2386" s="41"/>
      <c r="AQ2386" s="41"/>
      <c r="AS2386" s="41"/>
      <c r="AU2386" s="41"/>
      <c r="AW2386" s="41"/>
      <c r="AY2386" s="41"/>
      <c r="BA2386" s="41"/>
      <c r="BC2386" s="41"/>
      <c r="BE2386" s="41"/>
      <c r="BG2386" s="41"/>
      <c r="BI2386" s="41"/>
      <c r="BK2386" s="41"/>
      <c r="BM2386" s="41"/>
      <c r="BO2386" s="41"/>
    </row>
    <row r="2387" spans="13:67" x14ac:dyDescent="0.2">
      <c r="M2387" s="41"/>
      <c r="O2387" s="41"/>
      <c r="Q2387" s="41"/>
      <c r="S2387" s="41"/>
      <c r="U2387" s="41"/>
      <c r="W2387" s="41"/>
      <c r="Y2387" s="41"/>
      <c r="AA2387" s="41"/>
      <c r="AC2387" s="41"/>
      <c r="AE2387" s="41"/>
      <c r="AG2387" s="41"/>
      <c r="AI2387" s="41"/>
      <c r="AK2387" s="41"/>
      <c r="AM2387" s="41"/>
      <c r="AO2387" s="41"/>
      <c r="AQ2387" s="41"/>
      <c r="AS2387" s="41"/>
      <c r="AU2387" s="41"/>
      <c r="AW2387" s="41"/>
      <c r="AY2387" s="41"/>
      <c r="BA2387" s="41"/>
      <c r="BC2387" s="41"/>
      <c r="BE2387" s="41"/>
      <c r="BG2387" s="41"/>
      <c r="BI2387" s="41"/>
      <c r="BK2387" s="41"/>
      <c r="BM2387" s="41"/>
      <c r="BO2387" s="41"/>
    </row>
    <row r="2388" spans="13:67" x14ac:dyDescent="0.2">
      <c r="M2388" s="41"/>
      <c r="O2388" s="41"/>
      <c r="Q2388" s="41"/>
      <c r="S2388" s="41"/>
      <c r="U2388" s="41"/>
      <c r="W2388" s="41"/>
      <c r="Y2388" s="41"/>
      <c r="AA2388" s="41"/>
      <c r="AC2388" s="41"/>
      <c r="AE2388" s="41"/>
      <c r="AG2388" s="41"/>
      <c r="AI2388" s="41"/>
      <c r="AK2388" s="41"/>
      <c r="AM2388" s="41"/>
      <c r="AO2388" s="41"/>
      <c r="AQ2388" s="41"/>
      <c r="AS2388" s="41"/>
      <c r="AU2388" s="41"/>
      <c r="AW2388" s="41"/>
      <c r="AY2388" s="41"/>
      <c r="BA2388" s="41"/>
      <c r="BC2388" s="41"/>
      <c r="BE2388" s="41"/>
      <c r="BG2388" s="41"/>
      <c r="BI2388" s="41"/>
      <c r="BK2388" s="41"/>
      <c r="BM2388" s="41"/>
      <c r="BO2388" s="41"/>
    </row>
    <row r="2389" spans="13:67" x14ac:dyDescent="0.2">
      <c r="M2389" s="41"/>
      <c r="O2389" s="41"/>
      <c r="Q2389" s="41"/>
      <c r="S2389" s="41"/>
      <c r="U2389" s="41"/>
      <c r="W2389" s="41"/>
      <c r="Y2389" s="41"/>
      <c r="AA2389" s="41"/>
      <c r="AC2389" s="41"/>
      <c r="AE2389" s="41"/>
      <c r="AG2389" s="41"/>
      <c r="AI2389" s="41"/>
      <c r="AK2389" s="41"/>
      <c r="AM2389" s="41"/>
      <c r="AO2389" s="41"/>
      <c r="AQ2389" s="41"/>
      <c r="AS2389" s="41"/>
      <c r="AU2389" s="41"/>
      <c r="AW2389" s="41"/>
      <c r="AY2389" s="41"/>
      <c r="BA2389" s="41"/>
      <c r="BC2389" s="41"/>
      <c r="BE2389" s="41"/>
      <c r="BG2389" s="41"/>
      <c r="BI2389" s="41"/>
      <c r="BK2389" s="41"/>
      <c r="BM2389" s="41"/>
      <c r="BO2389" s="41"/>
    </row>
    <row r="2390" spans="13:67" x14ac:dyDescent="0.2">
      <c r="M2390" s="41"/>
      <c r="O2390" s="41"/>
      <c r="Q2390" s="41"/>
      <c r="S2390" s="41"/>
      <c r="U2390" s="41"/>
      <c r="W2390" s="41"/>
      <c r="Y2390" s="41"/>
      <c r="AA2390" s="41"/>
      <c r="AC2390" s="41"/>
      <c r="AE2390" s="41"/>
      <c r="AG2390" s="41"/>
      <c r="AI2390" s="41"/>
      <c r="AK2390" s="41"/>
      <c r="AM2390" s="41"/>
      <c r="AO2390" s="41"/>
      <c r="AQ2390" s="41"/>
      <c r="AS2390" s="41"/>
      <c r="AU2390" s="41"/>
      <c r="AW2390" s="41"/>
      <c r="AY2390" s="41"/>
      <c r="BA2390" s="41"/>
      <c r="BC2390" s="41"/>
      <c r="BE2390" s="41"/>
      <c r="BG2390" s="41"/>
      <c r="BI2390" s="41"/>
      <c r="BK2390" s="41"/>
      <c r="BM2390" s="41"/>
      <c r="BO2390" s="41"/>
    </row>
    <row r="2391" spans="13:67" x14ac:dyDescent="0.2">
      <c r="M2391" s="41"/>
      <c r="O2391" s="41"/>
      <c r="Q2391" s="41"/>
      <c r="S2391" s="41"/>
      <c r="U2391" s="41"/>
      <c r="W2391" s="41"/>
      <c r="Y2391" s="41"/>
      <c r="AA2391" s="41"/>
      <c r="AC2391" s="41"/>
      <c r="AE2391" s="41"/>
      <c r="AG2391" s="41"/>
      <c r="AI2391" s="41"/>
      <c r="AK2391" s="41"/>
      <c r="AM2391" s="41"/>
      <c r="AO2391" s="41"/>
      <c r="AQ2391" s="41"/>
      <c r="AS2391" s="41"/>
      <c r="AU2391" s="41"/>
      <c r="AW2391" s="41"/>
      <c r="AY2391" s="41"/>
      <c r="BA2391" s="41"/>
      <c r="BC2391" s="41"/>
      <c r="BE2391" s="41"/>
      <c r="BG2391" s="41"/>
      <c r="BI2391" s="41"/>
      <c r="BK2391" s="41"/>
      <c r="BM2391" s="41"/>
      <c r="BO2391" s="41"/>
    </row>
    <row r="2392" spans="13:67" x14ac:dyDescent="0.2">
      <c r="M2392" s="41"/>
      <c r="O2392" s="41"/>
      <c r="Q2392" s="41"/>
      <c r="S2392" s="41"/>
      <c r="U2392" s="41"/>
      <c r="W2392" s="41"/>
      <c r="Y2392" s="41"/>
      <c r="AA2392" s="41"/>
      <c r="AC2392" s="41"/>
      <c r="AE2392" s="41"/>
      <c r="AG2392" s="41"/>
      <c r="AI2392" s="41"/>
      <c r="AK2392" s="41"/>
      <c r="AM2392" s="41"/>
      <c r="AO2392" s="41"/>
      <c r="AQ2392" s="41"/>
      <c r="AS2392" s="41"/>
      <c r="AU2392" s="41"/>
      <c r="AW2392" s="41"/>
      <c r="AY2392" s="41"/>
      <c r="BA2392" s="41"/>
      <c r="BC2392" s="41"/>
      <c r="BE2392" s="41"/>
      <c r="BG2392" s="41"/>
      <c r="BI2392" s="41"/>
      <c r="BK2392" s="41"/>
      <c r="BM2392" s="41"/>
      <c r="BO2392" s="41"/>
    </row>
    <row r="2393" spans="13:67" x14ac:dyDescent="0.2">
      <c r="M2393" s="41"/>
      <c r="O2393" s="41"/>
      <c r="Q2393" s="41"/>
      <c r="S2393" s="41"/>
      <c r="U2393" s="41"/>
      <c r="W2393" s="41"/>
      <c r="Y2393" s="41"/>
      <c r="AA2393" s="41"/>
      <c r="AC2393" s="41"/>
      <c r="AE2393" s="41"/>
      <c r="AG2393" s="41"/>
      <c r="AI2393" s="41"/>
      <c r="AK2393" s="41"/>
      <c r="AM2393" s="41"/>
      <c r="AO2393" s="41"/>
      <c r="AQ2393" s="41"/>
      <c r="AS2393" s="41"/>
      <c r="AU2393" s="41"/>
      <c r="AW2393" s="41"/>
      <c r="AY2393" s="41"/>
      <c r="BA2393" s="41"/>
      <c r="BC2393" s="41"/>
      <c r="BE2393" s="41"/>
      <c r="BG2393" s="41"/>
      <c r="BI2393" s="41"/>
      <c r="BK2393" s="41"/>
      <c r="BM2393" s="41"/>
      <c r="BO2393" s="41"/>
    </row>
    <row r="2394" spans="13:67" x14ac:dyDescent="0.2">
      <c r="M2394" s="41"/>
      <c r="O2394" s="41"/>
      <c r="Q2394" s="41"/>
      <c r="S2394" s="41"/>
      <c r="U2394" s="41"/>
      <c r="W2394" s="41"/>
      <c r="Y2394" s="41"/>
      <c r="AA2394" s="41"/>
      <c r="AC2394" s="41"/>
      <c r="AE2394" s="41"/>
      <c r="AG2394" s="41"/>
      <c r="AI2394" s="41"/>
      <c r="AK2394" s="41"/>
      <c r="AM2394" s="41"/>
      <c r="AO2394" s="41"/>
      <c r="AQ2394" s="41"/>
      <c r="AS2394" s="41"/>
      <c r="AU2394" s="41"/>
      <c r="AW2394" s="41"/>
      <c r="AY2394" s="41"/>
      <c r="BA2394" s="41"/>
      <c r="BC2394" s="41"/>
      <c r="BE2394" s="41"/>
      <c r="BG2394" s="41"/>
      <c r="BI2394" s="41"/>
      <c r="BK2394" s="41"/>
      <c r="BM2394" s="41"/>
      <c r="BO2394" s="41"/>
    </row>
    <row r="2395" spans="13:67" x14ac:dyDescent="0.2">
      <c r="M2395" s="41"/>
      <c r="O2395" s="41"/>
      <c r="Q2395" s="41"/>
      <c r="S2395" s="41"/>
      <c r="U2395" s="41"/>
      <c r="W2395" s="41"/>
      <c r="Y2395" s="41"/>
      <c r="AA2395" s="41"/>
      <c r="AC2395" s="41"/>
      <c r="AE2395" s="41"/>
      <c r="AG2395" s="41"/>
      <c r="AI2395" s="41"/>
      <c r="AK2395" s="41"/>
      <c r="AM2395" s="41"/>
      <c r="AO2395" s="41"/>
      <c r="AQ2395" s="41"/>
      <c r="AS2395" s="41"/>
      <c r="AU2395" s="41"/>
      <c r="AW2395" s="41"/>
      <c r="AY2395" s="41"/>
      <c r="BA2395" s="41"/>
      <c r="BC2395" s="41"/>
      <c r="BE2395" s="41"/>
      <c r="BG2395" s="41"/>
      <c r="BI2395" s="41"/>
      <c r="BK2395" s="41"/>
      <c r="BM2395" s="41"/>
      <c r="BO2395" s="41"/>
    </row>
    <row r="2396" spans="13:67" x14ac:dyDescent="0.2">
      <c r="M2396" s="41"/>
      <c r="O2396" s="41"/>
      <c r="Q2396" s="41"/>
      <c r="S2396" s="41"/>
      <c r="U2396" s="41"/>
      <c r="W2396" s="41"/>
      <c r="Y2396" s="41"/>
      <c r="AA2396" s="41"/>
      <c r="AC2396" s="41"/>
      <c r="AE2396" s="41"/>
      <c r="AG2396" s="41"/>
      <c r="AI2396" s="41"/>
      <c r="AK2396" s="41"/>
      <c r="AM2396" s="41"/>
      <c r="AO2396" s="41"/>
      <c r="AQ2396" s="41"/>
      <c r="AS2396" s="41"/>
      <c r="AU2396" s="41"/>
      <c r="AW2396" s="41"/>
      <c r="AY2396" s="41"/>
      <c r="BA2396" s="41"/>
      <c r="BC2396" s="41"/>
      <c r="BE2396" s="41"/>
      <c r="BG2396" s="41"/>
      <c r="BI2396" s="41"/>
      <c r="BK2396" s="41"/>
      <c r="BM2396" s="41"/>
      <c r="BO2396" s="41"/>
    </row>
    <row r="2397" spans="13:67" x14ac:dyDescent="0.2">
      <c r="M2397" s="41"/>
      <c r="O2397" s="41"/>
      <c r="Q2397" s="41"/>
      <c r="S2397" s="41"/>
      <c r="U2397" s="41"/>
      <c r="W2397" s="41"/>
      <c r="Y2397" s="41"/>
      <c r="AA2397" s="41"/>
      <c r="AC2397" s="41"/>
      <c r="AE2397" s="41"/>
      <c r="AG2397" s="41"/>
      <c r="AI2397" s="41"/>
      <c r="AK2397" s="41"/>
      <c r="AM2397" s="41"/>
      <c r="AO2397" s="41"/>
      <c r="AQ2397" s="41"/>
      <c r="AS2397" s="41"/>
      <c r="AU2397" s="41"/>
      <c r="AW2397" s="41"/>
      <c r="AY2397" s="41"/>
      <c r="BA2397" s="41"/>
      <c r="BC2397" s="41"/>
      <c r="BE2397" s="41"/>
      <c r="BG2397" s="41"/>
      <c r="BI2397" s="41"/>
      <c r="BK2397" s="41"/>
      <c r="BM2397" s="41"/>
      <c r="BO2397" s="41"/>
    </row>
    <row r="2398" spans="13:67" x14ac:dyDescent="0.2">
      <c r="M2398" s="41"/>
      <c r="O2398" s="41"/>
      <c r="Q2398" s="41"/>
      <c r="S2398" s="41"/>
      <c r="U2398" s="41"/>
      <c r="W2398" s="41"/>
      <c r="Y2398" s="41"/>
      <c r="AA2398" s="41"/>
      <c r="AC2398" s="41"/>
      <c r="AE2398" s="41"/>
      <c r="AG2398" s="41"/>
      <c r="AI2398" s="41"/>
      <c r="AK2398" s="41"/>
      <c r="AM2398" s="41"/>
      <c r="AO2398" s="41"/>
      <c r="AQ2398" s="41"/>
      <c r="AS2398" s="41"/>
      <c r="AU2398" s="41"/>
      <c r="AW2398" s="41"/>
      <c r="AY2398" s="41"/>
      <c r="BA2398" s="41"/>
      <c r="BC2398" s="41"/>
      <c r="BE2398" s="41"/>
      <c r="BG2398" s="41"/>
      <c r="BI2398" s="41"/>
      <c r="BK2398" s="41"/>
      <c r="BM2398" s="41"/>
      <c r="BO2398" s="41"/>
    </row>
    <row r="2399" spans="13:67" x14ac:dyDescent="0.2">
      <c r="M2399" s="41"/>
      <c r="O2399" s="41"/>
      <c r="Q2399" s="41"/>
      <c r="S2399" s="41"/>
      <c r="U2399" s="41"/>
      <c r="W2399" s="41"/>
      <c r="Y2399" s="41"/>
      <c r="AA2399" s="41"/>
      <c r="AC2399" s="41"/>
      <c r="AE2399" s="41"/>
      <c r="AG2399" s="41"/>
      <c r="AI2399" s="41"/>
      <c r="AK2399" s="41"/>
      <c r="AM2399" s="41"/>
      <c r="AO2399" s="41"/>
      <c r="AQ2399" s="41"/>
      <c r="AS2399" s="41"/>
      <c r="AU2399" s="41"/>
      <c r="AW2399" s="41"/>
      <c r="AY2399" s="41"/>
      <c r="BA2399" s="41"/>
      <c r="BC2399" s="41"/>
      <c r="BE2399" s="41"/>
      <c r="BG2399" s="41"/>
      <c r="BI2399" s="41"/>
      <c r="BK2399" s="41"/>
      <c r="BM2399" s="41"/>
      <c r="BO2399" s="41"/>
    </row>
    <row r="2400" spans="13:67" x14ac:dyDescent="0.2">
      <c r="M2400" s="41"/>
      <c r="O2400" s="41"/>
      <c r="Q2400" s="41"/>
      <c r="S2400" s="41"/>
      <c r="U2400" s="41"/>
      <c r="W2400" s="41"/>
      <c r="Y2400" s="41"/>
      <c r="AA2400" s="41"/>
      <c r="AC2400" s="41"/>
      <c r="AE2400" s="41"/>
      <c r="AG2400" s="41"/>
      <c r="AI2400" s="41"/>
      <c r="AK2400" s="41"/>
      <c r="AM2400" s="41"/>
      <c r="AO2400" s="41"/>
      <c r="AQ2400" s="41"/>
      <c r="AS2400" s="41"/>
      <c r="AU2400" s="41"/>
      <c r="AW2400" s="41"/>
      <c r="AY2400" s="41"/>
      <c r="BA2400" s="41"/>
      <c r="BC2400" s="41"/>
      <c r="BE2400" s="41"/>
      <c r="BG2400" s="41"/>
      <c r="BI2400" s="41"/>
      <c r="BK2400" s="41"/>
      <c r="BM2400" s="41"/>
      <c r="BO2400" s="41"/>
    </row>
    <row r="2401" spans="13:67" x14ac:dyDescent="0.2">
      <c r="M2401" s="41"/>
      <c r="O2401" s="41"/>
      <c r="Q2401" s="41"/>
      <c r="S2401" s="41"/>
      <c r="U2401" s="41"/>
      <c r="W2401" s="41"/>
      <c r="Y2401" s="41"/>
      <c r="AA2401" s="41"/>
      <c r="AC2401" s="41"/>
      <c r="AE2401" s="41"/>
      <c r="AG2401" s="41"/>
      <c r="AI2401" s="41"/>
      <c r="AK2401" s="41"/>
      <c r="AM2401" s="41"/>
      <c r="AO2401" s="41"/>
      <c r="AQ2401" s="41"/>
      <c r="AS2401" s="41"/>
      <c r="AU2401" s="41"/>
      <c r="AW2401" s="41"/>
      <c r="AY2401" s="41"/>
      <c r="BA2401" s="41"/>
      <c r="BC2401" s="41"/>
      <c r="BE2401" s="41"/>
      <c r="BG2401" s="41"/>
      <c r="BI2401" s="41"/>
      <c r="BK2401" s="41"/>
      <c r="BM2401" s="41"/>
      <c r="BO2401" s="41"/>
    </row>
    <row r="2402" spans="13:67" x14ac:dyDescent="0.2">
      <c r="M2402" s="41"/>
      <c r="O2402" s="41"/>
      <c r="Q2402" s="41"/>
      <c r="S2402" s="41"/>
      <c r="U2402" s="41"/>
      <c r="W2402" s="41"/>
      <c r="Y2402" s="41"/>
      <c r="AA2402" s="41"/>
      <c r="AC2402" s="41"/>
      <c r="AE2402" s="41"/>
      <c r="AG2402" s="41"/>
      <c r="AI2402" s="41"/>
      <c r="AK2402" s="41"/>
      <c r="AM2402" s="41"/>
      <c r="AO2402" s="41"/>
      <c r="AQ2402" s="41"/>
      <c r="AS2402" s="41"/>
      <c r="AU2402" s="41"/>
      <c r="AW2402" s="41"/>
      <c r="AY2402" s="41"/>
      <c r="BA2402" s="41"/>
      <c r="BC2402" s="41"/>
      <c r="BE2402" s="41"/>
      <c r="BG2402" s="41"/>
      <c r="BI2402" s="41"/>
      <c r="BK2402" s="41"/>
      <c r="BM2402" s="41"/>
      <c r="BO2402" s="41"/>
    </row>
    <row r="2403" spans="13:67" x14ac:dyDescent="0.2">
      <c r="M2403" s="41"/>
      <c r="O2403" s="41"/>
      <c r="Q2403" s="41"/>
      <c r="S2403" s="41"/>
      <c r="U2403" s="41"/>
      <c r="W2403" s="41"/>
      <c r="Y2403" s="41"/>
      <c r="AA2403" s="41"/>
      <c r="AC2403" s="41"/>
      <c r="AE2403" s="41"/>
      <c r="AG2403" s="41"/>
      <c r="AI2403" s="41"/>
      <c r="AK2403" s="41"/>
      <c r="AM2403" s="41"/>
      <c r="AO2403" s="41"/>
      <c r="AQ2403" s="41"/>
      <c r="AS2403" s="41"/>
      <c r="AU2403" s="41"/>
      <c r="AW2403" s="41"/>
      <c r="AY2403" s="41"/>
      <c r="BA2403" s="41"/>
      <c r="BC2403" s="41"/>
      <c r="BE2403" s="41"/>
      <c r="BG2403" s="41"/>
      <c r="BI2403" s="41"/>
      <c r="BK2403" s="41"/>
      <c r="BM2403" s="41"/>
      <c r="BO2403" s="41"/>
    </row>
    <row r="2404" spans="13:67" x14ac:dyDescent="0.2">
      <c r="M2404" s="41"/>
      <c r="O2404" s="41"/>
      <c r="Q2404" s="41"/>
      <c r="S2404" s="41"/>
      <c r="U2404" s="41"/>
      <c r="W2404" s="41"/>
      <c r="Y2404" s="41"/>
      <c r="AA2404" s="41"/>
      <c r="AC2404" s="41"/>
      <c r="AE2404" s="41"/>
      <c r="AG2404" s="41"/>
      <c r="AI2404" s="41"/>
      <c r="AK2404" s="41"/>
      <c r="AM2404" s="41"/>
      <c r="AO2404" s="41"/>
      <c r="AQ2404" s="41"/>
      <c r="AS2404" s="41"/>
      <c r="AU2404" s="41"/>
      <c r="AW2404" s="41"/>
      <c r="AY2404" s="41"/>
      <c r="BA2404" s="41"/>
      <c r="BC2404" s="41"/>
      <c r="BE2404" s="41"/>
      <c r="BG2404" s="41"/>
      <c r="BI2404" s="41"/>
      <c r="BK2404" s="41"/>
      <c r="BM2404" s="41"/>
      <c r="BO2404" s="41"/>
    </row>
    <row r="2405" spans="13:67" x14ac:dyDescent="0.2">
      <c r="M2405" s="41"/>
      <c r="O2405" s="41"/>
      <c r="Q2405" s="41"/>
      <c r="S2405" s="41"/>
      <c r="U2405" s="41"/>
      <c r="W2405" s="41"/>
      <c r="Y2405" s="41"/>
      <c r="AA2405" s="41"/>
      <c r="AC2405" s="41"/>
      <c r="AE2405" s="41"/>
      <c r="AG2405" s="41"/>
      <c r="AI2405" s="41"/>
      <c r="AK2405" s="41"/>
      <c r="AM2405" s="41"/>
      <c r="AO2405" s="41"/>
      <c r="AQ2405" s="41"/>
      <c r="AS2405" s="41"/>
      <c r="AU2405" s="41"/>
      <c r="AW2405" s="41"/>
      <c r="AY2405" s="41"/>
      <c r="BA2405" s="41"/>
      <c r="BC2405" s="41"/>
      <c r="BE2405" s="41"/>
      <c r="BG2405" s="41"/>
      <c r="BI2405" s="41"/>
      <c r="BK2405" s="41"/>
      <c r="BM2405" s="41"/>
      <c r="BO2405" s="41"/>
    </row>
    <row r="2406" spans="13:67" x14ac:dyDescent="0.2">
      <c r="M2406" s="41"/>
      <c r="O2406" s="41"/>
      <c r="Q2406" s="41"/>
      <c r="S2406" s="41"/>
      <c r="U2406" s="41"/>
      <c r="W2406" s="41"/>
      <c r="Y2406" s="41"/>
      <c r="AA2406" s="41"/>
      <c r="AC2406" s="41"/>
      <c r="AE2406" s="41"/>
      <c r="AG2406" s="41"/>
      <c r="AI2406" s="41"/>
      <c r="AK2406" s="41"/>
      <c r="AM2406" s="41"/>
      <c r="AO2406" s="41"/>
      <c r="AQ2406" s="41"/>
      <c r="AS2406" s="41"/>
      <c r="AU2406" s="41"/>
      <c r="AW2406" s="41"/>
      <c r="AY2406" s="41"/>
      <c r="BA2406" s="41"/>
      <c r="BC2406" s="41"/>
      <c r="BE2406" s="41"/>
      <c r="BG2406" s="41"/>
      <c r="BI2406" s="41"/>
      <c r="BK2406" s="41"/>
      <c r="BM2406" s="41"/>
      <c r="BO2406" s="41"/>
    </row>
    <row r="2407" spans="13:67" x14ac:dyDescent="0.2">
      <c r="M2407" s="41"/>
      <c r="O2407" s="41"/>
      <c r="Q2407" s="41"/>
      <c r="S2407" s="41"/>
      <c r="U2407" s="41"/>
      <c r="W2407" s="41"/>
      <c r="Y2407" s="41"/>
      <c r="AA2407" s="41"/>
      <c r="AC2407" s="41"/>
      <c r="AE2407" s="41"/>
      <c r="AG2407" s="41"/>
      <c r="AI2407" s="41"/>
      <c r="AK2407" s="41"/>
      <c r="AM2407" s="41"/>
      <c r="AO2407" s="41"/>
      <c r="AQ2407" s="41"/>
      <c r="AS2407" s="41"/>
      <c r="AU2407" s="41"/>
      <c r="AW2407" s="41"/>
      <c r="AY2407" s="41"/>
      <c r="BA2407" s="41"/>
      <c r="BC2407" s="41"/>
      <c r="BE2407" s="41"/>
      <c r="BG2407" s="41"/>
      <c r="BI2407" s="41"/>
      <c r="BK2407" s="41"/>
      <c r="BM2407" s="41"/>
      <c r="BO2407" s="41"/>
    </row>
    <row r="2408" spans="13:67" x14ac:dyDescent="0.2">
      <c r="M2408" s="41"/>
      <c r="O2408" s="41"/>
      <c r="Q2408" s="41"/>
      <c r="S2408" s="41"/>
      <c r="U2408" s="41"/>
      <c r="W2408" s="41"/>
      <c r="Y2408" s="41"/>
      <c r="AA2408" s="41"/>
      <c r="AC2408" s="41"/>
      <c r="AE2408" s="41"/>
      <c r="AG2408" s="41"/>
      <c r="AI2408" s="41"/>
      <c r="AK2408" s="41"/>
      <c r="AM2408" s="41"/>
      <c r="AO2408" s="41"/>
      <c r="AQ2408" s="41"/>
      <c r="AS2408" s="41"/>
      <c r="AU2408" s="41"/>
      <c r="AW2408" s="41"/>
      <c r="AY2408" s="41"/>
      <c r="BA2408" s="41"/>
      <c r="BC2408" s="41"/>
      <c r="BE2408" s="41"/>
      <c r="BG2408" s="41"/>
      <c r="BI2408" s="41"/>
      <c r="BK2408" s="41"/>
      <c r="BM2408" s="41"/>
      <c r="BO2408" s="41"/>
    </row>
    <row r="2409" spans="13:67" x14ac:dyDescent="0.2">
      <c r="M2409" s="41"/>
      <c r="O2409" s="41"/>
      <c r="Q2409" s="41"/>
      <c r="S2409" s="41"/>
      <c r="U2409" s="41"/>
      <c r="W2409" s="41"/>
      <c r="Y2409" s="41"/>
      <c r="AA2409" s="41"/>
      <c r="AC2409" s="41"/>
      <c r="AE2409" s="41"/>
      <c r="AG2409" s="41"/>
      <c r="AI2409" s="41"/>
      <c r="AK2409" s="41"/>
      <c r="AM2409" s="41"/>
      <c r="AO2409" s="41"/>
      <c r="AQ2409" s="41"/>
      <c r="AS2409" s="41"/>
      <c r="AU2409" s="41"/>
      <c r="AW2409" s="41"/>
      <c r="AY2409" s="41"/>
      <c r="BA2409" s="41"/>
      <c r="BC2409" s="41"/>
      <c r="BE2409" s="41"/>
      <c r="BG2409" s="41"/>
      <c r="BI2409" s="41"/>
      <c r="BK2409" s="41"/>
      <c r="BM2409" s="41"/>
      <c r="BO2409" s="41"/>
    </row>
    <row r="2410" spans="13:67" x14ac:dyDescent="0.2">
      <c r="M2410" s="41"/>
      <c r="O2410" s="41"/>
      <c r="Q2410" s="41"/>
      <c r="S2410" s="41"/>
      <c r="U2410" s="41"/>
      <c r="W2410" s="41"/>
      <c r="Y2410" s="41"/>
      <c r="AA2410" s="41"/>
      <c r="AC2410" s="41"/>
      <c r="AE2410" s="41"/>
      <c r="AG2410" s="41"/>
      <c r="AI2410" s="41"/>
      <c r="AK2410" s="41"/>
      <c r="AM2410" s="41"/>
      <c r="AO2410" s="41"/>
      <c r="AQ2410" s="41"/>
      <c r="AS2410" s="41"/>
      <c r="AU2410" s="41"/>
      <c r="AW2410" s="41"/>
      <c r="AY2410" s="41"/>
      <c r="BA2410" s="41"/>
      <c r="BC2410" s="41"/>
      <c r="BE2410" s="41"/>
      <c r="BG2410" s="41"/>
      <c r="BI2410" s="41"/>
      <c r="BK2410" s="41"/>
      <c r="BM2410" s="41"/>
      <c r="BO2410" s="41"/>
    </row>
    <row r="2411" spans="13:67" x14ac:dyDescent="0.2">
      <c r="M2411" s="41"/>
      <c r="O2411" s="41"/>
      <c r="Q2411" s="41"/>
      <c r="S2411" s="41"/>
      <c r="U2411" s="41"/>
      <c r="W2411" s="41"/>
      <c r="Y2411" s="41"/>
      <c r="AA2411" s="41"/>
      <c r="AC2411" s="41"/>
      <c r="AE2411" s="41"/>
      <c r="AG2411" s="41"/>
      <c r="AI2411" s="41"/>
      <c r="AK2411" s="41"/>
      <c r="AM2411" s="41"/>
      <c r="AO2411" s="41"/>
      <c r="AQ2411" s="41"/>
      <c r="AS2411" s="41"/>
      <c r="AU2411" s="41"/>
      <c r="AW2411" s="41"/>
      <c r="AY2411" s="41"/>
      <c r="BA2411" s="41"/>
      <c r="BC2411" s="41"/>
      <c r="BE2411" s="41"/>
      <c r="BG2411" s="41"/>
      <c r="BI2411" s="41"/>
      <c r="BK2411" s="41"/>
      <c r="BM2411" s="41"/>
      <c r="BO2411" s="41"/>
    </row>
    <row r="2412" spans="13:67" x14ac:dyDescent="0.2">
      <c r="M2412" s="41"/>
      <c r="O2412" s="41"/>
      <c r="Q2412" s="41"/>
      <c r="S2412" s="41"/>
      <c r="U2412" s="41"/>
      <c r="W2412" s="41"/>
      <c r="Y2412" s="41"/>
      <c r="AA2412" s="41"/>
      <c r="AC2412" s="41"/>
      <c r="AE2412" s="41"/>
      <c r="AG2412" s="41"/>
      <c r="AI2412" s="41"/>
      <c r="AK2412" s="41"/>
      <c r="AM2412" s="41"/>
      <c r="AO2412" s="41"/>
      <c r="AQ2412" s="41"/>
      <c r="AS2412" s="41"/>
      <c r="AU2412" s="41"/>
      <c r="AW2412" s="41"/>
      <c r="AY2412" s="41"/>
      <c r="BA2412" s="41"/>
      <c r="BC2412" s="41"/>
      <c r="BE2412" s="41"/>
      <c r="BG2412" s="41"/>
      <c r="BI2412" s="41"/>
      <c r="BK2412" s="41"/>
      <c r="BM2412" s="41"/>
      <c r="BO2412" s="41"/>
    </row>
    <row r="2413" spans="13:67" x14ac:dyDescent="0.2">
      <c r="M2413" s="41"/>
      <c r="O2413" s="41"/>
      <c r="Q2413" s="41"/>
      <c r="S2413" s="41"/>
      <c r="U2413" s="41"/>
      <c r="W2413" s="41"/>
      <c r="Y2413" s="41"/>
      <c r="AA2413" s="41"/>
      <c r="AC2413" s="41"/>
      <c r="AE2413" s="41"/>
      <c r="AG2413" s="41"/>
      <c r="AI2413" s="41"/>
      <c r="AK2413" s="41"/>
      <c r="AM2413" s="41"/>
      <c r="AO2413" s="41"/>
      <c r="AQ2413" s="41"/>
      <c r="AS2413" s="41"/>
      <c r="AU2413" s="41"/>
      <c r="AW2413" s="41"/>
      <c r="AY2413" s="41"/>
      <c r="BA2413" s="41"/>
      <c r="BC2413" s="41"/>
      <c r="BE2413" s="41"/>
      <c r="BG2413" s="41"/>
      <c r="BI2413" s="41"/>
      <c r="BK2413" s="41"/>
      <c r="BM2413" s="41"/>
      <c r="BO2413" s="41"/>
    </row>
    <row r="2414" spans="13:67" x14ac:dyDescent="0.2">
      <c r="M2414" s="41"/>
      <c r="O2414" s="41"/>
      <c r="Q2414" s="41"/>
      <c r="S2414" s="41"/>
      <c r="U2414" s="41"/>
      <c r="W2414" s="41"/>
      <c r="Y2414" s="41"/>
      <c r="AA2414" s="41"/>
      <c r="AC2414" s="41"/>
      <c r="AE2414" s="41"/>
      <c r="AG2414" s="41"/>
      <c r="AI2414" s="41"/>
      <c r="AK2414" s="41"/>
      <c r="AM2414" s="41"/>
      <c r="AO2414" s="41"/>
      <c r="AQ2414" s="41"/>
      <c r="AS2414" s="41"/>
      <c r="AU2414" s="41"/>
      <c r="AW2414" s="41"/>
      <c r="AY2414" s="41"/>
      <c r="BA2414" s="41"/>
      <c r="BC2414" s="41"/>
      <c r="BE2414" s="41"/>
      <c r="BG2414" s="41"/>
      <c r="BI2414" s="41"/>
      <c r="BK2414" s="41"/>
      <c r="BM2414" s="41"/>
      <c r="BO2414" s="41"/>
    </row>
    <row r="2415" spans="13:67" x14ac:dyDescent="0.2">
      <c r="M2415" s="41"/>
      <c r="O2415" s="41"/>
      <c r="Q2415" s="41"/>
      <c r="S2415" s="41"/>
      <c r="U2415" s="41"/>
      <c r="W2415" s="41"/>
      <c r="Y2415" s="41"/>
      <c r="AA2415" s="41"/>
      <c r="AC2415" s="41"/>
      <c r="AE2415" s="41"/>
      <c r="AG2415" s="41"/>
      <c r="AI2415" s="41"/>
      <c r="AK2415" s="41"/>
      <c r="AM2415" s="41"/>
      <c r="AO2415" s="41"/>
      <c r="AQ2415" s="41"/>
      <c r="AS2415" s="41"/>
      <c r="AU2415" s="41"/>
      <c r="AW2415" s="41"/>
      <c r="AY2415" s="41"/>
      <c r="BA2415" s="41"/>
      <c r="BC2415" s="41"/>
      <c r="BE2415" s="41"/>
      <c r="BG2415" s="41"/>
      <c r="BI2415" s="41"/>
      <c r="BK2415" s="41"/>
      <c r="BM2415" s="41"/>
      <c r="BO2415" s="41"/>
    </row>
    <row r="2416" spans="13:67" x14ac:dyDescent="0.2">
      <c r="M2416" s="41"/>
      <c r="O2416" s="41"/>
      <c r="Q2416" s="41"/>
      <c r="S2416" s="41"/>
      <c r="U2416" s="41"/>
      <c r="W2416" s="41"/>
      <c r="Y2416" s="41"/>
      <c r="AA2416" s="41"/>
      <c r="AC2416" s="41"/>
      <c r="AE2416" s="41"/>
      <c r="AG2416" s="41"/>
      <c r="AI2416" s="41"/>
      <c r="AK2416" s="41"/>
      <c r="AM2416" s="41"/>
      <c r="AO2416" s="41"/>
      <c r="AQ2416" s="41"/>
      <c r="AS2416" s="41"/>
      <c r="AU2416" s="41"/>
      <c r="AW2416" s="41"/>
      <c r="AY2416" s="41"/>
      <c r="BA2416" s="41"/>
      <c r="BC2416" s="41"/>
      <c r="BE2416" s="41"/>
      <c r="BG2416" s="41"/>
      <c r="BI2416" s="41"/>
      <c r="BK2416" s="41"/>
      <c r="BM2416" s="41"/>
      <c r="BO2416" s="41"/>
    </row>
    <row r="2417" spans="13:67" x14ac:dyDescent="0.2">
      <c r="M2417" s="41"/>
      <c r="O2417" s="41"/>
      <c r="Q2417" s="41"/>
      <c r="S2417" s="41"/>
      <c r="U2417" s="41"/>
      <c r="W2417" s="41"/>
      <c r="Y2417" s="41"/>
      <c r="AA2417" s="41"/>
      <c r="AC2417" s="41"/>
      <c r="AE2417" s="41"/>
      <c r="AG2417" s="41"/>
      <c r="AI2417" s="41"/>
      <c r="AK2417" s="41"/>
      <c r="AM2417" s="41"/>
      <c r="AO2417" s="41"/>
      <c r="AQ2417" s="41"/>
      <c r="AS2417" s="41"/>
      <c r="AU2417" s="41"/>
      <c r="AW2417" s="41"/>
      <c r="AY2417" s="41"/>
      <c r="BA2417" s="41"/>
      <c r="BC2417" s="41"/>
      <c r="BE2417" s="41"/>
      <c r="BG2417" s="41"/>
      <c r="BI2417" s="41"/>
      <c r="BK2417" s="41"/>
      <c r="BM2417" s="41"/>
      <c r="BO2417" s="41"/>
    </row>
    <row r="2418" spans="13:67" x14ac:dyDescent="0.2">
      <c r="M2418" s="41"/>
      <c r="O2418" s="41"/>
      <c r="Q2418" s="41"/>
      <c r="S2418" s="41"/>
      <c r="U2418" s="41"/>
      <c r="W2418" s="41"/>
      <c r="Y2418" s="41"/>
      <c r="AA2418" s="41"/>
      <c r="AC2418" s="41"/>
      <c r="AE2418" s="41"/>
      <c r="AG2418" s="41"/>
      <c r="AI2418" s="41"/>
      <c r="AK2418" s="41"/>
      <c r="AM2418" s="41"/>
      <c r="AO2418" s="41"/>
      <c r="AQ2418" s="41"/>
      <c r="AS2418" s="41"/>
      <c r="AU2418" s="41"/>
      <c r="AW2418" s="41"/>
      <c r="AY2418" s="41"/>
      <c r="BA2418" s="41"/>
      <c r="BC2418" s="41"/>
      <c r="BE2418" s="41"/>
      <c r="BG2418" s="41"/>
      <c r="BI2418" s="41"/>
      <c r="BK2418" s="41"/>
      <c r="BM2418" s="41"/>
      <c r="BO2418" s="41"/>
    </row>
    <row r="2419" spans="13:67" x14ac:dyDescent="0.2">
      <c r="M2419" s="41"/>
      <c r="O2419" s="41"/>
      <c r="Q2419" s="41"/>
      <c r="S2419" s="41"/>
      <c r="U2419" s="41"/>
      <c r="W2419" s="41"/>
      <c r="Y2419" s="41"/>
      <c r="AA2419" s="41"/>
      <c r="AC2419" s="41"/>
      <c r="AE2419" s="41"/>
      <c r="AG2419" s="41"/>
      <c r="AI2419" s="41"/>
      <c r="AK2419" s="41"/>
      <c r="AM2419" s="41"/>
      <c r="AO2419" s="41"/>
      <c r="AQ2419" s="41"/>
      <c r="AS2419" s="41"/>
      <c r="AU2419" s="41"/>
      <c r="AW2419" s="41"/>
      <c r="AY2419" s="41"/>
      <c r="BA2419" s="41"/>
      <c r="BC2419" s="41"/>
      <c r="BE2419" s="41"/>
      <c r="BG2419" s="41"/>
      <c r="BI2419" s="41"/>
      <c r="BK2419" s="41"/>
      <c r="BM2419" s="41"/>
      <c r="BO2419" s="41"/>
    </row>
    <row r="2420" spans="13:67" x14ac:dyDescent="0.2">
      <c r="M2420" s="41"/>
      <c r="O2420" s="41"/>
      <c r="Q2420" s="41"/>
      <c r="S2420" s="41"/>
      <c r="U2420" s="41"/>
      <c r="W2420" s="41"/>
      <c r="Y2420" s="41"/>
      <c r="AA2420" s="41"/>
      <c r="AC2420" s="41"/>
      <c r="AE2420" s="41"/>
      <c r="AG2420" s="41"/>
      <c r="AI2420" s="41"/>
      <c r="AK2420" s="41"/>
      <c r="AM2420" s="41"/>
      <c r="AO2420" s="41"/>
      <c r="AQ2420" s="41"/>
      <c r="AS2420" s="41"/>
      <c r="AU2420" s="41"/>
      <c r="AW2420" s="41"/>
      <c r="AY2420" s="41"/>
      <c r="BA2420" s="41"/>
      <c r="BC2420" s="41"/>
      <c r="BE2420" s="41"/>
      <c r="BG2420" s="41"/>
      <c r="BI2420" s="41"/>
      <c r="BK2420" s="41"/>
      <c r="BM2420" s="41"/>
      <c r="BO2420" s="41"/>
    </row>
    <row r="2421" spans="13:67" x14ac:dyDescent="0.2">
      <c r="M2421" s="41"/>
      <c r="O2421" s="41"/>
      <c r="Q2421" s="41"/>
      <c r="S2421" s="41"/>
      <c r="U2421" s="41"/>
      <c r="W2421" s="41"/>
      <c r="Y2421" s="41"/>
      <c r="AA2421" s="41"/>
      <c r="AC2421" s="41"/>
      <c r="AE2421" s="41"/>
      <c r="AG2421" s="41"/>
      <c r="AI2421" s="41"/>
      <c r="AK2421" s="41"/>
      <c r="AM2421" s="41"/>
      <c r="AO2421" s="41"/>
      <c r="AQ2421" s="41"/>
      <c r="AS2421" s="41"/>
      <c r="AU2421" s="41"/>
      <c r="AW2421" s="41"/>
      <c r="AY2421" s="41"/>
      <c r="BA2421" s="41"/>
      <c r="BC2421" s="41"/>
      <c r="BE2421" s="41"/>
      <c r="BG2421" s="41"/>
      <c r="BI2421" s="41"/>
      <c r="BK2421" s="41"/>
      <c r="BM2421" s="41"/>
      <c r="BO2421" s="41"/>
    </row>
    <row r="2422" spans="13:67" x14ac:dyDescent="0.2">
      <c r="M2422" s="41"/>
      <c r="O2422" s="41"/>
      <c r="Q2422" s="41"/>
      <c r="S2422" s="41"/>
      <c r="U2422" s="41"/>
      <c r="W2422" s="41"/>
      <c r="Y2422" s="41"/>
      <c r="AA2422" s="41"/>
      <c r="AC2422" s="41"/>
      <c r="AE2422" s="41"/>
      <c r="AG2422" s="41"/>
      <c r="AI2422" s="41"/>
      <c r="AK2422" s="41"/>
      <c r="AM2422" s="41"/>
      <c r="AO2422" s="41"/>
      <c r="AQ2422" s="41"/>
      <c r="AS2422" s="41"/>
      <c r="AU2422" s="41"/>
      <c r="AW2422" s="41"/>
      <c r="AY2422" s="41"/>
      <c r="BA2422" s="41"/>
      <c r="BC2422" s="41"/>
      <c r="BE2422" s="41"/>
      <c r="BG2422" s="41"/>
      <c r="BI2422" s="41"/>
      <c r="BK2422" s="41"/>
      <c r="BM2422" s="41"/>
      <c r="BO2422" s="41"/>
    </row>
    <row r="2423" spans="13:67" x14ac:dyDescent="0.2">
      <c r="M2423" s="41"/>
      <c r="O2423" s="41"/>
      <c r="Q2423" s="41"/>
      <c r="S2423" s="41"/>
      <c r="U2423" s="41"/>
      <c r="W2423" s="41"/>
      <c r="Y2423" s="41"/>
      <c r="AA2423" s="41"/>
      <c r="AC2423" s="41"/>
      <c r="AE2423" s="41"/>
      <c r="AG2423" s="41"/>
      <c r="AI2423" s="41"/>
      <c r="AK2423" s="41"/>
      <c r="AM2423" s="41"/>
      <c r="AO2423" s="41"/>
      <c r="AQ2423" s="41"/>
      <c r="AS2423" s="41"/>
      <c r="AU2423" s="41"/>
      <c r="AW2423" s="41"/>
      <c r="AY2423" s="41"/>
      <c r="BA2423" s="41"/>
      <c r="BC2423" s="41"/>
      <c r="BE2423" s="41"/>
      <c r="BG2423" s="41"/>
      <c r="BI2423" s="41"/>
      <c r="BK2423" s="41"/>
      <c r="BM2423" s="41"/>
      <c r="BO2423" s="41"/>
    </row>
    <row r="2424" spans="13:67" x14ac:dyDescent="0.2">
      <c r="M2424" s="41"/>
      <c r="O2424" s="41"/>
      <c r="Q2424" s="41"/>
      <c r="S2424" s="41"/>
      <c r="U2424" s="41"/>
      <c r="W2424" s="41"/>
      <c r="Y2424" s="41"/>
      <c r="AA2424" s="41"/>
      <c r="AC2424" s="41"/>
      <c r="AE2424" s="41"/>
      <c r="AG2424" s="41"/>
      <c r="AI2424" s="41"/>
      <c r="AK2424" s="41"/>
      <c r="AM2424" s="41"/>
      <c r="AO2424" s="41"/>
      <c r="AQ2424" s="41"/>
      <c r="AS2424" s="41"/>
      <c r="AU2424" s="41"/>
      <c r="AW2424" s="41"/>
      <c r="AY2424" s="41"/>
      <c r="BA2424" s="41"/>
      <c r="BC2424" s="41"/>
      <c r="BE2424" s="41"/>
      <c r="BG2424" s="41"/>
      <c r="BI2424" s="41"/>
      <c r="BK2424" s="41"/>
      <c r="BM2424" s="41"/>
      <c r="BO2424" s="41"/>
    </row>
    <row r="2425" spans="13:67" x14ac:dyDescent="0.2">
      <c r="M2425" s="41"/>
      <c r="O2425" s="41"/>
      <c r="Q2425" s="41"/>
      <c r="S2425" s="41"/>
      <c r="U2425" s="41"/>
      <c r="W2425" s="41"/>
      <c r="Y2425" s="41"/>
      <c r="AA2425" s="41"/>
      <c r="AC2425" s="41"/>
      <c r="AE2425" s="41"/>
      <c r="AG2425" s="41"/>
      <c r="AI2425" s="41"/>
      <c r="AK2425" s="41"/>
      <c r="AM2425" s="41"/>
      <c r="AO2425" s="41"/>
      <c r="AQ2425" s="41"/>
      <c r="AS2425" s="41"/>
      <c r="AU2425" s="41"/>
      <c r="AW2425" s="41"/>
      <c r="AY2425" s="41"/>
      <c r="BA2425" s="41"/>
      <c r="BC2425" s="41"/>
      <c r="BE2425" s="41"/>
      <c r="BG2425" s="41"/>
      <c r="BI2425" s="41"/>
      <c r="BK2425" s="41"/>
      <c r="BM2425" s="41"/>
      <c r="BO2425" s="41"/>
    </row>
    <row r="2426" spans="13:67" x14ac:dyDescent="0.2">
      <c r="M2426" s="41"/>
      <c r="O2426" s="41"/>
      <c r="Q2426" s="41"/>
      <c r="S2426" s="41"/>
      <c r="U2426" s="41"/>
      <c r="W2426" s="41"/>
      <c r="Y2426" s="41"/>
      <c r="AA2426" s="41"/>
      <c r="AC2426" s="41"/>
      <c r="AE2426" s="41"/>
      <c r="AG2426" s="41"/>
      <c r="AI2426" s="41"/>
      <c r="AK2426" s="41"/>
      <c r="AM2426" s="41"/>
      <c r="AO2426" s="41"/>
      <c r="AQ2426" s="41"/>
      <c r="AS2426" s="41"/>
      <c r="AU2426" s="41"/>
      <c r="AW2426" s="41"/>
      <c r="AY2426" s="41"/>
      <c r="BA2426" s="41"/>
      <c r="BC2426" s="41"/>
      <c r="BE2426" s="41"/>
      <c r="BG2426" s="41"/>
      <c r="BI2426" s="41"/>
      <c r="BK2426" s="41"/>
      <c r="BM2426" s="41"/>
      <c r="BO2426" s="41"/>
    </row>
    <row r="2427" spans="13:67" x14ac:dyDescent="0.2">
      <c r="M2427" s="41"/>
      <c r="O2427" s="41"/>
      <c r="Q2427" s="41"/>
      <c r="S2427" s="41"/>
      <c r="U2427" s="41"/>
      <c r="W2427" s="41"/>
      <c r="Y2427" s="41"/>
      <c r="AA2427" s="41"/>
      <c r="AC2427" s="41"/>
      <c r="AE2427" s="41"/>
      <c r="AG2427" s="41"/>
      <c r="AI2427" s="41"/>
      <c r="AK2427" s="41"/>
      <c r="AM2427" s="41"/>
      <c r="AO2427" s="41"/>
      <c r="AQ2427" s="41"/>
      <c r="AS2427" s="41"/>
      <c r="AU2427" s="41"/>
      <c r="AW2427" s="41"/>
      <c r="AY2427" s="41"/>
      <c r="BA2427" s="41"/>
      <c r="BC2427" s="41"/>
      <c r="BE2427" s="41"/>
      <c r="BG2427" s="41"/>
      <c r="BI2427" s="41"/>
      <c r="BK2427" s="41"/>
      <c r="BM2427" s="41"/>
      <c r="BO2427" s="41"/>
    </row>
    <row r="2428" spans="13:67" x14ac:dyDescent="0.2">
      <c r="M2428" s="41"/>
      <c r="O2428" s="41"/>
      <c r="Q2428" s="41"/>
      <c r="S2428" s="41"/>
      <c r="U2428" s="41"/>
      <c r="W2428" s="41"/>
      <c r="Y2428" s="41"/>
      <c r="AA2428" s="41"/>
      <c r="AC2428" s="41"/>
      <c r="AE2428" s="41"/>
      <c r="AG2428" s="41"/>
      <c r="AI2428" s="41"/>
      <c r="AK2428" s="41"/>
      <c r="AM2428" s="41"/>
      <c r="AO2428" s="41"/>
      <c r="AQ2428" s="41"/>
      <c r="AS2428" s="41"/>
      <c r="AU2428" s="41"/>
      <c r="AW2428" s="41"/>
      <c r="AY2428" s="41"/>
      <c r="BA2428" s="41"/>
      <c r="BC2428" s="41"/>
      <c r="BE2428" s="41"/>
      <c r="BG2428" s="41"/>
      <c r="BI2428" s="41"/>
      <c r="BK2428" s="41"/>
      <c r="BM2428" s="41"/>
      <c r="BO2428" s="41"/>
    </row>
    <row r="2429" spans="13:67" x14ac:dyDescent="0.2">
      <c r="M2429" s="41"/>
      <c r="O2429" s="41"/>
      <c r="Q2429" s="41"/>
      <c r="S2429" s="41"/>
      <c r="U2429" s="41"/>
      <c r="W2429" s="41"/>
      <c r="Y2429" s="41"/>
      <c r="AA2429" s="41"/>
      <c r="AC2429" s="41"/>
      <c r="AE2429" s="41"/>
      <c r="AG2429" s="41"/>
      <c r="AI2429" s="41"/>
      <c r="AK2429" s="41"/>
      <c r="AM2429" s="41"/>
      <c r="AO2429" s="41"/>
      <c r="AQ2429" s="41"/>
      <c r="AS2429" s="41"/>
      <c r="AU2429" s="41"/>
      <c r="AW2429" s="41"/>
      <c r="AY2429" s="41"/>
      <c r="BA2429" s="41"/>
      <c r="BC2429" s="41"/>
      <c r="BE2429" s="41"/>
      <c r="BG2429" s="41"/>
      <c r="BI2429" s="41"/>
      <c r="BK2429" s="41"/>
      <c r="BM2429" s="41"/>
      <c r="BO2429" s="41"/>
    </row>
    <row r="2430" spans="13:67" x14ac:dyDescent="0.2">
      <c r="M2430" s="41"/>
      <c r="O2430" s="41"/>
      <c r="Q2430" s="41"/>
      <c r="S2430" s="41"/>
      <c r="U2430" s="41"/>
      <c r="W2430" s="41"/>
      <c r="Y2430" s="41"/>
      <c r="AA2430" s="41"/>
      <c r="AC2430" s="41"/>
      <c r="AE2430" s="41"/>
      <c r="AG2430" s="41"/>
      <c r="AI2430" s="41"/>
      <c r="AK2430" s="41"/>
      <c r="AM2430" s="41"/>
      <c r="AO2430" s="41"/>
      <c r="AQ2430" s="41"/>
      <c r="AS2430" s="41"/>
      <c r="AU2430" s="41"/>
      <c r="AW2430" s="41"/>
      <c r="AY2430" s="41"/>
      <c r="BA2430" s="41"/>
      <c r="BC2430" s="41"/>
      <c r="BE2430" s="41"/>
      <c r="BG2430" s="41"/>
      <c r="BI2430" s="41"/>
      <c r="BK2430" s="41"/>
      <c r="BM2430" s="41"/>
      <c r="BO2430" s="41"/>
    </row>
    <row r="2431" spans="13:67" x14ac:dyDescent="0.2">
      <c r="M2431" s="41"/>
      <c r="O2431" s="41"/>
      <c r="Q2431" s="41"/>
      <c r="S2431" s="41"/>
      <c r="U2431" s="41"/>
      <c r="W2431" s="41"/>
      <c r="Y2431" s="41"/>
      <c r="AA2431" s="41"/>
      <c r="AC2431" s="41"/>
      <c r="AE2431" s="41"/>
      <c r="AG2431" s="41"/>
      <c r="AI2431" s="41"/>
      <c r="AK2431" s="41"/>
      <c r="AM2431" s="41"/>
      <c r="AO2431" s="41"/>
      <c r="AQ2431" s="41"/>
      <c r="AS2431" s="41"/>
      <c r="AU2431" s="41"/>
      <c r="AW2431" s="41"/>
      <c r="AY2431" s="41"/>
      <c r="BA2431" s="41"/>
      <c r="BC2431" s="41"/>
      <c r="BE2431" s="41"/>
      <c r="BG2431" s="41"/>
      <c r="BI2431" s="41"/>
      <c r="BK2431" s="41"/>
      <c r="BM2431" s="41"/>
      <c r="BO2431" s="41"/>
    </row>
    <row r="2432" spans="13:67" x14ac:dyDescent="0.2">
      <c r="M2432" s="41"/>
      <c r="O2432" s="41"/>
      <c r="Q2432" s="41"/>
      <c r="S2432" s="41"/>
      <c r="U2432" s="41"/>
      <c r="W2432" s="41"/>
      <c r="Y2432" s="41"/>
      <c r="AA2432" s="41"/>
      <c r="AC2432" s="41"/>
      <c r="AE2432" s="41"/>
      <c r="AG2432" s="41"/>
      <c r="AI2432" s="41"/>
      <c r="AK2432" s="41"/>
      <c r="AM2432" s="41"/>
      <c r="AO2432" s="41"/>
      <c r="AQ2432" s="41"/>
      <c r="AS2432" s="41"/>
      <c r="AU2432" s="41"/>
      <c r="AW2432" s="41"/>
      <c r="AY2432" s="41"/>
      <c r="BA2432" s="41"/>
      <c r="BC2432" s="41"/>
      <c r="BE2432" s="41"/>
      <c r="BG2432" s="41"/>
      <c r="BI2432" s="41"/>
      <c r="BK2432" s="41"/>
      <c r="BM2432" s="41"/>
      <c r="BO2432" s="41"/>
    </row>
    <row r="2433" spans="13:67" x14ac:dyDescent="0.2">
      <c r="M2433" s="41"/>
      <c r="O2433" s="41"/>
      <c r="Q2433" s="41"/>
      <c r="S2433" s="41"/>
      <c r="U2433" s="41"/>
      <c r="W2433" s="41"/>
      <c r="Y2433" s="41"/>
      <c r="AA2433" s="41"/>
      <c r="AC2433" s="41"/>
      <c r="AE2433" s="41"/>
      <c r="AG2433" s="41"/>
      <c r="AI2433" s="41"/>
      <c r="AK2433" s="41"/>
      <c r="AM2433" s="41"/>
      <c r="AO2433" s="41"/>
      <c r="AQ2433" s="41"/>
      <c r="AS2433" s="41"/>
      <c r="AU2433" s="41"/>
      <c r="AW2433" s="41"/>
      <c r="AY2433" s="41"/>
      <c r="BA2433" s="41"/>
      <c r="BC2433" s="41"/>
      <c r="BE2433" s="41"/>
      <c r="BG2433" s="41"/>
      <c r="BI2433" s="41"/>
      <c r="BK2433" s="41"/>
      <c r="BM2433" s="41"/>
      <c r="BO2433" s="41"/>
    </row>
    <row r="2434" spans="13:67" x14ac:dyDescent="0.2">
      <c r="M2434" s="41"/>
      <c r="O2434" s="41"/>
      <c r="Q2434" s="41"/>
      <c r="S2434" s="41"/>
      <c r="U2434" s="41"/>
      <c r="W2434" s="41"/>
      <c r="Y2434" s="41"/>
      <c r="AA2434" s="41"/>
      <c r="AC2434" s="41"/>
      <c r="AE2434" s="41"/>
      <c r="AG2434" s="41"/>
      <c r="AI2434" s="41"/>
      <c r="AK2434" s="41"/>
      <c r="AM2434" s="41"/>
      <c r="AO2434" s="41"/>
      <c r="AQ2434" s="41"/>
      <c r="AS2434" s="41"/>
      <c r="AU2434" s="41"/>
      <c r="AW2434" s="41"/>
      <c r="AY2434" s="41"/>
      <c r="BA2434" s="41"/>
      <c r="BC2434" s="41"/>
      <c r="BE2434" s="41"/>
      <c r="BG2434" s="41"/>
      <c r="BI2434" s="41"/>
      <c r="BK2434" s="41"/>
      <c r="BM2434" s="41"/>
      <c r="BO2434" s="41"/>
    </row>
    <row r="2435" spans="13:67" x14ac:dyDescent="0.2">
      <c r="M2435" s="41"/>
      <c r="O2435" s="41"/>
      <c r="Q2435" s="41"/>
      <c r="S2435" s="41"/>
      <c r="U2435" s="41"/>
      <c r="W2435" s="41"/>
      <c r="Y2435" s="41"/>
      <c r="AA2435" s="41"/>
      <c r="AC2435" s="41"/>
      <c r="AE2435" s="41"/>
      <c r="AG2435" s="41"/>
      <c r="AI2435" s="41"/>
      <c r="AK2435" s="41"/>
      <c r="AM2435" s="41"/>
      <c r="AO2435" s="41"/>
      <c r="AQ2435" s="41"/>
      <c r="AS2435" s="41"/>
      <c r="AU2435" s="41"/>
      <c r="AW2435" s="41"/>
      <c r="AY2435" s="41"/>
      <c r="BA2435" s="41"/>
      <c r="BC2435" s="41"/>
      <c r="BE2435" s="41"/>
      <c r="BG2435" s="41"/>
      <c r="BI2435" s="41"/>
      <c r="BK2435" s="41"/>
      <c r="BM2435" s="41"/>
      <c r="BO2435" s="41"/>
    </row>
    <row r="2436" spans="13:67" x14ac:dyDescent="0.2">
      <c r="M2436" s="41"/>
      <c r="O2436" s="41"/>
      <c r="Q2436" s="41"/>
      <c r="S2436" s="41"/>
      <c r="U2436" s="41"/>
      <c r="W2436" s="41"/>
      <c r="Y2436" s="41"/>
      <c r="AA2436" s="41"/>
      <c r="AC2436" s="41"/>
      <c r="AE2436" s="41"/>
      <c r="AG2436" s="41"/>
      <c r="AI2436" s="41"/>
      <c r="AK2436" s="41"/>
      <c r="AM2436" s="41"/>
      <c r="AO2436" s="41"/>
      <c r="AQ2436" s="41"/>
      <c r="AS2436" s="41"/>
      <c r="AU2436" s="41"/>
      <c r="AW2436" s="41"/>
      <c r="AY2436" s="41"/>
      <c r="BA2436" s="41"/>
      <c r="BC2436" s="41"/>
      <c r="BE2436" s="41"/>
      <c r="BG2436" s="41"/>
      <c r="BI2436" s="41"/>
      <c r="BK2436" s="41"/>
      <c r="BM2436" s="41"/>
      <c r="BO2436" s="41"/>
    </row>
    <row r="2437" spans="13:67" x14ac:dyDescent="0.2">
      <c r="M2437" s="41"/>
      <c r="O2437" s="41"/>
      <c r="Q2437" s="41"/>
      <c r="S2437" s="41"/>
      <c r="U2437" s="41"/>
      <c r="W2437" s="41"/>
      <c r="Y2437" s="41"/>
      <c r="AA2437" s="41"/>
      <c r="AC2437" s="41"/>
      <c r="AE2437" s="41"/>
      <c r="AG2437" s="41"/>
      <c r="AI2437" s="41"/>
      <c r="AK2437" s="41"/>
      <c r="AM2437" s="41"/>
      <c r="AO2437" s="41"/>
      <c r="AQ2437" s="41"/>
      <c r="AS2437" s="41"/>
      <c r="AU2437" s="41"/>
      <c r="AW2437" s="41"/>
      <c r="AY2437" s="41"/>
      <c r="BA2437" s="41"/>
      <c r="BC2437" s="41"/>
      <c r="BE2437" s="41"/>
      <c r="BG2437" s="41"/>
      <c r="BI2437" s="41"/>
      <c r="BK2437" s="41"/>
      <c r="BM2437" s="41"/>
      <c r="BO2437" s="41"/>
    </row>
    <row r="2438" spans="13:67" x14ac:dyDescent="0.2">
      <c r="M2438" s="41"/>
      <c r="O2438" s="41"/>
      <c r="Q2438" s="41"/>
      <c r="S2438" s="41"/>
      <c r="U2438" s="41"/>
      <c r="W2438" s="41"/>
      <c r="Y2438" s="41"/>
      <c r="AA2438" s="41"/>
      <c r="AC2438" s="41"/>
      <c r="AE2438" s="41"/>
      <c r="AG2438" s="41"/>
      <c r="AI2438" s="41"/>
      <c r="AK2438" s="41"/>
      <c r="AM2438" s="41"/>
      <c r="AO2438" s="41"/>
      <c r="AQ2438" s="41"/>
      <c r="AS2438" s="41"/>
      <c r="AU2438" s="41"/>
      <c r="AW2438" s="41"/>
      <c r="AY2438" s="41"/>
      <c r="BA2438" s="41"/>
      <c r="BC2438" s="41"/>
      <c r="BE2438" s="41"/>
      <c r="BG2438" s="41"/>
      <c r="BI2438" s="41"/>
      <c r="BK2438" s="41"/>
      <c r="BM2438" s="41"/>
      <c r="BO2438" s="41"/>
    </row>
    <row r="2439" spans="13:67" x14ac:dyDescent="0.2">
      <c r="M2439" s="41"/>
      <c r="O2439" s="41"/>
      <c r="Q2439" s="41"/>
      <c r="S2439" s="41"/>
      <c r="U2439" s="41"/>
      <c r="W2439" s="41"/>
      <c r="Y2439" s="41"/>
      <c r="AA2439" s="41"/>
      <c r="AC2439" s="41"/>
      <c r="AE2439" s="41"/>
      <c r="AG2439" s="41"/>
      <c r="AI2439" s="41"/>
      <c r="AK2439" s="41"/>
      <c r="AM2439" s="41"/>
      <c r="AO2439" s="41"/>
      <c r="AQ2439" s="41"/>
      <c r="AS2439" s="41"/>
      <c r="AU2439" s="41"/>
      <c r="AW2439" s="41"/>
      <c r="AY2439" s="41"/>
      <c r="BA2439" s="41"/>
      <c r="BC2439" s="41"/>
      <c r="BE2439" s="41"/>
      <c r="BG2439" s="41"/>
      <c r="BI2439" s="41"/>
      <c r="BK2439" s="41"/>
      <c r="BM2439" s="41"/>
      <c r="BO2439" s="41"/>
    </row>
    <row r="2440" spans="13:67" x14ac:dyDescent="0.2">
      <c r="M2440" s="41"/>
      <c r="O2440" s="41"/>
      <c r="Q2440" s="41"/>
      <c r="S2440" s="41"/>
      <c r="U2440" s="41"/>
      <c r="W2440" s="41"/>
      <c r="Y2440" s="41"/>
      <c r="AA2440" s="41"/>
      <c r="AC2440" s="41"/>
      <c r="AE2440" s="41"/>
      <c r="AG2440" s="41"/>
      <c r="AI2440" s="41"/>
      <c r="AK2440" s="41"/>
      <c r="AM2440" s="41"/>
      <c r="AO2440" s="41"/>
      <c r="AQ2440" s="41"/>
      <c r="AS2440" s="41"/>
      <c r="AU2440" s="41"/>
      <c r="AW2440" s="41"/>
      <c r="AY2440" s="41"/>
      <c r="BA2440" s="41"/>
      <c r="BC2440" s="41"/>
      <c r="BE2440" s="41"/>
      <c r="BG2440" s="41"/>
      <c r="BI2440" s="41"/>
      <c r="BK2440" s="41"/>
      <c r="BM2440" s="41"/>
      <c r="BO2440" s="41"/>
    </row>
    <row r="2441" spans="13:67" x14ac:dyDescent="0.2">
      <c r="M2441" s="41"/>
      <c r="O2441" s="41"/>
      <c r="Q2441" s="41"/>
      <c r="S2441" s="41"/>
      <c r="U2441" s="41"/>
      <c r="W2441" s="41"/>
      <c r="Y2441" s="41"/>
      <c r="AA2441" s="41"/>
      <c r="AC2441" s="41"/>
      <c r="AE2441" s="41"/>
      <c r="AG2441" s="41"/>
      <c r="AI2441" s="41"/>
      <c r="AK2441" s="41"/>
      <c r="AM2441" s="41"/>
      <c r="AO2441" s="41"/>
      <c r="AQ2441" s="41"/>
      <c r="AS2441" s="41"/>
      <c r="AU2441" s="41"/>
      <c r="AW2441" s="41"/>
      <c r="AY2441" s="41"/>
      <c r="BA2441" s="41"/>
      <c r="BC2441" s="41"/>
      <c r="BE2441" s="41"/>
      <c r="BG2441" s="41"/>
      <c r="BI2441" s="41"/>
      <c r="BK2441" s="41"/>
      <c r="BM2441" s="41"/>
      <c r="BO2441" s="41"/>
    </row>
    <row r="2442" spans="13:67" x14ac:dyDescent="0.2">
      <c r="M2442" s="41"/>
      <c r="O2442" s="41"/>
      <c r="Q2442" s="41"/>
      <c r="S2442" s="41"/>
      <c r="U2442" s="41"/>
      <c r="W2442" s="41"/>
      <c r="Y2442" s="41"/>
      <c r="AA2442" s="41"/>
      <c r="AC2442" s="41"/>
      <c r="AE2442" s="41"/>
      <c r="AG2442" s="41"/>
      <c r="AI2442" s="41"/>
      <c r="AK2442" s="41"/>
      <c r="AM2442" s="41"/>
      <c r="AO2442" s="41"/>
      <c r="AQ2442" s="41"/>
      <c r="AS2442" s="41"/>
      <c r="AU2442" s="41"/>
      <c r="AW2442" s="41"/>
      <c r="AY2442" s="41"/>
      <c r="BA2442" s="41"/>
      <c r="BC2442" s="41"/>
      <c r="BE2442" s="41"/>
      <c r="BG2442" s="41"/>
      <c r="BI2442" s="41"/>
      <c r="BK2442" s="41"/>
      <c r="BM2442" s="41"/>
      <c r="BO2442" s="41"/>
    </row>
    <row r="2443" spans="13:67" x14ac:dyDescent="0.2">
      <c r="M2443" s="41"/>
      <c r="O2443" s="41"/>
      <c r="Q2443" s="41"/>
      <c r="S2443" s="41"/>
      <c r="U2443" s="41"/>
      <c r="W2443" s="41"/>
      <c r="Y2443" s="41"/>
      <c r="AA2443" s="41"/>
      <c r="AC2443" s="41"/>
      <c r="AE2443" s="41"/>
      <c r="AG2443" s="41"/>
      <c r="AI2443" s="41"/>
      <c r="AK2443" s="41"/>
      <c r="AM2443" s="41"/>
      <c r="AO2443" s="41"/>
      <c r="AQ2443" s="41"/>
      <c r="AS2443" s="41"/>
      <c r="AU2443" s="41"/>
      <c r="AW2443" s="41"/>
      <c r="AY2443" s="41"/>
      <c r="BA2443" s="41"/>
      <c r="BC2443" s="41"/>
      <c r="BE2443" s="41"/>
      <c r="BG2443" s="41"/>
      <c r="BI2443" s="41"/>
      <c r="BK2443" s="41"/>
      <c r="BM2443" s="41"/>
      <c r="BO2443" s="41"/>
    </row>
    <row r="2444" spans="13:67" x14ac:dyDescent="0.2">
      <c r="M2444" s="41"/>
      <c r="O2444" s="41"/>
      <c r="Q2444" s="41"/>
      <c r="S2444" s="41"/>
      <c r="U2444" s="41"/>
      <c r="W2444" s="41"/>
      <c r="Y2444" s="41"/>
      <c r="AA2444" s="41"/>
      <c r="AC2444" s="41"/>
      <c r="AE2444" s="41"/>
      <c r="AG2444" s="41"/>
      <c r="AI2444" s="41"/>
      <c r="AK2444" s="41"/>
      <c r="AM2444" s="41"/>
      <c r="AO2444" s="41"/>
      <c r="AQ2444" s="41"/>
      <c r="AS2444" s="41"/>
      <c r="AU2444" s="41"/>
      <c r="AW2444" s="41"/>
      <c r="AY2444" s="41"/>
      <c r="BA2444" s="41"/>
      <c r="BC2444" s="41"/>
      <c r="BE2444" s="41"/>
      <c r="BG2444" s="41"/>
      <c r="BI2444" s="41"/>
      <c r="BK2444" s="41"/>
      <c r="BM2444" s="41"/>
      <c r="BO2444" s="41"/>
    </row>
    <row r="2445" spans="13:67" x14ac:dyDescent="0.2">
      <c r="M2445" s="41"/>
      <c r="O2445" s="41"/>
      <c r="Q2445" s="41"/>
      <c r="S2445" s="41"/>
      <c r="U2445" s="41"/>
      <c r="W2445" s="41"/>
      <c r="Y2445" s="41"/>
      <c r="AA2445" s="41"/>
      <c r="AC2445" s="41"/>
      <c r="AE2445" s="41"/>
      <c r="AG2445" s="41"/>
      <c r="AI2445" s="41"/>
      <c r="AK2445" s="41"/>
      <c r="AM2445" s="41"/>
      <c r="AO2445" s="41"/>
      <c r="AQ2445" s="41"/>
      <c r="AS2445" s="41"/>
      <c r="AU2445" s="41"/>
      <c r="AW2445" s="41"/>
      <c r="AY2445" s="41"/>
      <c r="BA2445" s="41"/>
      <c r="BC2445" s="41"/>
      <c r="BE2445" s="41"/>
      <c r="BG2445" s="41"/>
      <c r="BI2445" s="41"/>
      <c r="BK2445" s="41"/>
      <c r="BM2445" s="41"/>
      <c r="BO2445" s="41"/>
    </row>
    <row r="2446" spans="13:67" x14ac:dyDescent="0.2">
      <c r="M2446" s="41"/>
      <c r="O2446" s="41"/>
      <c r="Q2446" s="41"/>
      <c r="S2446" s="41"/>
      <c r="U2446" s="41"/>
      <c r="W2446" s="41"/>
      <c r="Y2446" s="41"/>
      <c r="AA2446" s="41"/>
      <c r="AC2446" s="41"/>
      <c r="AE2446" s="41"/>
      <c r="AG2446" s="41"/>
      <c r="AI2446" s="41"/>
      <c r="AK2446" s="41"/>
      <c r="AM2446" s="41"/>
      <c r="AO2446" s="41"/>
      <c r="AQ2446" s="41"/>
      <c r="AS2446" s="41"/>
      <c r="AU2446" s="41"/>
      <c r="AW2446" s="41"/>
      <c r="AY2446" s="41"/>
      <c r="BA2446" s="41"/>
      <c r="BC2446" s="41"/>
      <c r="BE2446" s="41"/>
      <c r="BG2446" s="41"/>
      <c r="BI2446" s="41"/>
      <c r="BK2446" s="41"/>
      <c r="BM2446" s="41"/>
      <c r="BO2446" s="41"/>
    </row>
    <row r="2447" spans="13:67" x14ac:dyDescent="0.2">
      <c r="M2447" s="41"/>
      <c r="O2447" s="41"/>
      <c r="Q2447" s="41"/>
      <c r="S2447" s="41"/>
      <c r="U2447" s="41"/>
      <c r="W2447" s="41"/>
      <c r="Y2447" s="41"/>
      <c r="AA2447" s="41"/>
      <c r="AC2447" s="41"/>
      <c r="AE2447" s="41"/>
      <c r="AG2447" s="41"/>
      <c r="AI2447" s="41"/>
      <c r="AK2447" s="41"/>
      <c r="AM2447" s="41"/>
      <c r="AO2447" s="41"/>
      <c r="AQ2447" s="41"/>
      <c r="AS2447" s="41"/>
      <c r="AU2447" s="41"/>
      <c r="AW2447" s="41"/>
      <c r="AY2447" s="41"/>
      <c r="BA2447" s="41"/>
      <c r="BC2447" s="41"/>
      <c r="BE2447" s="41"/>
      <c r="BG2447" s="41"/>
      <c r="BI2447" s="41"/>
      <c r="BK2447" s="41"/>
      <c r="BM2447" s="41"/>
      <c r="BO2447" s="41"/>
    </row>
    <row r="2448" spans="13:67" x14ac:dyDescent="0.2">
      <c r="M2448" s="41"/>
      <c r="O2448" s="41"/>
      <c r="Q2448" s="41"/>
      <c r="S2448" s="41"/>
      <c r="U2448" s="41"/>
      <c r="W2448" s="41"/>
      <c r="Y2448" s="41"/>
      <c r="AA2448" s="41"/>
      <c r="AC2448" s="41"/>
      <c r="AE2448" s="41"/>
      <c r="AG2448" s="41"/>
      <c r="AI2448" s="41"/>
      <c r="AK2448" s="41"/>
      <c r="AM2448" s="41"/>
      <c r="AO2448" s="41"/>
      <c r="AQ2448" s="41"/>
      <c r="AS2448" s="41"/>
      <c r="AU2448" s="41"/>
      <c r="AW2448" s="41"/>
      <c r="AY2448" s="41"/>
      <c r="BA2448" s="41"/>
      <c r="BC2448" s="41"/>
      <c r="BE2448" s="41"/>
      <c r="BG2448" s="41"/>
      <c r="BI2448" s="41"/>
      <c r="BK2448" s="41"/>
      <c r="BM2448" s="41"/>
      <c r="BO2448" s="41"/>
    </row>
    <row r="2449" spans="13:67" x14ac:dyDescent="0.2">
      <c r="M2449" s="41"/>
      <c r="O2449" s="41"/>
      <c r="Q2449" s="41"/>
      <c r="S2449" s="41"/>
      <c r="U2449" s="41"/>
      <c r="W2449" s="41"/>
      <c r="Y2449" s="41"/>
      <c r="AA2449" s="41"/>
      <c r="AC2449" s="41"/>
      <c r="AE2449" s="41"/>
      <c r="AG2449" s="41"/>
      <c r="AI2449" s="41"/>
      <c r="AK2449" s="41"/>
      <c r="AM2449" s="41"/>
      <c r="AO2449" s="41"/>
      <c r="AQ2449" s="41"/>
      <c r="AS2449" s="41"/>
      <c r="AU2449" s="41"/>
      <c r="AW2449" s="41"/>
      <c r="AY2449" s="41"/>
      <c r="BA2449" s="41"/>
      <c r="BC2449" s="41"/>
      <c r="BE2449" s="41"/>
      <c r="BG2449" s="41"/>
      <c r="BI2449" s="41"/>
      <c r="BK2449" s="41"/>
      <c r="BM2449" s="41"/>
      <c r="BO2449" s="41"/>
    </row>
    <row r="2450" spans="13:67" x14ac:dyDescent="0.2">
      <c r="M2450" s="41"/>
      <c r="O2450" s="41"/>
      <c r="Q2450" s="41"/>
      <c r="S2450" s="41"/>
      <c r="U2450" s="41"/>
      <c r="W2450" s="41"/>
      <c r="Y2450" s="41"/>
      <c r="AA2450" s="41"/>
      <c r="AC2450" s="41"/>
      <c r="AE2450" s="41"/>
      <c r="AG2450" s="41"/>
      <c r="AI2450" s="41"/>
      <c r="AK2450" s="41"/>
      <c r="AM2450" s="41"/>
      <c r="AO2450" s="41"/>
      <c r="AQ2450" s="41"/>
      <c r="AS2450" s="41"/>
      <c r="AU2450" s="41"/>
      <c r="AW2450" s="41"/>
      <c r="AY2450" s="41"/>
      <c r="BA2450" s="41"/>
      <c r="BC2450" s="41"/>
      <c r="BE2450" s="41"/>
      <c r="BG2450" s="41"/>
      <c r="BI2450" s="41"/>
      <c r="BK2450" s="41"/>
      <c r="BM2450" s="41"/>
      <c r="BO2450" s="41"/>
    </row>
    <row r="2451" spans="13:67" x14ac:dyDescent="0.2">
      <c r="M2451" s="41"/>
      <c r="O2451" s="41"/>
      <c r="Q2451" s="41"/>
      <c r="S2451" s="41"/>
      <c r="U2451" s="41"/>
      <c r="W2451" s="41"/>
      <c r="Y2451" s="41"/>
      <c r="AA2451" s="41"/>
      <c r="AC2451" s="41"/>
      <c r="AE2451" s="41"/>
      <c r="AG2451" s="41"/>
      <c r="AI2451" s="41"/>
      <c r="AK2451" s="41"/>
      <c r="AM2451" s="41"/>
      <c r="AO2451" s="41"/>
      <c r="AQ2451" s="41"/>
      <c r="AS2451" s="41"/>
      <c r="AU2451" s="41"/>
      <c r="AW2451" s="41"/>
      <c r="AY2451" s="41"/>
      <c r="BA2451" s="41"/>
      <c r="BC2451" s="41"/>
      <c r="BE2451" s="41"/>
      <c r="BG2451" s="41"/>
      <c r="BI2451" s="41"/>
      <c r="BK2451" s="41"/>
      <c r="BM2451" s="41"/>
      <c r="BO2451" s="41"/>
    </row>
    <row r="2452" spans="13:67" x14ac:dyDescent="0.2">
      <c r="M2452" s="41"/>
      <c r="O2452" s="41"/>
      <c r="Q2452" s="41"/>
      <c r="S2452" s="41"/>
      <c r="U2452" s="41"/>
      <c r="W2452" s="41"/>
      <c r="Y2452" s="41"/>
      <c r="AA2452" s="41"/>
      <c r="AC2452" s="41"/>
      <c r="AE2452" s="41"/>
      <c r="AG2452" s="41"/>
      <c r="AI2452" s="41"/>
      <c r="AK2452" s="41"/>
      <c r="AM2452" s="41"/>
      <c r="AO2452" s="41"/>
      <c r="AQ2452" s="41"/>
      <c r="AS2452" s="41"/>
      <c r="AU2452" s="41"/>
      <c r="AW2452" s="41"/>
      <c r="AY2452" s="41"/>
      <c r="BA2452" s="41"/>
      <c r="BC2452" s="41"/>
      <c r="BE2452" s="41"/>
      <c r="BG2452" s="41"/>
      <c r="BI2452" s="41"/>
      <c r="BK2452" s="41"/>
      <c r="BM2452" s="41"/>
      <c r="BO2452" s="41"/>
    </row>
    <row r="2453" spans="13:67" x14ac:dyDescent="0.2">
      <c r="M2453" s="41"/>
      <c r="O2453" s="41"/>
      <c r="Q2453" s="41"/>
      <c r="S2453" s="41"/>
      <c r="U2453" s="41"/>
      <c r="W2453" s="41"/>
      <c r="Y2453" s="41"/>
      <c r="AA2453" s="41"/>
      <c r="AC2453" s="41"/>
      <c r="AE2453" s="41"/>
      <c r="AG2453" s="41"/>
      <c r="AI2453" s="41"/>
      <c r="AK2453" s="41"/>
      <c r="AM2453" s="41"/>
      <c r="AO2453" s="41"/>
      <c r="AQ2453" s="41"/>
      <c r="AS2453" s="41"/>
      <c r="AU2453" s="41"/>
      <c r="AW2453" s="41"/>
      <c r="AY2453" s="41"/>
      <c r="BA2453" s="41"/>
      <c r="BC2453" s="41"/>
      <c r="BE2453" s="41"/>
      <c r="BG2453" s="41"/>
      <c r="BI2453" s="41"/>
      <c r="BK2453" s="41"/>
      <c r="BM2453" s="41"/>
      <c r="BO2453" s="41"/>
    </row>
    <row r="2454" spans="13:67" x14ac:dyDescent="0.2">
      <c r="M2454" s="41"/>
      <c r="O2454" s="41"/>
      <c r="Q2454" s="41"/>
      <c r="S2454" s="41"/>
      <c r="U2454" s="41"/>
      <c r="W2454" s="41"/>
      <c r="Y2454" s="41"/>
      <c r="AA2454" s="41"/>
      <c r="AC2454" s="41"/>
      <c r="AE2454" s="41"/>
      <c r="AG2454" s="41"/>
      <c r="AI2454" s="41"/>
      <c r="AK2454" s="41"/>
      <c r="AM2454" s="41"/>
      <c r="AO2454" s="41"/>
      <c r="AQ2454" s="41"/>
      <c r="AS2454" s="41"/>
      <c r="AU2454" s="41"/>
      <c r="AW2454" s="41"/>
      <c r="AY2454" s="41"/>
      <c r="BA2454" s="41"/>
      <c r="BC2454" s="41"/>
      <c r="BE2454" s="41"/>
      <c r="BG2454" s="41"/>
      <c r="BI2454" s="41"/>
      <c r="BK2454" s="41"/>
      <c r="BM2454" s="41"/>
      <c r="BO2454" s="41"/>
    </row>
    <row r="2455" spans="13:67" x14ac:dyDescent="0.2">
      <c r="M2455" s="41"/>
      <c r="O2455" s="41"/>
      <c r="Q2455" s="41"/>
      <c r="S2455" s="41"/>
      <c r="U2455" s="41"/>
      <c r="W2455" s="41"/>
      <c r="Y2455" s="41"/>
      <c r="AA2455" s="41"/>
      <c r="AC2455" s="41"/>
      <c r="AE2455" s="41"/>
      <c r="AG2455" s="41"/>
      <c r="AI2455" s="41"/>
      <c r="AK2455" s="41"/>
      <c r="AM2455" s="41"/>
      <c r="AO2455" s="41"/>
      <c r="AQ2455" s="41"/>
      <c r="AS2455" s="41"/>
      <c r="AU2455" s="41"/>
      <c r="AW2455" s="41"/>
      <c r="AY2455" s="41"/>
      <c r="BA2455" s="41"/>
      <c r="BC2455" s="41"/>
      <c r="BE2455" s="41"/>
      <c r="BG2455" s="41"/>
      <c r="BI2455" s="41"/>
      <c r="BK2455" s="41"/>
      <c r="BM2455" s="41"/>
      <c r="BO2455" s="41"/>
    </row>
    <row r="2456" spans="13:67" x14ac:dyDescent="0.2">
      <c r="M2456" s="41"/>
      <c r="O2456" s="41"/>
      <c r="Q2456" s="41"/>
      <c r="S2456" s="41"/>
      <c r="U2456" s="41"/>
      <c r="W2456" s="41"/>
      <c r="Y2456" s="41"/>
      <c r="AA2456" s="41"/>
      <c r="AC2456" s="41"/>
      <c r="AE2456" s="41"/>
      <c r="AG2456" s="41"/>
      <c r="AI2456" s="41"/>
      <c r="AK2456" s="41"/>
      <c r="AM2456" s="41"/>
      <c r="AO2456" s="41"/>
      <c r="AQ2456" s="41"/>
      <c r="AS2456" s="41"/>
      <c r="AU2456" s="41"/>
      <c r="AW2456" s="41"/>
      <c r="AY2456" s="41"/>
      <c r="BA2456" s="41"/>
      <c r="BC2456" s="41"/>
      <c r="BE2456" s="41"/>
      <c r="BG2456" s="41"/>
      <c r="BI2456" s="41"/>
      <c r="BK2456" s="41"/>
      <c r="BM2456" s="41"/>
      <c r="BO2456" s="41"/>
    </row>
    <row r="2457" spans="13:67" x14ac:dyDescent="0.2">
      <c r="M2457" s="41"/>
      <c r="O2457" s="41"/>
      <c r="Q2457" s="41"/>
      <c r="S2457" s="41"/>
      <c r="U2457" s="41"/>
      <c r="W2457" s="41"/>
      <c r="Y2457" s="41"/>
      <c r="AA2457" s="41"/>
      <c r="AC2457" s="41"/>
      <c r="AE2457" s="41"/>
      <c r="AG2457" s="41"/>
      <c r="AI2457" s="41"/>
      <c r="AK2457" s="41"/>
      <c r="AM2457" s="41"/>
      <c r="AO2457" s="41"/>
      <c r="AQ2457" s="41"/>
      <c r="AS2457" s="41"/>
      <c r="AU2457" s="41"/>
      <c r="AW2457" s="41"/>
      <c r="AY2457" s="41"/>
      <c r="BA2457" s="41"/>
      <c r="BC2457" s="41"/>
      <c r="BE2457" s="41"/>
      <c r="BG2457" s="41"/>
      <c r="BI2457" s="41"/>
      <c r="BK2457" s="41"/>
      <c r="BM2457" s="41"/>
      <c r="BO2457" s="41"/>
    </row>
    <row r="2458" spans="13:67" x14ac:dyDescent="0.2">
      <c r="M2458" s="41"/>
      <c r="O2458" s="41"/>
      <c r="Q2458" s="41"/>
      <c r="S2458" s="41"/>
      <c r="U2458" s="41"/>
      <c r="W2458" s="41"/>
      <c r="Y2458" s="41"/>
      <c r="AA2458" s="41"/>
      <c r="AC2458" s="41"/>
      <c r="AE2458" s="41"/>
      <c r="AG2458" s="41"/>
      <c r="AI2458" s="41"/>
      <c r="AK2458" s="41"/>
      <c r="AM2458" s="41"/>
      <c r="AO2458" s="41"/>
      <c r="AQ2458" s="41"/>
      <c r="AS2458" s="41"/>
      <c r="AU2458" s="41"/>
      <c r="AW2458" s="41"/>
      <c r="AY2458" s="41"/>
      <c r="BA2458" s="41"/>
      <c r="BC2458" s="41"/>
      <c r="BE2458" s="41"/>
      <c r="BG2458" s="41"/>
      <c r="BI2458" s="41"/>
      <c r="BK2458" s="41"/>
      <c r="BM2458" s="41"/>
      <c r="BO2458" s="41"/>
    </row>
    <row r="2459" spans="13:67" x14ac:dyDescent="0.2">
      <c r="M2459" s="41"/>
      <c r="O2459" s="41"/>
      <c r="Q2459" s="41"/>
      <c r="S2459" s="41"/>
      <c r="U2459" s="41"/>
      <c r="W2459" s="41"/>
      <c r="Y2459" s="41"/>
      <c r="AA2459" s="41"/>
      <c r="AC2459" s="41"/>
      <c r="AE2459" s="41"/>
      <c r="AG2459" s="41"/>
      <c r="AI2459" s="41"/>
      <c r="AK2459" s="41"/>
      <c r="AM2459" s="41"/>
      <c r="AO2459" s="41"/>
      <c r="AQ2459" s="41"/>
      <c r="AS2459" s="41"/>
      <c r="AU2459" s="41"/>
      <c r="AW2459" s="41"/>
      <c r="AY2459" s="41"/>
      <c r="BA2459" s="41"/>
      <c r="BC2459" s="41"/>
      <c r="BE2459" s="41"/>
      <c r="BG2459" s="41"/>
      <c r="BI2459" s="41"/>
      <c r="BK2459" s="41"/>
      <c r="BM2459" s="41"/>
      <c r="BO2459" s="41"/>
    </row>
    <row r="2460" spans="13:67" x14ac:dyDescent="0.2">
      <c r="M2460" s="41"/>
      <c r="O2460" s="41"/>
      <c r="Q2460" s="41"/>
      <c r="S2460" s="41"/>
      <c r="U2460" s="41"/>
      <c r="W2460" s="41"/>
      <c r="Y2460" s="41"/>
      <c r="AA2460" s="41"/>
      <c r="AC2460" s="41"/>
      <c r="AE2460" s="41"/>
      <c r="AG2460" s="41"/>
      <c r="AI2460" s="41"/>
      <c r="AK2460" s="41"/>
      <c r="AM2460" s="41"/>
      <c r="AO2460" s="41"/>
      <c r="AQ2460" s="41"/>
      <c r="AS2460" s="41"/>
      <c r="AU2460" s="41"/>
      <c r="AW2460" s="41"/>
      <c r="AY2460" s="41"/>
      <c r="BA2460" s="41"/>
      <c r="BC2460" s="41"/>
      <c r="BE2460" s="41"/>
      <c r="BG2460" s="41"/>
      <c r="BI2460" s="41"/>
      <c r="BK2460" s="41"/>
      <c r="BM2460" s="41"/>
      <c r="BO2460" s="41"/>
    </row>
    <row r="2461" spans="13:67" x14ac:dyDescent="0.2">
      <c r="M2461" s="41"/>
      <c r="O2461" s="41"/>
      <c r="Q2461" s="41"/>
      <c r="S2461" s="41"/>
      <c r="U2461" s="41"/>
      <c r="W2461" s="41"/>
      <c r="Y2461" s="41"/>
      <c r="AA2461" s="41"/>
      <c r="AC2461" s="41"/>
      <c r="AE2461" s="41"/>
      <c r="AG2461" s="41"/>
      <c r="AI2461" s="41"/>
      <c r="AK2461" s="41"/>
      <c r="AM2461" s="41"/>
      <c r="AO2461" s="41"/>
      <c r="AQ2461" s="41"/>
      <c r="AS2461" s="41"/>
      <c r="AU2461" s="41"/>
      <c r="AW2461" s="41"/>
      <c r="AY2461" s="41"/>
      <c r="BA2461" s="41"/>
      <c r="BC2461" s="41"/>
      <c r="BE2461" s="41"/>
      <c r="BG2461" s="41"/>
      <c r="BI2461" s="41"/>
      <c r="BK2461" s="41"/>
      <c r="BM2461" s="41"/>
      <c r="BO2461" s="41"/>
    </row>
    <row r="2462" spans="13:67" x14ac:dyDescent="0.2">
      <c r="M2462" s="41"/>
      <c r="O2462" s="41"/>
      <c r="Q2462" s="41"/>
      <c r="S2462" s="41"/>
      <c r="U2462" s="41"/>
      <c r="W2462" s="41"/>
      <c r="Y2462" s="41"/>
      <c r="AA2462" s="41"/>
      <c r="AC2462" s="41"/>
      <c r="AE2462" s="41"/>
      <c r="AG2462" s="41"/>
      <c r="AI2462" s="41"/>
      <c r="AK2462" s="41"/>
      <c r="AM2462" s="41"/>
      <c r="AO2462" s="41"/>
      <c r="AQ2462" s="41"/>
      <c r="AS2462" s="41"/>
      <c r="AU2462" s="41"/>
      <c r="AW2462" s="41"/>
      <c r="AY2462" s="41"/>
      <c r="BA2462" s="41"/>
      <c r="BC2462" s="41"/>
      <c r="BE2462" s="41"/>
      <c r="BG2462" s="41"/>
      <c r="BI2462" s="41"/>
      <c r="BK2462" s="41"/>
      <c r="BM2462" s="41"/>
      <c r="BO2462" s="41"/>
    </row>
    <row r="2463" spans="13:67" x14ac:dyDescent="0.2">
      <c r="M2463" s="41"/>
      <c r="O2463" s="41"/>
      <c r="Q2463" s="41"/>
      <c r="S2463" s="41"/>
      <c r="U2463" s="41"/>
      <c r="W2463" s="41"/>
      <c r="Y2463" s="41"/>
      <c r="AA2463" s="41"/>
      <c r="AC2463" s="41"/>
      <c r="AE2463" s="41"/>
      <c r="AG2463" s="41"/>
      <c r="AI2463" s="41"/>
      <c r="AK2463" s="41"/>
      <c r="AM2463" s="41"/>
      <c r="AO2463" s="41"/>
      <c r="AQ2463" s="41"/>
      <c r="AS2463" s="41"/>
      <c r="AU2463" s="41"/>
      <c r="AW2463" s="41"/>
      <c r="AY2463" s="41"/>
      <c r="BA2463" s="41"/>
      <c r="BC2463" s="41"/>
      <c r="BE2463" s="41"/>
      <c r="BG2463" s="41"/>
      <c r="BI2463" s="41"/>
      <c r="BK2463" s="41"/>
      <c r="BM2463" s="41"/>
      <c r="BO2463" s="41"/>
    </row>
    <row r="2464" spans="13:67" x14ac:dyDescent="0.2">
      <c r="M2464" s="41"/>
      <c r="O2464" s="41"/>
      <c r="Q2464" s="41"/>
      <c r="S2464" s="41"/>
      <c r="U2464" s="41"/>
      <c r="W2464" s="41"/>
      <c r="Y2464" s="41"/>
      <c r="AA2464" s="41"/>
      <c r="AC2464" s="41"/>
      <c r="AE2464" s="41"/>
      <c r="AG2464" s="41"/>
      <c r="AI2464" s="41"/>
      <c r="AK2464" s="41"/>
      <c r="AM2464" s="41"/>
      <c r="AO2464" s="41"/>
      <c r="AQ2464" s="41"/>
      <c r="AS2464" s="41"/>
      <c r="AU2464" s="41"/>
      <c r="AW2464" s="41"/>
      <c r="AY2464" s="41"/>
      <c r="BA2464" s="41"/>
      <c r="BC2464" s="41"/>
      <c r="BE2464" s="41"/>
      <c r="BG2464" s="41"/>
      <c r="BI2464" s="41"/>
      <c r="BK2464" s="41"/>
      <c r="BM2464" s="41"/>
      <c r="BO2464" s="41"/>
    </row>
    <row r="2465" spans="13:67" x14ac:dyDescent="0.2">
      <c r="M2465" s="41"/>
      <c r="O2465" s="41"/>
      <c r="Q2465" s="41"/>
      <c r="S2465" s="41"/>
      <c r="U2465" s="41"/>
      <c r="W2465" s="41"/>
      <c r="Y2465" s="41"/>
      <c r="AA2465" s="41"/>
      <c r="AC2465" s="41"/>
      <c r="AE2465" s="41"/>
      <c r="AG2465" s="41"/>
      <c r="AI2465" s="41"/>
      <c r="AK2465" s="41"/>
      <c r="AM2465" s="41"/>
      <c r="AO2465" s="41"/>
      <c r="AQ2465" s="41"/>
      <c r="AS2465" s="41"/>
      <c r="AU2465" s="41"/>
      <c r="AW2465" s="41"/>
      <c r="AY2465" s="41"/>
      <c r="BA2465" s="41"/>
      <c r="BC2465" s="41"/>
      <c r="BE2465" s="41"/>
      <c r="BG2465" s="41"/>
      <c r="BI2465" s="41"/>
      <c r="BK2465" s="41"/>
      <c r="BM2465" s="41"/>
      <c r="BO2465" s="41"/>
    </row>
    <row r="2466" spans="13:67" x14ac:dyDescent="0.2">
      <c r="M2466" s="41"/>
      <c r="O2466" s="41"/>
      <c r="Q2466" s="41"/>
      <c r="S2466" s="41"/>
      <c r="U2466" s="41"/>
      <c r="W2466" s="41"/>
      <c r="Y2466" s="41"/>
      <c r="AA2466" s="41"/>
      <c r="AC2466" s="41"/>
      <c r="AE2466" s="41"/>
      <c r="AG2466" s="41"/>
      <c r="AI2466" s="41"/>
      <c r="AK2466" s="41"/>
      <c r="AM2466" s="41"/>
      <c r="AO2466" s="41"/>
      <c r="AQ2466" s="41"/>
      <c r="AS2466" s="41"/>
      <c r="AU2466" s="41"/>
      <c r="AW2466" s="41"/>
      <c r="AY2466" s="41"/>
      <c r="BA2466" s="41"/>
      <c r="BC2466" s="41"/>
      <c r="BE2466" s="41"/>
      <c r="BG2466" s="41"/>
      <c r="BI2466" s="41"/>
      <c r="BK2466" s="41"/>
      <c r="BM2466" s="41"/>
      <c r="BO2466" s="41"/>
    </row>
    <row r="2467" spans="13:67" x14ac:dyDescent="0.2">
      <c r="M2467" s="41"/>
      <c r="O2467" s="41"/>
      <c r="Q2467" s="41"/>
      <c r="S2467" s="41"/>
      <c r="U2467" s="41"/>
      <c r="W2467" s="41"/>
      <c r="Y2467" s="41"/>
      <c r="AA2467" s="41"/>
      <c r="AC2467" s="41"/>
      <c r="AE2467" s="41"/>
      <c r="AG2467" s="41"/>
      <c r="AI2467" s="41"/>
      <c r="AK2467" s="41"/>
      <c r="AM2467" s="41"/>
      <c r="AO2467" s="41"/>
      <c r="AQ2467" s="41"/>
      <c r="AS2467" s="41"/>
      <c r="AU2467" s="41"/>
      <c r="AW2467" s="41"/>
      <c r="AY2467" s="41"/>
      <c r="BA2467" s="41"/>
      <c r="BC2467" s="41"/>
      <c r="BE2467" s="41"/>
      <c r="BG2467" s="41"/>
      <c r="BI2467" s="41"/>
      <c r="BK2467" s="41"/>
      <c r="BM2467" s="41"/>
      <c r="BO2467" s="41"/>
    </row>
    <row r="2468" spans="13:67" x14ac:dyDescent="0.2">
      <c r="M2468" s="41"/>
      <c r="O2468" s="41"/>
      <c r="Q2468" s="41"/>
      <c r="S2468" s="41"/>
      <c r="U2468" s="41"/>
      <c r="W2468" s="41"/>
      <c r="Y2468" s="41"/>
      <c r="AA2468" s="41"/>
      <c r="AC2468" s="41"/>
      <c r="AE2468" s="41"/>
      <c r="AG2468" s="41"/>
      <c r="AI2468" s="41"/>
      <c r="AK2468" s="41"/>
      <c r="AM2468" s="41"/>
      <c r="AO2468" s="41"/>
      <c r="AQ2468" s="41"/>
      <c r="AS2468" s="41"/>
      <c r="AU2468" s="41"/>
      <c r="AW2468" s="41"/>
      <c r="AY2468" s="41"/>
      <c r="BA2468" s="41"/>
      <c r="BC2468" s="41"/>
      <c r="BE2468" s="41"/>
      <c r="BG2468" s="41"/>
      <c r="BI2468" s="41"/>
      <c r="BK2468" s="41"/>
      <c r="BM2468" s="41"/>
      <c r="BO2468" s="41"/>
    </row>
    <row r="2469" spans="13:67" x14ac:dyDescent="0.2">
      <c r="M2469" s="41"/>
      <c r="O2469" s="41"/>
      <c r="Q2469" s="41"/>
      <c r="S2469" s="41"/>
      <c r="U2469" s="41"/>
      <c r="W2469" s="41"/>
      <c r="Y2469" s="41"/>
      <c r="AA2469" s="41"/>
      <c r="AC2469" s="41"/>
      <c r="AE2469" s="41"/>
      <c r="AG2469" s="41"/>
      <c r="AI2469" s="41"/>
      <c r="AK2469" s="41"/>
      <c r="AM2469" s="41"/>
      <c r="AO2469" s="41"/>
      <c r="AQ2469" s="41"/>
      <c r="AS2469" s="41"/>
      <c r="AU2469" s="41"/>
      <c r="AW2469" s="41"/>
      <c r="AY2469" s="41"/>
      <c r="BA2469" s="41"/>
      <c r="BC2469" s="41"/>
      <c r="BE2469" s="41"/>
      <c r="BG2469" s="41"/>
      <c r="BI2469" s="41"/>
      <c r="BK2469" s="41"/>
      <c r="BM2469" s="41"/>
      <c r="BO2469" s="41"/>
    </row>
    <row r="2470" spans="13:67" x14ac:dyDescent="0.2">
      <c r="M2470" s="41"/>
      <c r="O2470" s="41"/>
      <c r="Q2470" s="41"/>
      <c r="S2470" s="41"/>
      <c r="U2470" s="41"/>
      <c r="W2470" s="41"/>
      <c r="Y2470" s="41"/>
      <c r="AA2470" s="41"/>
      <c r="AC2470" s="41"/>
      <c r="AE2470" s="41"/>
      <c r="AG2470" s="41"/>
      <c r="AI2470" s="41"/>
      <c r="AK2470" s="41"/>
      <c r="AM2470" s="41"/>
      <c r="AO2470" s="41"/>
      <c r="AQ2470" s="41"/>
      <c r="AS2470" s="41"/>
      <c r="AU2470" s="41"/>
      <c r="AW2470" s="41"/>
      <c r="AY2470" s="41"/>
      <c r="BA2470" s="41"/>
      <c r="BC2470" s="41"/>
      <c r="BE2470" s="41"/>
      <c r="BG2470" s="41"/>
      <c r="BI2470" s="41"/>
      <c r="BK2470" s="41"/>
      <c r="BM2470" s="41"/>
      <c r="BO2470" s="41"/>
    </row>
    <row r="2471" spans="13:67" x14ac:dyDescent="0.2">
      <c r="M2471" s="41"/>
      <c r="O2471" s="41"/>
      <c r="Q2471" s="41"/>
      <c r="S2471" s="41"/>
      <c r="U2471" s="41"/>
      <c r="W2471" s="41"/>
      <c r="Y2471" s="41"/>
      <c r="AA2471" s="41"/>
      <c r="AC2471" s="41"/>
      <c r="AE2471" s="41"/>
      <c r="AG2471" s="41"/>
      <c r="AI2471" s="41"/>
      <c r="AK2471" s="41"/>
      <c r="AM2471" s="41"/>
      <c r="AO2471" s="41"/>
      <c r="AQ2471" s="41"/>
      <c r="AS2471" s="41"/>
      <c r="AU2471" s="41"/>
      <c r="AW2471" s="41"/>
      <c r="AY2471" s="41"/>
      <c r="BA2471" s="41"/>
      <c r="BC2471" s="41"/>
      <c r="BE2471" s="41"/>
      <c r="BG2471" s="41"/>
      <c r="BI2471" s="41"/>
      <c r="BK2471" s="41"/>
      <c r="BM2471" s="41"/>
      <c r="BO2471" s="41"/>
    </row>
    <row r="2472" spans="13:67" x14ac:dyDescent="0.2">
      <c r="M2472" s="41"/>
      <c r="O2472" s="41"/>
      <c r="Q2472" s="41"/>
      <c r="S2472" s="41"/>
      <c r="U2472" s="41"/>
      <c r="W2472" s="41"/>
      <c r="Y2472" s="41"/>
      <c r="AA2472" s="41"/>
      <c r="AC2472" s="41"/>
      <c r="AE2472" s="41"/>
      <c r="AG2472" s="41"/>
      <c r="AI2472" s="41"/>
      <c r="AK2472" s="41"/>
      <c r="AM2472" s="41"/>
      <c r="AO2472" s="41"/>
      <c r="AQ2472" s="41"/>
      <c r="AS2472" s="41"/>
      <c r="AU2472" s="41"/>
      <c r="AW2472" s="41"/>
      <c r="AY2472" s="41"/>
      <c r="BA2472" s="41"/>
      <c r="BC2472" s="41"/>
      <c r="BE2472" s="41"/>
      <c r="BG2472" s="41"/>
      <c r="BI2472" s="41"/>
      <c r="BK2472" s="41"/>
      <c r="BM2472" s="41"/>
      <c r="BO2472" s="41"/>
    </row>
    <row r="2473" spans="13:67" x14ac:dyDescent="0.2">
      <c r="M2473" s="41"/>
      <c r="O2473" s="41"/>
      <c r="Q2473" s="41"/>
      <c r="S2473" s="41"/>
      <c r="U2473" s="41"/>
      <c r="W2473" s="41"/>
      <c r="Y2473" s="41"/>
      <c r="AA2473" s="41"/>
      <c r="AC2473" s="41"/>
      <c r="AE2473" s="41"/>
      <c r="AG2473" s="41"/>
      <c r="AI2473" s="41"/>
      <c r="AK2473" s="41"/>
      <c r="AM2473" s="41"/>
      <c r="AO2473" s="41"/>
      <c r="AQ2473" s="41"/>
      <c r="AS2473" s="41"/>
      <c r="AU2473" s="41"/>
      <c r="AW2473" s="41"/>
      <c r="AY2473" s="41"/>
      <c r="BA2473" s="41"/>
      <c r="BC2473" s="41"/>
      <c r="BE2473" s="41"/>
      <c r="BG2473" s="41"/>
      <c r="BI2473" s="41"/>
      <c r="BK2473" s="41"/>
      <c r="BM2473" s="41"/>
      <c r="BO2473" s="41"/>
    </row>
    <row r="2474" spans="13:67" x14ac:dyDescent="0.2">
      <c r="M2474" s="41"/>
      <c r="O2474" s="41"/>
      <c r="Q2474" s="41"/>
      <c r="S2474" s="41"/>
      <c r="U2474" s="41"/>
      <c r="W2474" s="41"/>
      <c r="Y2474" s="41"/>
      <c r="AA2474" s="41"/>
      <c r="AC2474" s="41"/>
      <c r="AE2474" s="41"/>
      <c r="AG2474" s="41"/>
      <c r="AI2474" s="41"/>
      <c r="AK2474" s="41"/>
      <c r="AM2474" s="41"/>
      <c r="AO2474" s="41"/>
      <c r="AQ2474" s="41"/>
      <c r="AS2474" s="41"/>
      <c r="AU2474" s="41"/>
      <c r="AW2474" s="41"/>
      <c r="AY2474" s="41"/>
      <c r="BA2474" s="41"/>
      <c r="BC2474" s="41"/>
      <c r="BE2474" s="41"/>
      <c r="BG2474" s="41"/>
      <c r="BI2474" s="41"/>
      <c r="BK2474" s="41"/>
      <c r="BM2474" s="41"/>
      <c r="BO2474" s="41"/>
    </row>
    <row r="2475" spans="13:67" x14ac:dyDescent="0.2">
      <c r="M2475" s="41"/>
      <c r="O2475" s="41"/>
      <c r="Q2475" s="41"/>
      <c r="S2475" s="41"/>
      <c r="U2475" s="41"/>
      <c r="W2475" s="41"/>
      <c r="Y2475" s="41"/>
      <c r="AA2475" s="41"/>
      <c r="AC2475" s="41"/>
      <c r="AE2475" s="41"/>
      <c r="AG2475" s="41"/>
      <c r="AI2475" s="41"/>
      <c r="AK2475" s="41"/>
      <c r="AM2475" s="41"/>
      <c r="AO2475" s="41"/>
      <c r="AQ2475" s="41"/>
      <c r="AS2475" s="41"/>
      <c r="AU2475" s="41"/>
      <c r="AW2475" s="41"/>
      <c r="AY2475" s="41"/>
      <c r="BA2475" s="41"/>
      <c r="BC2475" s="41"/>
      <c r="BE2475" s="41"/>
      <c r="BG2475" s="41"/>
      <c r="BI2475" s="41"/>
      <c r="BK2475" s="41"/>
      <c r="BM2475" s="41"/>
      <c r="BO2475" s="41"/>
    </row>
    <row r="2476" spans="13:67" x14ac:dyDescent="0.2">
      <c r="M2476" s="41"/>
      <c r="O2476" s="41"/>
      <c r="Q2476" s="41"/>
      <c r="S2476" s="41"/>
      <c r="U2476" s="41"/>
      <c r="W2476" s="41"/>
      <c r="Y2476" s="41"/>
      <c r="AA2476" s="41"/>
      <c r="AC2476" s="41"/>
      <c r="AE2476" s="41"/>
      <c r="AG2476" s="41"/>
      <c r="AI2476" s="41"/>
      <c r="AK2476" s="41"/>
      <c r="AM2476" s="41"/>
      <c r="AO2476" s="41"/>
      <c r="AQ2476" s="41"/>
      <c r="AS2476" s="41"/>
      <c r="AU2476" s="41"/>
      <c r="AW2476" s="41"/>
      <c r="AY2476" s="41"/>
      <c r="BA2476" s="41"/>
      <c r="BC2476" s="41"/>
      <c r="BE2476" s="41"/>
      <c r="BG2476" s="41"/>
      <c r="BI2476" s="41"/>
      <c r="BK2476" s="41"/>
      <c r="BM2476" s="41"/>
      <c r="BO2476" s="41"/>
    </row>
    <row r="2477" spans="13:67" x14ac:dyDescent="0.2">
      <c r="M2477" s="41"/>
      <c r="O2477" s="41"/>
      <c r="Q2477" s="41"/>
      <c r="S2477" s="41"/>
      <c r="U2477" s="41"/>
      <c r="W2477" s="41"/>
      <c r="Y2477" s="41"/>
      <c r="AA2477" s="41"/>
      <c r="AC2477" s="41"/>
      <c r="AE2477" s="41"/>
      <c r="AG2477" s="41"/>
      <c r="AI2477" s="41"/>
      <c r="AK2477" s="41"/>
      <c r="AM2477" s="41"/>
      <c r="AO2477" s="41"/>
      <c r="AQ2477" s="41"/>
      <c r="AS2477" s="41"/>
      <c r="AU2477" s="41"/>
      <c r="AW2477" s="41"/>
      <c r="AY2477" s="41"/>
      <c r="BA2477" s="41"/>
      <c r="BC2477" s="41"/>
      <c r="BE2477" s="41"/>
      <c r="BG2477" s="41"/>
      <c r="BI2477" s="41"/>
      <c r="BK2477" s="41"/>
      <c r="BM2477" s="41"/>
      <c r="BO2477" s="41"/>
    </row>
    <row r="2478" spans="13:67" x14ac:dyDescent="0.2">
      <c r="M2478" s="41"/>
      <c r="O2478" s="41"/>
      <c r="Q2478" s="41"/>
      <c r="S2478" s="41"/>
      <c r="U2478" s="41"/>
      <c r="W2478" s="41"/>
      <c r="Y2478" s="41"/>
      <c r="AA2478" s="41"/>
      <c r="AC2478" s="41"/>
      <c r="AE2478" s="41"/>
      <c r="AG2478" s="41"/>
      <c r="AI2478" s="41"/>
      <c r="AK2478" s="41"/>
      <c r="AM2478" s="41"/>
      <c r="AO2478" s="41"/>
      <c r="AQ2478" s="41"/>
      <c r="AS2478" s="41"/>
      <c r="AU2478" s="41"/>
      <c r="AW2478" s="41"/>
      <c r="AY2478" s="41"/>
      <c r="BA2478" s="41"/>
      <c r="BC2478" s="41"/>
      <c r="BE2478" s="41"/>
      <c r="BG2478" s="41"/>
      <c r="BI2478" s="41"/>
      <c r="BK2478" s="41"/>
      <c r="BM2478" s="41"/>
      <c r="BO2478" s="41"/>
    </row>
    <row r="2479" spans="13:67" x14ac:dyDescent="0.2">
      <c r="M2479" s="41"/>
      <c r="O2479" s="41"/>
      <c r="Q2479" s="41"/>
      <c r="S2479" s="41"/>
      <c r="U2479" s="41"/>
      <c r="W2479" s="41"/>
      <c r="Y2479" s="41"/>
      <c r="AA2479" s="41"/>
      <c r="AC2479" s="41"/>
      <c r="AE2479" s="41"/>
      <c r="AG2479" s="41"/>
      <c r="AI2479" s="41"/>
      <c r="AK2479" s="41"/>
      <c r="AM2479" s="41"/>
      <c r="AO2479" s="41"/>
      <c r="AQ2479" s="41"/>
      <c r="AS2479" s="41"/>
      <c r="AU2479" s="41"/>
      <c r="AW2479" s="41"/>
      <c r="AY2479" s="41"/>
      <c r="BA2479" s="41"/>
      <c r="BC2479" s="41"/>
      <c r="BE2479" s="41"/>
      <c r="BG2479" s="41"/>
      <c r="BI2479" s="41"/>
      <c r="BK2479" s="41"/>
      <c r="BM2479" s="41"/>
      <c r="BO2479" s="41"/>
    </row>
    <row r="2480" spans="13:67" x14ac:dyDescent="0.2">
      <c r="M2480" s="41"/>
      <c r="O2480" s="41"/>
      <c r="Q2480" s="41"/>
      <c r="S2480" s="41"/>
      <c r="U2480" s="41"/>
      <c r="W2480" s="41"/>
      <c r="Y2480" s="41"/>
      <c r="AA2480" s="41"/>
      <c r="AC2480" s="41"/>
      <c r="AE2480" s="41"/>
      <c r="AG2480" s="41"/>
      <c r="AI2480" s="41"/>
      <c r="AK2480" s="41"/>
      <c r="AM2480" s="41"/>
      <c r="AO2480" s="41"/>
      <c r="AQ2480" s="41"/>
      <c r="AS2480" s="41"/>
      <c r="AU2480" s="41"/>
      <c r="AW2480" s="41"/>
      <c r="AY2480" s="41"/>
      <c r="BA2480" s="41"/>
      <c r="BC2480" s="41"/>
      <c r="BE2480" s="41"/>
      <c r="BG2480" s="41"/>
      <c r="BI2480" s="41"/>
      <c r="BK2480" s="41"/>
      <c r="BM2480" s="41"/>
      <c r="BO2480" s="41"/>
    </row>
    <row r="2481" spans="13:67" x14ac:dyDescent="0.2">
      <c r="M2481" s="41"/>
      <c r="O2481" s="41"/>
      <c r="Q2481" s="41"/>
      <c r="S2481" s="41"/>
      <c r="U2481" s="41"/>
      <c r="W2481" s="41"/>
      <c r="Y2481" s="41"/>
      <c r="AA2481" s="41"/>
      <c r="AC2481" s="41"/>
      <c r="AE2481" s="41"/>
      <c r="AG2481" s="41"/>
      <c r="AI2481" s="41"/>
      <c r="AK2481" s="41"/>
      <c r="AM2481" s="41"/>
      <c r="AO2481" s="41"/>
      <c r="AQ2481" s="41"/>
      <c r="AS2481" s="41"/>
      <c r="AU2481" s="41"/>
      <c r="AW2481" s="41"/>
      <c r="AY2481" s="41"/>
      <c r="BA2481" s="41"/>
      <c r="BC2481" s="41"/>
      <c r="BE2481" s="41"/>
      <c r="BG2481" s="41"/>
      <c r="BI2481" s="41"/>
      <c r="BK2481" s="41"/>
      <c r="BM2481" s="41"/>
      <c r="BO2481" s="41"/>
    </row>
    <row r="2482" spans="13:67" x14ac:dyDescent="0.2">
      <c r="M2482" s="41"/>
      <c r="O2482" s="41"/>
      <c r="Q2482" s="41"/>
      <c r="S2482" s="41"/>
      <c r="U2482" s="41"/>
      <c r="W2482" s="41"/>
      <c r="Y2482" s="41"/>
      <c r="AA2482" s="41"/>
      <c r="AC2482" s="41"/>
      <c r="AE2482" s="41"/>
      <c r="AG2482" s="41"/>
      <c r="AI2482" s="41"/>
      <c r="AK2482" s="41"/>
      <c r="AM2482" s="41"/>
      <c r="AO2482" s="41"/>
      <c r="AQ2482" s="41"/>
      <c r="AS2482" s="41"/>
      <c r="AU2482" s="41"/>
      <c r="AW2482" s="41"/>
      <c r="AY2482" s="41"/>
      <c r="BA2482" s="41"/>
      <c r="BC2482" s="41"/>
      <c r="BE2482" s="41"/>
      <c r="BG2482" s="41"/>
      <c r="BI2482" s="41"/>
      <c r="BK2482" s="41"/>
      <c r="BM2482" s="41"/>
      <c r="BO2482" s="41"/>
    </row>
    <row r="2483" spans="13:67" x14ac:dyDescent="0.2">
      <c r="M2483" s="41"/>
      <c r="O2483" s="41"/>
      <c r="Q2483" s="41"/>
      <c r="S2483" s="41"/>
      <c r="U2483" s="41"/>
      <c r="W2483" s="41"/>
      <c r="Y2483" s="41"/>
      <c r="AA2483" s="41"/>
      <c r="AC2483" s="41"/>
      <c r="AE2483" s="41"/>
      <c r="AG2483" s="41"/>
      <c r="AI2483" s="41"/>
      <c r="AK2483" s="41"/>
      <c r="AM2483" s="41"/>
      <c r="AO2483" s="41"/>
      <c r="AQ2483" s="41"/>
      <c r="AS2483" s="41"/>
      <c r="AU2483" s="41"/>
      <c r="AW2483" s="41"/>
      <c r="AY2483" s="41"/>
      <c r="BA2483" s="41"/>
      <c r="BC2483" s="41"/>
      <c r="BE2483" s="41"/>
      <c r="BG2483" s="41"/>
      <c r="BI2483" s="41"/>
      <c r="BK2483" s="41"/>
      <c r="BM2483" s="41"/>
      <c r="BO2483" s="41"/>
    </row>
    <row r="2484" spans="13:67" x14ac:dyDescent="0.2">
      <c r="M2484" s="41"/>
      <c r="O2484" s="41"/>
      <c r="Q2484" s="41"/>
      <c r="S2484" s="41"/>
      <c r="U2484" s="41"/>
      <c r="W2484" s="41"/>
      <c r="Y2484" s="41"/>
      <c r="AA2484" s="41"/>
      <c r="AC2484" s="41"/>
      <c r="AE2484" s="41"/>
      <c r="AG2484" s="41"/>
      <c r="AI2484" s="41"/>
      <c r="AK2484" s="41"/>
      <c r="AM2484" s="41"/>
      <c r="AO2484" s="41"/>
      <c r="AQ2484" s="41"/>
      <c r="AS2484" s="41"/>
      <c r="AU2484" s="41"/>
      <c r="AW2484" s="41"/>
      <c r="AY2484" s="41"/>
      <c r="BA2484" s="41"/>
      <c r="BC2484" s="41"/>
      <c r="BE2484" s="41"/>
      <c r="BG2484" s="41"/>
      <c r="BI2484" s="41"/>
      <c r="BK2484" s="41"/>
      <c r="BM2484" s="41"/>
      <c r="BO2484" s="41"/>
    </row>
    <row r="2485" spans="13:67" x14ac:dyDescent="0.2">
      <c r="M2485" s="41"/>
      <c r="O2485" s="41"/>
      <c r="Q2485" s="41"/>
      <c r="S2485" s="41"/>
      <c r="U2485" s="41"/>
      <c r="W2485" s="41"/>
      <c r="Y2485" s="41"/>
      <c r="AA2485" s="41"/>
      <c r="AC2485" s="41"/>
      <c r="AE2485" s="41"/>
      <c r="AG2485" s="41"/>
      <c r="AI2485" s="41"/>
      <c r="AK2485" s="41"/>
      <c r="AM2485" s="41"/>
      <c r="AO2485" s="41"/>
      <c r="AQ2485" s="41"/>
      <c r="AS2485" s="41"/>
      <c r="AU2485" s="41"/>
      <c r="AW2485" s="41"/>
      <c r="AY2485" s="41"/>
      <c r="BA2485" s="41"/>
      <c r="BC2485" s="41"/>
      <c r="BE2485" s="41"/>
      <c r="BG2485" s="41"/>
      <c r="BI2485" s="41"/>
      <c r="BK2485" s="41"/>
      <c r="BM2485" s="41"/>
      <c r="BO2485" s="41"/>
    </row>
    <row r="2486" spans="13:67" x14ac:dyDescent="0.2">
      <c r="M2486" s="41"/>
      <c r="O2486" s="41"/>
      <c r="Q2486" s="41"/>
      <c r="S2486" s="41"/>
      <c r="U2486" s="41"/>
      <c r="W2486" s="41"/>
      <c r="Y2486" s="41"/>
      <c r="AA2486" s="41"/>
      <c r="AC2486" s="41"/>
      <c r="AE2486" s="41"/>
      <c r="AG2486" s="41"/>
      <c r="AI2486" s="41"/>
      <c r="AK2486" s="41"/>
      <c r="AM2486" s="41"/>
      <c r="AO2486" s="41"/>
      <c r="AQ2486" s="41"/>
      <c r="AS2486" s="41"/>
      <c r="AU2486" s="41"/>
      <c r="AW2486" s="41"/>
      <c r="AY2486" s="41"/>
      <c r="BA2486" s="41"/>
      <c r="BC2486" s="41"/>
      <c r="BE2486" s="41"/>
      <c r="BG2486" s="41"/>
      <c r="BI2486" s="41"/>
      <c r="BK2486" s="41"/>
      <c r="BM2486" s="41"/>
      <c r="BO2486" s="41"/>
    </row>
    <row r="2487" spans="13:67" x14ac:dyDescent="0.2">
      <c r="M2487" s="41"/>
      <c r="O2487" s="41"/>
      <c r="Q2487" s="41"/>
      <c r="S2487" s="41"/>
      <c r="U2487" s="41"/>
      <c r="W2487" s="41"/>
      <c r="Y2487" s="41"/>
      <c r="AA2487" s="41"/>
      <c r="AC2487" s="41"/>
      <c r="AE2487" s="41"/>
      <c r="AG2487" s="41"/>
      <c r="AI2487" s="41"/>
      <c r="AK2487" s="41"/>
      <c r="AM2487" s="41"/>
      <c r="AO2487" s="41"/>
      <c r="AQ2487" s="41"/>
      <c r="AS2487" s="41"/>
      <c r="AU2487" s="41"/>
      <c r="AW2487" s="41"/>
      <c r="AY2487" s="41"/>
      <c r="BA2487" s="41"/>
      <c r="BC2487" s="41"/>
      <c r="BE2487" s="41"/>
      <c r="BG2487" s="41"/>
      <c r="BI2487" s="41"/>
      <c r="BK2487" s="41"/>
      <c r="BM2487" s="41"/>
      <c r="BO2487" s="41"/>
    </row>
    <row r="2488" spans="13:67" x14ac:dyDescent="0.2">
      <c r="M2488" s="41"/>
      <c r="O2488" s="41"/>
      <c r="Q2488" s="41"/>
      <c r="S2488" s="41"/>
      <c r="U2488" s="41"/>
      <c r="W2488" s="41"/>
      <c r="Y2488" s="41"/>
      <c r="AA2488" s="41"/>
      <c r="AC2488" s="41"/>
      <c r="AE2488" s="41"/>
      <c r="AG2488" s="41"/>
      <c r="AI2488" s="41"/>
      <c r="AK2488" s="41"/>
      <c r="AM2488" s="41"/>
      <c r="AO2488" s="41"/>
      <c r="AQ2488" s="41"/>
      <c r="AS2488" s="41"/>
      <c r="AU2488" s="41"/>
      <c r="AW2488" s="41"/>
      <c r="AY2488" s="41"/>
      <c r="BA2488" s="41"/>
      <c r="BC2488" s="41"/>
      <c r="BE2488" s="41"/>
      <c r="BG2488" s="41"/>
      <c r="BI2488" s="41"/>
      <c r="BK2488" s="41"/>
      <c r="BM2488" s="41"/>
      <c r="BO2488" s="41"/>
    </row>
    <row r="2489" spans="13:67" x14ac:dyDescent="0.2">
      <c r="M2489" s="41"/>
      <c r="O2489" s="41"/>
      <c r="Q2489" s="41"/>
      <c r="S2489" s="41"/>
      <c r="U2489" s="41"/>
      <c r="W2489" s="41"/>
      <c r="Y2489" s="41"/>
      <c r="AA2489" s="41"/>
      <c r="AC2489" s="41"/>
      <c r="AE2489" s="41"/>
      <c r="AG2489" s="41"/>
      <c r="AI2489" s="41"/>
      <c r="AK2489" s="41"/>
      <c r="AM2489" s="41"/>
      <c r="AO2489" s="41"/>
      <c r="AQ2489" s="41"/>
      <c r="AS2489" s="41"/>
      <c r="AU2489" s="41"/>
      <c r="AW2489" s="41"/>
      <c r="AY2489" s="41"/>
      <c r="BA2489" s="41"/>
      <c r="BC2489" s="41"/>
      <c r="BE2489" s="41"/>
      <c r="BG2489" s="41"/>
      <c r="BI2489" s="41"/>
      <c r="BK2489" s="41"/>
      <c r="BM2489" s="41"/>
      <c r="BO2489" s="41"/>
    </row>
    <row r="2490" spans="13:67" x14ac:dyDescent="0.2">
      <c r="M2490" s="41"/>
      <c r="O2490" s="41"/>
      <c r="Q2490" s="41"/>
      <c r="S2490" s="41"/>
      <c r="U2490" s="41"/>
      <c r="W2490" s="41"/>
      <c r="Y2490" s="41"/>
      <c r="AA2490" s="41"/>
      <c r="AC2490" s="41"/>
      <c r="AE2490" s="41"/>
      <c r="AG2490" s="41"/>
      <c r="AI2490" s="41"/>
      <c r="AK2490" s="41"/>
      <c r="AM2490" s="41"/>
      <c r="AO2490" s="41"/>
      <c r="AQ2490" s="41"/>
      <c r="AS2490" s="41"/>
      <c r="AU2490" s="41"/>
      <c r="AW2490" s="41"/>
      <c r="AY2490" s="41"/>
      <c r="BA2490" s="41"/>
      <c r="BC2490" s="41"/>
      <c r="BE2490" s="41"/>
      <c r="BG2490" s="41"/>
      <c r="BI2490" s="41"/>
      <c r="BK2490" s="41"/>
      <c r="BM2490" s="41"/>
      <c r="BO2490" s="41"/>
    </row>
    <row r="2491" spans="13:67" x14ac:dyDescent="0.2">
      <c r="M2491" s="41"/>
      <c r="O2491" s="41"/>
      <c r="Q2491" s="41"/>
      <c r="S2491" s="41"/>
      <c r="U2491" s="41"/>
      <c r="W2491" s="41"/>
      <c r="Y2491" s="41"/>
      <c r="AA2491" s="41"/>
      <c r="AC2491" s="41"/>
      <c r="AE2491" s="41"/>
      <c r="AG2491" s="41"/>
      <c r="AI2491" s="41"/>
      <c r="AK2491" s="41"/>
      <c r="AM2491" s="41"/>
      <c r="AO2491" s="41"/>
      <c r="AQ2491" s="41"/>
      <c r="AS2491" s="41"/>
      <c r="AU2491" s="41"/>
      <c r="AW2491" s="41"/>
      <c r="AY2491" s="41"/>
      <c r="BA2491" s="41"/>
      <c r="BC2491" s="41"/>
      <c r="BE2491" s="41"/>
      <c r="BG2491" s="41"/>
      <c r="BI2491" s="41"/>
      <c r="BK2491" s="41"/>
      <c r="BM2491" s="41"/>
      <c r="BO2491" s="41"/>
    </row>
    <row r="2492" spans="13:67" x14ac:dyDescent="0.2">
      <c r="M2492" s="41"/>
      <c r="O2492" s="41"/>
      <c r="Q2492" s="41"/>
      <c r="S2492" s="41"/>
      <c r="U2492" s="41"/>
      <c r="W2492" s="41"/>
      <c r="Y2492" s="41"/>
      <c r="AA2492" s="41"/>
      <c r="AC2492" s="41"/>
      <c r="AE2492" s="41"/>
      <c r="AG2492" s="41"/>
      <c r="AI2492" s="41"/>
      <c r="AK2492" s="41"/>
      <c r="AM2492" s="41"/>
      <c r="AO2492" s="41"/>
      <c r="AQ2492" s="41"/>
      <c r="AS2492" s="41"/>
      <c r="AU2492" s="41"/>
      <c r="AW2492" s="41"/>
      <c r="AY2492" s="41"/>
      <c r="BA2492" s="41"/>
      <c r="BC2492" s="41"/>
      <c r="BE2492" s="41"/>
      <c r="BG2492" s="41"/>
      <c r="BI2492" s="41"/>
      <c r="BK2492" s="41"/>
      <c r="BM2492" s="41"/>
      <c r="BO2492" s="41"/>
    </row>
    <row r="2493" spans="13:67" x14ac:dyDescent="0.2">
      <c r="M2493" s="41"/>
      <c r="O2493" s="41"/>
      <c r="Q2493" s="41"/>
      <c r="S2493" s="41"/>
      <c r="U2493" s="41"/>
      <c r="W2493" s="41"/>
      <c r="Y2493" s="41"/>
      <c r="AA2493" s="41"/>
      <c r="AC2493" s="41"/>
      <c r="AE2493" s="41"/>
      <c r="AG2493" s="41"/>
      <c r="AI2493" s="41"/>
      <c r="AK2493" s="41"/>
      <c r="AM2493" s="41"/>
      <c r="AO2493" s="41"/>
      <c r="AQ2493" s="41"/>
      <c r="AS2493" s="41"/>
      <c r="AU2493" s="41"/>
      <c r="AW2493" s="41"/>
      <c r="AY2493" s="41"/>
      <c r="BA2493" s="41"/>
      <c r="BC2493" s="41"/>
      <c r="BE2493" s="41"/>
      <c r="BG2493" s="41"/>
      <c r="BI2493" s="41"/>
      <c r="BK2493" s="41"/>
      <c r="BM2493" s="41"/>
      <c r="BO2493" s="41"/>
    </row>
    <row r="2494" spans="13:67" x14ac:dyDescent="0.2">
      <c r="M2494" s="41"/>
      <c r="O2494" s="41"/>
      <c r="Q2494" s="41"/>
      <c r="S2494" s="41"/>
      <c r="U2494" s="41"/>
      <c r="W2494" s="41"/>
      <c r="Y2494" s="41"/>
      <c r="AA2494" s="41"/>
      <c r="AC2494" s="41"/>
      <c r="AE2494" s="41"/>
      <c r="AG2494" s="41"/>
      <c r="AI2494" s="41"/>
      <c r="AK2494" s="41"/>
      <c r="AM2494" s="41"/>
      <c r="AO2494" s="41"/>
      <c r="AQ2494" s="41"/>
      <c r="AS2494" s="41"/>
      <c r="AU2494" s="41"/>
      <c r="AW2494" s="41"/>
      <c r="AY2494" s="41"/>
      <c r="BA2494" s="41"/>
      <c r="BC2494" s="41"/>
      <c r="BE2494" s="41"/>
      <c r="BG2494" s="41"/>
      <c r="BI2494" s="41"/>
      <c r="BK2494" s="41"/>
      <c r="BM2494" s="41"/>
      <c r="BO2494" s="41"/>
    </row>
    <row r="2495" spans="13:67" x14ac:dyDescent="0.2">
      <c r="M2495" s="41"/>
      <c r="O2495" s="41"/>
      <c r="Q2495" s="41"/>
      <c r="S2495" s="41"/>
      <c r="U2495" s="41"/>
      <c r="W2495" s="41"/>
      <c r="Y2495" s="41"/>
      <c r="AA2495" s="41"/>
      <c r="AC2495" s="41"/>
      <c r="AE2495" s="41"/>
      <c r="AG2495" s="41"/>
      <c r="AI2495" s="41"/>
      <c r="AK2495" s="41"/>
      <c r="AM2495" s="41"/>
      <c r="AO2495" s="41"/>
      <c r="AQ2495" s="41"/>
      <c r="AS2495" s="41"/>
      <c r="AU2495" s="41"/>
      <c r="AW2495" s="41"/>
      <c r="AY2495" s="41"/>
      <c r="BA2495" s="41"/>
      <c r="BC2495" s="41"/>
      <c r="BE2495" s="41"/>
      <c r="BG2495" s="41"/>
      <c r="BI2495" s="41"/>
      <c r="BK2495" s="41"/>
      <c r="BM2495" s="41"/>
      <c r="BO2495" s="41"/>
    </row>
    <row r="2496" spans="13:67" x14ac:dyDescent="0.2">
      <c r="M2496" s="41"/>
      <c r="O2496" s="41"/>
      <c r="Q2496" s="41"/>
      <c r="S2496" s="41"/>
      <c r="U2496" s="41"/>
      <c r="W2496" s="41"/>
      <c r="Y2496" s="41"/>
      <c r="AA2496" s="41"/>
      <c r="AC2496" s="41"/>
      <c r="AE2496" s="41"/>
      <c r="AG2496" s="41"/>
      <c r="AI2496" s="41"/>
      <c r="AK2496" s="41"/>
      <c r="AM2496" s="41"/>
      <c r="AO2496" s="41"/>
      <c r="AQ2496" s="41"/>
      <c r="AS2496" s="41"/>
      <c r="AU2496" s="41"/>
      <c r="AW2496" s="41"/>
      <c r="AY2496" s="41"/>
      <c r="BA2496" s="41"/>
      <c r="BC2496" s="41"/>
      <c r="BE2496" s="41"/>
      <c r="BG2496" s="41"/>
      <c r="BI2496" s="41"/>
      <c r="BK2496" s="41"/>
      <c r="BM2496" s="41"/>
      <c r="BO2496" s="41"/>
    </row>
    <row r="2497" spans="13:67" x14ac:dyDescent="0.2">
      <c r="M2497" s="41"/>
      <c r="O2497" s="41"/>
      <c r="Q2497" s="41"/>
      <c r="S2497" s="41"/>
      <c r="U2497" s="41"/>
      <c r="W2497" s="41"/>
      <c r="Y2497" s="41"/>
      <c r="AA2497" s="41"/>
      <c r="AC2497" s="41"/>
      <c r="AE2497" s="41"/>
      <c r="AG2497" s="41"/>
      <c r="AI2497" s="41"/>
      <c r="AK2497" s="41"/>
      <c r="AM2497" s="41"/>
      <c r="AO2497" s="41"/>
      <c r="AQ2497" s="41"/>
      <c r="AS2497" s="41"/>
      <c r="AU2497" s="41"/>
      <c r="AW2497" s="41"/>
      <c r="AY2497" s="41"/>
      <c r="BA2497" s="41"/>
      <c r="BC2497" s="41"/>
      <c r="BE2497" s="41"/>
      <c r="BG2497" s="41"/>
      <c r="BI2497" s="41"/>
      <c r="BK2497" s="41"/>
      <c r="BM2497" s="41"/>
      <c r="BO2497" s="41"/>
    </row>
    <row r="2498" spans="13:67" x14ac:dyDescent="0.2">
      <c r="M2498" s="41"/>
      <c r="O2498" s="41"/>
      <c r="Q2498" s="41"/>
      <c r="S2498" s="41"/>
      <c r="U2498" s="41"/>
      <c r="W2498" s="41"/>
      <c r="Y2498" s="41"/>
      <c r="AA2498" s="41"/>
      <c r="AC2498" s="41"/>
      <c r="AE2498" s="41"/>
      <c r="AG2498" s="41"/>
      <c r="AI2498" s="41"/>
      <c r="AK2498" s="41"/>
      <c r="AM2498" s="41"/>
      <c r="AO2498" s="41"/>
      <c r="AQ2498" s="41"/>
      <c r="AS2498" s="41"/>
      <c r="AU2498" s="41"/>
      <c r="AW2498" s="41"/>
      <c r="AY2498" s="41"/>
      <c r="BA2498" s="41"/>
      <c r="BC2498" s="41"/>
      <c r="BE2498" s="41"/>
      <c r="BG2498" s="41"/>
      <c r="BI2498" s="41"/>
      <c r="BK2498" s="41"/>
      <c r="BM2498" s="41"/>
      <c r="BO2498" s="41"/>
    </row>
    <row r="2499" spans="13:67" x14ac:dyDescent="0.2">
      <c r="M2499" s="41"/>
      <c r="O2499" s="41"/>
      <c r="Q2499" s="41"/>
      <c r="S2499" s="41"/>
      <c r="U2499" s="41"/>
      <c r="W2499" s="41"/>
      <c r="Y2499" s="41"/>
      <c r="AA2499" s="41"/>
      <c r="AC2499" s="41"/>
      <c r="AE2499" s="41"/>
      <c r="AG2499" s="41"/>
      <c r="AI2499" s="41"/>
      <c r="AK2499" s="41"/>
      <c r="AM2499" s="41"/>
      <c r="AO2499" s="41"/>
      <c r="AQ2499" s="41"/>
      <c r="AS2499" s="41"/>
      <c r="AU2499" s="41"/>
      <c r="AW2499" s="41"/>
      <c r="AY2499" s="41"/>
      <c r="BA2499" s="41"/>
      <c r="BC2499" s="41"/>
      <c r="BE2499" s="41"/>
      <c r="BG2499" s="41"/>
      <c r="BI2499" s="41"/>
      <c r="BK2499" s="41"/>
      <c r="BM2499" s="41"/>
      <c r="BO2499" s="41"/>
    </row>
    <row r="2500" spans="13:67" x14ac:dyDescent="0.2">
      <c r="M2500" s="41"/>
      <c r="O2500" s="41"/>
      <c r="Q2500" s="41"/>
      <c r="S2500" s="41"/>
      <c r="U2500" s="41"/>
      <c r="W2500" s="41"/>
      <c r="Y2500" s="41"/>
      <c r="AA2500" s="41"/>
      <c r="AC2500" s="41"/>
      <c r="AE2500" s="41"/>
      <c r="AG2500" s="41"/>
      <c r="AI2500" s="41"/>
      <c r="AK2500" s="41"/>
      <c r="AM2500" s="41"/>
      <c r="AO2500" s="41"/>
      <c r="AQ2500" s="41"/>
      <c r="AS2500" s="41"/>
      <c r="AU2500" s="41"/>
      <c r="AW2500" s="41"/>
      <c r="AY2500" s="41"/>
      <c r="BA2500" s="41"/>
      <c r="BC2500" s="41"/>
      <c r="BE2500" s="41"/>
      <c r="BG2500" s="41"/>
      <c r="BI2500" s="41"/>
      <c r="BK2500" s="41"/>
      <c r="BM2500" s="41"/>
      <c r="BO2500" s="41"/>
    </row>
    <row r="2501" spans="13:67" x14ac:dyDescent="0.2">
      <c r="M2501" s="41"/>
      <c r="O2501" s="41"/>
      <c r="Q2501" s="41"/>
      <c r="S2501" s="41"/>
      <c r="U2501" s="41"/>
      <c r="W2501" s="41"/>
      <c r="Y2501" s="41"/>
      <c r="AA2501" s="41"/>
      <c r="AC2501" s="41"/>
      <c r="AE2501" s="41"/>
      <c r="AG2501" s="41"/>
      <c r="AI2501" s="41"/>
      <c r="AK2501" s="41"/>
      <c r="AM2501" s="41"/>
      <c r="AO2501" s="41"/>
      <c r="AQ2501" s="41"/>
      <c r="AS2501" s="41"/>
      <c r="AU2501" s="41"/>
      <c r="AW2501" s="41"/>
      <c r="AY2501" s="41"/>
      <c r="BA2501" s="41"/>
      <c r="BC2501" s="41"/>
      <c r="BE2501" s="41"/>
      <c r="BG2501" s="41"/>
      <c r="BI2501" s="41"/>
      <c r="BK2501" s="41"/>
      <c r="BM2501" s="41"/>
      <c r="BO2501" s="41"/>
    </row>
    <row r="2502" spans="13:67" x14ac:dyDescent="0.2">
      <c r="M2502" s="41"/>
      <c r="O2502" s="41"/>
      <c r="Q2502" s="41"/>
      <c r="S2502" s="41"/>
      <c r="U2502" s="41"/>
      <c r="W2502" s="41"/>
      <c r="Y2502" s="41"/>
      <c r="AA2502" s="41"/>
      <c r="AC2502" s="41"/>
      <c r="AE2502" s="41"/>
      <c r="AG2502" s="41"/>
      <c r="AI2502" s="41"/>
      <c r="AK2502" s="41"/>
      <c r="AM2502" s="41"/>
      <c r="AO2502" s="41"/>
      <c r="AQ2502" s="41"/>
      <c r="AS2502" s="41"/>
      <c r="AU2502" s="41"/>
      <c r="AW2502" s="41"/>
      <c r="AY2502" s="41"/>
      <c r="BA2502" s="41"/>
      <c r="BC2502" s="41"/>
      <c r="BE2502" s="41"/>
      <c r="BG2502" s="41"/>
      <c r="BI2502" s="41"/>
      <c r="BK2502" s="41"/>
      <c r="BM2502" s="41"/>
      <c r="BO2502" s="41"/>
    </row>
    <row r="2503" spans="13:67" x14ac:dyDescent="0.2">
      <c r="M2503" s="41"/>
      <c r="O2503" s="41"/>
      <c r="Q2503" s="41"/>
      <c r="S2503" s="41"/>
      <c r="U2503" s="41"/>
      <c r="W2503" s="41"/>
      <c r="Y2503" s="41"/>
      <c r="AA2503" s="41"/>
      <c r="AC2503" s="41"/>
      <c r="AE2503" s="41"/>
      <c r="AG2503" s="41"/>
      <c r="AI2503" s="41"/>
      <c r="AK2503" s="41"/>
      <c r="AM2503" s="41"/>
      <c r="AO2503" s="41"/>
      <c r="AQ2503" s="41"/>
      <c r="AS2503" s="41"/>
      <c r="AU2503" s="41"/>
      <c r="AW2503" s="41"/>
      <c r="AY2503" s="41"/>
      <c r="BA2503" s="41"/>
      <c r="BC2503" s="41"/>
      <c r="BE2503" s="41"/>
      <c r="BG2503" s="41"/>
      <c r="BI2503" s="41"/>
      <c r="BK2503" s="41"/>
      <c r="BM2503" s="41"/>
      <c r="BO2503" s="41"/>
    </row>
    <row r="2504" spans="13:67" x14ac:dyDescent="0.2">
      <c r="M2504" s="41"/>
      <c r="O2504" s="41"/>
      <c r="Q2504" s="41"/>
      <c r="S2504" s="41"/>
      <c r="U2504" s="41"/>
      <c r="W2504" s="41"/>
      <c r="Y2504" s="41"/>
      <c r="AA2504" s="41"/>
      <c r="AC2504" s="41"/>
      <c r="AE2504" s="41"/>
      <c r="AG2504" s="41"/>
      <c r="AI2504" s="41"/>
      <c r="AK2504" s="41"/>
      <c r="AM2504" s="41"/>
      <c r="AO2504" s="41"/>
      <c r="AQ2504" s="41"/>
      <c r="AS2504" s="41"/>
      <c r="AU2504" s="41"/>
      <c r="AW2504" s="41"/>
      <c r="AY2504" s="41"/>
      <c r="BA2504" s="41"/>
      <c r="BC2504" s="41"/>
      <c r="BE2504" s="41"/>
      <c r="BG2504" s="41"/>
      <c r="BI2504" s="41"/>
      <c r="BK2504" s="41"/>
      <c r="BM2504" s="41"/>
      <c r="BO2504" s="41"/>
    </row>
    <row r="2505" spans="13:67" x14ac:dyDescent="0.2">
      <c r="M2505" s="41"/>
      <c r="O2505" s="41"/>
      <c r="Q2505" s="41"/>
      <c r="S2505" s="41"/>
      <c r="U2505" s="41"/>
      <c r="W2505" s="41"/>
      <c r="Y2505" s="41"/>
      <c r="AA2505" s="41"/>
      <c r="AC2505" s="41"/>
      <c r="AE2505" s="41"/>
      <c r="AG2505" s="41"/>
      <c r="AI2505" s="41"/>
      <c r="AK2505" s="41"/>
      <c r="AM2505" s="41"/>
      <c r="AO2505" s="41"/>
      <c r="AQ2505" s="41"/>
      <c r="AS2505" s="41"/>
      <c r="AU2505" s="41"/>
      <c r="AW2505" s="41"/>
      <c r="AY2505" s="41"/>
      <c r="BA2505" s="41"/>
      <c r="BC2505" s="41"/>
      <c r="BE2505" s="41"/>
      <c r="BG2505" s="41"/>
      <c r="BI2505" s="41"/>
      <c r="BK2505" s="41"/>
      <c r="BM2505" s="41"/>
      <c r="BO2505" s="41"/>
    </row>
    <row r="2506" spans="13:67" x14ac:dyDescent="0.2">
      <c r="M2506" s="41"/>
      <c r="O2506" s="41"/>
      <c r="Q2506" s="41"/>
      <c r="S2506" s="41"/>
      <c r="U2506" s="41"/>
      <c r="W2506" s="41"/>
      <c r="Y2506" s="41"/>
      <c r="AA2506" s="41"/>
      <c r="AC2506" s="41"/>
      <c r="AE2506" s="41"/>
      <c r="AG2506" s="41"/>
      <c r="AI2506" s="41"/>
      <c r="AK2506" s="41"/>
      <c r="AM2506" s="41"/>
      <c r="AO2506" s="41"/>
      <c r="AQ2506" s="41"/>
      <c r="AS2506" s="41"/>
      <c r="AU2506" s="41"/>
      <c r="AW2506" s="41"/>
      <c r="AY2506" s="41"/>
      <c r="BA2506" s="41"/>
      <c r="BC2506" s="41"/>
      <c r="BE2506" s="41"/>
      <c r="BG2506" s="41"/>
      <c r="BI2506" s="41"/>
      <c r="BK2506" s="41"/>
      <c r="BM2506" s="41"/>
      <c r="BO2506" s="41"/>
    </row>
    <row r="2507" spans="13:67" x14ac:dyDescent="0.2">
      <c r="M2507" s="41"/>
      <c r="O2507" s="41"/>
      <c r="Q2507" s="41"/>
      <c r="S2507" s="41"/>
      <c r="U2507" s="41"/>
      <c r="W2507" s="41"/>
      <c r="Y2507" s="41"/>
      <c r="AA2507" s="41"/>
      <c r="AC2507" s="41"/>
      <c r="AE2507" s="41"/>
      <c r="AG2507" s="41"/>
      <c r="AI2507" s="41"/>
      <c r="AK2507" s="41"/>
      <c r="AM2507" s="41"/>
      <c r="AO2507" s="41"/>
      <c r="AQ2507" s="41"/>
      <c r="AS2507" s="41"/>
      <c r="AU2507" s="41"/>
      <c r="AW2507" s="41"/>
      <c r="AY2507" s="41"/>
      <c r="BA2507" s="41"/>
      <c r="BC2507" s="41"/>
      <c r="BE2507" s="41"/>
      <c r="BG2507" s="41"/>
      <c r="BI2507" s="41"/>
      <c r="BK2507" s="41"/>
      <c r="BM2507" s="41"/>
      <c r="BO2507" s="41"/>
    </row>
    <row r="2508" spans="13:67" x14ac:dyDescent="0.2">
      <c r="M2508" s="41"/>
      <c r="O2508" s="41"/>
      <c r="Q2508" s="41"/>
      <c r="S2508" s="41"/>
      <c r="U2508" s="41"/>
      <c r="W2508" s="41"/>
      <c r="Y2508" s="41"/>
      <c r="AA2508" s="41"/>
      <c r="AC2508" s="41"/>
      <c r="AE2508" s="41"/>
      <c r="AG2508" s="41"/>
      <c r="AI2508" s="41"/>
      <c r="AK2508" s="41"/>
      <c r="AM2508" s="41"/>
      <c r="AO2508" s="41"/>
      <c r="AQ2508" s="41"/>
      <c r="AS2508" s="41"/>
      <c r="AU2508" s="41"/>
      <c r="AW2508" s="41"/>
      <c r="AY2508" s="41"/>
      <c r="BA2508" s="41"/>
      <c r="BC2508" s="41"/>
      <c r="BE2508" s="41"/>
      <c r="BG2508" s="41"/>
      <c r="BI2508" s="41"/>
      <c r="BK2508" s="41"/>
      <c r="BM2508" s="41"/>
      <c r="BO2508" s="41"/>
    </row>
    <row r="2509" spans="13:67" x14ac:dyDescent="0.2">
      <c r="M2509" s="41"/>
      <c r="O2509" s="41"/>
      <c r="Q2509" s="41"/>
      <c r="S2509" s="41"/>
      <c r="U2509" s="41"/>
      <c r="W2509" s="41"/>
      <c r="Y2509" s="41"/>
      <c r="AA2509" s="41"/>
      <c r="AC2509" s="41"/>
      <c r="AE2509" s="41"/>
      <c r="AG2509" s="41"/>
      <c r="AI2509" s="41"/>
      <c r="AK2509" s="41"/>
      <c r="AM2509" s="41"/>
      <c r="AO2509" s="41"/>
      <c r="AQ2509" s="41"/>
      <c r="AS2509" s="41"/>
      <c r="AU2509" s="41"/>
      <c r="AW2509" s="41"/>
      <c r="AY2509" s="41"/>
      <c r="BA2509" s="41"/>
      <c r="BC2509" s="41"/>
      <c r="BE2509" s="41"/>
      <c r="BG2509" s="41"/>
      <c r="BI2509" s="41"/>
      <c r="BK2509" s="41"/>
      <c r="BM2509" s="41"/>
      <c r="BO2509" s="41"/>
    </row>
    <row r="2510" spans="13:67" x14ac:dyDescent="0.2">
      <c r="M2510" s="41"/>
      <c r="O2510" s="41"/>
      <c r="Q2510" s="41"/>
      <c r="S2510" s="41"/>
      <c r="U2510" s="41"/>
      <c r="W2510" s="41"/>
      <c r="Y2510" s="41"/>
      <c r="AA2510" s="41"/>
      <c r="AC2510" s="41"/>
      <c r="AE2510" s="41"/>
      <c r="AG2510" s="41"/>
      <c r="AI2510" s="41"/>
      <c r="AK2510" s="41"/>
      <c r="AM2510" s="41"/>
      <c r="AO2510" s="41"/>
      <c r="AQ2510" s="41"/>
      <c r="AS2510" s="41"/>
      <c r="AU2510" s="41"/>
      <c r="AW2510" s="41"/>
      <c r="AY2510" s="41"/>
      <c r="BA2510" s="41"/>
      <c r="BC2510" s="41"/>
      <c r="BE2510" s="41"/>
      <c r="BG2510" s="41"/>
      <c r="BI2510" s="41"/>
      <c r="BK2510" s="41"/>
      <c r="BM2510" s="41"/>
      <c r="BO2510" s="41"/>
    </row>
    <row r="2511" spans="13:67" x14ac:dyDescent="0.2">
      <c r="M2511" s="41"/>
      <c r="O2511" s="41"/>
      <c r="Q2511" s="41"/>
      <c r="S2511" s="41"/>
      <c r="U2511" s="41"/>
      <c r="W2511" s="41"/>
      <c r="Y2511" s="41"/>
      <c r="AA2511" s="41"/>
      <c r="AC2511" s="41"/>
      <c r="AE2511" s="41"/>
      <c r="AG2511" s="41"/>
      <c r="AI2511" s="41"/>
      <c r="AK2511" s="41"/>
      <c r="AM2511" s="41"/>
      <c r="AO2511" s="41"/>
      <c r="AQ2511" s="41"/>
      <c r="AS2511" s="41"/>
      <c r="AU2511" s="41"/>
      <c r="AW2511" s="41"/>
      <c r="AY2511" s="41"/>
      <c r="BA2511" s="41"/>
      <c r="BC2511" s="41"/>
      <c r="BE2511" s="41"/>
      <c r="BG2511" s="41"/>
      <c r="BI2511" s="41"/>
      <c r="BK2511" s="41"/>
      <c r="BM2511" s="41"/>
      <c r="BO2511" s="41"/>
    </row>
    <row r="2512" spans="13:67" x14ac:dyDescent="0.2">
      <c r="M2512" s="41"/>
      <c r="O2512" s="41"/>
      <c r="Q2512" s="41"/>
      <c r="S2512" s="41"/>
      <c r="U2512" s="41"/>
      <c r="W2512" s="41"/>
      <c r="Y2512" s="41"/>
      <c r="AA2512" s="41"/>
      <c r="AC2512" s="41"/>
      <c r="AE2512" s="41"/>
      <c r="AG2512" s="41"/>
      <c r="AI2512" s="41"/>
      <c r="AK2512" s="41"/>
      <c r="AM2512" s="41"/>
      <c r="AO2512" s="41"/>
      <c r="AQ2512" s="41"/>
      <c r="AS2512" s="41"/>
      <c r="AU2512" s="41"/>
      <c r="AW2512" s="41"/>
      <c r="AY2512" s="41"/>
      <c r="BA2512" s="41"/>
      <c r="BC2512" s="41"/>
      <c r="BE2512" s="41"/>
      <c r="BG2512" s="41"/>
      <c r="BI2512" s="41"/>
      <c r="BK2512" s="41"/>
      <c r="BM2512" s="41"/>
      <c r="BO2512" s="41"/>
    </row>
    <row r="2513" spans="13:67" x14ac:dyDescent="0.2">
      <c r="M2513" s="41"/>
      <c r="O2513" s="41"/>
      <c r="Q2513" s="41"/>
      <c r="S2513" s="41"/>
      <c r="U2513" s="41"/>
      <c r="W2513" s="41"/>
      <c r="Y2513" s="41"/>
      <c r="AA2513" s="41"/>
      <c r="AC2513" s="41"/>
      <c r="AE2513" s="41"/>
      <c r="AG2513" s="41"/>
      <c r="AI2513" s="41"/>
      <c r="AK2513" s="41"/>
      <c r="AM2513" s="41"/>
      <c r="AO2513" s="41"/>
      <c r="AQ2513" s="41"/>
      <c r="AS2513" s="41"/>
      <c r="AU2513" s="41"/>
      <c r="AW2513" s="41"/>
      <c r="AY2513" s="41"/>
      <c r="BA2513" s="41"/>
      <c r="BC2513" s="41"/>
      <c r="BE2513" s="41"/>
      <c r="BG2513" s="41"/>
      <c r="BI2513" s="41"/>
      <c r="BK2513" s="41"/>
      <c r="BM2513" s="41"/>
      <c r="BO2513" s="41"/>
    </row>
    <row r="2514" spans="13:67" x14ac:dyDescent="0.2">
      <c r="M2514" s="41"/>
      <c r="O2514" s="41"/>
      <c r="Q2514" s="41"/>
      <c r="S2514" s="41"/>
      <c r="U2514" s="41"/>
      <c r="W2514" s="41"/>
      <c r="Y2514" s="41"/>
      <c r="AA2514" s="41"/>
      <c r="AC2514" s="41"/>
      <c r="AE2514" s="41"/>
      <c r="AG2514" s="41"/>
      <c r="AI2514" s="41"/>
      <c r="AK2514" s="41"/>
      <c r="AM2514" s="41"/>
      <c r="AO2514" s="41"/>
      <c r="AQ2514" s="41"/>
      <c r="AS2514" s="41"/>
      <c r="AU2514" s="41"/>
      <c r="AW2514" s="41"/>
      <c r="AY2514" s="41"/>
      <c r="BA2514" s="41"/>
      <c r="BC2514" s="41"/>
      <c r="BE2514" s="41"/>
      <c r="BG2514" s="41"/>
      <c r="BI2514" s="41"/>
      <c r="BK2514" s="41"/>
      <c r="BM2514" s="41"/>
      <c r="BO2514" s="41"/>
    </row>
    <row r="2515" spans="13:67" x14ac:dyDescent="0.2">
      <c r="M2515" s="41"/>
      <c r="O2515" s="41"/>
      <c r="Q2515" s="41"/>
      <c r="S2515" s="41"/>
      <c r="U2515" s="41"/>
      <c r="W2515" s="41"/>
      <c r="Y2515" s="41"/>
      <c r="AA2515" s="41"/>
      <c r="AC2515" s="41"/>
      <c r="AE2515" s="41"/>
      <c r="AG2515" s="41"/>
      <c r="AI2515" s="41"/>
      <c r="AK2515" s="41"/>
      <c r="AM2515" s="41"/>
      <c r="AO2515" s="41"/>
      <c r="AQ2515" s="41"/>
      <c r="AS2515" s="41"/>
      <c r="AU2515" s="41"/>
      <c r="AW2515" s="41"/>
      <c r="AY2515" s="41"/>
      <c r="BA2515" s="41"/>
      <c r="BC2515" s="41"/>
      <c r="BE2515" s="41"/>
      <c r="BG2515" s="41"/>
      <c r="BI2515" s="41"/>
      <c r="BK2515" s="41"/>
      <c r="BM2515" s="41"/>
      <c r="BO2515" s="41"/>
    </row>
    <row r="2516" spans="13:67" x14ac:dyDescent="0.2">
      <c r="M2516" s="41"/>
      <c r="O2516" s="41"/>
      <c r="Q2516" s="41"/>
      <c r="S2516" s="41"/>
      <c r="U2516" s="41"/>
      <c r="W2516" s="41"/>
      <c r="Y2516" s="41"/>
      <c r="AA2516" s="41"/>
      <c r="AC2516" s="41"/>
      <c r="AE2516" s="41"/>
      <c r="AG2516" s="41"/>
      <c r="AI2516" s="41"/>
      <c r="AK2516" s="41"/>
      <c r="AM2516" s="41"/>
      <c r="AO2516" s="41"/>
      <c r="AQ2516" s="41"/>
      <c r="AS2516" s="41"/>
      <c r="AU2516" s="41"/>
      <c r="AW2516" s="41"/>
      <c r="AY2516" s="41"/>
      <c r="BA2516" s="41"/>
      <c r="BC2516" s="41"/>
      <c r="BE2516" s="41"/>
      <c r="BG2516" s="41"/>
      <c r="BI2516" s="41"/>
      <c r="BK2516" s="41"/>
      <c r="BM2516" s="41"/>
      <c r="BO2516" s="41"/>
    </row>
    <row r="2517" spans="13:67" x14ac:dyDescent="0.2">
      <c r="M2517" s="41"/>
      <c r="O2517" s="41"/>
      <c r="Q2517" s="41"/>
      <c r="S2517" s="41"/>
      <c r="U2517" s="41"/>
      <c r="W2517" s="41"/>
      <c r="Y2517" s="41"/>
      <c r="AA2517" s="41"/>
      <c r="AC2517" s="41"/>
      <c r="AE2517" s="41"/>
      <c r="AG2517" s="41"/>
      <c r="AI2517" s="41"/>
      <c r="AK2517" s="41"/>
      <c r="AM2517" s="41"/>
      <c r="AO2517" s="41"/>
      <c r="AQ2517" s="41"/>
      <c r="AS2517" s="41"/>
      <c r="AU2517" s="41"/>
      <c r="AW2517" s="41"/>
      <c r="AY2517" s="41"/>
      <c r="BA2517" s="41"/>
      <c r="BC2517" s="41"/>
      <c r="BE2517" s="41"/>
      <c r="BG2517" s="41"/>
      <c r="BI2517" s="41"/>
      <c r="BK2517" s="41"/>
      <c r="BM2517" s="41"/>
      <c r="BO2517" s="41"/>
    </row>
    <row r="2518" spans="13:67" x14ac:dyDescent="0.2">
      <c r="M2518" s="41"/>
      <c r="O2518" s="41"/>
      <c r="Q2518" s="41"/>
      <c r="S2518" s="41"/>
      <c r="U2518" s="41"/>
      <c r="W2518" s="41"/>
      <c r="Y2518" s="41"/>
      <c r="AA2518" s="41"/>
      <c r="AC2518" s="41"/>
      <c r="AE2518" s="41"/>
      <c r="AG2518" s="41"/>
      <c r="AI2518" s="41"/>
      <c r="AK2518" s="41"/>
      <c r="AM2518" s="41"/>
      <c r="AO2518" s="41"/>
      <c r="AQ2518" s="41"/>
      <c r="AS2518" s="41"/>
      <c r="AU2518" s="41"/>
      <c r="AW2518" s="41"/>
      <c r="AY2518" s="41"/>
      <c r="BA2518" s="41"/>
      <c r="BC2518" s="41"/>
      <c r="BE2518" s="41"/>
      <c r="BG2518" s="41"/>
      <c r="BI2518" s="41"/>
      <c r="BK2518" s="41"/>
      <c r="BM2518" s="41"/>
      <c r="BO2518" s="41"/>
    </row>
    <row r="2519" spans="13:67" x14ac:dyDescent="0.2">
      <c r="M2519" s="41"/>
      <c r="O2519" s="41"/>
      <c r="Q2519" s="41"/>
      <c r="S2519" s="41"/>
      <c r="U2519" s="41"/>
      <c r="W2519" s="41"/>
      <c r="Y2519" s="41"/>
      <c r="AA2519" s="41"/>
      <c r="AC2519" s="41"/>
      <c r="AE2519" s="41"/>
      <c r="AG2519" s="41"/>
      <c r="AI2519" s="41"/>
      <c r="AK2519" s="41"/>
      <c r="AM2519" s="41"/>
      <c r="AO2519" s="41"/>
      <c r="AQ2519" s="41"/>
      <c r="AS2519" s="41"/>
      <c r="AU2519" s="41"/>
      <c r="AW2519" s="41"/>
      <c r="AY2519" s="41"/>
      <c r="BA2519" s="41"/>
      <c r="BC2519" s="41"/>
      <c r="BE2519" s="41"/>
      <c r="BG2519" s="41"/>
      <c r="BI2519" s="41"/>
      <c r="BK2519" s="41"/>
      <c r="BM2519" s="41"/>
      <c r="BO2519" s="41"/>
    </row>
    <row r="2520" spans="13:67" x14ac:dyDescent="0.2">
      <c r="M2520" s="41"/>
      <c r="O2520" s="41"/>
      <c r="Q2520" s="41"/>
      <c r="S2520" s="41"/>
      <c r="U2520" s="41"/>
      <c r="W2520" s="41"/>
      <c r="Y2520" s="41"/>
      <c r="AA2520" s="41"/>
      <c r="AC2520" s="41"/>
      <c r="AE2520" s="41"/>
      <c r="AG2520" s="41"/>
      <c r="AI2520" s="41"/>
      <c r="AK2520" s="41"/>
      <c r="AM2520" s="41"/>
      <c r="AO2520" s="41"/>
      <c r="AQ2520" s="41"/>
      <c r="AS2520" s="41"/>
      <c r="AU2520" s="41"/>
      <c r="AW2520" s="41"/>
      <c r="AY2520" s="41"/>
      <c r="BA2520" s="41"/>
      <c r="BC2520" s="41"/>
      <c r="BE2520" s="41"/>
      <c r="BG2520" s="41"/>
      <c r="BI2520" s="41"/>
      <c r="BK2520" s="41"/>
      <c r="BM2520" s="41"/>
      <c r="BO2520" s="41"/>
    </row>
    <row r="2521" spans="13:67" x14ac:dyDescent="0.2">
      <c r="M2521" s="41"/>
      <c r="O2521" s="41"/>
      <c r="Q2521" s="41"/>
      <c r="S2521" s="41"/>
      <c r="U2521" s="41"/>
      <c r="W2521" s="41"/>
      <c r="Y2521" s="41"/>
      <c r="AA2521" s="41"/>
      <c r="AC2521" s="41"/>
      <c r="AE2521" s="41"/>
      <c r="AG2521" s="41"/>
      <c r="AI2521" s="41"/>
      <c r="AK2521" s="41"/>
      <c r="AM2521" s="41"/>
      <c r="AO2521" s="41"/>
      <c r="AQ2521" s="41"/>
      <c r="AS2521" s="41"/>
      <c r="AU2521" s="41"/>
      <c r="AW2521" s="41"/>
      <c r="AY2521" s="41"/>
      <c r="BA2521" s="41"/>
      <c r="BC2521" s="41"/>
      <c r="BE2521" s="41"/>
      <c r="BG2521" s="41"/>
      <c r="BI2521" s="41"/>
      <c r="BK2521" s="41"/>
      <c r="BM2521" s="41"/>
      <c r="BO2521" s="41"/>
    </row>
    <row r="2522" spans="13:67" x14ac:dyDescent="0.2">
      <c r="M2522" s="41"/>
      <c r="O2522" s="41"/>
      <c r="Q2522" s="41"/>
      <c r="S2522" s="41"/>
      <c r="U2522" s="41"/>
      <c r="W2522" s="41"/>
      <c r="Y2522" s="41"/>
      <c r="AA2522" s="41"/>
      <c r="AC2522" s="41"/>
      <c r="AE2522" s="41"/>
      <c r="AG2522" s="41"/>
      <c r="AI2522" s="41"/>
      <c r="AK2522" s="41"/>
      <c r="AM2522" s="41"/>
      <c r="AO2522" s="41"/>
      <c r="AQ2522" s="41"/>
      <c r="AS2522" s="41"/>
      <c r="AU2522" s="41"/>
      <c r="AW2522" s="41"/>
      <c r="AY2522" s="41"/>
      <c r="BA2522" s="41"/>
      <c r="BC2522" s="41"/>
      <c r="BE2522" s="41"/>
      <c r="BG2522" s="41"/>
      <c r="BI2522" s="41"/>
      <c r="BK2522" s="41"/>
      <c r="BM2522" s="41"/>
      <c r="BO2522" s="41"/>
    </row>
    <row r="2523" spans="13:67" x14ac:dyDescent="0.2">
      <c r="M2523" s="41"/>
      <c r="O2523" s="41"/>
      <c r="Q2523" s="41"/>
      <c r="S2523" s="41"/>
      <c r="U2523" s="41"/>
      <c r="W2523" s="41"/>
      <c r="Y2523" s="41"/>
      <c r="AA2523" s="41"/>
      <c r="AC2523" s="41"/>
      <c r="AE2523" s="41"/>
      <c r="AG2523" s="41"/>
      <c r="AI2523" s="41"/>
      <c r="AK2523" s="41"/>
      <c r="AM2523" s="41"/>
      <c r="AO2523" s="41"/>
      <c r="AQ2523" s="41"/>
      <c r="AS2523" s="41"/>
      <c r="AU2523" s="41"/>
      <c r="AW2523" s="41"/>
      <c r="AY2523" s="41"/>
      <c r="BA2523" s="41"/>
      <c r="BC2523" s="41"/>
      <c r="BE2523" s="41"/>
      <c r="BG2523" s="41"/>
      <c r="BI2523" s="41"/>
      <c r="BK2523" s="41"/>
      <c r="BM2523" s="41"/>
      <c r="BO2523" s="41"/>
    </row>
    <row r="2524" spans="13:67" x14ac:dyDescent="0.2">
      <c r="M2524" s="41"/>
      <c r="O2524" s="41"/>
      <c r="Q2524" s="41"/>
      <c r="S2524" s="41"/>
      <c r="U2524" s="41"/>
      <c r="W2524" s="41"/>
      <c r="Y2524" s="41"/>
      <c r="AA2524" s="41"/>
      <c r="AC2524" s="41"/>
      <c r="AE2524" s="41"/>
      <c r="AG2524" s="41"/>
      <c r="AI2524" s="41"/>
      <c r="AK2524" s="41"/>
      <c r="AM2524" s="41"/>
      <c r="AO2524" s="41"/>
      <c r="AQ2524" s="41"/>
      <c r="AS2524" s="41"/>
      <c r="AU2524" s="41"/>
      <c r="AW2524" s="41"/>
      <c r="AY2524" s="41"/>
      <c r="BA2524" s="41"/>
      <c r="BC2524" s="41"/>
      <c r="BE2524" s="41"/>
      <c r="BG2524" s="41"/>
      <c r="BI2524" s="41"/>
      <c r="BK2524" s="41"/>
      <c r="BM2524" s="41"/>
      <c r="BO2524" s="41"/>
    </row>
    <row r="2525" spans="13:67" x14ac:dyDescent="0.2">
      <c r="M2525" s="41"/>
      <c r="O2525" s="41"/>
      <c r="Q2525" s="41"/>
      <c r="S2525" s="41"/>
      <c r="U2525" s="41"/>
      <c r="W2525" s="41"/>
      <c r="Y2525" s="41"/>
      <c r="AA2525" s="41"/>
      <c r="AC2525" s="41"/>
      <c r="AE2525" s="41"/>
      <c r="AG2525" s="41"/>
      <c r="AI2525" s="41"/>
      <c r="AK2525" s="41"/>
      <c r="AM2525" s="41"/>
      <c r="AO2525" s="41"/>
      <c r="AQ2525" s="41"/>
      <c r="AS2525" s="41"/>
      <c r="AU2525" s="41"/>
      <c r="AW2525" s="41"/>
      <c r="AY2525" s="41"/>
      <c r="BA2525" s="41"/>
      <c r="BC2525" s="41"/>
      <c r="BE2525" s="41"/>
      <c r="BG2525" s="41"/>
      <c r="BI2525" s="41"/>
      <c r="BK2525" s="41"/>
      <c r="BM2525" s="41"/>
      <c r="BO2525" s="41"/>
    </row>
    <row r="2526" spans="13:67" x14ac:dyDescent="0.2">
      <c r="M2526" s="41"/>
      <c r="O2526" s="41"/>
      <c r="Q2526" s="41"/>
      <c r="S2526" s="41"/>
      <c r="U2526" s="41"/>
      <c r="W2526" s="41"/>
      <c r="Y2526" s="41"/>
      <c r="AA2526" s="41"/>
      <c r="AC2526" s="41"/>
      <c r="AE2526" s="41"/>
      <c r="AG2526" s="41"/>
      <c r="AI2526" s="41"/>
      <c r="AK2526" s="41"/>
      <c r="AM2526" s="41"/>
      <c r="AO2526" s="41"/>
      <c r="AQ2526" s="41"/>
      <c r="AS2526" s="41"/>
      <c r="AU2526" s="41"/>
      <c r="AW2526" s="41"/>
      <c r="AY2526" s="41"/>
      <c r="BA2526" s="41"/>
      <c r="BC2526" s="41"/>
      <c r="BE2526" s="41"/>
      <c r="BG2526" s="41"/>
      <c r="BI2526" s="41"/>
      <c r="BK2526" s="41"/>
      <c r="BM2526" s="41"/>
      <c r="BO2526" s="41"/>
    </row>
    <row r="2527" spans="13:67" x14ac:dyDescent="0.2">
      <c r="M2527" s="41"/>
      <c r="O2527" s="41"/>
      <c r="Q2527" s="41"/>
      <c r="S2527" s="41"/>
      <c r="U2527" s="41"/>
      <c r="W2527" s="41"/>
      <c r="Y2527" s="41"/>
      <c r="AA2527" s="41"/>
      <c r="AC2527" s="41"/>
      <c r="AE2527" s="41"/>
      <c r="AG2527" s="41"/>
      <c r="AI2527" s="41"/>
      <c r="AK2527" s="41"/>
      <c r="AM2527" s="41"/>
      <c r="AO2527" s="41"/>
      <c r="AQ2527" s="41"/>
      <c r="AS2527" s="41"/>
      <c r="AU2527" s="41"/>
      <c r="AW2527" s="41"/>
      <c r="AY2527" s="41"/>
      <c r="BA2527" s="41"/>
      <c r="BC2527" s="41"/>
      <c r="BE2527" s="41"/>
      <c r="BG2527" s="41"/>
      <c r="BI2527" s="41"/>
      <c r="BK2527" s="41"/>
      <c r="BM2527" s="41"/>
      <c r="BO2527" s="41"/>
    </row>
    <row r="2528" spans="13:67" x14ac:dyDescent="0.2">
      <c r="M2528" s="41"/>
      <c r="O2528" s="41"/>
      <c r="Q2528" s="41"/>
      <c r="S2528" s="41"/>
      <c r="U2528" s="41"/>
      <c r="W2528" s="41"/>
      <c r="Y2528" s="41"/>
      <c r="AA2528" s="41"/>
      <c r="AC2528" s="41"/>
      <c r="AE2528" s="41"/>
      <c r="AG2528" s="41"/>
      <c r="AI2528" s="41"/>
      <c r="AK2528" s="41"/>
      <c r="AM2528" s="41"/>
      <c r="AO2528" s="41"/>
      <c r="AQ2528" s="41"/>
      <c r="AS2528" s="41"/>
      <c r="AU2528" s="41"/>
      <c r="AW2528" s="41"/>
      <c r="AY2528" s="41"/>
      <c r="BA2528" s="41"/>
      <c r="BC2528" s="41"/>
      <c r="BE2528" s="41"/>
      <c r="BG2528" s="41"/>
      <c r="BI2528" s="41"/>
      <c r="BK2528" s="41"/>
      <c r="BM2528" s="41"/>
      <c r="BO2528" s="41"/>
    </row>
    <row r="2529" spans="13:67" x14ac:dyDescent="0.2">
      <c r="M2529" s="41"/>
      <c r="O2529" s="41"/>
      <c r="Q2529" s="41"/>
      <c r="S2529" s="41"/>
      <c r="U2529" s="41"/>
      <c r="W2529" s="41"/>
      <c r="Y2529" s="41"/>
      <c r="AA2529" s="41"/>
      <c r="AC2529" s="41"/>
      <c r="AE2529" s="41"/>
      <c r="AG2529" s="41"/>
      <c r="AI2529" s="41"/>
      <c r="AK2529" s="41"/>
      <c r="AM2529" s="41"/>
      <c r="AO2529" s="41"/>
      <c r="AQ2529" s="41"/>
      <c r="AS2529" s="41"/>
      <c r="AU2529" s="41"/>
      <c r="AW2529" s="41"/>
      <c r="AY2529" s="41"/>
      <c r="BA2529" s="41"/>
      <c r="BC2529" s="41"/>
      <c r="BE2529" s="41"/>
      <c r="BG2529" s="41"/>
      <c r="BI2529" s="41"/>
      <c r="BK2529" s="41"/>
      <c r="BM2529" s="41"/>
      <c r="BO2529" s="41"/>
    </row>
    <row r="2530" spans="13:67" x14ac:dyDescent="0.2">
      <c r="M2530" s="41"/>
      <c r="O2530" s="41"/>
      <c r="Q2530" s="41"/>
      <c r="S2530" s="41"/>
      <c r="U2530" s="41"/>
      <c r="W2530" s="41"/>
      <c r="Y2530" s="41"/>
      <c r="AA2530" s="41"/>
      <c r="AC2530" s="41"/>
      <c r="AE2530" s="41"/>
      <c r="AG2530" s="41"/>
      <c r="AI2530" s="41"/>
      <c r="AK2530" s="41"/>
      <c r="AM2530" s="41"/>
      <c r="AO2530" s="41"/>
      <c r="AQ2530" s="41"/>
      <c r="AS2530" s="41"/>
      <c r="AU2530" s="41"/>
      <c r="AW2530" s="41"/>
      <c r="AY2530" s="41"/>
      <c r="BA2530" s="41"/>
      <c r="BC2530" s="41"/>
      <c r="BE2530" s="41"/>
      <c r="BG2530" s="41"/>
      <c r="BI2530" s="41"/>
      <c r="BK2530" s="41"/>
      <c r="BM2530" s="41"/>
      <c r="BO2530" s="41"/>
    </row>
    <row r="2531" spans="13:67" x14ac:dyDescent="0.2">
      <c r="M2531" s="41"/>
      <c r="O2531" s="41"/>
      <c r="Q2531" s="41"/>
      <c r="S2531" s="41"/>
      <c r="U2531" s="41"/>
      <c r="W2531" s="41"/>
      <c r="Y2531" s="41"/>
      <c r="AA2531" s="41"/>
      <c r="AC2531" s="41"/>
      <c r="AE2531" s="41"/>
      <c r="AG2531" s="41"/>
      <c r="AI2531" s="41"/>
      <c r="AK2531" s="41"/>
      <c r="AM2531" s="41"/>
      <c r="AO2531" s="41"/>
      <c r="AQ2531" s="41"/>
      <c r="AS2531" s="41"/>
      <c r="AU2531" s="41"/>
      <c r="AW2531" s="41"/>
      <c r="AY2531" s="41"/>
      <c r="BA2531" s="41"/>
      <c r="BC2531" s="41"/>
      <c r="BE2531" s="41"/>
      <c r="BG2531" s="41"/>
      <c r="BI2531" s="41"/>
      <c r="BK2531" s="41"/>
      <c r="BM2531" s="41"/>
      <c r="BO2531" s="41"/>
    </row>
    <row r="2532" spans="13:67" x14ac:dyDescent="0.2">
      <c r="M2532" s="41"/>
      <c r="O2532" s="41"/>
      <c r="Q2532" s="41"/>
      <c r="S2532" s="41"/>
      <c r="U2532" s="41"/>
      <c r="W2532" s="41"/>
      <c r="Y2532" s="41"/>
      <c r="AA2532" s="41"/>
      <c r="AC2532" s="41"/>
      <c r="AE2532" s="41"/>
      <c r="AG2532" s="41"/>
      <c r="AI2532" s="41"/>
      <c r="AK2532" s="41"/>
      <c r="AM2532" s="41"/>
      <c r="AO2532" s="41"/>
      <c r="AQ2532" s="41"/>
      <c r="AS2532" s="41"/>
      <c r="AU2532" s="41"/>
      <c r="AW2532" s="41"/>
      <c r="AY2532" s="41"/>
      <c r="BA2532" s="41"/>
      <c r="BC2532" s="41"/>
      <c r="BE2532" s="41"/>
      <c r="BG2532" s="41"/>
      <c r="BI2532" s="41"/>
      <c r="BK2532" s="41"/>
      <c r="BM2532" s="41"/>
      <c r="BO2532" s="41"/>
    </row>
    <row r="2533" spans="13:67" x14ac:dyDescent="0.2">
      <c r="M2533" s="41"/>
      <c r="O2533" s="41"/>
      <c r="Q2533" s="41"/>
      <c r="S2533" s="41"/>
      <c r="U2533" s="41"/>
      <c r="W2533" s="41"/>
      <c r="Y2533" s="41"/>
      <c r="AA2533" s="41"/>
      <c r="AC2533" s="41"/>
      <c r="AE2533" s="41"/>
      <c r="AG2533" s="41"/>
      <c r="AI2533" s="41"/>
      <c r="AK2533" s="41"/>
      <c r="AM2533" s="41"/>
      <c r="AO2533" s="41"/>
      <c r="AQ2533" s="41"/>
      <c r="AS2533" s="41"/>
      <c r="AU2533" s="41"/>
      <c r="AW2533" s="41"/>
      <c r="AY2533" s="41"/>
      <c r="BA2533" s="41"/>
      <c r="BC2533" s="41"/>
      <c r="BE2533" s="41"/>
      <c r="BG2533" s="41"/>
      <c r="BI2533" s="41"/>
      <c r="BK2533" s="41"/>
      <c r="BM2533" s="41"/>
      <c r="BO2533" s="41"/>
    </row>
    <row r="2534" spans="13:67" x14ac:dyDescent="0.2">
      <c r="M2534" s="41"/>
      <c r="O2534" s="41"/>
      <c r="Q2534" s="41"/>
      <c r="S2534" s="41"/>
      <c r="U2534" s="41"/>
      <c r="W2534" s="41"/>
      <c r="Y2534" s="41"/>
      <c r="AA2534" s="41"/>
      <c r="AC2534" s="41"/>
      <c r="AE2534" s="41"/>
      <c r="AG2534" s="41"/>
      <c r="AI2534" s="41"/>
      <c r="AK2534" s="41"/>
      <c r="AM2534" s="41"/>
      <c r="AO2534" s="41"/>
      <c r="AQ2534" s="41"/>
      <c r="AS2534" s="41"/>
      <c r="AU2534" s="41"/>
      <c r="AW2534" s="41"/>
      <c r="AY2534" s="41"/>
      <c r="BA2534" s="41"/>
      <c r="BC2534" s="41"/>
      <c r="BE2534" s="41"/>
      <c r="BG2534" s="41"/>
      <c r="BI2534" s="41"/>
      <c r="BK2534" s="41"/>
      <c r="BM2534" s="41"/>
      <c r="BO2534" s="41"/>
    </row>
    <row r="2535" spans="13:67" x14ac:dyDescent="0.2">
      <c r="M2535" s="41"/>
      <c r="O2535" s="41"/>
      <c r="Q2535" s="41"/>
      <c r="S2535" s="41"/>
      <c r="U2535" s="41"/>
      <c r="W2535" s="41"/>
      <c r="Y2535" s="41"/>
      <c r="AA2535" s="41"/>
      <c r="AC2535" s="41"/>
      <c r="AE2535" s="41"/>
      <c r="AG2535" s="41"/>
      <c r="AI2535" s="41"/>
      <c r="AK2535" s="41"/>
      <c r="AM2535" s="41"/>
      <c r="AO2535" s="41"/>
      <c r="AQ2535" s="41"/>
      <c r="AS2535" s="41"/>
      <c r="AU2535" s="41"/>
      <c r="AW2535" s="41"/>
      <c r="AY2535" s="41"/>
      <c r="BA2535" s="41"/>
      <c r="BC2535" s="41"/>
      <c r="BE2535" s="41"/>
      <c r="BG2535" s="41"/>
      <c r="BI2535" s="41"/>
      <c r="BK2535" s="41"/>
      <c r="BM2535" s="41"/>
      <c r="BO2535" s="41"/>
    </row>
    <row r="2536" spans="13:67" x14ac:dyDescent="0.2">
      <c r="M2536" s="41"/>
      <c r="O2536" s="41"/>
      <c r="Q2536" s="41"/>
      <c r="S2536" s="41"/>
      <c r="U2536" s="41"/>
      <c r="W2536" s="41"/>
      <c r="Y2536" s="41"/>
      <c r="AA2536" s="41"/>
      <c r="AC2536" s="41"/>
      <c r="AE2536" s="41"/>
      <c r="AG2536" s="41"/>
      <c r="AI2536" s="41"/>
      <c r="AK2536" s="41"/>
      <c r="AM2536" s="41"/>
      <c r="AO2536" s="41"/>
      <c r="AQ2536" s="41"/>
      <c r="AS2536" s="41"/>
      <c r="AU2536" s="41"/>
      <c r="AW2536" s="41"/>
      <c r="AY2536" s="41"/>
      <c r="BA2536" s="41"/>
      <c r="BC2536" s="41"/>
      <c r="BE2536" s="41"/>
      <c r="BG2536" s="41"/>
      <c r="BI2536" s="41"/>
      <c r="BK2536" s="41"/>
      <c r="BM2536" s="41"/>
      <c r="BO2536" s="41"/>
    </row>
    <row r="2537" spans="13:67" x14ac:dyDescent="0.2">
      <c r="M2537" s="41"/>
      <c r="O2537" s="41"/>
      <c r="Q2537" s="41"/>
      <c r="S2537" s="41"/>
      <c r="U2537" s="41"/>
      <c r="W2537" s="41"/>
      <c r="Y2537" s="41"/>
      <c r="AA2537" s="41"/>
      <c r="AC2537" s="41"/>
      <c r="AE2537" s="41"/>
      <c r="AG2537" s="41"/>
      <c r="AI2537" s="41"/>
      <c r="AK2537" s="41"/>
      <c r="AM2537" s="41"/>
      <c r="AO2537" s="41"/>
      <c r="AQ2537" s="41"/>
      <c r="AS2537" s="41"/>
      <c r="AU2537" s="41"/>
      <c r="AW2537" s="41"/>
      <c r="AY2537" s="41"/>
      <c r="BA2537" s="41"/>
      <c r="BC2537" s="41"/>
      <c r="BE2537" s="41"/>
      <c r="BG2537" s="41"/>
      <c r="BI2537" s="41"/>
      <c r="BK2537" s="41"/>
      <c r="BM2537" s="41"/>
      <c r="BO2537" s="41"/>
    </row>
    <row r="2538" spans="13:67" x14ac:dyDescent="0.2">
      <c r="M2538" s="41"/>
      <c r="O2538" s="41"/>
      <c r="Q2538" s="41"/>
      <c r="S2538" s="41"/>
      <c r="U2538" s="41"/>
      <c r="W2538" s="41"/>
      <c r="Y2538" s="41"/>
      <c r="AA2538" s="41"/>
      <c r="AC2538" s="41"/>
      <c r="AE2538" s="41"/>
      <c r="AG2538" s="41"/>
      <c r="AI2538" s="41"/>
      <c r="AK2538" s="41"/>
      <c r="AM2538" s="41"/>
      <c r="AO2538" s="41"/>
      <c r="AQ2538" s="41"/>
      <c r="AS2538" s="41"/>
      <c r="AU2538" s="41"/>
      <c r="AW2538" s="41"/>
      <c r="AY2538" s="41"/>
      <c r="BA2538" s="41"/>
      <c r="BC2538" s="41"/>
      <c r="BE2538" s="41"/>
      <c r="BG2538" s="41"/>
      <c r="BI2538" s="41"/>
      <c r="BK2538" s="41"/>
      <c r="BM2538" s="41"/>
      <c r="BO2538" s="41"/>
    </row>
    <row r="2539" spans="13:67" x14ac:dyDescent="0.2">
      <c r="M2539" s="41"/>
      <c r="O2539" s="41"/>
      <c r="Q2539" s="41"/>
      <c r="S2539" s="41"/>
      <c r="U2539" s="41"/>
      <c r="W2539" s="41"/>
      <c r="Y2539" s="41"/>
      <c r="AA2539" s="41"/>
      <c r="AC2539" s="41"/>
      <c r="AE2539" s="41"/>
      <c r="AG2539" s="41"/>
      <c r="AI2539" s="41"/>
      <c r="AK2539" s="41"/>
      <c r="AM2539" s="41"/>
      <c r="AO2539" s="41"/>
      <c r="AQ2539" s="41"/>
      <c r="AS2539" s="41"/>
      <c r="AU2539" s="41"/>
      <c r="AW2539" s="41"/>
      <c r="AY2539" s="41"/>
      <c r="BA2539" s="41"/>
      <c r="BC2539" s="41"/>
      <c r="BE2539" s="41"/>
      <c r="BG2539" s="41"/>
      <c r="BI2539" s="41"/>
      <c r="BK2539" s="41"/>
      <c r="BM2539" s="41"/>
      <c r="BO2539" s="41"/>
    </row>
    <row r="2540" spans="13:67" x14ac:dyDescent="0.2">
      <c r="M2540" s="41"/>
      <c r="O2540" s="41"/>
      <c r="Q2540" s="41"/>
      <c r="S2540" s="41"/>
      <c r="U2540" s="41"/>
      <c r="W2540" s="41"/>
      <c r="Y2540" s="41"/>
      <c r="AA2540" s="41"/>
      <c r="AC2540" s="41"/>
      <c r="AE2540" s="41"/>
      <c r="AG2540" s="41"/>
      <c r="AI2540" s="41"/>
      <c r="AK2540" s="41"/>
      <c r="AM2540" s="41"/>
      <c r="AO2540" s="41"/>
      <c r="AQ2540" s="41"/>
      <c r="AS2540" s="41"/>
      <c r="AU2540" s="41"/>
      <c r="AW2540" s="41"/>
      <c r="AY2540" s="41"/>
      <c r="BA2540" s="41"/>
      <c r="BC2540" s="41"/>
      <c r="BE2540" s="41"/>
      <c r="BG2540" s="41"/>
      <c r="BI2540" s="41"/>
      <c r="BK2540" s="41"/>
      <c r="BM2540" s="41"/>
      <c r="BO2540" s="41"/>
    </row>
    <row r="2541" spans="13:67" x14ac:dyDescent="0.2">
      <c r="M2541" s="41"/>
      <c r="O2541" s="41"/>
      <c r="Q2541" s="41"/>
      <c r="S2541" s="41"/>
      <c r="U2541" s="41"/>
      <c r="W2541" s="41"/>
      <c r="Y2541" s="41"/>
      <c r="AA2541" s="41"/>
      <c r="AC2541" s="41"/>
      <c r="AE2541" s="41"/>
      <c r="AG2541" s="41"/>
      <c r="AI2541" s="41"/>
      <c r="AK2541" s="41"/>
      <c r="AM2541" s="41"/>
      <c r="AO2541" s="41"/>
      <c r="AQ2541" s="41"/>
      <c r="AS2541" s="41"/>
      <c r="AU2541" s="41"/>
      <c r="AW2541" s="41"/>
      <c r="AY2541" s="41"/>
      <c r="BA2541" s="41"/>
      <c r="BC2541" s="41"/>
      <c r="BE2541" s="41"/>
      <c r="BG2541" s="41"/>
      <c r="BI2541" s="41"/>
      <c r="BK2541" s="41"/>
      <c r="BM2541" s="41"/>
      <c r="BO2541" s="41"/>
    </row>
    <row r="2542" spans="13:67" x14ac:dyDescent="0.2">
      <c r="M2542" s="41"/>
      <c r="O2542" s="41"/>
      <c r="Q2542" s="41"/>
      <c r="S2542" s="41"/>
      <c r="U2542" s="41"/>
      <c r="W2542" s="41"/>
      <c r="Y2542" s="41"/>
      <c r="AA2542" s="41"/>
      <c r="AC2542" s="41"/>
      <c r="AE2542" s="41"/>
      <c r="AG2542" s="41"/>
      <c r="AI2542" s="41"/>
      <c r="AK2542" s="41"/>
      <c r="AM2542" s="41"/>
      <c r="AO2542" s="41"/>
      <c r="AQ2542" s="41"/>
      <c r="AS2542" s="41"/>
      <c r="AU2542" s="41"/>
      <c r="AW2542" s="41"/>
      <c r="AY2542" s="41"/>
      <c r="BA2542" s="41"/>
      <c r="BC2542" s="41"/>
      <c r="BE2542" s="41"/>
      <c r="BG2542" s="41"/>
      <c r="BI2542" s="41"/>
      <c r="BK2542" s="41"/>
      <c r="BM2542" s="41"/>
      <c r="BO2542" s="41"/>
    </row>
    <row r="2543" spans="13:67" x14ac:dyDescent="0.2">
      <c r="M2543" s="41"/>
      <c r="O2543" s="41"/>
      <c r="Q2543" s="41"/>
      <c r="S2543" s="41"/>
      <c r="U2543" s="41"/>
      <c r="W2543" s="41"/>
      <c r="Y2543" s="41"/>
      <c r="AA2543" s="41"/>
      <c r="AC2543" s="41"/>
      <c r="AE2543" s="41"/>
      <c r="AG2543" s="41"/>
      <c r="AI2543" s="41"/>
      <c r="AK2543" s="41"/>
      <c r="AM2543" s="41"/>
      <c r="AO2543" s="41"/>
      <c r="AQ2543" s="41"/>
      <c r="AS2543" s="41"/>
      <c r="AU2543" s="41"/>
      <c r="AW2543" s="41"/>
      <c r="AY2543" s="41"/>
      <c r="BA2543" s="41"/>
      <c r="BC2543" s="41"/>
      <c r="BE2543" s="41"/>
      <c r="BG2543" s="41"/>
      <c r="BI2543" s="41"/>
      <c r="BK2543" s="41"/>
      <c r="BM2543" s="41"/>
      <c r="BO2543" s="41"/>
    </row>
    <row r="2544" spans="13:67" x14ac:dyDescent="0.2">
      <c r="M2544" s="41"/>
      <c r="O2544" s="41"/>
      <c r="Q2544" s="41"/>
      <c r="S2544" s="41"/>
      <c r="U2544" s="41"/>
      <c r="W2544" s="41"/>
      <c r="Y2544" s="41"/>
      <c r="AA2544" s="41"/>
      <c r="AC2544" s="41"/>
      <c r="AE2544" s="41"/>
      <c r="AG2544" s="41"/>
      <c r="AI2544" s="41"/>
      <c r="AK2544" s="41"/>
      <c r="AM2544" s="41"/>
      <c r="AO2544" s="41"/>
      <c r="AQ2544" s="41"/>
      <c r="AS2544" s="41"/>
      <c r="AU2544" s="41"/>
      <c r="AW2544" s="41"/>
      <c r="AY2544" s="41"/>
      <c r="BA2544" s="41"/>
      <c r="BC2544" s="41"/>
      <c r="BE2544" s="41"/>
      <c r="BG2544" s="41"/>
      <c r="BI2544" s="41"/>
      <c r="BK2544" s="41"/>
      <c r="BM2544" s="41"/>
      <c r="BO2544" s="41"/>
    </row>
    <row r="2545" spans="13:67" x14ac:dyDescent="0.2">
      <c r="M2545" s="41"/>
      <c r="O2545" s="41"/>
      <c r="Q2545" s="41"/>
      <c r="S2545" s="41"/>
      <c r="U2545" s="41"/>
      <c r="W2545" s="41"/>
      <c r="Y2545" s="41"/>
      <c r="AA2545" s="41"/>
      <c r="AC2545" s="41"/>
      <c r="AE2545" s="41"/>
      <c r="AG2545" s="41"/>
      <c r="AI2545" s="41"/>
      <c r="AK2545" s="41"/>
      <c r="AM2545" s="41"/>
      <c r="AO2545" s="41"/>
      <c r="AQ2545" s="41"/>
      <c r="AS2545" s="41"/>
      <c r="AU2545" s="41"/>
      <c r="AW2545" s="41"/>
      <c r="AY2545" s="41"/>
      <c r="BA2545" s="41"/>
      <c r="BC2545" s="41"/>
      <c r="BE2545" s="41"/>
      <c r="BG2545" s="41"/>
      <c r="BI2545" s="41"/>
      <c r="BK2545" s="41"/>
      <c r="BM2545" s="41"/>
      <c r="BO2545" s="41"/>
    </row>
    <row r="2546" spans="13:67" x14ac:dyDescent="0.2">
      <c r="M2546" s="41"/>
      <c r="O2546" s="41"/>
      <c r="Q2546" s="41"/>
      <c r="S2546" s="41"/>
      <c r="U2546" s="41"/>
      <c r="W2546" s="41"/>
      <c r="Y2546" s="41"/>
      <c r="AA2546" s="41"/>
      <c r="AC2546" s="41"/>
      <c r="AE2546" s="41"/>
      <c r="AG2546" s="41"/>
      <c r="AI2546" s="41"/>
      <c r="AK2546" s="41"/>
      <c r="AM2546" s="41"/>
      <c r="AO2546" s="41"/>
      <c r="AQ2546" s="41"/>
      <c r="AS2546" s="41"/>
      <c r="AU2546" s="41"/>
      <c r="AW2546" s="41"/>
      <c r="AY2546" s="41"/>
      <c r="BA2546" s="41"/>
      <c r="BC2546" s="41"/>
      <c r="BE2546" s="41"/>
      <c r="BG2546" s="41"/>
      <c r="BI2546" s="41"/>
      <c r="BK2546" s="41"/>
      <c r="BM2546" s="41"/>
      <c r="BO2546" s="41"/>
    </row>
    <row r="2547" spans="13:67" x14ac:dyDescent="0.2">
      <c r="M2547" s="41"/>
      <c r="O2547" s="41"/>
      <c r="Q2547" s="41"/>
      <c r="S2547" s="41"/>
      <c r="U2547" s="41"/>
      <c r="W2547" s="41"/>
      <c r="Y2547" s="41"/>
      <c r="AA2547" s="41"/>
      <c r="AC2547" s="41"/>
      <c r="AE2547" s="41"/>
      <c r="AG2547" s="41"/>
      <c r="AI2547" s="41"/>
      <c r="AK2547" s="41"/>
      <c r="AM2547" s="41"/>
      <c r="AO2547" s="41"/>
      <c r="AQ2547" s="41"/>
      <c r="AS2547" s="41"/>
      <c r="AU2547" s="41"/>
      <c r="AW2547" s="41"/>
      <c r="AY2547" s="41"/>
      <c r="BA2547" s="41"/>
      <c r="BC2547" s="41"/>
      <c r="BE2547" s="41"/>
      <c r="BG2547" s="41"/>
      <c r="BI2547" s="41"/>
      <c r="BK2547" s="41"/>
      <c r="BM2547" s="41"/>
      <c r="BO2547" s="41"/>
    </row>
    <row r="2548" spans="13:67" x14ac:dyDescent="0.2">
      <c r="M2548" s="41"/>
      <c r="O2548" s="41"/>
      <c r="Q2548" s="41"/>
      <c r="S2548" s="41"/>
      <c r="U2548" s="41"/>
      <c r="W2548" s="41"/>
      <c r="Y2548" s="41"/>
      <c r="AA2548" s="41"/>
      <c r="AC2548" s="41"/>
      <c r="AE2548" s="41"/>
      <c r="AG2548" s="41"/>
      <c r="AI2548" s="41"/>
      <c r="AK2548" s="41"/>
      <c r="AM2548" s="41"/>
      <c r="AO2548" s="41"/>
      <c r="AQ2548" s="41"/>
      <c r="AS2548" s="41"/>
      <c r="AU2548" s="41"/>
      <c r="AW2548" s="41"/>
      <c r="AY2548" s="41"/>
      <c r="BA2548" s="41"/>
      <c r="BC2548" s="41"/>
      <c r="BE2548" s="41"/>
      <c r="BG2548" s="41"/>
      <c r="BI2548" s="41"/>
      <c r="BK2548" s="41"/>
      <c r="BM2548" s="41"/>
      <c r="BO2548" s="41"/>
    </row>
    <row r="2549" spans="13:67" x14ac:dyDescent="0.2">
      <c r="M2549" s="41"/>
      <c r="O2549" s="41"/>
      <c r="Q2549" s="41"/>
      <c r="S2549" s="41"/>
      <c r="U2549" s="41"/>
      <c r="W2549" s="41"/>
      <c r="Y2549" s="41"/>
      <c r="AA2549" s="41"/>
      <c r="AC2549" s="41"/>
      <c r="AE2549" s="41"/>
      <c r="AG2549" s="41"/>
      <c r="AI2549" s="41"/>
      <c r="AK2549" s="41"/>
      <c r="AM2549" s="41"/>
      <c r="AO2549" s="41"/>
      <c r="AQ2549" s="41"/>
      <c r="AS2549" s="41"/>
      <c r="AU2549" s="41"/>
      <c r="AW2549" s="41"/>
      <c r="AY2549" s="41"/>
      <c r="BA2549" s="41"/>
      <c r="BC2549" s="41"/>
      <c r="BE2549" s="41"/>
      <c r="BG2549" s="41"/>
      <c r="BI2549" s="41"/>
      <c r="BK2549" s="41"/>
      <c r="BM2549" s="41"/>
      <c r="BO2549" s="41"/>
    </row>
    <row r="2550" spans="13:67" x14ac:dyDescent="0.2">
      <c r="M2550" s="41"/>
      <c r="O2550" s="41"/>
      <c r="Q2550" s="41"/>
      <c r="S2550" s="41"/>
      <c r="U2550" s="41"/>
      <c r="W2550" s="41"/>
      <c r="Y2550" s="41"/>
      <c r="AA2550" s="41"/>
      <c r="AC2550" s="41"/>
      <c r="AE2550" s="41"/>
      <c r="AG2550" s="41"/>
      <c r="AI2550" s="41"/>
      <c r="AK2550" s="41"/>
      <c r="AM2550" s="41"/>
      <c r="AO2550" s="41"/>
      <c r="AQ2550" s="41"/>
      <c r="AS2550" s="41"/>
      <c r="AU2550" s="41"/>
      <c r="AW2550" s="41"/>
      <c r="AY2550" s="41"/>
      <c r="BA2550" s="41"/>
      <c r="BC2550" s="41"/>
      <c r="BE2550" s="41"/>
      <c r="BG2550" s="41"/>
      <c r="BI2550" s="41"/>
      <c r="BK2550" s="41"/>
      <c r="BM2550" s="41"/>
      <c r="BO2550" s="41"/>
    </row>
    <row r="2551" spans="13:67" x14ac:dyDescent="0.2">
      <c r="M2551" s="41"/>
      <c r="O2551" s="41"/>
      <c r="Q2551" s="41"/>
      <c r="S2551" s="41"/>
      <c r="U2551" s="41"/>
      <c r="W2551" s="41"/>
      <c r="Y2551" s="41"/>
      <c r="AA2551" s="41"/>
      <c r="AC2551" s="41"/>
      <c r="AE2551" s="41"/>
      <c r="AG2551" s="41"/>
      <c r="AI2551" s="41"/>
      <c r="AK2551" s="41"/>
      <c r="AM2551" s="41"/>
      <c r="AO2551" s="41"/>
      <c r="AQ2551" s="41"/>
      <c r="AS2551" s="41"/>
      <c r="AU2551" s="41"/>
      <c r="AW2551" s="41"/>
      <c r="AY2551" s="41"/>
      <c r="BA2551" s="41"/>
      <c r="BC2551" s="41"/>
      <c r="BE2551" s="41"/>
      <c r="BG2551" s="41"/>
      <c r="BI2551" s="41"/>
      <c r="BK2551" s="41"/>
      <c r="BM2551" s="41"/>
      <c r="BO2551" s="41"/>
    </row>
    <row r="2552" spans="13:67" x14ac:dyDescent="0.2">
      <c r="M2552" s="41"/>
      <c r="O2552" s="41"/>
      <c r="Q2552" s="41"/>
      <c r="S2552" s="41"/>
      <c r="U2552" s="41"/>
      <c r="W2552" s="41"/>
      <c r="Y2552" s="41"/>
      <c r="AA2552" s="41"/>
      <c r="AC2552" s="41"/>
      <c r="AE2552" s="41"/>
      <c r="AG2552" s="41"/>
      <c r="AI2552" s="41"/>
      <c r="AK2552" s="41"/>
      <c r="AM2552" s="41"/>
      <c r="AO2552" s="41"/>
      <c r="AQ2552" s="41"/>
      <c r="AS2552" s="41"/>
      <c r="AU2552" s="41"/>
      <c r="AW2552" s="41"/>
      <c r="AY2552" s="41"/>
      <c r="BA2552" s="41"/>
      <c r="BC2552" s="41"/>
      <c r="BE2552" s="41"/>
      <c r="BG2552" s="41"/>
      <c r="BI2552" s="41"/>
      <c r="BK2552" s="41"/>
      <c r="BM2552" s="41"/>
      <c r="BO2552" s="41"/>
    </row>
    <row r="2553" spans="13:67" x14ac:dyDescent="0.2">
      <c r="M2553" s="41"/>
      <c r="O2553" s="41"/>
      <c r="Q2553" s="41"/>
      <c r="S2553" s="41"/>
      <c r="U2553" s="41"/>
      <c r="W2553" s="41"/>
      <c r="Y2553" s="41"/>
      <c r="AA2553" s="41"/>
      <c r="AC2553" s="41"/>
      <c r="AE2553" s="41"/>
      <c r="AG2553" s="41"/>
      <c r="AI2553" s="41"/>
      <c r="AK2553" s="41"/>
      <c r="AM2553" s="41"/>
      <c r="AO2553" s="41"/>
      <c r="AQ2553" s="41"/>
      <c r="AS2553" s="41"/>
      <c r="AU2553" s="41"/>
      <c r="AW2553" s="41"/>
      <c r="AY2553" s="41"/>
      <c r="BA2553" s="41"/>
      <c r="BC2553" s="41"/>
      <c r="BE2553" s="41"/>
      <c r="BG2553" s="41"/>
      <c r="BI2553" s="41"/>
      <c r="BK2553" s="41"/>
      <c r="BM2553" s="41"/>
      <c r="BO2553" s="41"/>
    </row>
    <row r="2554" spans="13:67" x14ac:dyDescent="0.2">
      <c r="M2554" s="41"/>
      <c r="O2554" s="41"/>
      <c r="Q2554" s="41"/>
      <c r="S2554" s="41"/>
      <c r="U2554" s="41"/>
      <c r="W2554" s="41"/>
      <c r="Y2554" s="41"/>
      <c r="AA2554" s="41"/>
      <c r="AC2554" s="41"/>
      <c r="AE2554" s="41"/>
      <c r="AG2554" s="41"/>
      <c r="AI2554" s="41"/>
      <c r="AK2554" s="41"/>
      <c r="AM2554" s="41"/>
      <c r="AO2554" s="41"/>
      <c r="AQ2554" s="41"/>
      <c r="AS2554" s="41"/>
      <c r="AU2554" s="41"/>
      <c r="AW2554" s="41"/>
      <c r="AY2554" s="41"/>
      <c r="BA2554" s="41"/>
      <c r="BC2554" s="41"/>
      <c r="BE2554" s="41"/>
      <c r="BG2554" s="41"/>
      <c r="BI2554" s="41"/>
      <c r="BK2554" s="41"/>
      <c r="BM2554" s="41"/>
      <c r="BO2554" s="41"/>
    </row>
    <row r="2555" spans="13:67" x14ac:dyDescent="0.2">
      <c r="M2555" s="41"/>
      <c r="O2555" s="41"/>
      <c r="Q2555" s="41"/>
      <c r="S2555" s="41"/>
      <c r="U2555" s="41"/>
      <c r="W2555" s="41"/>
      <c r="Y2555" s="41"/>
      <c r="AA2555" s="41"/>
      <c r="AC2555" s="41"/>
      <c r="AE2555" s="41"/>
      <c r="AG2555" s="41"/>
      <c r="AI2555" s="41"/>
      <c r="AK2555" s="41"/>
      <c r="AM2555" s="41"/>
      <c r="AO2555" s="41"/>
      <c r="AQ2555" s="41"/>
      <c r="AS2555" s="41"/>
      <c r="AU2555" s="41"/>
      <c r="AW2555" s="41"/>
      <c r="AY2555" s="41"/>
      <c r="BA2555" s="41"/>
      <c r="BC2555" s="41"/>
      <c r="BE2555" s="41"/>
      <c r="BG2555" s="41"/>
      <c r="BI2555" s="41"/>
      <c r="BK2555" s="41"/>
      <c r="BM2555" s="41"/>
      <c r="BO2555" s="41"/>
    </row>
    <row r="2556" spans="13:67" x14ac:dyDescent="0.2">
      <c r="M2556" s="41"/>
      <c r="O2556" s="41"/>
      <c r="Q2556" s="41"/>
      <c r="S2556" s="41"/>
      <c r="U2556" s="41"/>
      <c r="W2556" s="41"/>
      <c r="Y2556" s="41"/>
      <c r="AA2556" s="41"/>
      <c r="AC2556" s="41"/>
      <c r="AE2556" s="41"/>
      <c r="AG2556" s="41"/>
      <c r="AI2556" s="41"/>
      <c r="AK2556" s="41"/>
      <c r="AM2556" s="41"/>
      <c r="AO2556" s="41"/>
      <c r="AQ2556" s="41"/>
      <c r="AS2556" s="41"/>
      <c r="AU2556" s="41"/>
      <c r="AW2556" s="41"/>
      <c r="AY2556" s="41"/>
      <c r="BA2556" s="41"/>
      <c r="BC2556" s="41"/>
      <c r="BE2556" s="41"/>
      <c r="BG2556" s="41"/>
      <c r="BI2556" s="41"/>
      <c r="BK2556" s="41"/>
      <c r="BM2556" s="41"/>
      <c r="BO2556" s="41"/>
    </row>
    <row r="2557" spans="13:67" x14ac:dyDescent="0.2">
      <c r="M2557" s="41"/>
      <c r="O2557" s="41"/>
      <c r="Q2557" s="41"/>
      <c r="S2557" s="41"/>
      <c r="U2557" s="41"/>
      <c r="W2557" s="41"/>
      <c r="Y2557" s="41"/>
      <c r="AA2557" s="41"/>
      <c r="AC2557" s="41"/>
      <c r="AE2557" s="41"/>
      <c r="AG2557" s="41"/>
      <c r="AI2557" s="41"/>
      <c r="AK2557" s="41"/>
      <c r="AM2557" s="41"/>
      <c r="AO2557" s="41"/>
      <c r="AQ2557" s="41"/>
      <c r="AS2557" s="41"/>
      <c r="AU2557" s="41"/>
      <c r="AW2557" s="41"/>
      <c r="AY2557" s="41"/>
      <c r="BA2557" s="41"/>
      <c r="BC2557" s="41"/>
      <c r="BE2557" s="41"/>
      <c r="BG2557" s="41"/>
      <c r="BI2557" s="41"/>
      <c r="BK2557" s="41"/>
      <c r="BM2557" s="41"/>
      <c r="BO2557" s="41"/>
    </row>
    <row r="2558" spans="13:67" x14ac:dyDescent="0.2">
      <c r="M2558" s="41"/>
      <c r="O2558" s="41"/>
      <c r="Q2558" s="41"/>
      <c r="S2558" s="41"/>
      <c r="U2558" s="41"/>
      <c r="W2558" s="41"/>
      <c r="Y2558" s="41"/>
      <c r="AA2558" s="41"/>
      <c r="AC2558" s="41"/>
      <c r="AE2558" s="41"/>
      <c r="AG2558" s="41"/>
      <c r="AI2558" s="41"/>
      <c r="AK2558" s="41"/>
      <c r="AM2558" s="41"/>
      <c r="AO2558" s="41"/>
      <c r="AQ2558" s="41"/>
      <c r="AS2558" s="41"/>
      <c r="AU2558" s="41"/>
      <c r="AW2558" s="41"/>
      <c r="AY2558" s="41"/>
      <c r="BA2558" s="41"/>
      <c r="BC2558" s="41"/>
      <c r="BE2558" s="41"/>
      <c r="BG2558" s="41"/>
      <c r="BI2558" s="41"/>
      <c r="BK2558" s="41"/>
      <c r="BM2558" s="41"/>
      <c r="BO2558" s="41"/>
    </row>
    <row r="2559" spans="13:67" x14ac:dyDescent="0.2">
      <c r="M2559" s="41"/>
      <c r="O2559" s="41"/>
      <c r="Q2559" s="41"/>
      <c r="S2559" s="41"/>
      <c r="U2559" s="41"/>
      <c r="W2559" s="41"/>
      <c r="Y2559" s="41"/>
      <c r="AA2559" s="41"/>
      <c r="AC2559" s="41"/>
      <c r="AE2559" s="41"/>
      <c r="AG2559" s="41"/>
      <c r="AI2559" s="41"/>
      <c r="AK2559" s="41"/>
      <c r="AM2559" s="41"/>
      <c r="AO2559" s="41"/>
      <c r="AQ2559" s="41"/>
      <c r="AS2559" s="41"/>
      <c r="AU2559" s="41"/>
      <c r="AW2559" s="41"/>
      <c r="AY2559" s="41"/>
      <c r="BA2559" s="41"/>
      <c r="BC2559" s="41"/>
      <c r="BE2559" s="41"/>
      <c r="BG2559" s="41"/>
      <c r="BI2559" s="41"/>
      <c r="BK2559" s="41"/>
      <c r="BM2559" s="41"/>
      <c r="BO2559" s="41"/>
    </row>
    <row r="2560" spans="13:67" x14ac:dyDescent="0.2">
      <c r="M2560" s="41"/>
      <c r="O2560" s="41"/>
      <c r="Q2560" s="41"/>
      <c r="S2560" s="41"/>
      <c r="U2560" s="41"/>
      <c r="W2560" s="41"/>
      <c r="Y2560" s="41"/>
      <c r="AA2560" s="41"/>
      <c r="AC2560" s="41"/>
      <c r="AE2560" s="41"/>
      <c r="AG2560" s="41"/>
      <c r="AI2560" s="41"/>
      <c r="AK2560" s="41"/>
      <c r="AM2560" s="41"/>
      <c r="AO2560" s="41"/>
      <c r="AQ2560" s="41"/>
      <c r="AS2560" s="41"/>
      <c r="AU2560" s="41"/>
      <c r="AW2560" s="41"/>
      <c r="AY2560" s="41"/>
      <c r="BA2560" s="41"/>
      <c r="BC2560" s="41"/>
      <c r="BE2560" s="41"/>
      <c r="BG2560" s="41"/>
      <c r="BI2560" s="41"/>
      <c r="BK2560" s="41"/>
      <c r="BM2560" s="41"/>
      <c r="BO2560" s="41"/>
    </row>
    <row r="2561" spans="13:67" x14ac:dyDescent="0.2">
      <c r="M2561" s="41"/>
      <c r="O2561" s="41"/>
      <c r="Q2561" s="41"/>
      <c r="S2561" s="41"/>
      <c r="U2561" s="41"/>
      <c r="W2561" s="41"/>
      <c r="Y2561" s="41"/>
      <c r="AA2561" s="41"/>
      <c r="AC2561" s="41"/>
      <c r="AE2561" s="41"/>
      <c r="AG2561" s="41"/>
      <c r="AI2561" s="41"/>
      <c r="AK2561" s="41"/>
      <c r="AM2561" s="41"/>
      <c r="AO2561" s="41"/>
      <c r="AQ2561" s="41"/>
      <c r="AS2561" s="41"/>
      <c r="AU2561" s="41"/>
      <c r="AW2561" s="41"/>
      <c r="AY2561" s="41"/>
      <c r="BA2561" s="41"/>
      <c r="BC2561" s="41"/>
      <c r="BE2561" s="41"/>
      <c r="BG2561" s="41"/>
      <c r="BI2561" s="41"/>
      <c r="BK2561" s="41"/>
      <c r="BM2561" s="41"/>
      <c r="BO2561" s="41"/>
    </row>
    <row r="2562" spans="13:67" x14ac:dyDescent="0.2">
      <c r="M2562" s="41"/>
      <c r="O2562" s="41"/>
      <c r="Q2562" s="41"/>
      <c r="S2562" s="41"/>
      <c r="U2562" s="41"/>
      <c r="W2562" s="41"/>
      <c r="Y2562" s="41"/>
      <c r="AA2562" s="41"/>
      <c r="AC2562" s="41"/>
      <c r="AE2562" s="41"/>
      <c r="AG2562" s="41"/>
      <c r="AI2562" s="41"/>
      <c r="AK2562" s="41"/>
      <c r="AM2562" s="41"/>
      <c r="AO2562" s="41"/>
      <c r="AQ2562" s="41"/>
      <c r="AS2562" s="41"/>
      <c r="AU2562" s="41"/>
      <c r="AW2562" s="41"/>
      <c r="AY2562" s="41"/>
      <c r="BA2562" s="41"/>
      <c r="BC2562" s="41"/>
      <c r="BE2562" s="41"/>
      <c r="BG2562" s="41"/>
      <c r="BI2562" s="41"/>
      <c r="BK2562" s="41"/>
      <c r="BM2562" s="41"/>
      <c r="BO2562" s="41"/>
    </row>
    <row r="2563" spans="13:67" x14ac:dyDescent="0.2">
      <c r="M2563" s="41"/>
      <c r="O2563" s="41"/>
      <c r="Q2563" s="41"/>
      <c r="S2563" s="41"/>
      <c r="U2563" s="41"/>
      <c r="W2563" s="41"/>
      <c r="Y2563" s="41"/>
      <c r="AA2563" s="41"/>
      <c r="AC2563" s="41"/>
      <c r="AE2563" s="41"/>
      <c r="AG2563" s="41"/>
      <c r="AI2563" s="41"/>
      <c r="AK2563" s="41"/>
      <c r="AM2563" s="41"/>
      <c r="AO2563" s="41"/>
      <c r="AQ2563" s="41"/>
      <c r="AS2563" s="41"/>
      <c r="AU2563" s="41"/>
      <c r="AW2563" s="41"/>
      <c r="AY2563" s="41"/>
      <c r="BA2563" s="41"/>
      <c r="BC2563" s="41"/>
      <c r="BE2563" s="41"/>
      <c r="BG2563" s="41"/>
      <c r="BI2563" s="41"/>
      <c r="BK2563" s="41"/>
      <c r="BM2563" s="41"/>
      <c r="BO2563" s="41"/>
    </row>
    <row r="2564" spans="13:67" x14ac:dyDescent="0.2">
      <c r="M2564" s="41"/>
      <c r="O2564" s="41"/>
      <c r="Q2564" s="41"/>
      <c r="S2564" s="41"/>
      <c r="U2564" s="41"/>
      <c r="W2564" s="41"/>
      <c r="Y2564" s="41"/>
      <c r="AA2564" s="41"/>
      <c r="AC2564" s="41"/>
      <c r="AE2564" s="41"/>
      <c r="AG2564" s="41"/>
      <c r="AI2564" s="41"/>
      <c r="AK2564" s="41"/>
      <c r="AM2564" s="41"/>
      <c r="AO2564" s="41"/>
      <c r="AQ2564" s="41"/>
      <c r="AS2564" s="41"/>
      <c r="AU2564" s="41"/>
      <c r="AW2564" s="41"/>
      <c r="AY2564" s="41"/>
      <c r="BA2564" s="41"/>
      <c r="BC2564" s="41"/>
      <c r="BE2564" s="41"/>
      <c r="BG2564" s="41"/>
      <c r="BI2564" s="41"/>
      <c r="BK2564" s="41"/>
      <c r="BM2564" s="41"/>
      <c r="BO2564" s="41"/>
    </row>
    <row r="2565" spans="13:67" x14ac:dyDescent="0.2">
      <c r="M2565" s="41"/>
      <c r="O2565" s="41"/>
      <c r="Q2565" s="41"/>
      <c r="S2565" s="41"/>
      <c r="U2565" s="41"/>
      <c r="W2565" s="41"/>
      <c r="Y2565" s="41"/>
      <c r="AA2565" s="41"/>
      <c r="AC2565" s="41"/>
      <c r="AE2565" s="41"/>
      <c r="AG2565" s="41"/>
      <c r="AI2565" s="41"/>
      <c r="AK2565" s="41"/>
      <c r="AM2565" s="41"/>
      <c r="AO2565" s="41"/>
      <c r="AQ2565" s="41"/>
      <c r="AS2565" s="41"/>
      <c r="AU2565" s="41"/>
      <c r="AW2565" s="41"/>
      <c r="AY2565" s="41"/>
      <c r="BA2565" s="41"/>
      <c r="BC2565" s="41"/>
      <c r="BE2565" s="41"/>
      <c r="BG2565" s="41"/>
      <c r="BI2565" s="41"/>
      <c r="BK2565" s="41"/>
      <c r="BM2565" s="41"/>
      <c r="BO2565" s="41"/>
    </row>
    <row r="2566" spans="13:67" x14ac:dyDescent="0.2">
      <c r="M2566" s="41"/>
      <c r="O2566" s="41"/>
      <c r="Q2566" s="41"/>
      <c r="S2566" s="41"/>
      <c r="U2566" s="41"/>
      <c r="W2566" s="41"/>
      <c r="Y2566" s="41"/>
      <c r="AA2566" s="41"/>
      <c r="AC2566" s="41"/>
      <c r="AE2566" s="41"/>
      <c r="AG2566" s="41"/>
      <c r="AI2566" s="41"/>
      <c r="AK2566" s="41"/>
      <c r="AM2566" s="41"/>
      <c r="AO2566" s="41"/>
      <c r="AQ2566" s="41"/>
      <c r="AS2566" s="41"/>
      <c r="AU2566" s="41"/>
      <c r="AW2566" s="41"/>
      <c r="AY2566" s="41"/>
      <c r="BA2566" s="41"/>
      <c r="BC2566" s="41"/>
      <c r="BE2566" s="41"/>
      <c r="BG2566" s="41"/>
      <c r="BI2566" s="41"/>
      <c r="BK2566" s="41"/>
      <c r="BM2566" s="41"/>
      <c r="BO2566" s="41"/>
    </row>
    <row r="2567" spans="13:67" x14ac:dyDescent="0.2">
      <c r="M2567" s="41"/>
      <c r="O2567" s="41"/>
      <c r="Q2567" s="41"/>
      <c r="S2567" s="41"/>
      <c r="U2567" s="41"/>
      <c r="W2567" s="41"/>
      <c r="Y2567" s="41"/>
      <c r="AA2567" s="41"/>
      <c r="AC2567" s="41"/>
      <c r="AE2567" s="41"/>
      <c r="AG2567" s="41"/>
      <c r="AI2567" s="41"/>
      <c r="AK2567" s="41"/>
      <c r="AM2567" s="41"/>
      <c r="AO2567" s="41"/>
      <c r="AQ2567" s="41"/>
      <c r="AS2567" s="41"/>
      <c r="AU2567" s="41"/>
      <c r="AW2567" s="41"/>
      <c r="AY2567" s="41"/>
      <c r="BA2567" s="41"/>
      <c r="BC2567" s="41"/>
      <c r="BE2567" s="41"/>
      <c r="BG2567" s="41"/>
      <c r="BI2567" s="41"/>
      <c r="BK2567" s="41"/>
      <c r="BM2567" s="41"/>
      <c r="BO2567" s="41"/>
    </row>
    <row r="2568" spans="13:67" x14ac:dyDescent="0.2">
      <c r="M2568" s="41"/>
      <c r="O2568" s="41"/>
      <c r="Q2568" s="41"/>
      <c r="S2568" s="41"/>
      <c r="U2568" s="41"/>
      <c r="W2568" s="41"/>
      <c r="Y2568" s="41"/>
      <c r="AA2568" s="41"/>
      <c r="AC2568" s="41"/>
      <c r="AE2568" s="41"/>
      <c r="AG2568" s="41"/>
      <c r="AI2568" s="41"/>
      <c r="AK2568" s="41"/>
      <c r="AM2568" s="41"/>
      <c r="AO2568" s="41"/>
      <c r="AQ2568" s="41"/>
      <c r="AS2568" s="41"/>
      <c r="AU2568" s="41"/>
      <c r="AW2568" s="41"/>
      <c r="AY2568" s="41"/>
      <c r="BA2568" s="41"/>
      <c r="BC2568" s="41"/>
      <c r="BE2568" s="41"/>
      <c r="BG2568" s="41"/>
      <c r="BI2568" s="41"/>
      <c r="BK2568" s="41"/>
      <c r="BM2568" s="41"/>
      <c r="BO2568" s="41"/>
    </row>
    <row r="2569" spans="13:67" x14ac:dyDescent="0.2">
      <c r="M2569" s="41"/>
      <c r="O2569" s="41"/>
      <c r="Q2569" s="41"/>
      <c r="S2569" s="41"/>
      <c r="U2569" s="41"/>
      <c r="W2569" s="41"/>
      <c r="Y2569" s="41"/>
      <c r="AA2569" s="41"/>
      <c r="AC2569" s="41"/>
      <c r="AE2569" s="41"/>
      <c r="AG2569" s="41"/>
      <c r="AI2569" s="41"/>
      <c r="AK2569" s="41"/>
      <c r="AM2569" s="41"/>
      <c r="AO2569" s="41"/>
      <c r="AQ2569" s="41"/>
      <c r="AS2569" s="41"/>
      <c r="AU2569" s="41"/>
      <c r="AW2569" s="41"/>
      <c r="AY2569" s="41"/>
      <c r="BA2569" s="41"/>
      <c r="BC2569" s="41"/>
      <c r="BE2569" s="41"/>
      <c r="BG2569" s="41"/>
      <c r="BI2569" s="41"/>
      <c r="BK2569" s="41"/>
      <c r="BM2569" s="41"/>
      <c r="BO2569" s="41"/>
    </row>
    <row r="2570" spans="13:67" x14ac:dyDescent="0.2">
      <c r="M2570" s="41"/>
      <c r="O2570" s="41"/>
      <c r="Q2570" s="41"/>
      <c r="S2570" s="41"/>
      <c r="U2570" s="41"/>
      <c r="W2570" s="41"/>
      <c r="Y2570" s="41"/>
      <c r="AA2570" s="41"/>
      <c r="AC2570" s="41"/>
      <c r="AE2570" s="41"/>
      <c r="AG2570" s="41"/>
      <c r="AI2570" s="41"/>
      <c r="AK2570" s="41"/>
      <c r="AM2570" s="41"/>
      <c r="AO2570" s="41"/>
      <c r="AQ2570" s="41"/>
      <c r="AS2570" s="41"/>
      <c r="AU2570" s="41"/>
      <c r="AW2570" s="41"/>
      <c r="AY2570" s="41"/>
      <c r="BA2570" s="41"/>
      <c r="BC2570" s="41"/>
      <c r="BE2570" s="41"/>
      <c r="BG2570" s="41"/>
      <c r="BI2570" s="41"/>
      <c r="BK2570" s="41"/>
      <c r="BM2570" s="41"/>
      <c r="BO2570" s="41"/>
    </row>
    <row r="2571" spans="13:67" x14ac:dyDescent="0.2">
      <c r="M2571" s="41"/>
      <c r="O2571" s="41"/>
      <c r="Q2571" s="41"/>
      <c r="S2571" s="41"/>
      <c r="U2571" s="41"/>
      <c r="W2571" s="41"/>
      <c r="Y2571" s="41"/>
      <c r="AA2571" s="41"/>
      <c r="AC2571" s="41"/>
      <c r="AE2571" s="41"/>
      <c r="AG2571" s="41"/>
      <c r="AI2571" s="41"/>
      <c r="AK2571" s="41"/>
      <c r="AM2571" s="41"/>
      <c r="AO2571" s="41"/>
      <c r="AQ2571" s="41"/>
      <c r="AS2571" s="41"/>
      <c r="AU2571" s="41"/>
      <c r="AW2571" s="41"/>
      <c r="AY2571" s="41"/>
      <c r="BA2571" s="41"/>
      <c r="BC2571" s="41"/>
      <c r="BE2571" s="41"/>
      <c r="BG2571" s="41"/>
      <c r="BI2571" s="41"/>
      <c r="BK2571" s="41"/>
      <c r="BM2571" s="41"/>
      <c r="BO2571" s="41"/>
    </row>
    <row r="2572" spans="13:67" x14ac:dyDescent="0.2">
      <c r="M2572" s="41"/>
      <c r="O2572" s="41"/>
      <c r="Q2572" s="41"/>
      <c r="S2572" s="41"/>
      <c r="U2572" s="41"/>
      <c r="W2572" s="41"/>
      <c r="Y2572" s="41"/>
      <c r="AA2572" s="41"/>
      <c r="AC2572" s="41"/>
      <c r="AE2572" s="41"/>
      <c r="AG2572" s="41"/>
      <c r="AI2572" s="41"/>
      <c r="AK2572" s="41"/>
      <c r="AM2572" s="41"/>
      <c r="AO2572" s="41"/>
      <c r="AQ2572" s="41"/>
      <c r="AS2572" s="41"/>
      <c r="AU2572" s="41"/>
      <c r="AW2572" s="41"/>
      <c r="AY2572" s="41"/>
      <c r="BA2572" s="41"/>
      <c r="BC2572" s="41"/>
      <c r="BE2572" s="41"/>
      <c r="BG2572" s="41"/>
      <c r="BI2572" s="41"/>
      <c r="BK2572" s="41"/>
      <c r="BM2572" s="41"/>
      <c r="BO2572" s="41"/>
    </row>
    <row r="2573" spans="13:67" x14ac:dyDescent="0.2">
      <c r="M2573" s="41"/>
      <c r="O2573" s="41"/>
      <c r="Q2573" s="41"/>
      <c r="S2573" s="41"/>
      <c r="U2573" s="41"/>
      <c r="W2573" s="41"/>
      <c r="Y2573" s="41"/>
      <c r="AA2573" s="41"/>
      <c r="AC2573" s="41"/>
      <c r="AE2573" s="41"/>
      <c r="AG2573" s="41"/>
      <c r="AI2573" s="41"/>
      <c r="AK2573" s="41"/>
      <c r="AM2573" s="41"/>
      <c r="AO2573" s="41"/>
      <c r="AQ2573" s="41"/>
      <c r="AS2573" s="41"/>
      <c r="AU2573" s="41"/>
      <c r="AW2573" s="41"/>
      <c r="AY2573" s="41"/>
      <c r="BA2573" s="41"/>
      <c r="BC2573" s="41"/>
      <c r="BE2573" s="41"/>
      <c r="BG2573" s="41"/>
      <c r="BI2573" s="41"/>
      <c r="BK2573" s="41"/>
      <c r="BM2573" s="41"/>
      <c r="BO2573" s="41"/>
    </row>
    <row r="2574" spans="13:67" x14ac:dyDescent="0.2">
      <c r="M2574" s="41"/>
      <c r="O2574" s="41"/>
      <c r="Q2574" s="41"/>
      <c r="S2574" s="41"/>
      <c r="U2574" s="41"/>
      <c r="W2574" s="41"/>
      <c r="Y2574" s="41"/>
      <c r="AA2574" s="41"/>
      <c r="AC2574" s="41"/>
      <c r="AE2574" s="41"/>
      <c r="AG2574" s="41"/>
      <c r="AI2574" s="41"/>
      <c r="AK2574" s="41"/>
      <c r="AM2574" s="41"/>
      <c r="AO2574" s="41"/>
      <c r="AQ2574" s="41"/>
      <c r="AS2574" s="41"/>
      <c r="AU2574" s="41"/>
      <c r="AW2574" s="41"/>
      <c r="AY2574" s="41"/>
      <c r="BA2574" s="41"/>
      <c r="BC2574" s="41"/>
      <c r="BE2574" s="41"/>
      <c r="BG2574" s="41"/>
      <c r="BI2574" s="41"/>
      <c r="BK2574" s="41"/>
      <c r="BM2574" s="41"/>
      <c r="BO2574" s="41"/>
    </row>
    <row r="2575" spans="13:67" x14ac:dyDescent="0.2">
      <c r="M2575" s="41"/>
      <c r="O2575" s="41"/>
      <c r="Q2575" s="41"/>
      <c r="S2575" s="41"/>
      <c r="U2575" s="41"/>
      <c r="W2575" s="41"/>
      <c r="Y2575" s="41"/>
      <c r="AA2575" s="41"/>
      <c r="AC2575" s="41"/>
      <c r="AE2575" s="41"/>
      <c r="AG2575" s="41"/>
      <c r="AI2575" s="41"/>
      <c r="AK2575" s="41"/>
      <c r="AM2575" s="41"/>
      <c r="AO2575" s="41"/>
      <c r="AQ2575" s="41"/>
      <c r="AS2575" s="41"/>
      <c r="AU2575" s="41"/>
      <c r="AW2575" s="41"/>
      <c r="AY2575" s="41"/>
      <c r="BA2575" s="41"/>
      <c r="BC2575" s="41"/>
      <c r="BE2575" s="41"/>
      <c r="BG2575" s="41"/>
      <c r="BI2575" s="41"/>
      <c r="BK2575" s="41"/>
      <c r="BM2575" s="41"/>
      <c r="BO2575" s="41"/>
    </row>
    <row r="2576" spans="13:67" x14ac:dyDescent="0.2">
      <c r="M2576" s="41"/>
      <c r="O2576" s="41"/>
      <c r="Q2576" s="41"/>
      <c r="S2576" s="41"/>
      <c r="U2576" s="41"/>
      <c r="W2576" s="41"/>
      <c r="Y2576" s="41"/>
      <c r="AA2576" s="41"/>
      <c r="AC2576" s="41"/>
      <c r="AE2576" s="41"/>
      <c r="AG2576" s="41"/>
      <c r="AI2576" s="41"/>
      <c r="AK2576" s="41"/>
      <c r="AM2576" s="41"/>
      <c r="AO2576" s="41"/>
      <c r="AQ2576" s="41"/>
      <c r="AS2576" s="41"/>
      <c r="AU2576" s="41"/>
      <c r="AW2576" s="41"/>
      <c r="AY2576" s="41"/>
      <c r="BA2576" s="41"/>
      <c r="BC2576" s="41"/>
      <c r="BE2576" s="41"/>
      <c r="BG2576" s="41"/>
      <c r="BI2576" s="41"/>
      <c r="BK2576" s="41"/>
      <c r="BM2576" s="41"/>
      <c r="BO2576" s="41"/>
    </row>
    <row r="2577" spans="13:67" x14ac:dyDescent="0.2">
      <c r="M2577" s="41"/>
      <c r="O2577" s="41"/>
      <c r="Q2577" s="41"/>
      <c r="S2577" s="41"/>
      <c r="U2577" s="41"/>
      <c r="W2577" s="41"/>
      <c r="Y2577" s="41"/>
      <c r="AA2577" s="41"/>
      <c r="AC2577" s="41"/>
      <c r="AE2577" s="41"/>
      <c r="AG2577" s="41"/>
      <c r="AI2577" s="41"/>
      <c r="AK2577" s="41"/>
      <c r="AM2577" s="41"/>
      <c r="AO2577" s="41"/>
      <c r="AQ2577" s="41"/>
      <c r="AS2577" s="41"/>
      <c r="AU2577" s="41"/>
      <c r="AW2577" s="41"/>
      <c r="AY2577" s="41"/>
      <c r="BA2577" s="41"/>
      <c r="BC2577" s="41"/>
      <c r="BE2577" s="41"/>
      <c r="BG2577" s="41"/>
      <c r="BI2577" s="41"/>
      <c r="BK2577" s="41"/>
      <c r="BM2577" s="41"/>
      <c r="BO2577" s="41"/>
    </row>
    <row r="2578" spans="13:67" x14ac:dyDescent="0.2">
      <c r="M2578" s="41"/>
      <c r="O2578" s="41"/>
      <c r="Q2578" s="41"/>
      <c r="S2578" s="41"/>
      <c r="U2578" s="41"/>
      <c r="W2578" s="41"/>
      <c r="Y2578" s="41"/>
      <c r="AA2578" s="41"/>
      <c r="AC2578" s="41"/>
      <c r="AE2578" s="41"/>
      <c r="AG2578" s="41"/>
      <c r="AI2578" s="41"/>
      <c r="AK2578" s="41"/>
      <c r="AM2578" s="41"/>
      <c r="AO2578" s="41"/>
      <c r="AQ2578" s="41"/>
      <c r="AS2578" s="41"/>
      <c r="AU2578" s="41"/>
      <c r="AW2578" s="41"/>
      <c r="AY2578" s="41"/>
      <c r="BA2578" s="41"/>
      <c r="BC2578" s="41"/>
      <c r="BE2578" s="41"/>
      <c r="BG2578" s="41"/>
      <c r="BI2578" s="41"/>
      <c r="BK2578" s="41"/>
      <c r="BM2578" s="41"/>
      <c r="BO2578" s="41"/>
    </row>
    <row r="2579" spans="13:67" x14ac:dyDescent="0.2">
      <c r="M2579" s="41"/>
      <c r="O2579" s="41"/>
      <c r="Q2579" s="41"/>
      <c r="S2579" s="41"/>
      <c r="U2579" s="41"/>
      <c r="W2579" s="41"/>
      <c r="Y2579" s="41"/>
      <c r="AA2579" s="41"/>
      <c r="AC2579" s="41"/>
      <c r="AE2579" s="41"/>
      <c r="AG2579" s="41"/>
      <c r="AI2579" s="41"/>
      <c r="AK2579" s="41"/>
      <c r="AM2579" s="41"/>
      <c r="AO2579" s="41"/>
      <c r="AQ2579" s="41"/>
      <c r="AS2579" s="41"/>
      <c r="AU2579" s="41"/>
      <c r="AW2579" s="41"/>
      <c r="AY2579" s="41"/>
      <c r="BA2579" s="41"/>
      <c r="BC2579" s="41"/>
      <c r="BE2579" s="41"/>
      <c r="BG2579" s="41"/>
      <c r="BI2579" s="41"/>
      <c r="BK2579" s="41"/>
      <c r="BM2579" s="41"/>
      <c r="BO2579" s="41"/>
    </row>
    <row r="2580" spans="13:67" x14ac:dyDescent="0.2">
      <c r="M2580" s="41"/>
      <c r="O2580" s="41"/>
      <c r="Q2580" s="41"/>
      <c r="S2580" s="41"/>
      <c r="U2580" s="41"/>
      <c r="W2580" s="41"/>
      <c r="Y2580" s="41"/>
      <c r="AA2580" s="41"/>
      <c r="AC2580" s="41"/>
      <c r="AE2580" s="41"/>
      <c r="AG2580" s="41"/>
      <c r="AI2580" s="41"/>
      <c r="AK2580" s="41"/>
      <c r="AM2580" s="41"/>
      <c r="AO2580" s="41"/>
      <c r="AQ2580" s="41"/>
      <c r="AS2580" s="41"/>
      <c r="AU2580" s="41"/>
      <c r="AW2580" s="41"/>
      <c r="AY2580" s="41"/>
      <c r="BA2580" s="41"/>
      <c r="BC2580" s="41"/>
      <c r="BE2580" s="41"/>
      <c r="BG2580" s="41"/>
      <c r="BI2580" s="41"/>
      <c r="BK2580" s="41"/>
      <c r="BM2580" s="41"/>
      <c r="BO2580" s="41"/>
    </row>
    <row r="2581" spans="13:67" x14ac:dyDescent="0.2">
      <c r="M2581" s="41"/>
      <c r="O2581" s="41"/>
      <c r="Q2581" s="41"/>
      <c r="S2581" s="41"/>
      <c r="U2581" s="41"/>
      <c r="W2581" s="41"/>
      <c r="Y2581" s="41"/>
      <c r="AA2581" s="41"/>
      <c r="AC2581" s="41"/>
      <c r="AE2581" s="41"/>
      <c r="AG2581" s="41"/>
      <c r="AI2581" s="41"/>
      <c r="AK2581" s="41"/>
      <c r="AM2581" s="41"/>
      <c r="AO2581" s="41"/>
      <c r="AQ2581" s="41"/>
      <c r="AS2581" s="41"/>
      <c r="AU2581" s="41"/>
      <c r="AW2581" s="41"/>
      <c r="AY2581" s="41"/>
      <c r="BA2581" s="41"/>
      <c r="BC2581" s="41"/>
      <c r="BE2581" s="41"/>
      <c r="BG2581" s="41"/>
      <c r="BI2581" s="41"/>
      <c r="BK2581" s="41"/>
      <c r="BM2581" s="41"/>
      <c r="BO2581" s="41"/>
    </row>
    <row r="2582" spans="13:67" x14ac:dyDescent="0.2">
      <c r="M2582" s="41"/>
      <c r="O2582" s="41"/>
      <c r="Q2582" s="41"/>
      <c r="S2582" s="41"/>
      <c r="U2582" s="41"/>
      <c r="W2582" s="41"/>
      <c r="Y2582" s="41"/>
      <c r="AA2582" s="41"/>
      <c r="AC2582" s="41"/>
      <c r="AE2582" s="41"/>
      <c r="AG2582" s="41"/>
      <c r="AI2582" s="41"/>
      <c r="AK2582" s="41"/>
      <c r="AM2582" s="41"/>
      <c r="AO2582" s="41"/>
      <c r="AQ2582" s="41"/>
      <c r="AS2582" s="41"/>
      <c r="AU2582" s="41"/>
      <c r="AW2582" s="41"/>
      <c r="AY2582" s="41"/>
      <c r="BA2582" s="41"/>
      <c r="BC2582" s="41"/>
      <c r="BE2582" s="41"/>
      <c r="BG2582" s="41"/>
      <c r="BI2582" s="41"/>
      <c r="BK2582" s="41"/>
      <c r="BM2582" s="41"/>
      <c r="BO2582" s="41"/>
    </row>
    <row r="2583" spans="13:67" x14ac:dyDescent="0.2">
      <c r="M2583" s="41"/>
      <c r="O2583" s="41"/>
      <c r="Q2583" s="41"/>
      <c r="S2583" s="41"/>
      <c r="U2583" s="41"/>
      <c r="W2583" s="41"/>
      <c r="Y2583" s="41"/>
      <c r="AA2583" s="41"/>
      <c r="AC2583" s="41"/>
      <c r="AE2583" s="41"/>
      <c r="AG2583" s="41"/>
      <c r="AI2583" s="41"/>
      <c r="AK2583" s="41"/>
      <c r="AM2583" s="41"/>
      <c r="AO2583" s="41"/>
      <c r="AQ2583" s="41"/>
      <c r="AS2583" s="41"/>
      <c r="AU2583" s="41"/>
      <c r="AW2583" s="41"/>
      <c r="AY2583" s="41"/>
      <c r="BA2583" s="41"/>
      <c r="BC2583" s="41"/>
      <c r="BE2583" s="41"/>
      <c r="BG2583" s="41"/>
      <c r="BI2583" s="41"/>
      <c r="BK2583" s="41"/>
      <c r="BM2583" s="41"/>
      <c r="BO2583" s="41"/>
    </row>
    <row r="2584" spans="13:67" x14ac:dyDescent="0.2">
      <c r="M2584" s="41"/>
      <c r="O2584" s="41"/>
      <c r="Q2584" s="41"/>
      <c r="S2584" s="41"/>
      <c r="U2584" s="41"/>
      <c r="W2584" s="41"/>
      <c r="Y2584" s="41"/>
      <c r="AA2584" s="41"/>
      <c r="AC2584" s="41"/>
      <c r="AE2584" s="41"/>
      <c r="AG2584" s="41"/>
      <c r="AI2584" s="41"/>
      <c r="AK2584" s="41"/>
      <c r="AM2584" s="41"/>
      <c r="AO2584" s="41"/>
      <c r="AQ2584" s="41"/>
      <c r="AS2584" s="41"/>
      <c r="AU2584" s="41"/>
      <c r="AW2584" s="41"/>
      <c r="AY2584" s="41"/>
      <c r="BA2584" s="41"/>
      <c r="BC2584" s="41"/>
      <c r="BE2584" s="41"/>
      <c r="BG2584" s="41"/>
      <c r="BI2584" s="41"/>
      <c r="BK2584" s="41"/>
      <c r="BM2584" s="41"/>
      <c r="BO2584" s="41"/>
    </row>
    <row r="2585" spans="13:67" x14ac:dyDescent="0.2">
      <c r="M2585" s="41"/>
      <c r="O2585" s="41"/>
      <c r="Q2585" s="41"/>
      <c r="S2585" s="41"/>
      <c r="U2585" s="41"/>
      <c r="W2585" s="41"/>
      <c r="Y2585" s="41"/>
      <c r="AA2585" s="41"/>
      <c r="AC2585" s="41"/>
      <c r="AE2585" s="41"/>
      <c r="AG2585" s="41"/>
      <c r="AI2585" s="41"/>
      <c r="AK2585" s="41"/>
      <c r="AM2585" s="41"/>
      <c r="AO2585" s="41"/>
      <c r="AQ2585" s="41"/>
      <c r="AS2585" s="41"/>
      <c r="AU2585" s="41"/>
      <c r="AW2585" s="41"/>
      <c r="AY2585" s="41"/>
      <c r="BA2585" s="41"/>
      <c r="BC2585" s="41"/>
      <c r="BE2585" s="41"/>
      <c r="BG2585" s="41"/>
      <c r="BI2585" s="41"/>
      <c r="BK2585" s="41"/>
      <c r="BM2585" s="41"/>
      <c r="BO2585" s="41"/>
    </row>
    <row r="2586" spans="13:67" x14ac:dyDescent="0.2">
      <c r="M2586" s="41"/>
      <c r="O2586" s="41"/>
      <c r="Q2586" s="41"/>
      <c r="S2586" s="41"/>
      <c r="U2586" s="41"/>
      <c r="W2586" s="41"/>
      <c r="Y2586" s="41"/>
      <c r="AA2586" s="41"/>
      <c r="AC2586" s="41"/>
      <c r="AE2586" s="41"/>
      <c r="AG2586" s="41"/>
      <c r="AI2586" s="41"/>
      <c r="AK2586" s="41"/>
      <c r="AM2586" s="41"/>
      <c r="AO2586" s="41"/>
      <c r="AQ2586" s="41"/>
      <c r="AS2586" s="41"/>
      <c r="AU2586" s="41"/>
      <c r="AW2586" s="41"/>
      <c r="AY2586" s="41"/>
      <c r="BA2586" s="41"/>
      <c r="BC2586" s="41"/>
      <c r="BE2586" s="41"/>
      <c r="BG2586" s="41"/>
      <c r="BI2586" s="41"/>
      <c r="BK2586" s="41"/>
      <c r="BM2586" s="41"/>
      <c r="BO2586" s="41"/>
    </row>
    <row r="2587" spans="13:67" x14ac:dyDescent="0.2">
      <c r="M2587" s="41"/>
      <c r="O2587" s="41"/>
      <c r="Q2587" s="41"/>
      <c r="S2587" s="41"/>
      <c r="U2587" s="41"/>
      <c r="W2587" s="41"/>
      <c r="Y2587" s="41"/>
      <c r="AA2587" s="41"/>
      <c r="AC2587" s="41"/>
      <c r="AE2587" s="41"/>
      <c r="AG2587" s="41"/>
      <c r="AI2587" s="41"/>
      <c r="AK2587" s="41"/>
      <c r="AM2587" s="41"/>
      <c r="AO2587" s="41"/>
      <c r="AQ2587" s="41"/>
      <c r="AS2587" s="41"/>
      <c r="AU2587" s="41"/>
      <c r="AW2587" s="41"/>
      <c r="AY2587" s="41"/>
      <c r="BA2587" s="41"/>
      <c r="BC2587" s="41"/>
      <c r="BE2587" s="41"/>
      <c r="BG2587" s="41"/>
      <c r="BI2587" s="41"/>
      <c r="BK2587" s="41"/>
      <c r="BM2587" s="41"/>
      <c r="BO2587" s="41"/>
    </row>
    <row r="2588" spans="13:67" x14ac:dyDescent="0.2">
      <c r="M2588" s="41"/>
      <c r="O2588" s="41"/>
      <c r="Q2588" s="41"/>
      <c r="S2588" s="41"/>
      <c r="U2588" s="41"/>
      <c r="W2588" s="41"/>
      <c r="Y2588" s="41"/>
      <c r="AA2588" s="41"/>
      <c r="AC2588" s="41"/>
      <c r="AE2588" s="41"/>
      <c r="AG2588" s="41"/>
      <c r="AI2588" s="41"/>
      <c r="AK2588" s="41"/>
      <c r="AM2588" s="41"/>
      <c r="AO2588" s="41"/>
      <c r="AQ2588" s="41"/>
      <c r="AS2588" s="41"/>
      <c r="AU2588" s="41"/>
      <c r="AW2588" s="41"/>
      <c r="AY2588" s="41"/>
      <c r="BA2588" s="41"/>
      <c r="BC2588" s="41"/>
      <c r="BE2588" s="41"/>
      <c r="BG2588" s="41"/>
      <c r="BI2588" s="41"/>
      <c r="BK2588" s="41"/>
      <c r="BM2588" s="41"/>
      <c r="BO2588" s="41"/>
    </row>
    <row r="2589" spans="13:67" x14ac:dyDescent="0.2">
      <c r="M2589" s="41"/>
      <c r="O2589" s="41"/>
      <c r="Q2589" s="41"/>
      <c r="S2589" s="41"/>
      <c r="U2589" s="41"/>
      <c r="W2589" s="41"/>
      <c r="Y2589" s="41"/>
      <c r="AA2589" s="41"/>
      <c r="AC2589" s="41"/>
      <c r="AE2589" s="41"/>
      <c r="AG2589" s="41"/>
      <c r="AI2589" s="41"/>
      <c r="AK2589" s="41"/>
      <c r="AM2589" s="41"/>
      <c r="AO2589" s="41"/>
      <c r="AQ2589" s="41"/>
      <c r="AS2589" s="41"/>
      <c r="AU2589" s="41"/>
      <c r="AW2589" s="41"/>
      <c r="AY2589" s="41"/>
      <c r="BA2589" s="41"/>
      <c r="BC2589" s="41"/>
      <c r="BE2589" s="41"/>
      <c r="BG2589" s="41"/>
      <c r="BI2589" s="41"/>
      <c r="BK2589" s="41"/>
      <c r="BM2589" s="41"/>
      <c r="BO2589" s="41"/>
    </row>
    <row r="2590" spans="13:67" x14ac:dyDescent="0.2">
      <c r="M2590" s="41"/>
      <c r="O2590" s="41"/>
      <c r="Q2590" s="41"/>
      <c r="S2590" s="41"/>
      <c r="U2590" s="41"/>
      <c r="W2590" s="41"/>
      <c r="Y2590" s="41"/>
      <c r="AA2590" s="41"/>
      <c r="AC2590" s="41"/>
      <c r="AE2590" s="41"/>
      <c r="AG2590" s="41"/>
      <c r="AI2590" s="41"/>
      <c r="AK2590" s="41"/>
      <c r="AM2590" s="41"/>
      <c r="AO2590" s="41"/>
      <c r="AQ2590" s="41"/>
      <c r="AS2590" s="41"/>
      <c r="AU2590" s="41"/>
      <c r="AW2590" s="41"/>
      <c r="AY2590" s="41"/>
      <c r="BA2590" s="41"/>
      <c r="BC2590" s="41"/>
      <c r="BE2590" s="41"/>
      <c r="BG2590" s="41"/>
      <c r="BI2590" s="41"/>
      <c r="BK2590" s="41"/>
      <c r="BM2590" s="41"/>
      <c r="BO2590" s="41"/>
    </row>
    <row r="2591" spans="13:67" x14ac:dyDescent="0.2">
      <c r="M2591" s="41"/>
      <c r="O2591" s="41"/>
      <c r="Q2591" s="41"/>
      <c r="S2591" s="41"/>
      <c r="U2591" s="41"/>
      <c r="W2591" s="41"/>
      <c r="Y2591" s="41"/>
      <c r="AA2591" s="41"/>
      <c r="AC2591" s="41"/>
      <c r="AE2591" s="41"/>
      <c r="AG2591" s="41"/>
      <c r="AI2591" s="41"/>
      <c r="AK2591" s="41"/>
      <c r="AM2591" s="41"/>
      <c r="AO2591" s="41"/>
      <c r="AQ2591" s="41"/>
      <c r="AS2591" s="41"/>
      <c r="AU2591" s="41"/>
      <c r="AW2591" s="41"/>
      <c r="AY2591" s="41"/>
      <c r="BA2591" s="41"/>
      <c r="BC2591" s="41"/>
      <c r="BE2591" s="41"/>
      <c r="BG2591" s="41"/>
      <c r="BI2591" s="41"/>
      <c r="BK2591" s="41"/>
      <c r="BM2591" s="41"/>
      <c r="BO2591" s="41"/>
    </row>
    <row r="2592" spans="13:67" x14ac:dyDescent="0.2">
      <c r="M2592" s="41"/>
      <c r="O2592" s="41"/>
      <c r="Q2592" s="41"/>
      <c r="S2592" s="41"/>
      <c r="U2592" s="41"/>
      <c r="W2592" s="41"/>
      <c r="Y2592" s="41"/>
      <c r="AA2592" s="41"/>
      <c r="AC2592" s="41"/>
      <c r="AE2592" s="41"/>
      <c r="AG2592" s="41"/>
      <c r="AI2592" s="41"/>
      <c r="AK2592" s="41"/>
      <c r="AM2592" s="41"/>
      <c r="AO2592" s="41"/>
      <c r="AQ2592" s="41"/>
      <c r="AS2592" s="41"/>
      <c r="AU2592" s="41"/>
      <c r="AW2592" s="41"/>
      <c r="AY2592" s="41"/>
      <c r="BA2592" s="41"/>
      <c r="BC2592" s="41"/>
      <c r="BE2592" s="41"/>
      <c r="BG2592" s="41"/>
      <c r="BI2592" s="41"/>
      <c r="BK2592" s="41"/>
      <c r="BM2592" s="41"/>
      <c r="BO2592" s="41"/>
    </row>
    <row r="2593" spans="13:67" x14ac:dyDescent="0.2">
      <c r="M2593" s="41"/>
      <c r="O2593" s="41"/>
      <c r="Q2593" s="41"/>
      <c r="S2593" s="41"/>
      <c r="U2593" s="41"/>
      <c r="W2593" s="41"/>
      <c r="Y2593" s="41"/>
      <c r="AA2593" s="41"/>
      <c r="AC2593" s="41"/>
      <c r="AE2593" s="41"/>
      <c r="AG2593" s="41"/>
      <c r="AI2593" s="41"/>
      <c r="AK2593" s="41"/>
      <c r="AM2593" s="41"/>
      <c r="AO2593" s="41"/>
      <c r="AQ2593" s="41"/>
      <c r="AS2593" s="41"/>
      <c r="AU2593" s="41"/>
      <c r="AW2593" s="41"/>
      <c r="AY2593" s="41"/>
      <c r="BA2593" s="41"/>
      <c r="BC2593" s="41"/>
      <c r="BE2593" s="41"/>
      <c r="BG2593" s="41"/>
      <c r="BI2593" s="41"/>
      <c r="BK2593" s="41"/>
      <c r="BM2593" s="41"/>
      <c r="BO2593" s="41"/>
    </row>
    <row r="2594" spans="13:67" x14ac:dyDescent="0.2">
      <c r="M2594" s="41"/>
      <c r="O2594" s="41"/>
      <c r="Q2594" s="41"/>
      <c r="S2594" s="41"/>
      <c r="U2594" s="41"/>
      <c r="W2594" s="41"/>
      <c r="Y2594" s="41"/>
      <c r="AA2594" s="41"/>
      <c r="AC2594" s="41"/>
      <c r="AE2594" s="41"/>
      <c r="AG2594" s="41"/>
      <c r="AI2594" s="41"/>
      <c r="AK2594" s="41"/>
      <c r="AM2594" s="41"/>
      <c r="AO2594" s="41"/>
      <c r="AQ2594" s="41"/>
      <c r="AS2594" s="41"/>
      <c r="AU2594" s="41"/>
      <c r="AW2594" s="41"/>
      <c r="AY2594" s="41"/>
      <c r="BA2594" s="41"/>
      <c r="BC2594" s="41"/>
      <c r="BE2594" s="41"/>
      <c r="BG2594" s="41"/>
      <c r="BI2594" s="41"/>
      <c r="BK2594" s="41"/>
      <c r="BM2594" s="41"/>
      <c r="BO2594" s="41"/>
    </row>
    <row r="2595" spans="13:67" x14ac:dyDescent="0.2">
      <c r="M2595" s="41"/>
      <c r="O2595" s="41"/>
      <c r="Q2595" s="41"/>
      <c r="S2595" s="41"/>
      <c r="U2595" s="41"/>
      <c r="W2595" s="41"/>
      <c r="Y2595" s="41"/>
      <c r="AA2595" s="41"/>
      <c r="AC2595" s="41"/>
      <c r="AE2595" s="41"/>
      <c r="AG2595" s="41"/>
      <c r="AI2595" s="41"/>
      <c r="AK2595" s="41"/>
      <c r="AM2595" s="41"/>
      <c r="AO2595" s="41"/>
      <c r="AQ2595" s="41"/>
      <c r="AS2595" s="41"/>
      <c r="AU2595" s="41"/>
      <c r="AW2595" s="41"/>
      <c r="AY2595" s="41"/>
      <c r="BA2595" s="41"/>
      <c r="BC2595" s="41"/>
      <c r="BE2595" s="41"/>
      <c r="BG2595" s="41"/>
      <c r="BI2595" s="41"/>
      <c r="BK2595" s="41"/>
      <c r="BM2595" s="41"/>
      <c r="BO2595" s="41"/>
    </row>
    <row r="2596" spans="13:67" x14ac:dyDescent="0.2">
      <c r="M2596" s="41"/>
      <c r="O2596" s="41"/>
      <c r="Q2596" s="41"/>
      <c r="S2596" s="41"/>
      <c r="U2596" s="41"/>
      <c r="W2596" s="41"/>
      <c r="Y2596" s="41"/>
      <c r="AA2596" s="41"/>
      <c r="AC2596" s="41"/>
      <c r="AE2596" s="41"/>
      <c r="AG2596" s="41"/>
      <c r="AI2596" s="41"/>
      <c r="AK2596" s="41"/>
      <c r="AM2596" s="41"/>
      <c r="AO2596" s="41"/>
      <c r="AQ2596" s="41"/>
      <c r="AS2596" s="41"/>
      <c r="AU2596" s="41"/>
      <c r="AW2596" s="41"/>
      <c r="AY2596" s="41"/>
      <c r="BA2596" s="41"/>
      <c r="BC2596" s="41"/>
      <c r="BE2596" s="41"/>
      <c r="BG2596" s="41"/>
      <c r="BI2596" s="41"/>
      <c r="BK2596" s="41"/>
      <c r="BM2596" s="41"/>
      <c r="BO2596" s="41"/>
    </row>
    <row r="2597" spans="13:67" x14ac:dyDescent="0.2">
      <c r="M2597" s="41"/>
      <c r="O2597" s="41"/>
      <c r="Q2597" s="41"/>
      <c r="S2597" s="41"/>
      <c r="U2597" s="41"/>
      <c r="W2597" s="41"/>
      <c r="Y2597" s="41"/>
      <c r="AA2597" s="41"/>
      <c r="AC2597" s="41"/>
      <c r="AE2597" s="41"/>
      <c r="AG2597" s="41"/>
      <c r="AI2597" s="41"/>
      <c r="AK2597" s="41"/>
      <c r="AM2597" s="41"/>
      <c r="AO2597" s="41"/>
      <c r="AQ2597" s="41"/>
      <c r="AS2597" s="41"/>
      <c r="AU2597" s="41"/>
      <c r="AW2597" s="41"/>
      <c r="AY2597" s="41"/>
      <c r="BA2597" s="41"/>
      <c r="BC2597" s="41"/>
      <c r="BE2597" s="41"/>
      <c r="BG2597" s="41"/>
      <c r="BI2597" s="41"/>
      <c r="BK2597" s="41"/>
      <c r="BM2597" s="41"/>
      <c r="BO2597" s="41"/>
    </row>
    <row r="2598" spans="13:67" x14ac:dyDescent="0.2">
      <c r="M2598" s="41"/>
      <c r="O2598" s="41"/>
      <c r="Q2598" s="41"/>
      <c r="S2598" s="41"/>
      <c r="U2598" s="41"/>
      <c r="W2598" s="41"/>
      <c r="Y2598" s="41"/>
      <c r="AA2598" s="41"/>
      <c r="AC2598" s="41"/>
      <c r="AE2598" s="41"/>
      <c r="AG2598" s="41"/>
      <c r="AI2598" s="41"/>
      <c r="AK2598" s="41"/>
      <c r="AM2598" s="41"/>
      <c r="AO2598" s="41"/>
      <c r="AQ2598" s="41"/>
      <c r="AS2598" s="41"/>
      <c r="AU2598" s="41"/>
      <c r="AW2598" s="41"/>
      <c r="AY2598" s="41"/>
      <c r="BA2598" s="41"/>
      <c r="BC2598" s="41"/>
      <c r="BE2598" s="41"/>
      <c r="BG2598" s="41"/>
      <c r="BI2598" s="41"/>
      <c r="BK2598" s="41"/>
      <c r="BM2598" s="41"/>
      <c r="BO2598" s="41"/>
    </row>
    <row r="2599" spans="13:67" x14ac:dyDescent="0.2">
      <c r="M2599" s="41"/>
      <c r="O2599" s="41"/>
      <c r="Q2599" s="41"/>
      <c r="S2599" s="41"/>
      <c r="U2599" s="41"/>
      <c r="W2599" s="41"/>
      <c r="Y2599" s="41"/>
      <c r="AA2599" s="41"/>
      <c r="AC2599" s="41"/>
      <c r="AE2599" s="41"/>
      <c r="AG2599" s="41"/>
      <c r="AI2599" s="41"/>
      <c r="AK2599" s="41"/>
      <c r="AM2599" s="41"/>
      <c r="AO2599" s="41"/>
      <c r="AQ2599" s="41"/>
      <c r="AS2599" s="41"/>
      <c r="AU2599" s="41"/>
      <c r="AW2599" s="41"/>
      <c r="AY2599" s="41"/>
      <c r="BA2599" s="41"/>
      <c r="BC2599" s="41"/>
      <c r="BE2599" s="41"/>
      <c r="BG2599" s="41"/>
      <c r="BI2599" s="41"/>
      <c r="BK2599" s="41"/>
      <c r="BM2599" s="41"/>
      <c r="BO2599" s="41"/>
    </row>
    <row r="2600" spans="13:67" x14ac:dyDescent="0.2">
      <c r="M2600" s="41"/>
      <c r="O2600" s="41"/>
      <c r="Q2600" s="41"/>
      <c r="S2600" s="41"/>
      <c r="U2600" s="41"/>
      <c r="W2600" s="41"/>
      <c r="Y2600" s="41"/>
      <c r="AA2600" s="41"/>
      <c r="AC2600" s="41"/>
      <c r="AE2600" s="41"/>
      <c r="AG2600" s="41"/>
      <c r="AI2600" s="41"/>
      <c r="AK2600" s="41"/>
      <c r="AM2600" s="41"/>
      <c r="AO2600" s="41"/>
      <c r="AQ2600" s="41"/>
      <c r="AS2600" s="41"/>
      <c r="AU2600" s="41"/>
      <c r="AW2600" s="41"/>
      <c r="AY2600" s="41"/>
      <c r="BA2600" s="41"/>
      <c r="BC2600" s="41"/>
      <c r="BE2600" s="41"/>
      <c r="BG2600" s="41"/>
      <c r="BI2600" s="41"/>
      <c r="BK2600" s="41"/>
      <c r="BM2600" s="41"/>
      <c r="BO2600" s="41"/>
    </row>
    <row r="2601" spans="13:67" x14ac:dyDescent="0.2">
      <c r="M2601" s="41"/>
      <c r="O2601" s="41"/>
      <c r="Q2601" s="41"/>
      <c r="S2601" s="41"/>
      <c r="U2601" s="41"/>
      <c r="W2601" s="41"/>
      <c r="Y2601" s="41"/>
      <c r="AA2601" s="41"/>
      <c r="AC2601" s="41"/>
      <c r="AE2601" s="41"/>
      <c r="AG2601" s="41"/>
      <c r="AI2601" s="41"/>
      <c r="AK2601" s="41"/>
      <c r="AM2601" s="41"/>
      <c r="AO2601" s="41"/>
      <c r="AQ2601" s="41"/>
      <c r="AS2601" s="41"/>
      <c r="AU2601" s="41"/>
      <c r="AW2601" s="41"/>
      <c r="AY2601" s="41"/>
      <c r="BA2601" s="41"/>
      <c r="BC2601" s="41"/>
      <c r="BE2601" s="41"/>
      <c r="BG2601" s="41"/>
      <c r="BI2601" s="41"/>
      <c r="BK2601" s="41"/>
      <c r="BM2601" s="41"/>
      <c r="BO2601" s="41"/>
    </row>
    <row r="2602" spans="13:67" x14ac:dyDescent="0.2">
      <c r="M2602" s="41"/>
      <c r="O2602" s="41"/>
      <c r="Q2602" s="41"/>
      <c r="S2602" s="41"/>
      <c r="U2602" s="41"/>
      <c r="W2602" s="41"/>
      <c r="Y2602" s="41"/>
      <c r="AA2602" s="41"/>
      <c r="AC2602" s="41"/>
      <c r="AE2602" s="41"/>
      <c r="AG2602" s="41"/>
      <c r="AI2602" s="41"/>
      <c r="AK2602" s="41"/>
      <c r="AM2602" s="41"/>
      <c r="AO2602" s="41"/>
      <c r="AQ2602" s="41"/>
      <c r="AS2602" s="41"/>
      <c r="AU2602" s="41"/>
      <c r="AW2602" s="41"/>
      <c r="AY2602" s="41"/>
      <c r="BA2602" s="41"/>
      <c r="BC2602" s="41"/>
      <c r="BE2602" s="41"/>
      <c r="BG2602" s="41"/>
      <c r="BI2602" s="41"/>
      <c r="BK2602" s="41"/>
      <c r="BM2602" s="41"/>
      <c r="BO2602" s="41"/>
    </row>
    <row r="2603" spans="13:67" x14ac:dyDescent="0.2">
      <c r="M2603" s="41"/>
      <c r="O2603" s="41"/>
      <c r="Q2603" s="41"/>
      <c r="S2603" s="41"/>
      <c r="U2603" s="41"/>
      <c r="W2603" s="41"/>
      <c r="Y2603" s="41"/>
      <c r="AA2603" s="41"/>
      <c r="AC2603" s="41"/>
      <c r="AE2603" s="41"/>
      <c r="AG2603" s="41"/>
      <c r="AI2603" s="41"/>
      <c r="AK2603" s="41"/>
      <c r="AM2603" s="41"/>
      <c r="AO2603" s="41"/>
      <c r="AQ2603" s="41"/>
      <c r="AS2603" s="41"/>
      <c r="AU2603" s="41"/>
      <c r="AW2603" s="41"/>
      <c r="AY2603" s="41"/>
      <c r="BA2603" s="41"/>
      <c r="BC2603" s="41"/>
      <c r="BE2603" s="41"/>
      <c r="BG2603" s="41"/>
      <c r="BI2603" s="41"/>
      <c r="BK2603" s="41"/>
      <c r="BM2603" s="41"/>
      <c r="BO2603" s="41"/>
    </row>
    <row r="2604" spans="13:67" x14ac:dyDescent="0.2">
      <c r="M2604" s="41"/>
      <c r="O2604" s="41"/>
      <c r="Q2604" s="41"/>
      <c r="S2604" s="41"/>
      <c r="U2604" s="41"/>
      <c r="W2604" s="41"/>
      <c r="Y2604" s="41"/>
      <c r="AA2604" s="41"/>
      <c r="AC2604" s="41"/>
      <c r="AE2604" s="41"/>
      <c r="AG2604" s="41"/>
      <c r="AI2604" s="41"/>
      <c r="AK2604" s="41"/>
      <c r="AM2604" s="41"/>
      <c r="AO2604" s="41"/>
      <c r="AQ2604" s="41"/>
      <c r="AS2604" s="41"/>
      <c r="AU2604" s="41"/>
      <c r="AW2604" s="41"/>
      <c r="AY2604" s="41"/>
      <c r="BA2604" s="41"/>
      <c r="BC2604" s="41"/>
      <c r="BE2604" s="41"/>
      <c r="BG2604" s="41"/>
      <c r="BI2604" s="41"/>
      <c r="BK2604" s="41"/>
      <c r="BM2604" s="41"/>
      <c r="BO2604" s="41"/>
    </row>
    <row r="2605" spans="13:67" x14ac:dyDescent="0.2">
      <c r="M2605" s="41"/>
      <c r="O2605" s="41"/>
      <c r="Q2605" s="41"/>
      <c r="S2605" s="41"/>
      <c r="U2605" s="41"/>
      <c r="W2605" s="41"/>
      <c r="Y2605" s="41"/>
      <c r="AA2605" s="41"/>
      <c r="AC2605" s="41"/>
      <c r="AE2605" s="41"/>
      <c r="AG2605" s="41"/>
      <c r="AI2605" s="41"/>
      <c r="AK2605" s="41"/>
      <c r="AM2605" s="41"/>
      <c r="AO2605" s="41"/>
      <c r="AQ2605" s="41"/>
      <c r="AS2605" s="41"/>
      <c r="AU2605" s="41"/>
      <c r="AW2605" s="41"/>
      <c r="AY2605" s="41"/>
      <c r="BA2605" s="41"/>
      <c r="BC2605" s="41"/>
      <c r="BE2605" s="41"/>
      <c r="BG2605" s="41"/>
      <c r="BI2605" s="41"/>
      <c r="BK2605" s="41"/>
      <c r="BM2605" s="41"/>
      <c r="BO2605" s="41"/>
    </row>
    <row r="2606" spans="13:67" x14ac:dyDescent="0.2">
      <c r="M2606" s="41"/>
      <c r="O2606" s="41"/>
      <c r="Q2606" s="41"/>
      <c r="S2606" s="41"/>
      <c r="U2606" s="41"/>
      <c r="W2606" s="41"/>
      <c r="Y2606" s="41"/>
      <c r="AA2606" s="41"/>
      <c r="AC2606" s="41"/>
      <c r="AE2606" s="41"/>
      <c r="AG2606" s="41"/>
      <c r="AI2606" s="41"/>
      <c r="AK2606" s="41"/>
      <c r="AM2606" s="41"/>
      <c r="AO2606" s="41"/>
      <c r="AQ2606" s="41"/>
      <c r="AS2606" s="41"/>
      <c r="AU2606" s="41"/>
      <c r="AW2606" s="41"/>
      <c r="AY2606" s="41"/>
      <c r="BA2606" s="41"/>
      <c r="BC2606" s="41"/>
      <c r="BE2606" s="41"/>
      <c r="BG2606" s="41"/>
      <c r="BI2606" s="41"/>
      <c r="BK2606" s="41"/>
      <c r="BM2606" s="41"/>
      <c r="BO2606" s="41"/>
    </row>
    <row r="2607" spans="13:67" x14ac:dyDescent="0.2">
      <c r="M2607" s="41"/>
      <c r="O2607" s="41"/>
      <c r="Q2607" s="41"/>
      <c r="S2607" s="41"/>
      <c r="U2607" s="41"/>
      <c r="W2607" s="41"/>
      <c r="Y2607" s="41"/>
      <c r="AA2607" s="41"/>
      <c r="AC2607" s="41"/>
      <c r="AE2607" s="41"/>
      <c r="AG2607" s="41"/>
      <c r="AI2607" s="41"/>
      <c r="AK2607" s="41"/>
      <c r="AM2607" s="41"/>
      <c r="AO2607" s="41"/>
      <c r="AQ2607" s="41"/>
      <c r="AS2607" s="41"/>
      <c r="AU2607" s="41"/>
      <c r="AW2607" s="41"/>
      <c r="AY2607" s="41"/>
      <c r="BA2607" s="41"/>
      <c r="BC2607" s="41"/>
      <c r="BE2607" s="41"/>
      <c r="BG2607" s="41"/>
      <c r="BI2607" s="41"/>
      <c r="BK2607" s="41"/>
      <c r="BM2607" s="41"/>
      <c r="BO2607" s="41"/>
    </row>
    <row r="2608" spans="13:67" x14ac:dyDescent="0.2">
      <c r="M2608" s="41"/>
      <c r="O2608" s="41"/>
      <c r="Q2608" s="41"/>
      <c r="S2608" s="41"/>
      <c r="U2608" s="41"/>
      <c r="W2608" s="41"/>
      <c r="Y2608" s="41"/>
      <c r="AA2608" s="41"/>
      <c r="AC2608" s="41"/>
      <c r="AE2608" s="41"/>
      <c r="AG2608" s="41"/>
      <c r="AI2608" s="41"/>
      <c r="AK2608" s="41"/>
      <c r="AM2608" s="41"/>
      <c r="AO2608" s="41"/>
      <c r="AQ2608" s="41"/>
      <c r="AS2608" s="41"/>
      <c r="AU2608" s="41"/>
      <c r="AW2608" s="41"/>
      <c r="AY2608" s="41"/>
      <c r="BA2608" s="41"/>
      <c r="BC2608" s="41"/>
      <c r="BE2608" s="41"/>
      <c r="BG2608" s="41"/>
      <c r="BI2608" s="41"/>
      <c r="BK2608" s="41"/>
      <c r="BM2608" s="41"/>
      <c r="BO2608" s="41"/>
    </row>
    <row r="2609" spans="13:67" x14ac:dyDescent="0.2">
      <c r="M2609" s="41"/>
      <c r="O2609" s="41"/>
      <c r="Q2609" s="41"/>
      <c r="S2609" s="41"/>
      <c r="U2609" s="41"/>
      <c r="W2609" s="41"/>
      <c r="Y2609" s="41"/>
      <c r="AA2609" s="41"/>
      <c r="AC2609" s="41"/>
      <c r="AE2609" s="41"/>
      <c r="AG2609" s="41"/>
      <c r="AI2609" s="41"/>
      <c r="AK2609" s="41"/>
      <c r="AM2609" s="41"/>
      <c r="AO2609" s="41"/>
      <c r="AQ2609" s="41"/>
      <c r="AS2609" s="41"/>
      <c r="AU2609" s="41"/>
      <c r="AW2609" s="41"/>
      <c r="AY2609" s="41"/>
      <c r="BA2609" s="41"/>
      <c r="BC2609" s="41"/>
      <c r="BE2609" s="41"/>
      <c r="BG2609" s="41"/>
      <c r="BI2609" s="41"/>
      <c r="BK2609" s="41"/>
      <c r="BM2609" s="41"/>
      <c r="BO2609" s="41"/>
    </row>
    <row r="2610" spans="13:67" x14ac:dyDescent="0.2">
      <c r="M2610" s="41"/>
      <c r="O2610" s="41"/>
      <c r="Q2610" s="41"/>
      <c r="S2610" s="41"/>
      <c r="U2610" s="41"/>
      <c r="W2610" s="41"/>
      <c r="Y2610" s="41"/>
      <c r="AA2610" s="41"/>
      <c r="AC2610" s="41"/>
      <c r="AE2610" s="41"/>
      <c r="AG2610" s="41"/>
      <c r="AI2610" s="41"/>
      <c r="AK2610" s="41"/>
      <c r="AM2610" s="41"/>
      <c r="AO2610" s="41"/>
      <c r="AQ2610" s="41"/>
      <c r="AS2610" s="41"/>
      <c r="AU2610" s="41"/>
      <c r="AW2610" s="41"/>
      <c r="AY2610" s="41"/>
      <c r="BA2610" s="41"/>
      <c r="BC2610" s="41"/>
      <c r="BE2610" s="41"/>
      <c r="BG2610" s="41"/>
      <c r="BI2610" s="41"/>
      <c r="BK2610" s="41"/>
      <c r="BM2610" s="41"/>
      <c r="BO2610" s="41"/>
    </row>
    <row r="2611" spans="13:67" x14ac:dyDescent="0.2">
      <c r="M2611" s="41"/>
      <c r="O2611" s="41"/>
      <c r="Q2611" s="41"/>
      <c r="S2611" s="41"/>
      <c r="U2611" s="41"/>
      <c r="W2611" s="41"/>
      <c r="Y2611" s="41"/>
      <c r="AA2611" s="41"/>
      <c r="AC2611" s="41"/>
      <c r="AE2611" s="41"/>
      <c r="AG2611" s="41"/>
      <c r="AI2611" s="41"/>
      <c r="AK2611" s="41"/>
      <c r="AM2611" s="41"/>
      <c r="AO2611" s="41"/>
      <c r="AQ2611" s="41"/>
      <c r="AS2611" s="41"/>
      <c r="AU2611" s="41"/>
      <c r="AW2611" s="41"/>
      <c r="AY2611" s="41"/>
      <c r="BA2611" s="41"/>
      <c r="BC2611" s="41"/>
      <c r="BE2611" s="41"/>
      <c r="BG2611" s="41"/>
      <c r="BI2611" s="41"/>
      <c r="BK2611" s="41"/>
      <c r="BM2611" s="41"/>
      <c r="BO2611" s="41"/>
    </row>
    <row r="2612" spans="13:67" x14ac:dyDescent="0.2">
      <c r="M2612" s="41"/>
      <c r="O2612" s="41"/>
      <c r="Q2612" s="41"/>
      <c r="S2612" s="41"/>
      <c r="U2612" s="41"/>
      <c r="W2612" s="41"/>
      <c r="Y2612" s="41"/>
      <c r="AA2612" s="41"/>
      <c r="AC2612" s="41"/>
      <c r="AE2612" s="41"/>
      <c r="AG2612" s="41"/>
      <c r="AI2612" s="41"/>
      <c r="AK2612" s="41"/>
      <c r="AM2612" s="41"/>
      <c r="AO2612" s="41"/>
      <c r="AQ2612" s="41"/>
      <c r="AS2612" s="41"/>
      <c r="AU2612" s="41"/>
      <c r="AW2612" s="41"/>
      <c r="AY2612" s="41"/>
      <c r="BA2612" s="41"/>
      <c r="BC2612" s="41"/>
      <c r="BE2612" s="41"/>
      <c r="BG2612" s="41"/>
      <c r="BI2612" s="41"/>
      <c r="BK2612" s="41"/>
      <c r="BM2612" s="41"/>
      <c r="BO2612" s="41"/>
    </row>
    <row r="2613" spans="13:67" x14ac:dyDescent="0.2">
      <c r="M2613" s="41"/>
      <c r="O2613" s="41"/>
      <c r="Q2613" s="41"/>
      <c r="S2613" s="41"/>
      <c r="U2613" s="41"/>
      <c r="W2613" s="41"/>
      <c r="Y2613" s="41"/>
      <c r="AA2613" s="41"/>
      <c r="AC2613" s="41"/>
      <c r="AE2613" s="41"/>
      <c r="AG2613" s="41"/>
      <c r="AI2613" s="41"/>
      <c r="AK2613" s="41"/>
      <c r="AM2613" s="41"/>
      <c r="AO2613" s="41"/>
      <c r="AQ2613" s="41"/>
      <c r="AS2613" s="41"/>
      <c r="AU2613" s="41"/>
      <c r="AW2613" s="41"/>
      <c r="AY2613" s="41"/>
      <c r="BA2613" s="41"/>
      <c r="BC2613" s="41"/>
      <c r="BE2613" s="41"/>
      <c r="BG2613" s="41"/>
      <c r="BI2613" s="41"/>
      <c r="BK2613" s="41"/>
      <c r="BM2613" s="41"/>
      <c r="BO2613" s="41"/>
    </row>
    <row r="2614" spans="13:67" x14ac:dyDescent="0.2">
      <c r="M2614" s="41"/>
      <c r="O2614" s="41"/>
      <c r="Q2614" s="41"/>
      <c r="S2614" s="41"/>
      <c r="U2614" s="41"/>
      <c r="W2614" s="41"/>
      <c r="Y2614" s="41"/>
      <c r="AA2614" s="41"/>
      <c r="AC2614" s="41"/>
      <c r="AE2614" s="41"/>
      <c r="AG2614" s="41"/>
      <c r="AI2614" s="41"/>
      <c r="AK2614" s="41"/>
      <c r="AM2614" s="41"/>
      <c r="AO2614" s="41"/>
      <c r="AQ2614" s="41"/>
      <c r="AS2614" s="41"/>
      <c r="AU2614" s="41"/>
      <c r="AW2614" s="41"/>
      <c r="AY2614" s="41"/>
      <c r="BA2614" s="41"/>
      <c r="BC2614" s="41"/>
      <c r="BE2614" s="41"/>
      <c r="BG2614" s="41"/>
      <c r="BI2614" s="41"/>
      <c r="BK2614" s="41"/>
      <c r="BM2614" s="41"/>
      <c r="BO2614" s="41"/>
    </row>
    <row r="2615" spans="13:67" x14ac:dyDescent="0.2">
      <c r="M2615" s="41"/>
      <c r="O2615" s="41"/>
      <c r="Q2615" s="41"/>
      <c r="S2615" s="41"/>
      <c r="U2615" s="41"/>
      <c r="W2615" s="41"/>
      <c r="Y2615" s="41"/>
      <c r="AA2615" s="41"/>
      <c r="AC2615" s="41"/>
      <c r="AE2615" s="41"/>
      <c r="AG2615" s="41"/>
      <c r="AI2615" s="41"/>
      <c r="AK2615" s="41"/>
      <c r="AM2615" s="41"/>
      <c r="AO2615" s="41"/>
      <c r="AQ2615" s="41"/>
      <c r="AS2615" s="41"/>
      <c r="AU2615" s="41"/>
      <c r="AW2615" s="41"/>
      <c r="AY2615" s="41"/>
      <c r="BA2615" s="41"/>
      <c r="BC2615" s="41"/>
      <c r="BE2615" s="41"/>
      <c r="BG2615" s="41"/>
      <c r="BI2615" s="41"/>
      <c r="BK2615" s="41"/>
      <c r="BM2615" s="41"/>
      <c r="BO2615" s="41"/>
    </row>
    <row r="2616" spans="13:67" x14ac:dyDescent="0.2">
      <c r="M2616" s="41"/>
      <c r="O2616" s="41"/>
      <c r="Q2616" s="41"/>
      <c r="S2616" s="41"/>
      <c r="U2616" s="41"/>
      <c r="W2616" s="41"/>
      <c r="Y2616" s="41"/>
      <c r="AA2616" s="41"/>
      <c r="AC2616" s="41"/>
      <c r="AE2616" s="41"/>
      <c r="AG2616" s="41"/>
      <c r="AI2616" s="41"/>
      <c r="AK2616" s="41"/>
      <c r="AM2616" s="41"/>
      <c r="AO2616" s="41"/>
      <c r="AQ2616" s="41"/>
      <c r="AS2616" s="41"/>
      <c r="AU2616" s="41"/>
      <c r="AW2616" s="41"/>
      <c r="AY2616" s="41"/>
      <c r="BA2616" s="41"/>
      <c r="BC2616" s="41"/>
      <c r="BE2616" s="41"/>
      <c r="BG2616" s="41"/>
      <c r="BI2616" s="41"/>
      <c r="BK2616" s="41"/>
      <c r="BM2616" s="41"/>
      <c r="BO2616" s="41"/>
    </row>
    <row r="2617" spans="13:67" x14ac:dyDescent="0.2">
      <c r="M2617" s="41"/>
      <c r="O2617" s="41"/>
      <c r="Q2617" s="41"/>
      <c r="S2617" s="41"/>
      <c r="U2617" s="41"/>
      <c r="W2617" s="41"/>
      <c r="Y2617" s="41"/>
      <c r="AA2617" s="41"/>
      <c r="AC2617" s="41"/>
      <c r="AE2617" s="41"/>
      <c r="AG2617" s="41"/>
      <c r="AI2617" s="41"/>
      <c r="AK2617" s="41"/>
      <c r="AM2617" s="41"/>
      <c r="AO2617" s="41"/>
      <c r="AQ2617" s="41"/>
      <c r="AS2617" s="41"/>
      <c r="AU2617" s="41"/>
      <c r="AW2617" s="41"/>
      <c r="AY2617" s="41"/>
      <c r="BA2617" s="41"/>
      <c r="BC2617" s="41"/>
      <c r="BE2617" s="41"/>
      <c r="BG2617" s="41"/>
      <c r="BI2617" s="41"/>
      <c r="BK2617" s="41"/>
      <c r="BM2617" s="41"/>
      <c r="BO2617" s="41"/>
    </row>
    <row r="2618" spans="13:67" x14ac:dyDescent="0.2">
      <c r="M2618" s="41"/>
      <c r="O2618" s="41"/>
      <c r="Q2618" s="41"/>
      <c r="S2618" s="41"/>
      <c r="U2618" s="41"/>
      <c r="W2618" s="41"/>
      <c r="Y2618" s="41"/>
      <c r="AA2618" s="41"/>
      <c r="AC2618" s="41"/>
      <c r="AE2618" s="41"/>
      <c r="AG2618" s="41"/>
      <c r="AI2618" s="41"/>
      <c r="AK2618" s="41"/>
      <c r="AM2618" s="41"/>
      <c r="AO2618" s="41"/>
      <c r="AQ2618" s="41"/>
      <c r="AS2618" s="41"/>
      <c r="AU2618" s="41"/>
      <c r="AW2618" s="41"/>
      <c r="AY2618" s="41"/>
      <c r="BA2618" s="41"/>
      <c r="BC2618" s="41"/>
      <c r="BE2618" s="41"/>
      <c r="BG2618" s="41"/>
      <c r="BI2618" s="41"/>
      <c r="BK2618" s="41"/>
      <c r="BM2618" s="41"/>
      <c r="BO2618" s="41"/>
    </row>
    <row r="2619" spans="13:67" x14ac:dyDescent="0.2">
      <c r="M2619" s="41"/>
      <c r="O2619" s="41"/>
      <c r="Q2619" s="41"/>
      <c r="S2619" s="41"/>
      <c r="U2619" s="41"/>
      <c r="W2619" s="41"/>
      <c r="Y2619" s="41"/>
      <c r="AA2619" s="41"/>
      <c r="AC2619" s="41"/>
      <c r="AE2619" s="41"/>
      <c r="AG2619" s="41"/>
      <c r="AI2619" s="41"/>
      <c r="AK2619" s="41"/>
      <c r="AM2619" s="41"/>
      <c r="AO2619" s="41"/>
      <c r="AQ2619" s="41"/>
      <c r="AS2619" s="41"/>
      <c r="AU2619" s="41"/>
      <c r="AW2619" s="41"/>
      <c r="AY2619" s="41"/>
      <c r="BA2619" s="41"/>
      <c r="BC2619" s="41"/>
      <c r="BE2619" s="41"/>
      <c r="BG2619" s="41"/>
      <c r="BI2619" s="41"/>
      <c r="BK2619" s="41"/>
      <c r="BM2619" s="41"/>
      <c r="BO2619" s="41"/>
    </row>
    <row r="2620" spans="13:67" x14ac:dyDescent="0.2">
      <c r="M2620" s="41"/>
      <c r="O2620" s="41"/>
      <c r="Q2620" s="41"/>
      <c r="S2620" s="41"/>
      <c r="U2620" s="41"/>
      <c r="W2620" s="41"/>
      <c r="Y2620" s="41"/>
      <c r="AA2620" s="41"/>
      <c r="AC2620" s="41"/>
      <c r="AE2620" s="41"/>
      <c r="AG2620" s="41"/>
      <c r="AI2620" s="41"/>
      <c r="AK2620" s="41"/>
      <c r="AM2620" s="41"/>
      <c r="AO2620" s="41"/>
      <c r="AQ2620" s="41"/>
      <c r="AS2620" s="41"/>
      <c r="AU2620" s="41"/>
      <c r="AW2620" s="41"/>
      <c r="AY2620" s="41"/>
      <c r="BA2620" s="41"/>
      <c r="BC2620" s="41"/>
      <c r="BE2620" s="41"/>
      <c r="BG2620" s="41"/>
      <c r="BI2620" s="41"/>
      <c r="BK2620" s="41"/>
      <c r="BM2620" s="41"/>
      <c r="BO2620" s="41"/>
    </row>
    <row r="2621" spans="13:67" x14ac:dyDescent="0.2">
      <c r="M2621" s="41"/>
      <c r="O2621" s="41"/>
      <c r="Q2621" s="41"/>
      <c r="S2621" s="41"/>
      <c r="U2621" s="41"/>
      <c r="W2621" s="41"/>
      <c r="Y2621" s="41"/>
      <c r="AA2621" s="41"/>
      <c r="AC2621" s="41"/>
      <c r="AE2621" s="41"/>
      <c r="AG2621" s="41"/>
      <c r="AI2621" s="41"/>
      <c r="AK2621" s="41"/>
      <c r="AM2621" s="41"/>
      <c r="AO2621" s="41"/>
      <c r="AQ2621" s="41"/>
      <c r="AS2621" s="41"/>
      <c r="AU2621" s="41"/>
      <c r="AW2621" s="41"/>
      <c r="AY2621" s="41"/>
      <c r="BA2621" s="41"/>
      <c r="BC2621" s="41"/>
      <c r="BE2621" s="41"/>
      <c r="BG2621" s="41"/>
      <c r="BI2621" s="41"/>
      <c r="BK2621" s="41"/>
      <c r="BM2621" s="41"/>
      <c r="BO2621" s="41"/>
    </row>
    <row r="2622" spans="13:67" x14ac:dyDescent="0.2">
      <c r="M2622" s="41"/>
      <c r="O2622" s="41"/>
      <c r="Q2622" s="41"/>
      <c r="S2622" s="41"/>
      <c r="U2622" s="41"/>
      <c r="W2622" s="41"/>
      <c r="Y2622" s="41"/>
      <c r="AA2622" s="41"/>
      <c r="AC2622" s="41"/>
      <c r="AE2622" s="41"/>
      <c r="AG2622" s="41"/>
      <c r="AI2622" s="41"/>
      <c r="AK2622" s="41"/>
      <c r="AM2622" s="41"/>
      <c r="AO2622" s="41"/>
      <c r="AQ2622" s="41"/>
      <c r="AS2622" s="41"/>
      <c r="AU2622" s="41"/>
      <c r="AW2622" s="41"/>
      <c r="AY2622" s="41"/>
      <c r="BA2622" s="41"/>
      <c r="BC2622" s="41"/>
      <c r="BE2622" s="41"/>
      <c r="BG2622" s="41"/>
      <c r="BI2622" s="41"/>
      <c r="BK2622" s="41"/>
      <c r="BM2622" s="41"/>
      <c r="BO2622" s="41"/>
    </row>
    <row r="2623" spans="13:67" x14ac:dyDescent="0.2">
      <c r="M2623" s="41"/>
      <c r="O2623" s="41"/>
      <c r="Q2623" s="41"/>
      <c r="S2623" s="41"/>
      <c r="U2623" s="41"/>
      <c r="W2623" s="41"/>
      <c r="Y2623" s="41"/>
      <c r="AA2623" s="41"/>
      <c r="AC2623" s="41"/>
      <c r="AE2623" s="41"/>
      <c r="AG2623" s="41"/>
      <c r="AI2623" s="41"/>
      <c r="AK2623" s="41"/>
      <c r="AM2623" s="41"/>
      <c r="AO2623" s="41"/>
      <c r="AQ2623" s="41"/>
      <c r="AS2623" s="41"/>
      <c r="AU2623" s="41"/>
      <c r="AW2623" s="41"/>
      <c r="AY2623" s="41"/>
      <c r="BA2623" s="41"/>
      <c r="BC2623" s="41"/>
      <c r="BE2623" s="41"/>
      <c r="BG2623" s="41"/>
      <c r="BI2623" s="41"/>
      <c r="BK2623" s="41"/>
      <c r="BM2623" s="41"/>
      <c r="BO2623" s="41"/>
    </row>
    <row r="2624" spans="13:67" x14ac:dyDescent="0.2">
      <c r="M2624" s="41"/>
      <c r="O2624" s="41"/>
      <c r="Q2624" s="41"/>
      <c r="S2624" s="41"/>
      <c r="U2624" s="41"/>
      <c r="W2624" s="41"/>
      <c r="Y2624" s="41"/>
      <c r="AA2624" s="41"/>
      <c r="AC2624" s="41"/>
      <c r="AE2624" s="41"/>
      <c r="AG2624" s="41"/>
      <c r="AI2624" s="41"/>
      <c r="AK2624" s="41"/>
      <c r="AM2624" s="41"/>
      <c r="AO2624" s="41"/>
      <c r="AQ2624" s="41"/>
      <c r="AS2624" s="41"/>
      <c r="AU2624" s="41"/>
      <c r="AW2624" s="41"/>
      <c r="AY2624" s="41"/>
      <c r="BA2624" s="41"/>
      <c r="BC2624" s="41"/>
      <c r="BE2624" s="41"/>
      <c r="BG2624" s="41"/>
      <c r="BI2624" s="41"/>
      <c r="BK2624" s="41"/>
      <c r="BM2624" s="41"/>
      <c r="BO2624" s="41"/>
    </row>
    <row r="2625" spans="13:67" x14ac:dyDescent="0.2">
      <c r="M2625" s="41"/>
      <c r="O2625" s="41"/>
      <c r="Q2625" s="41"/>
      <c r="S2625" s="41"/>
      <c r="U2625" s="41"/>
      <c r="W2625" s="41"/>
      <c r="Y2625" s="41"/>
      <c r="AA2625" s="41"/>
      <c r="AC2625" s="41"/>
      <c r="AE2625" s="41"/>
      <c r="AG2625" s="41"/>
      <c r="AI2625" s="41"/>
      <c r="AK2625" s="41"/>
      <c r="AM2625" s="41"/>
      <c r="AO2625" s="41"/>
      <c r="AQ2625" s="41"/>
      <c r="AS2625" s="41"/>
      <c r="AU2625" s="41"/>
      <c r="AW2625" s="41"/>
      <c r="AY2625" s="41"/>
      <c r="BA2625" s="41"/>
      <c r="BC2625" s="41"/>
      <c r="BE2625" s="41"/>
      <c r="BG2625" s="41"/>
      <c r="BI2625" s="41"/>
      <c r="BK2625" s="41"/>
      <c r="BM2625" s="41"/>
      <c r="BO2625" s="41"/>
    </row>
    <row r="2626" spans="13:67" x14ac:dyDescent="0.2">
      <c r="M2626" s="41"/>
      <c r="O2626" s="41"/>
      <c r="Q2626" s="41"/>
      <c r="S2626" s="41"/>
      <c r="U2626" s="41"/>
      <c r="W2626" s="41"/>
      <c r="Y2626" s="41"/>
      <c r="AA2626" s="41"/>
      <c r="AC2626" s="41"/>
      <c r="AE2626" s="41"/>
      <c r="AG2626" s="41"/>
      <c r="AI2626" s="41"/>
      <c r="AK2626" s="41"/>
      <c r="AM2626" s="41"/>
      <c r="AO2626" s="41"/>
      <c r="AQ2626" s="41"/>
      <c r="AS2626" s="41"/>
      <c r="AU2626" s="41"/>
      <c r="AW2626" s="41"/>
      <c r="AY2626" s="41"/>
      <c r="BA2626" s="41"/>
      <c r="BC2626" s="41"/>
      <c r="BE2626" s="41"/>
      <c r="BG2626" s="41"/>
      <c r="BI2626" s="41"/>
      <c r="BK2626" s="41"/>
      <c r="BM2626" s="41"/>
      <c r="BO2626" s="41"/>
    </row>
    <row r="2627" spans="13:67" x14ac:dyDescent="0.2">
      <c r="M2627" s="41"/>
      <c r="O2627" s="41"/>
      <c r="Q2627" s="41"/>
      <c r="S2627" s="41"/>
      <c r="U2627" s="41"/>
      <c r="W2627" s="41"/>
      <c r="Y2627" s="41"/>
      <c r="AA2627" s="41"/>
      <c r="AC2627" s="41"/>
      <c r="AE2627" s="41"/>
      <c r="AG2627" s="41"/>
      <c r="AI2627" s="41"/>
      <c r="AK2627" s="41"/>
      <c r="AM2627" s="41"/>
      <c r="AO2627" s="41"/>
      <c r="AQ2627" s="41"/>
      <c r="AS2627" s="41"/>
      <c r="AU2627" s="41"/>
      <c r="AW2627" s="41"/>
      <c r="AY2627" s="41"/>
      <c r="BA2627" s="41"/>
      <c r="BC2627" s="41"/>
      <c r="BE2627" s="41"/>
      <c r="BG2627" s="41"/>
      <c r="BI2627" s="41"/>
      <c r="BK2627" s="41"/>
      <c r="BM2627" s="41"/>
      <c r="BO2627" s="41"/>
    </row>
    <row r="2628" spans="13:67" x14ac:dyDescent="0.2">
      <c r="M2628" s="41"/>
      <c r="O2628" s="41"/>
      <c r="Q2628" s="41"/>
      <c r="S2628" s="41"/>
      <c r="U2628" s="41"/>
      <c r="W2628" s="41"/>
      <c r="Y2628" s="41"/>
      <c r="AA2628" s="41"/>
      <c r="AC2628" s="41"/>
      <c r="AE2628" s="41"/>
      <c r="AG2628" s="41"/>
      <c r="AI2628" s="41"/>
      <c r="AK2628" s="41"/>
      <c r="AM2628" s="41"/>
      <c r="AO2628" s="41"/>
      <c r="AQ2628" s="41"/>
      <c r="AS2628" s="41"/>
      <c r="AU2628" s="41"/>
      <c r="AW2628" s="41"/>
      <c r="AY2628" s="41"/>
      <c r="BA2628" s="41"/>
      <c r="BC2628" s="41"/>
      <c r="BE2628" s="41"/>
      <c r="BG2628" s="41"/>
      <c r="BI2628" s="41"/>
      <c r="BK2628" s="41"/>
      <c r="BM2628" s="41"/>
      <c r="BO2628" s="41"/>
    </row>
    <row r="2629" spans="13:67" x14ac:dyDescent="0.2">
      <c r="M2629" s="41"/>
      <c r="O2629" s="41"/>
      <c r="Q2629" s="41"/>
      <c r="S2629" s="41"/>
      <c r="U2629" s="41"/>
      <c r="W2629" s="41"/>
      <c r="Y2629" s="41"/>
      <c r="AA2629" s="41"/>
      <c r="AC2629" s="41"/>
      <c r="AE2629" s="41"/>
      <c r="AG2629" s="41"/>
      <c r="AI2629" s="41"/>
      <c r="AK2629" s="41"/>
      <c r="AM2629" s="41"/>
      <c r="AO2629" s="41"/>
      <c r="AQ2629" s="41"/>
      <c r="AS2629" s="41"/>
      <c r="AU2629" s="41"/>
      <c r="AW2629" s="41"/>
      <c r="AY2629" s="41"/>
      <c r="BA2629" s="41"/>
      <c r="BC2629" s="41"/>
      <c r="BE2629" s="41"/>
      <c r="BG2629" s="41"/>
      <c r="BI2629" s="41"/>
      <c r="BK2629" s="41"/>
      <c r="BM2629" s="41"/>
      <c r="BO2629" s="41"/>
    </row>
    <row r="2630" spans="13:67" x14ac:dyDescent="0.2">
      <c r="M2630" s="41"/>
      <c r="O2630" s="41"/>
      <c r="Q2630" s="41"/>
      <c r="S2630" s="41"/>
      <c r="U2630" s="41"/>
      <c r="W2630" s="41"/>
      <c r="Y2630" s="41"/>
      <c r="AA2630" s="41"/>
      <c r="AC2630" s="41"/>
      <c r="AE2630" s="41"/>
      <c r="AG2630" s="41"/>
      <c r="AI2630" s="41"/>
      <c r="AK2630" s="41"/>
      <c r="AM2630" s="41"/>
      <c r="AO2630" s="41"/>
      <c r="AQ2630" s="41"/>
      <c r="AS2630" s="41"/>
      <c r="AU2630" s="41"/>
      <c r="AW2630" s="41"/>
      <c r="AY2630" s="41"/>
      <c r="BA2630" s="41"/>
      <c r="BC2630" s="41"/>
      <c r="BE2630" s="41"/>
      <c r="BG2630" s="41"/>
      <c r="BI2630" s="41"/>
      <c r="BK2630" s="41"/>
      <c r="BM2630" s="41"/>
      <c r="BO2630" s="41"/>
    </row>
    <row r="2631" spans="13:67" x14ac:dyDescent="0.2">
      <c r="M2631" s="41"/>
      <c r="O2631" s="41"/>
      <c r="Q2631" s="41"/>
      <c r="S2631" s="41"/>
      <c r="U2631" s="41"/>
      <c r="W2631" s="41"/>
      <c r="Y2631" s="41"/>
      <c r="AA2631" s="41"/>
      <c r="AC2631" s="41"/>
      <c r="AE2631" s="41"/>
      <c r="AG2631" s="41"/>
      <c r="AI2631" s="41"/>
      <c r="AK2631" s="41"/>
      <c r="AM2631" s="41"/>
      <c r="AO2631" s="41"/>
      <c r="AQ2631" s="41"/>
      <c r="AS2631" s="41"/>
      <c r="AU2631" s="41"/>
      <c r="AW2631" s="41"/>
      <c r="AY2631" s="41"/>
      <c r="BA2631" s="41"/>
      <c r="BC2631" s="41"/>
      <c r="BE2631" s="41"/>
      <c r="BG2631" s="41"/>
      <c r="BI2631" s="41"/>
      <c r="BK2631" s="41"/>
      <c r="BM2631" s="41"/>
      <c r="BO2631" s="41"/>
    </row>
    <row r="2632" spans="13:67" x14ac:dyDescent="0.2">
      <c r="M2632" s="41"/>
      <c r="O2632" s="41"/>
      <c r="Q2632" s="41"/>
      <c r="S2632" s="41"/>
      <c r="U2632" s="41"/>
      <c r="W2632" s="41"/>
      <c r="Y2632" s="41"/>
      <c r="AA2632" s="41"/>
      <c r="AC2632" s="41"/>
      <c r="AE2632" s="41"/>
      <c r="AG2632" s="41"/>
      <c r="AI2632" s="41"/>
      <c r="AK2632" s="41"/>
      <c r="AM2632" s="41"/>
      <c r="AO2632" s="41"/>
      <c r="AQ2632" s="41"/>
      <c r="AS2632" s="41"/>
      <c r="AU2632" s="41"/>
      <c r="AW2632" s="41"/>
      <c r="AY2632" s="41"/>
      <c r="BA2632" s="41"/>
      <c r="BC2632" s="41"/>
      <c r="BE2632" s="41"/>
      <c r="BG2632" s="41"/>
      <c r="BI2632" s="41"/>
      <c r="BK2632" s="41"/>
      <c r="BM2632" s="41"/>
      <c r="BO2632" s="41"/>
    </row>
    <row r="2633" spans="13:67" x14ac:dyDescent="0.2">
      <c r="M2633" s="41"/>
      <c r="O2633" s="41"/>
      <c r="Q2633" s="41"/>
      <c r="S2633" s="41"/>
      <c r="U2633" s="41"/>
      <c r="W2633" s="41"/>
      <c r="Y2633" s="41"/>
      <c r="AA2633" s="41"/>
      <c r="AC2633" s="41"/>
      <c r="AE2633" s="41"/>
      <c r="AG2633" s="41"/>
      <c r="AI2633" s="41"/>
      <c r="AK2633" s="41"/>
      <c r="AM2633" s="41"/>
      <c r="AO2633" s="41"/>
      <c r="AQ2633" s="41"/>
      <c r="AS2633" s="41"/>
      <c r="AU2633" s="41"/>
      <c r="AW2633" s="41"/>
      <c r="AY2633" s="41"/>
      <c r="BA2633" s="41"/>
      <c r="BC2633" s="41"/>
      <c r="BE2633" s="41"/>
      <c r="BG2633" s="41"/>
      <c r="BI2633" s="41"/>
      <c r="BK2633" s="41"/>
      <c r="BM2633" s="41"/>
      <c r="BO2633" s="41"/>
    </row>
    <row r="2634" spans="13:67" x14ac:dyDescent="0.2">
      <c r="M2634" s="41"/>
      <c r="O2634" s="41"/>
      <c r="Q2634" s="41"/>
      <c r="S2634" s="41"/>
      <c r="U2634" s="41"/>
      <c r="W2634" s="41"/>
      <c r="Y2634" s="41"/>
      <c r="AA2634" s="41"/>
      <c r="AC2634" s="41"/>
      <c r="AE2634" s="41"/>
      <c r="AG2634" s="41"/>
      <c r="AI2634" s="41"/>
      <c r="AK2634" s="41"/>
      <c r="AM2634" s="41"/>
      <c r="AO2634" s="41"/>
      <c r="AQ2634" s="41"/>
      <c r="AS2634" s="41"/>
      <c r="AU2634" s="41"/>
      <c r="AW2634" s="41"/>
      <c r="AY2634" s="41"/>
      <c r="BA2634" s="41"/>
      <c r="BC2634" s="41"/>
      <c r="BE2634" s="41"/>
      <c r="BG2634" s="41"/>
      <c r="BI2634" s="41"/>
      <c r="BK2634" s="41"/>
      <c r="BM2634" s="41"/>
      <c r="BO2634" s="41"/>
    </row>
    <row r="2635" spans="13:67" x14ac:dyDescent="0.2">
      <c r="M2635" s="41"/>
      <c r="O2635" s="41"/>
      <c r="Q2635" s="41"/>
      <c r="S2635" s="41"/>
      <c r="U2635" s="41"/>
      <c r="W2635" s="41"/>
      <c r="Y2635" s="41"/>
      <c r="AA2635" s="41"/>
      <c r="AC2635" s="41"/>
      <c r="AE2635" s="41"/>
      <c r="AG2635" s="41"/>
      <c r="AI2635" s="41"/>
      <c r="AK2635" s="41"/>
      <c r="AM2635" s="41"/>
      <c r="AO2635" s="41"/>
      <c r="AQ2635" s="41"/>
      <c r="AS2635" s="41"/>
      <c r="AU2635" s="41"/>
      <c r="AW2635" s="41"/>
      <c r="AY2635" s="41"/>
      <c r="BA2635" s="41"/>
      <c r="BC2635" s="41"/>
      <c r="BE2635" s="41"/>
      <c r="BG2635" s="41"/>
      <c r="BI2635" s="41"/>
      <c r="BK2635" s="41"/>
      <c r="BM2635" s="41"/>
      <c r="BO2635" s="41"/>
    </row>
    <row r="2636" spans="13:67" x14ac:dyDescent="0.2">
      <c r="M2636" s="41"/>
      <c r="O2636" s="41"/>
      <c r="Q2636" s="41"/>
      <c r="S2636" s="41"/>
      <c r="U2636" s="41"/>
      <c r="W2636" s="41"/>
      <c r="Y2636" s="41"/>
      <c r="AA2636" s="41"/>
      <c r="AC2636" s="41"/>
      <c r="AE2636" s="41"/>
      <c r="AG2636" s="41"/>
      <c r="AI2636" s="41"/>
      <c r="AK2636" s="41"/>
      <c r="AM2636" s="41"/>
      <c r="AO2636" s="41"/>
      <c r="AQ2636" s="41"/>
      <c r="AS2636" s="41"/>
      <c r="AU2636" s="41"/>
      <c r="AW2636" s="41"/>
      <c r="AY2636" s="41"/>
      <c r="BA2636" s="41"/>
      <c r="BC2636" s="41"/>
      <c r="BE2636" s="41"/>
      <c r="BG2636" s="41"/>
      <c r="BI2636" s="41"/>
      <c r="BK2636" s="41"/>
      <c r="BM2636" s="41"/>
      <c r="BO2636" s="41"/>
    </row>
    <row r="2637" spans="13:67" x14ac:dyDescent="0.2">
      <c r="M2637" s="41"/>
      <c r="O2637" s="41"/>
      <c r="Q2637" s="41"/>
      <c r="S2637" s="41"/>
      <c r="U2637" s="41"/>
      <c r="W2637" s="41"/>
      <c r="Y2637" s="41"/>
      <c r="AA2637" s="41"/>
      <c r="AC2637" s="41"/>
      <c r="AE2637" s="41"/>
      <c r="AG2637" s="41"/>
      <c r="AI2637" s="41"/>
      <c r="AK2637" s="41"/>
      <c r="AM2637" s="41"/>
      <c r="AO2637" s="41"/>
      <c r="AQ2637" s="41"/>
      <c r="AS2637" s="41"/>
      <c r="AU2637" s="41"/>
      <c r="AW2637" s="41"/>
      <c r="AY2637" s="41"/>
      <c r="BA2637" s="41"/>
      <c r="BC2637" s="41"/>
      <c r="BE2637" s="41"/>
      <c r="BG2637" s="41"/>
      <c r="BI2637" s="41"/>
      <c r="BK2637" s="41"/>
      <c r="BM2637" s="41"/>
      <c r="BO2637" s="41"/>
    </row>
    <row r="2638" spans="13:67" x14ac:dyDescent="0.2">
      <c r="M2638" s="41"/>
      <c r="O2638" s="41"/>
      <c r="Q2638" s="41"/>
      <c r="S2638" s="41"/>
      <c r="U2638" s="41"/>
      <c r="W2638" s="41"/>
      <c r="Y2638" s="41"/>
      <c r="AA2638" s="41"/>
      <c r="AC2638" s="41"/>
      <c r="AE2638" s="41"/>
      <c r="AG2638" s="41"/>
      <c r="AI2638" s="41"/>
      <c r="AK2638" s="41"/>
      <c r="AM2638" s="41"/>
      <c r="AO2638" s="41"/>
      <c r="AQ2638" s="41"/>
      <c r="AS2638" s="41"/>
      <c r="AU2638" s="41"/>
      <c r="AW2638" s="41"/>
      <c r="AY2638" s="41"/>
      <c r="BA2638" s="41"/>
      <c r="BC2638" s="41"/>
      <c r="BE2638" s="41"/>
      <c r="BG2638" s="41"/>
      <c r="BI2638" s="41"/>
      <c r="BK2638" s="41"/>
      <c r="BM2638" s="41"/>
      <c r="BO2638" s="41"/>
    </row>
    <row r="2639" spans="13:67" x14ac:dyDescent="0.2">
      <c r="M2639" s="41"/>
      <c r="O2639" s="41"/>
      <c r="Q2639" s="41"/>
      <c r="S2639" s="41"/>
      <c r="U2639" s="41"/>
      <c r="W2639" s="41"/>
      <c r="Y2639" s="41"/>
      <c r="AA2639" s="41"/>
      <c r="AC2639" s="41"/>
      <c r="AE2639" s="41"/>
      <c r="AG2639" s="41"/>
      <c r="AI2639" s="41"/>
      <c r="AK2639" s="41"/>
      <c r="AM2639" s="41"/>
      <c r="AO2639" s="41"/>
      <c r="AQ2639" s="41"/>
      <c r="AS2639" s="41"/>
      <c r="AU2639" s="41"/>
      <c r="AW2639" s="41"/>
      <c r="AY2639" s="41"/>
      <c r="BA2639" s="41"/>
      <c r="BC2639" s="41"/>
      <c r="BE2639" s="41"/>
      <c r="BG2639" s="41"/>
      <c r="BI2639" s="41"/>
      <c r="BK2639" s="41"/>
      <c r="BM2639" s="41"/>
      <c r="BO2639" s="41"/>
    </row>
    <row r="2640" spans="13:67" x14ac:dyDescent="0.2">
      <c r="M2640" s="41"/>
      <c r="O2640" s="41"/>
      <c r="Q2640" s="41"/>
      <c r="S2640" s="41"/>
      <c r="U2640" s="41"/>
      <c r="W2640" s="41"/>
      <c r="Y2640" s="41"/>
      <c r="AA2640" s="41"/>
      <c r="AC2640" s="41"/>
      <c r="AE2640" s="41"/>
      <c r="AG2640" s="41"/>
      <c r="AI2640" s="41"/>
      <c r="AK2640" s="41"/>
      <c r="AM2640" s="41"/>
      <c r="AO2640" s="41"/>
      <c r="AQ2640" s="41"/>
      <c r="AS2640" s="41"/>
      <c r="AU2640" s="41"/>
      <c r="AW2640" s="41"/>
      <c r="AY2640" s="41"/>
      <c r="BA2640" s="41"/>
      <c r="BC2640" s="41"/>
      <c r="BE2640" s="41"/>
      <c r="BG2640" s="41"/>
      <c r="BI2640" s="41"/>
      <c r="BK2640" s="41"/>
      <c r="BM2640" s="41"/>
      <c r="BO2640" s="41"/>
    </row>
    <row r="2641" spans="13:67" x14ac:dyDescent="0.2">
      <c r="M2641" s="41"/>
      <c r="O2641" s="41"/>
      <c r="Q2641" s="41"/>
      <c r="S2641" s="41"/>
      <c r="U2641" s="41"/>
      <c r="W2641" s="41"/>
      <c r="Y2641" s="41"/>
      <c r="AA2641" s="41"/>
      <c r="AC2641" s="41"/>
      <c r="AE2641" s="41"/>
      <c r="AG2641" s="41"/>
      <c r="AI2641" s="41"/>
      <c r="AK2641" s="41"/>
      <c r="AM2641" s="41"/>
      <c r="AO2641" s="41"/>
      <c r="AQ2641" s="41"/>
      <c r="AS2641" s="41"/>
      <c r="AU2641" s="41"/>
      <c r="AW2641" s="41"/>
      <c r="AY2641" s="41"/>
      <c r="BA2641" s="41"/>
      <c r="BC2641" s="41"/>
      <c r="BE2641" s="41"/>
      <c r="BG2641" s="41"/>
      <c r="BI2641" s="41"/>
      <c r="BK2641" s="41"/>
      <c r="BM2641" s="41"/>
      <c r="BO2641" s="41"/>
    </row>
    <row r="2642" spans="13:67" x14ac:dyDescent="0.2">
      <c r="M2642" s="41"/>
      <c r="O2642" s="41"/>
      <c r="Q2642" s="41"/>
      <c r="S2642" s="41"/>
      <c r="U2642" s="41"/>
      <c r="W2642" s="41"/>
      <c r="Y2642" s="41"/>
      <c r="AA2642" s="41"/>
      <c r="AC2642" s="41"/>
      <c r="AE2642" s="41"/>
      <c r="AG2642" s="41"/>
      <c r="AI2642" s="41"/>
      <c r="AK2642" s="41"/>
      <c r="AM2642" s="41"/>
      <c r="AO2642" s="41"/>
      <c r="AQ2642" s="41"/>
      <c r="AS2642" s="41"/>
      <c r="AU2642" s="41"/>
      <c r="AW2642" s="41"/>
      <c r="AY2642" s="41"/>
      <c r="BA2642" s="41"/>
      <c r="BC2642" s="41"/>
      <c r="BE2642" s="41"/>
      <c r="BG2642" s="41"/>
      <c r="BI2642" s="41"/>
      <c r="BK2642" s="41"/>
      <c r="BM2642" s="41"/>
      <c r="BO2642" s="41"/>
    </row>
    <row r="2643" spans="13:67" x14ac:dyDescent="0.2">
      <c r="M2643" s="41"/>
      <c r="O2643" s="41"/>
      <c r="Q2643" s="41"/>
      <c r="S2643" s="41"/>
      <c r="U2643" s="41"/>
      <c r="W2643" s="41"/>
      <c r="Y2643" s="41"/>
      <c r="AA2643" s="41"/>
      <c r="AC2643" s="41"/>
      <c r="AE2643" s="41"/>
      <c r="AG2643" s="41"/>
      <c r="AI2643" s="41"/>
      <c r="AK2643" s="41"/>
      <c r="AM2643" s="41"/>
      <c r="AO2643" s="41"/>
      <c r="AQ2643" s="41"/>
      <c r="AS2643" s="41"/>
      <c r="AU2643" s="41"/>
      <c r="AW2643" s="41"/>
      <c r="AY2643" s="41"/>
      <c r="BA2643" s="41"/>
      <c r="BC2643" s="41"/>
      <c r="BE2643" s="41"/>
      <c r="BG2643" s="41"/>
      <c r="BI2643" s="41"/>
      <c r="BK2643" s="41"/>
      <c r="BM2643" s="41"/>
      <c r="BO2643" s="41"/>
    </row>
    <row r="2644" spans="13:67" x14ac:dyDescent="0.2">
      <c r="M2644" s="41"/>
      <c r="O2644" s="41"/>
      <c r="Q2644" s="41"/>
      <c r="S2644" s="41"/>
      <c r="U2644" s="41"/>
      <c r="W2644" s="41"/>
      <c r="Y2644" s="41"/>
      <c r="AA2644" s="41"/>
      <c r="AC2644" s="41"/>
      <c r="AE2644" s="41"/>
      <c r="AG2644" s="41"/>
      <c r="AI2644" s="41"/>
      <c r="AK2644" s="41"/>
      <c r="AM2644" s="41"/>
      <c r="AO2644" s="41"/>
      <c r="AQ2644" s="41"/>
      <c r="AS2644" s="41"/>
      <c r="AU2644" s="41"/>
      <c r="AW2644" s="41"/>
      <c r="AY2644" s="41"/>
      <c r="BA2644" s="41"/>
      <c r="BC2644" s="41"/>
      <c r="BE2644" s="41"/>
      <c r="BG2644" s="41"/>
      <c r="BI2644" s="41"/>
      <c r="BK2644" s="41"/>
      <c r="BM2644" s="41"/>
      <c r="BO2644" s="41"/>
    </row>
    <row r="2645" spans="13:67" x14ac:dyDescent="0.2">
      <c r="M2645" s="41"/>
      <c r="O2645" s="41"/>
      <c r="Q2645" s="41"/>
      <c r="S2645" s="41"/>
      <c r="U2645" s="41"/>
      <c r="W2645" s="41"/>
      <c r="Y2645" s="41"/>
      <c r="AA2645" s="41"/>
      <c r="AC2645" s="41"/>
      <c r="AE2645" s="41"/>
      <c r="AG2645" s="41"/>
      <c r="AI2645" s="41"/>
      <c r="AK2645" s="41"/>
      <c r="AM2645" s="41"/>
      <c r="AO2645" s="41"/>
      <c r="AQ2645" s="41"/>
      <c r="AS2645" s="41"/>
      <c r="AU2645" s="41"/>
      <c r="AW2645" s="41"/>
      <c r="AY2645" s="41"/>
      <c r="BA2645" s="41"/>
      <c r="BC2645" s="41"/>
      <c r="BE2645" s="41"/>
      <c r="BG2645" s="41"/>
      <c r="BI2645" s="41"/>
      <c r="BK2645" s="41"/>
      <c r="BM2645" s="41"/>
      <c r="BO2645" s="41"/>
    </row>
    <row r="2646" spans="13:67" x14ac:dyDescent="0.2">
      <c r="M2646" s="41"/>
      <c r="O2646" s="41"/>
      <c r="Q2646" s="41"/>
      <c r="S2646" s="41"/>
      <c r="U2646" s="41"/>
      <c r="W2646" s="41"/>
      <c r="Y2646" s="41"/>
      <c r="AA2646" s="41"/>
      <c r="AC2646" s="41"/>
      <c r="AE2646" s="41"/>
      <c r="AG2646" s="41"/>
      <c r="AI2646" s="41"/>
      <c r="AK2646" s="41"/>
      <c r="AM2646" s="41"/>
      <c r="AO2646" s="41"/>
      <c r="AQ2646" s="41"/>
      <c r="AS2646" s="41"/>
      <c r="AU2646" s="41"/>
      <c r="AW2646" s="41"/>
      <c r="AY2646" s="41"/>
      <c r="BA2646" s="41"/>
      <c r="BC2646" s="41"/>
      <c r="BE2646" s="41"/>
      <c r="BG2646" s="41"/>
      <c r="BI2646" s="41"/>
      <c r="BK2646" s="41"/>
      <c r="BM2646" s="41"/>
      <c r="BO2646" s="41"/>
    </row>
    <row r="2647" spans="13:67" x14ac:dyDescent="0.2">
      <c r="M2647" s="41"/>
      <c r="O2647" s="41"/>
      <c r="Q2647" s="41"/>
      <c r="S2647" s="41"/>
      <c r="U2647" s="41"/>
      <c r="W2647" s="41"/>
      <c r="Y2647" s="41"/>
      <c r="AA2647" s="41"/>
      <c r="AC2647" s="41"/>
      <c r="AE2647" s="41"/>
      <c r="AG2647" s="41"/>
      <c r="AI2647" s="41"/>
      <c r="AK2647" s="41"/>
      <c r="AM2647" s="41"/>
      <c r="AO2647" s="41"/>
      <c r="AQ2647" s="41"/>
      <c r="AS2647" s="41"/>
      <c r="AU2647" s="41"/>
      <c r="AW2647" s="41"/>
      <c r="AY2647" s="41"/>
      <c r="BA2647" s="41"/>
      <c r="BC2647" s="41"/>
      <c r="BE2647" s="41"/>
      <c r="BG2647" s="41"/>
      <c r="BI2647" s="41"/>
      <c r="BK2647" s="41"/>
      <c r="BM2647" s="41"/>
      <c r="BO2647" s="41"/>
    </row>
    <row r="2648" spans="13:67" x14ac:dyDescent="0.2">
      <c r="M2648" s="41"/>
      <c r="O2648" s="41"/>
      <c r="Q2648" s="41"/>
      <c r="S2648" s="41"/>
      <c r="U2648" s="41"/>
      <c r="W2648" s="41"/>
      <c r="Y2648" s="41"/>
      <c r="AA2648" s="41"/>
      <c r="AC2648" s="41"/>
      <c r="AE2648" s="41"/>
      <c r="AG2648" s="41"/>
      <c r="AI2648" s="41"/>
      <c r="AK2648" s="41"/>
      <c r="AM2648" s="41"/>
      <c r="AO2648" s="41"/>
      <c r="AQ2648" s="41"/>
      <c r="AS2648" s="41"/>
      <c r="AU2648" s="41"/>
      <c r="AW2648" s="41"/>
      <c r="AY2648" s="41"/>
      <c r="BA2648" s="41"/>
      <c r="BC2648" s="41"/>
      <c r="BE2648" s="41"/>
      <c r="BG2648" s="41"/>
      <c r="BI2648" s="41"/>
      <c r="BK2648" s="41"/>
      <c r="BM2648" s="41"/>
      <c r="BO2648" s="41"/>
    </row>
    <row r="2649" spans="13:67" x14ac:dyDescent="0.2">
      <c r="M2649" s="41"/>
      <c r="O2649" s="41"/>
      <c r="Q2649" s="41"/>
      <c r="S2649" s="41"/>
      <c r="U2649" s="41"/>
      <c r="W2649" s="41"/>
      <c r="Y2649" s="41"/>
      <c r="AA2649" s="41"/>
      <c r="AC2649" s="41"/>
      <c r="AE2649" s="41"/>
      <c r="AG2649" s="41"/>
      <c r="AI2649" s="41"/>
      <c r="AK2649" s="41"/>
      <c r="AM2649" s="41"/>
      <c r="AO2649" s="41"/>
      <c r="AQ2649" s="41"/>
      <c r="AS2649" s="41"/>
      <c r="AU2649" s="41"/>
      <c r="AW2649" s="41"/>
      <c r="AY2649" s="41"/>
      <c r="BA2649" s="41"/>
      <c r="BC2649" s="41"/>
      <c r="BE2649" s="41"/>
      <c r="BG2649" s="41"/>
      <c r="BI2649" s="41"/>
      <c r="BK2649" s="41"/>
      <c r="BM2649" s="41"/>
      <c r="BO2649" s="41"/>
    </row>
    <row r="2650" spans="13:67" x14ac:dyDescent="0.2">
      <c r="M2650" s="41"/>
      <c r="O2650" s="41"/>
      <c r="Q2650" s="41"/>
      <c r="S2650" s="41"/>
      <c r="U2650" s="41"/>
      <c r="W2650" s="41"/>
      <c r="Y2650" s="41"/>
      <c r="AA2650" s="41"/>
      <c r="AC2650" s="41"/>
      <c r="AE2650" s="41"/>
      <c r="AG2650" s="41"/>
      <c r="AI2650" s="41"/>
      <c r="AK2650" s="41"/>
      <c r="AM2650" s="41"/>
      <c r="AO2650" s="41"/>
      <c r="AQ2650" s="41"/>
      <c r="AS2650" s="41"/>
      <c r="AU2650" s="41"/>
      <c r="AW2650" s="41"/>
      <c r="AY2650" s="41"/>
      <c r="BA2650" s="41"/>
      <c r="BC2650" s="41"/>
      <c r="BE2650" s="41"/>
      <c r="BG2650" s="41"/>
      <c r="BI2650" s="41"/>
      <c r="BK2650" s="41"/>
      <c r="BM2650" s="41"/>
      <c r="BO2650" s="41"/>
    </row>
    <row r="2651" spans="13:67" x14ac:dyDescent="0.2">
      <c r="M2651" s="41"/>
      <c r="O2651" s="41"/>
      <c r="Q2651" s="41"/>
      <c r="S2651" s="41"/>
      <c r="U2651" s="41"/>
      <c r="W2651" s="41"/>
      <c r="Y2651" s="41"/>
      <c r="AA2651" s="41"/>
      <c r="AC2651" s="41"/>
      <c r="AE2651" s="41"/>
      <c r="AG2651" s="41"/>
      <c r="AI2651" s="41"/>
      <c r="AK2651" s="41"/>
      <c r="AM2651" s="41"/>
      <c r="AO2651" s="41"/>
      <c r="AQ2651" s="41"/>
      <c r="AS2651" s="41"/>
      <c r="AU2651" s="41"/>
      <c r="AW2651" s="41"/>
      <c r="AY2651" s="41"/>
      <c r="BA2651" s="41"/>
      <c r="BC2651" s="41"/>
      <c r="BE2651" s="41"/>
      <c r="BG2651" s="41"/>
      <c r="BI2651" s="41"/>
      <c r="BK2651" s="41"/>
      <c r="BM2651" s="41"/>
      <c r="BO2651" s="41"/>
    </row>
    <row r="2652" spans="13:67" x14ac:dyDescent="0.2">
      <c r="M2652" s="41"/>
      <c r="O2652" s="41"/>
      <c r="Q2652" s="41"/>
      <c r="S2652" s="41"/>
      <c r="U2652" s="41"/>
      <c r="W2652" s="41"/>
      <c r="Y2652" s="41"/>
      <c r="AA2652" s="41"/>
      <c r="AC2652" s="41"/>
      <c r="AE2652" s="41"/>
      <c r="AG2652" s="41"/>
      <c r="AI2652" s="41"/>
      <c r="AK2652" s="41"/>
      <c r="AM2652" s="41"/>
      <c r="AO2652" s="41"/>
      <c r="AQ2652" s="41"/>
      <c r="AS2652" s="41"/>
      <c r="AU2652" s="41"/>
      <c r="AW2652" s="41"/>
      <c r="AY2652" s="41"/>
      <c r="BA2652" s="41"/>
      <c r="BC2652" s="41"/>
      <c r="BE2652" s="41"/>
      <c r="BG2652" s="41"/>
      <c r="BI2652" s="41"/>
      <c r="BK2652" s="41"/>
      <c r="BM2652" s="41"/>
      <c r="BO2652" s="41"/>
    </row>
    <row r="2653" spans="13:67" x14ac:dyDescent="0.2">
      <c r="M2653" s="41"/>
      <c r="O2653" s="41"/>
      <c r="Q2653" s="41"/>
      <c r="S2653" s="41"/>
      <c r="U2653" s="41"/>
      <c r="W2653" s="41"/>
      <c r="Y2653" s="41"/>
      <c r="AA2653" s="41"/>
      <c r="AC2653" s="41"/>
      <c r="AE2653" s="41"/>
      <c r="AG2653" s="41"/>
      <c r="AI2653" s="41"/>
      <c r="AK2653" s="41"/>
      <c r="AM2653" s="41"/>
      <c r="AO2653" s="41"/>
      <c r="AQ2653" s="41"/>
      <c r="AS2653" s="41"/>
      <c r="AU2653" s="41"/>
      <c r="AW2653" s="41"/>
      <c r="AY2653" s="41"/>
      <c r="BA2653" s="41"/>
      <c r="BC2653" s="41"/>
      <c r="BE2653" s="41"/>
      <c r="BG2653" s="41"/>
      <c r="BI2653" s="41"/>
      <c r="BK2653" s="41"/>
      <c r="BM2653" s="41"/>
      <c r="BO2653" s="41"/>
    </row>
    <row r="2654" spans="13:67" x14ac:dyDescent="0.2">
      <c r="M2654" s="41"/>
      <c r="O2654" s="41"/>
      <c r="Q2654" s="41"/>
      <c r="S2654" s="41"/>
      <c r="U2654" s="41"/>
      <c r="W2654" s="41"/>
      <c r="Y2654" s="41"/>
      <c r="AA2654" s="41"/>
      <c r="AC2654" s="41"/>
      <c r="AE2654" s="41"/>
      <c r="AG2654" s="41"/>
      <c r="AI2654" s="41"/>
      <c r="AK2654" s="41"/>
      <c r="AM2654" s="41"/>
      <c r="AO2654" s="41"/>
      <c r="AQ2654" s="41"/>
      <c r="AS2654" s="41"/>
      <c r="AU2654" s="41"/>
      <c r="AW2654" s="41"/>
      <c r="AY2654" s="41"/>
      <c r="BA2654" s="41"/>
      <c r="BC2654" s="41"/>
      <c r="BE2654" s="41"/>
      <c r="BG2654" s="41"/>
      <c r="BI2654" s="41"/>
      <c r="BK2654" s="41"/>
      <c r="BM2654" s="41"/>
      <c r="BO2654" s="41"/>
    </row>
    <row r="2655" spans="13:67" x14ac:dyDescent="0.2">
      <c r="M2655" s="41"/>
      <c r="O2655" s="41"/>
      <c r="Q2655" s="41"/>
      <c r="S2655" s="41"/>
      <c r="U2655" s="41"/>
      <c r="W2655" s="41"/>
      <c r="Y2655" s="41"/>
      <c r="AA2655" s="41"/>
      <c r="AC2655" s="41"/>
      <c r="AE2655" s="41"/>
      <c r="AG2655" s="41"/>
      <c r="AI2655" s="41"/>
      <c r="AK2655" s="41"/>
      <c r="AM2655" s="41"/>
      <c r="AO2655" s="41"/>
      <c r="AQ2655" s="41"/>
      <c r="AS2655" s="41"/>
      <c r="AU2655" s="41"/>
      <c r="AW2655" s="41"/>
      <c r="AY2655" s="41"/>
      <c r="BA2655" s="41"/>
      <c r="BC2655" s="41"/>
      <c r="BE2655" s="41"/>
      <c r="BG2655" s="41"/>
      <c r="BI2655" s="41"/>
      <c r="BK2655" s="41"/>
      <c r="BM2655" s="41"/>
      <c r="BO2655" s="41"/>
    </row>
    <row r="2656" spans="13:67" x14ac:dyDescent="0.2">
      <c r="M2656" s="41"/>
      <c r="O2656" s="41"/>
      <c r="Q2656" s="41"/>
      <c r="S2656" s="41"/>
      <c r="U2656" s="41"/>
      <c r="W2656" s="41"/>
      <c r="Y2656" s="41"/>
      <c r="AA2656" s="41"/>
      <c r="AC2656" s="41"/>
      <c r="AE2656" s="41"/>
      <c r="AG2656" s="41"/>
      <c r="AI2656" s="41"/>
      <c r="AK2656" s="41"/>
      <c r="AM2656" s="41"/>
      <c r="AO2656" s="41"/>
      <c r="AQ2656" s="41"/>
      <c r="AS2656" s="41"/>
      <c r="AU2656" s="41"/>
      <c r="AW2656" s="41"/>
      <c r="AY2656" s="41"/>
      <c r="BA2656" s="41"/>
      <c r="BC2656" s="41"/>
      <c r="BE2656" s="41"/>
      <c r="BG2656" s="41"/>
      <c r="BI2656" s="41"/>
      <c r="BK2656" s="41"/>
      <c r="BM2656" s="41"/>
      <c r="BO2656" s="41"/>
    </row>
    <row r="2657" spans="13:67" x14ac:dyDescent="0.2">
      <c r="M2657" s="41"/>
      <c r="O2657" s="41"/>
      <c r="Q2657" s="41"/>
      <c r="S2657" s="41"/>
      <c r="U2657" s="41"/>
      <c r="W2657" s="41"/>
      <c r="Y2657" s="41"/>
      <c r="AA2657" s="41"/>
      <c r="AC2657" s="41"/>
      <c r="AE2657" s="41"/>
      <c r="AG2657" s="41"/>
      <c r="AI2657" s="41"/>
      <c r="AK2657" s="41"/>
      <c r="AM2657" s="41"/>
      <c r="AO2657" s="41"/>
      <c r="AQ2657" s="41"/>
      <c r="AS2657" s="41"/>
      <c r="AU2657" s="41"/>
      <c r="AW2657" s="41"/>
      <c r="AY2657" s="41"/>
      <c r="BA2657" s="41"/>
      <c r="BC2657" s="41"/>
      <c r="BE2657" s="41"/>
      <c r="BG2657" s="41"/>
      <c r="BI2657" s="41"/>
      <c r="BK2657" s="41"/>
      <c r="BM2657" s="41"/>
      <c r="BO2657" s="41"/>
    </row>
    <row r="2658" spans="13:67" x14ac:dyDescent="0.2">
      <c r="M2658" s="41"/>
      <c r="O2658" s="41"/>
      <c r="Q2658" s="41"/>
      <c r="S2658" s="41"/>
      <c r="U2658" s="41"/>
      <c r="W2658" s="41"/>
      <c r="Y2658" s="41"/>
      <c r="AA2658" s="41"/>
      <c r="AC2658" s="41"/>
      <c r="AE2658" s="41"/>
      <c r="AG2658" s="41"/>
      <c r="AI2658" s="41"/>
      <c r="AK2658" s="41"/>
      <c r="AM2658" s="41"/>
      <c r="AO2658" s="41"/>
      <c r="AQ2658" s="41"/>
      <c r="AS2658" s="41"/>
      <c r="AU2658" s="41"/>
      <c r="AW2658" s="41"/>
      <c r="AY2658" s="41"/>
      <c r="BA2658" s="41"/>
      <c r="BC2658" s="41"/>
      <c r="BE2658" s="41"/>
      <c r="BG2658" s="41"/>
      <c r="BI2658" s="41"/>
      <c r="BK2658" s="41"/>
      <c r="BM2658" s="41"/>
      <c r="BO2658" s="41"/>
    </row>
    <row r="2659" spans="13:67" x14ac:dyDescent="0.2">
      <c r="M2659" s="41"/>
      <c r="O2659" s="41"/>
      <c r="Q2659" s="41"/>
      <c r="S2659" s="41"/>
      <c r="U2659" s="41"/>
      <c r="W2659" s="41"/>
      <c r="Y2659" s="41"/>
      <c r="AA2659" s="41"/>
      <c r="AC2659" s="41"/>
      <c r="AE2659" s="41"/>
      <c r="AG2659" s="41"/>
      <c r="AI2659" s="41"/>
      <c r="AK2659" s="41"/>
      <c r="AM2659" s="41"/>
      <c r="AO2659" s="41"/>
      <c r="AQ2659" s="41"/>
      <c r="AS2659" s="41"/>
      <c r="AU2659" s="41"/>
      <c r="AW2659" s="41"/>
      <c r="AY2659" s="41"/>
      <c r="BA2659" s="41"/>
      <c r="BC2659" s="41"/>
      <c r="BE2659" s="41"/>
      <c r="BG2659" s="41"/>
      <c r="BI2659" s="41"/>
      <c r="BK2659" s="41"/>
      <c r="BM2659" s="41"/>
      <c r="BO2659" s="41"/>
    </row>
    <row r="2660" spans="13:67" x14ac:dyDescent="0.2">
      <c r="M2660" s="41"/>
      <c r="O2660" s="41"/>
      <c r="Q2660" s="41"/>
      <c r="S2660" s="41"/>
      <c r="U2660" s="41"/>
      <c r="W2660" s="41"/>
      <c r="Y2660" s="41"/>
      <c r="AA2660" s="41"/>
      <c r="AC2660" s="41"/>
      <c r="AE2660" s="41"/>
      <c r="AG2660" s="41"/>
      <c r="AI2660" s="41"/>
      <c r="AK2660" s="41"/>
      <c r="AM2660" s="41"/>
      <c r="AO2660" s="41"/>
      <c r="AQ2660" s="41"/>
      <c r="AS2660" s="41"/>
      <c r="AU2660" s="41"/>
      <c r="AW2660" s="41"/>
      <c r="AY2660" s="41"/>
      <c r="BA2660" s="41"/>
      <c r="BC2660" s="41"/>
      <c r="BE2660" s="41"/>
      <c r="BG2660" s="41"/>
      <c r="BI2660" s="41"/>
      <c r="BK2660" s="41"/>
      <c r="BM2660" s="41"/>
      <c r="BO2660" s="41"/>
    </row>
    <row r="2661" spans="13:67" x14ac:dyDescent="0.2">
      <c r="M2661" s="41"/>
      <c r="O2661" s="41"/>
      <c r="Q2661" s="41"/>
      <c r="S2661" s="41"/>
      <c r="U2661" s="41"/>
      <c r="W2661" s="41"/>
      <c r="Y2661" s="41"/>
      <c r="AA2661" s="41"/>
      <c r="AC2661" s="41"/>
      <c r="AE2661" s="41"/>
      <c r="AG2661" s="41"/>
      <c r="AI2661" s="41"/>
      <c r="AK2661" s="41"/>
      <c r="AM2661" s="41"/>
      <c r="AO2661" s="41"/>
      <c r="AQ2661" s="41"/>
      <c r="AS2661" s="41"/>
      <c r="AU2661" s="41"/>
      <c r="AW2661" s="41"/>
      <c r="AY2661" s="41"/>
      <c r="BA2661" s="41"/>
      <c r="BC2661" s="41"/>
      <c r="BE2661" s="41"/>
      <c r="BG2661" s="41"/>
      <c r="BI2661" s="41"/>
      <c r="BK2661" s="41"/>
      <c r="BM2661" s="41"/>
      <c r="BO2661" s="41"/>
    </row>
    <row r="2662" spans="13:67" x14ac:dyDescent="0.2">
      <c r="M2662" s="41"/>
      <c r="O2662" s="41"/>
      <c r="Q2662" s="41"/>
      <c r="S2662" s="41"/>
      <c r="U2662" s="41"/>
      <c r="W2662" s="41"/>
      <c r="Y2662" s="41"/>
      <c r="AA2662" s="41"/>
      <c r="AC2662" s="41"/>
      <c r="AE2662" s="41"/>
      <c r="AG2662" s="41"/>
      <c r="AI2662" s="41"/>
      <c r="AK2662" s="41"/>
      <c r="AM2662" s="41"/>
      <c r="AO2662" s="41"/>
      <c r="AQ2662" s="41"/>
      <c r="AS2662" s="41"/>
      <c r="AU2662" s="41"/>
      <c r="AW2662" s="41"/>
      <c r="AY2662" s="41"/>
      <c r="BA2662" s="41"/>
      <c r="BC2662" s="41"/>
      <c r="BE2662" s="41"/>
      <c r="BG2662" s="41"/>
      <c r="BI2662" s="41"/>
      <c r="BK2662" s="41"/>
      <c r="BM2662" s="41"/>
      <c r="BO2662" s="41"/>
    </row>
    <row r="2663" spans="13:67" x14ac:dyDescent="0.2">
      <c r="M2663" s="41"/>
      <c r="O2663" s="41"/>
      <c r="Q2663" s="41"/>
      <c r="S2663" s="41"/>
      <c r="U2663" s="41"/>
      <c r="W2663" s="41"/>
      <c r="Y2663" s="41"/>
      <c r="AA2663" s="41"/>
      <c r="AC2663" s="41"/>
      <c r="AE2663" s="41"/>
      <c r="AG2663" s="41"/>
      <c r="AI2663" s="41"/>
      <c r="AK2663" s="41"/>
      <c r="AM2663" s="41"/>
      <c r="AO2663" s="41"/>
      <c r="AQ2663" s="41"/>
      <c r="AS2663" s="41"/>
      <c r="AU2663" s="41"/>
      <c r="AW2663" s="41"/>
      <c r="AY2663" s="41"/>
      <c r="BA2663" s="41"/>
      <c r="BC2663" s="41"/>
      <c r="BE2663" s="41"/>
      <c r="BG2663" s="41"/>
      <c r="BI2663" s="41"/>
      <c r="BK2663" s="41"/>
      <c r="BM2663" s="41"/>
      <c r="BO2663" s="41"/>
    </row>
    <row r="2664" spans="13:67" x14ac:dyDescent="0.2">
      <c r="M2664" s="41"/>
      <c r="O2664" s="41"/>
      <c r="Q2664" s="41"/>
      <c r="S2664" s="41"/>
      <c r="U2664" s="41"/>
      <c r="W2664" s="41"/>
      <c r="Y2664" s="41"/>
      <c r="AA2664" s="41"/>
      <c r="AC2664" s="41"/>
      <c r="AE2664" s="41"/>
      <c r="AG2664" s="41"/>
      <c r="AI2664" s="41"/>
      <c r="AK2664" s="41"/>
      <c r="AM2664" s="41"/>
      <c r="AO2664" s="41"/>
      <c r="AQ2664" s="41"/>
      <c r="AS2664" s="41"/>
      <c r="AU2664" s="41"/>
      <c r="AW2664" s="41"/>
      <c r="AY2664" s="41"/>
      <c r="BA2664" s="41"/>
      <c r="BC2664" s="41"/>
      <c r="BE2664" s="41"/>
      <c r="BG2664" s="41"/>
      <c r="BI2664" s="41"/>
      <c r="BK2664" s="41"/>
      <c r="BM2664" s="41"/>
      <c r="BO2664" s="41"/>
    </row>
    <row r="2665" spans="13:67" x14ac:dyDescent="0.2">
      <c r="M2665" s="41"/>
      <c r="O2665" s="41"/>
      <c r="Q2665" s="41"/>
      <c r="S2665" s="41"/>
      <c r="U2665" s="41"/>
      <c r="W2665" s="41"/>
      <c r="Y2665" s="41"/>
      <c r="AA2665" s="41"/>
      <c r="AC2665" s="41"/>
      <c r="AE2665" s="41"/>
      <c r="AG2665" s="41"/>
      <c r="AI2665" s="41"/>
      <c r="AK2665" s="41"/>
      <c r="AM2665" s="41"/>
      <c r="AO2665" s="41"/>
      <c r="AQ2665" s="41"/>
      <c r="AS2665" s="41"/>
      <c r="AU2665" s="41"/>
      <c r="AW2665" s="41"/>
      <c r="AY2665" s="41"/>
      <c r="BA2665" s="41"/>
      <c r="BC2665" s="41"/>
      <c r="BE2665" s="41"/>
      <c r="BG2665" s="41"/>
      <c r="BI2665" s="41"/>
      <c r="BK2665" s="41"/>
      <c r="BM2665" s="41"/>
      <c r="BO2665" s="41"/>
    </row>
    <row r="2666" spans="13:67" x14ac:dyDescent="0.2">
      <c r="M2666" s="41"/>
      <c r="O2666" s="41"/>
      <c r="Q2666" s="41"/>
      <c r="S2666" s="41"/>
      <c r="U2666" s="41"/>
      <c r="W2666" s="41"/>
      <c r="Y2666" s="41"/>
      <c r="AA2666" s="41"/>
      <c r="AC2666" s="41"/>
      <c r="AE2666" s="41"/>
      <c r="AG2666" s="41"/>
      <c r="AI2666" s="41"/>
      <c r="AK2666" s="41"/>
      <c r="AM2666" s="41"/>
      <c r="AO2666" s="41"/>
      <c r="AQ2666" s="41"/>
      <c r="AS2666" s="41"/>
      <c r="AU2666" s="41"/>
      <c r="AW2666" s="41"/>
      <c r="AY2666" s="41"/>
      <c r="BA2666" s="41"/>
      <c r="BC2666" s="41"/>
      <c r="BE2666" s="41"/>
      <c r="BG2666" s="41"/>
      <c r="BI2666" s="41"/>
      <c r="BK2666" s="41"/>
      <c r="BM2666" s="41"/>
      <c r="BO2666" s="41"/>
    </row>
    <row r="2667" spans="13:67" x14ac:dyDescent="0.2">
      <c r="M2667" s="41"/>
      <c r="O2667" s="41"/>
      <c r="Q2667" s="41"/>
      <c r="S2667" s="41"/>
      <c r="U2667" s="41"/>
      <c r="W2667" s="41"/>
      <c r="Y2667" s="41"/>
      <c r="AA2667" s="41"/>
      <c r="AC2667" s="41"/>
      <c r="AE2667" s="41"/>
      <c r="AG2667" s="41"/>
      <c r="AI2667" s="41"/>
      <c r="AK2667" s="41"/>
      <c r="AM2667" s="41"/>
      <c r="AO2667" s="41"/>
      <c r="AQ2667" s="41"/>
      <c r="AS2667" s="41"/>
      <c r="AU2667" s="41"/>
      <c r="AW2667" s="41"/>
      <c r="AY2667" s="41"/>
      <c r="BA2667" s="41"/>
      <c r="BC2667" s="41"/>
      <c r="BE2667" s="41"/>
      <c r="BG2667" s="41"/>
      <c r="BI2667" s="41"/>
      <c r="BK2667" s="41"/>
      <c r="BM2667" s="41"/>
      <c r="BO2667" s="41"/>
    </row>
    <row r="2668" spans="13:67" x14ac:dyDescent="0.2">
      <c r="M2668" s="41"/>
      <c r="O2668" s="41"/>
      <c r="Q2668" s="41"/>
      <c r="S2668" s="41"/>
      <c r="U2668" s="41"/>
      <c r="W2668" s="41"/>
      <c r="Y2668" s="41"/>
      <c r="AA2668" s="41"/>
      <c r="AC2668" s="41"/>
      <c r="AE2668" s="41"/>
      <c r="AG2668" s="41"/>
      <c r="AI2668" s="41"/>
      <c r="AK2668" s="41"/>
      <c r="AM2668" s="41"/>
      <c r="AO2668" s="41"/>
      <c r="AQ2668" s="41"/>
      <c r="AS2668" s="41"/>
      <c r="AU2668" s="41"/>
      <c r="AW2668" s="41"/>
      <c r="AY2668" s="41"/>
      <c r="BA2668" s="41"/>
      <c r="BC2668" s="41"/>
      <c r="BE2668" s="41"/>
      <c r="BG2668" s="41"/>
      <c r="BI2668" s="41"/>
      <c r="BK2668" s="41"/>
      <c r="BM2668" s="41"/>
      <c r="BO2668" s="41"/>
    </row>
    <row r="2669" spans="13:67" x14ac:dyDescent="0.2">
      <c r="M2669" s="41"/>
      <c r="O2669" s="41"/>
      <c r="Q2669" s="41"/>
      <c r="S2669" s="41"/>
      <c r="U2669" s="41"/>
      <c r="W2669" s="41"/>
      <c r="Y2669" s="41"/>
      <c r="AA2669" s="41"/>
      <c r="AC2669" s="41"/>
      <c r="AE2669" s="41"/>
      <c r="AG2669" s="41"/>
      <c r="AI2669" s="41"/>
      <c r="AK2669" s="41"/>
      <c r="AM2669" s="41"/>
      <c r="AO2669" s="41"/>
      <c r="AQ2669" s="41"/>
      <c r="AS2669" s="41"/>
      <c r="AU2669" s="41"/>
      <c r="AW2669" s="41"/>
      <c r="AY2669" s="41"/>
      <c r="BA2669" s="41"/>
      <c r="BC2669" s="41"/>
      <c r="BE2669" s="41"/>
      <c r="BG2669" s="41"/>
      <c r="BI2669" s="41"/>
      <c r="BK2669" s="41"/>
      <c r="BM2669" s="41"/>
      <c r="BO2669" s="41"/>
    </row>
    <row r="2670" spans="13:67" x14ac:dyDescent="0.2">
      <c r="M2670" s="41"/>
      <c r="O2670" s="41"/>
      <c r="Q2670" s="41"/>
      <c r="S2670" s="41"/>
      <c r="U2670" s="41"/>
      <c r="W2670" s="41"/>
      <c r="Y2670" s="41"/>
      <c r="AA2670" s="41"/>
      <c r="AC2670" s="41"/>
      <c r="AE2670" s="41"/>
      <c r="AG2670" s="41"/>
      <c r="AI2670" s="41"/>
      <c r="AK2670" s="41"/>
      <c r="AM2670" s="41"/>
      <c r="AO2670" s="41"/>
      <c r="AQ2670" s="41"/>
      <c r="AS2670" s="41"/>
      <c r="AU2670" s="41"/>
      <c r="AW2670" s="41"/>
      <c r="AY2670" s="41"/>
      <c r="BA2670" s="41"/>
      <c r="BC2670" s="41"/>
      <c r="BE2670" s="41"/>
      <c r="BG2670" s="41"/>
      <c r="BI2670" s="41"/>
      <c r="BK2670" s="41"/>
      <c r="BM2670" s="41"/>
      <c r="BO2670" s="41"/>
    </row>
    <row r="2671" spans="13:67" x14ac:dyDescent="0.2">
      <c r="M2671" s="41"/>
      <c r="O2671" s="41"/>
      <c r="Q2671" s="41"/>
      <c r="S2671" s="41"/>
      <c r="U2671" s="41"/>
      <c r="W2671" s="41"/>
      <c r="Y2671" s="41"/>
      <c r="AA2671" s="41"/>
      <c r="AC2671" s="41"/>
      <c r="AE2671" s="41"/>
      <c r="AG2671" s="41"/>
      <c r="AI2671" s="41"/>
      <c r="AK2671" s="41"/>
      <c r="AM2671" s="41"/>
      <c r="AO2671" s="41"/>
      <c r="AQ2671" s="41"/>
      <c r="AS2671" s="41"/>
      <c r="AU2671" s="41"/>
      <c r="AW2671" s="41"/>
      <c r="AY2671" s="41"/>
      <c r="BA2671" s="41"/>
      <c r="BC2671" s="41"/>
      <c r="BE2671" s="41"/>
      <c r="BG2671" s="41"/>
      <c r="BI2671" s="41"/>
      <c r="BK2671" s="41"/>
      <c r="BM2671" s="41"/>
      <c r="BO2671" s="41"/>
    </row>
    <row r="2672" spans="13:67" x14ac:dyDescent="0.2">
      <c r="M2672" s="41"/>
      <c r="O2672" s="41"/>
      <c r="Q2672" s="41"/>
      <c r="S2672" s="41"/>
      <c r="U2672" s="41"/>
      <c r="W2672" s="41"/>
      <c r="Y2672" s="41"/>
      <c r="AA2672" s="41"/>
      <c r="AC2672" s="41"/>
      <c r="AE2672" s="41"/>
      <c r="AG2672" s="41"/>
      <c r="AI2672" s="41"/>
      <c r="AK2672" s="41"/>
      <c r="AM2672" s="41"/>
      <c r="AO2672" s="41"/>
      <c r="AQ2672" s="41"/>
      <c r="AS2672" s="41"/>
      <c r="AU2672" s="41"/>
      <c r="AW2672" s="41"/>
      <c r="AY2672" s="41"/>
      <c r="BA2672" s="41"/>
      <c r="BC2672" s="41"/>
      <c r="BE2672" s="41"/>
      <c r="BG2672" s="41"/>
      <c r="BI2672" s="41"/>
      <c r="BK2672" s="41"/>
      <c r="BM2672" s="41"/>
      <c r="BO2672" s="41"/>
    </row>
    <row r="2673" spans="13:67" x14ac:dyDescent="0.2">
      <c r="M2673" s="41"/>
      <c r="O2673" s="41"/>
      <c r="Q2673" s="41"/>
      <c r="S2673" s="41"/>
      <c r="U2673" s="41"/>
      <c r="W2673" s="41"/>
      <c r="Y2673" s="41"/>
      <c r="AA2673" s="41"/>
      <c r="AC2673" s="41"/>
      <c r="AE2673" s="41"/>
      <c r="AG2673" s="41"/>
      <c r="AI2673" s="41"/>
      <c r="AK2673" s="41"/>
      <c r="AM2673" s="41"/>
      <c r="AO2673" s="41"/>
      <c r="AQ2673" s="41"/>
      <c r="AS2673" s="41"/>
      <c r="AU2673" s="41"/>
      <c r="AW2673" s="41"/>
      <c r="AY2673" s="41"/>
      <c r="BA2673" s="41"/>
      <c r="BC2673" s="41"/>
      <c r="BE2673" s="41"/>
      <c r="BG2673" s="41"/>
      <c r="BI2673" s="41"/>
      <c r="BK2673" s="41"/>
      <c r="BM2673" s="41"/>
      <c r="BO2673" s="41"/>
    </row>
    <row r="2674" spans="13:67" x14ac:dyDescent="0.2">
      <c r="M2674" s="41"/>
      <c r="O2674" s="41"/>
      <c r="Q2674" s="41"/>
      <c r="S2674" s="41"/>
      <c r="U2674" s="41"/>
      <c r="W2674" s="41"/>
      <c r="Y2674" s="41"/>
      <c r="AA2674" s="41"/>
      <c r="AC2674" s="41"/>
      <c r="AE2674" s="41"/>
      <c r="AG2674" s="41"/>
      <c r="AI2674" s="41"/>
      <c r="AK2674" s="41"/>
      <c r="AM2674" s="41"/>
      <c r="AO2674" s="41"/>
      <c r="AQ2674" s="41"/>
      <c r="AS2674" s="41"/>
      <c r="AU2674" s="41"/>
      <c r="AW2674" s="41"/>
      <c r="AY2674" s="41"/>
      <c r="BA2674" s="41"/>
      <c r="BC2674" s="41"/>
      <c r="BE2674" s="41"/>
      <c r="BG2674" s="41"/>
      <c r="BI2674" s="41"/>
      <c r="BK2674" s="41"/>
      <c r="BM2674" s="41"/>
      <c r="BO2674" s="41"/>
    </row>
    <row r="2675" spans="13:67" x14ac:dyDescent="0.2">
      <c r="M2675" s="41"/>
      <c r="O2675" s="41"/>
      <c r="Q2675" s="41"/>
      <c r="S2675" s="41"/>
      <c r="U2675" s="41"/>
      <c r="W2675" s="41"/>
      <c r="Y2675" s="41"/>
      <c r="AA2675" s="41"/>
      <c r="AC2675" s="41"/>
      <c r="AE2675" s="41"/>
      <c r="AG2675" s="41"/>
      <c r="AI2675" s="41"/>
      <c r="AK2675" s="41"/>
      <c r="AM2675" s="41"/>
      <c r="AO2675" s="41"/>
      <c r="AQ2675" s="41"/>
      <c r="AS2675" s="41"/>
      <c r="AU2675" s="41"/>
      <c r="AW2675" s="41"/>
      <c r="AY2675" s="41"/>
      <c r="BA2675" s="41"/>
      <c r="BC2675" s="41"/>
      <c r="BE2675" s="41"/>
      <c r="BG2675" s="41"/>
      <c r="BI2675" s="41"/>
      <c r="BK2675" s="41"/>
      <c r="BM2675" s="41"/>
      <c r="BO2675" s="41"/>
    </row>
    <row r="2676" spans="13:67" x14ac:dyDescent="0.2">
      <c r="M2676" s="41"/>
      <c r="O2676" s="41"/>
      <c r="Q2676" s="41"/>
      <c r="S2676" s="41"/>
      <c r="U2676" s="41"/>
      <c r="W2676" s="41"/>
      <c r="Y2676" s="41"/>
      <c r="AA2676" s="41"/>
      <c r="AC2676" s="41"/>
      <c r="AE2676" s="41"/>
      <c r="AG2676" s="41"/>
      <c r="AI2676" s="41"/>
      <c r="AK2676" s="41"/>
      <c r="AM2676" s="41"/>
      <c r="AO2676" s="41"/>
      <c r="AQ2676" s="41"/>
      <c r="AS2676" s="41"/>
      <c r="AU2676" s="41"/>
      <c r="AW2676" s="41"/>
      <c r="AY2676" s="41"/>
      <c r="BA2676" s="41"/>
      <c r="BC2676" s="41"/>
      <c r="BE2676" s="41"/>
      <c r="BG2676" s="41"/>
      <c r="BI2676" s="41"/>
      <c r="BK2676" s="41"/>
      <c r="BM2676" s="41"/>
      <c r="BO2676" s="41"/>
    </row>
    <row r="2677" spans="13:67" x14ac:dyDescent="0.2">
      <c r="M2677" s="41"/>
      <c r="O2677" s="41"/>
      <c r="Q2677" s="41"/>
      <c r="S2677" s="41"/>
      <c r="U2677" s="41"/>
      <c r="W2677" s="41"/>
      <c r="Y2677" s="41"/>
      <c r="AA2677" s="41"/>
      <c r="AC2677" s="41"/>
      <c r="AE2677" s="41"/>
      <c r="AG2677" s="41"/>
      <c r="AI2677" s="41"/>
      <c r="AK2677" s="41"/>
      <c r="AM2677" s="41"/>
      <c r="AO2677" s="41"/>
      <c r="AQ2677" s="41"/>
      <c r="AS2677" s="41"/>
      <c r="AU2677" s="41"/>
      <c r="AW2677" s="41"/>
      <c r="AY2677" s="41"/>
      <c r="BA2677" s="41"/>
      <c r="BC2677" s="41"/>
      <c r="BE2677" s="41"/>
      <c r="BG2677" s="41"/>
      <c r="BI2677" s="41"/>
      <c r="BK2677" s="41"/>
      <c r="BM2677" s="41"/>
      <c r="BO2677" s="41"/>
    </row>
    <row r="2678" spans="13:67" x14ac:dyDescent="0.2">
      <c r="M2678" s="41"/>
      <c r="O2678" s="41"/>
      <c r="Q2678" s="41"/>
      <c r="S2678" s="41"/>
      <c r="U2678" s="41"/>
      <c r="W2678" s="41"/>
      <c r="Y2678" s="41"/>
      <c r="AA2678" s="41"/>
      <c r="AC2678" s="41"/>
      <c r="AE2678" s="41"/>
      <c r="AG2678" s="41"/>
      <c r="AI2678" s="41"/>
      <c r="AK2678" s="41"/>
      <c r="AM2678" s="41"/>
      <c r="AO2678" s="41"/>
      <c r="AQ2678" s="41"/>
      <c r="AS2678" s="41"/>
      <c r="AU2678" s="41"/>
      <c r="AW2678" s="41"/>
      <c r="AY2678" s="41"/>
      <c r="BA2678" s="41"/>
      <c r="BC2678" s="41"/>
      <c r="BE2678" s="41"/>
      <c r="BG2678" s="41"/>
      <c r="BI2678" s="41"/>
      <c r="BK2678" s="41"/>
      <c r="BM2678" s="41"/>
      <c r="BO2678" s="41"/>
    </row>
    <row r="2679" spans="13:67" x14ac:dyDescent="0.2">
      <c r="M2679" s="41"/>
      <c r="O2679" s="41"/>
      <c r="Q2679" s="41"/>
      <c r="S2679" s="41"/>
      <c r="U2679" s="41"/>
      <c r="W2679" s="41"/>
      <c r="Y2679" s="41"/>
      <c r="AA2679" s="41"/>
      <c r="AC2679" s="41"/>
      <c r="AE2679" s="41"/>
      <c r="AG2679" s="41"/>
      <c r="AI2679" s="41"/>
      <c r="AK2679" s="41"/>
      <c r="AM2679" s="41"/>
      <c r="AO2679" s="41"/>
      <c r="AQ2679" s="41"/>
      <c r="AS2679" s="41"/>
      <c r="AU2679" s="41"/>
      <c r="AW2679" s="41"/>
      <c r="AY2679" s="41"/>
      <c r="BA2679" s="41"/>
      <c r="BC2679" s="41"/>
      <c r="BE2679" s="41"/>
      <c r="BG2679" s="41"/>
      <c r="BI2679" s="41"/>
      <c r="BK2679" s="41"/>
      <c r="BM2679" s="41"/>
      <c r="BO2679" s="41"/>
    </row>
    <row r="2680" spans="13:67" x14ac:dyDescent="0.2">
      <c r="M2680" s="41"/>
      <c r="O2680" s="41"/>
      <c r="Q2680" s="41"/>
      <c r="S2680" s="41"/>
      <c r="U2680" s="41"/>
      <c r="W2680" s="41"/>
      <c r="Y2680" s="41"/>
      <c r="AA2680" s="41"/>
      <c r="AC2680" s="41"/>
      <c r="AE2680" s="41"/>
      <c r="AG2680" s="41"/>
      <c r="AI2680" s="41"/>
      <c r="AK2680" s="41"/>
      <c r="AM2680" s="41"/>
      <c r="AO2680" s="41"/>
      <c r="AQ2680" s="41"/>
      <c r="AS2680" s="41"/>
      <c r="AU2680" s="41"/>
      <c r="AW2680" s="41"/>
      <c r="AY2680" s="41"/>
      <c r="BA2680" s="41"/>
      <c r="BC2680" s="41"/>
      <c r="BE2680" s="41"/>
      <c r="BG2680" s="41"/>
      <c r="BI2680" s="41"/>
      <c r="BK2680" s="41"/>
      <c r="BM2680" s="41"/>
      <c r="BO2680" s="41"/>
    </row>
    <row r="2681" spans="13:67" x14ac:dyDescent="0.2">
      <c r="M2681" s="41"/>
      <c r="O2681" s="41"/>
      <c r="Q2681" s="41"/>
      <c r="S2681" s="41"/>
      <c r="U2681" s="41"/>
      <c r="W2681" s="41"/>
      <c r="Y2681" s="41"/>
      <c r="AA2681" s="41"/>
      <c r="AC2681" s="41"/>
      <c r="AE2681" s="41"/>
      <c r="AG2681" s="41"/>
      <c r="AI2681" s="41"/>
      <c r="AK2681" s="41"/>
      <c r="AM2681" s="41"/>
      <c r="AO2681" s="41"/>
      <c r="AQ2681" s="41"/>
      <c r="AS2681" s="41"/>
      <c r="AU2681" s="41"/>
      <c r="AW2681" s="41"/>
      <c r="AY2681" s="41"/>
      <c r="BA2681" s="41"/>
      <c r="BC2681" s="41"/>
      <c r="BE2681" s="41"/>
      <c r="BG2681" s="41"/>
      <c r="BI2681" s="41"/>
      <c r="BK2681" s="41"/>
      <c r="BM2681" s="41"/>
      <c r="BO2681" s="41"/>
    </row>
    <row r="2682" spans="13:67" x14ac:dyDescent="0.2">
      <c r="M2682" s="41"/>
      <c r="O2682" s="41"/>
      <c r="Q2682" s="41"/>
      <c r="S2682" s="41"/>
      <c r="U2682" s="41"/>
      <c r="W2682" s="41"/>
      <c r="Y2682" s="41"/>
      <c r="AA2682" s="41"/>
      <c r="AC2682" s="41"/>
      <c r="AE2682" s="41"/>
      <c r="AG2682" s="41"/>
      <c r="AI2682" s="41"/>
      <c r="AK2682" s="41"/>
      <c r="AM2682" s="41"/>
      <c r="AO2682" s="41"/>
      <c r="AQ2682" s="41"/>
      <c r="AS2682" s="41"/>
      <c r="AU2682" s="41"/>
      <c r="AW2682" s="41"/>
      <c r="AY2682" s="41"/>
      <c r="BA2682" s="41"/>
      <c r="BC2682" s="41"/>
      <c r="BE2682" s="41"/>
      <c r="BG2682" s="41"/>
      <c r="BI2682" s="41"/>
      <c r="BK2682" s="41"/>
      <c r="BM2682" s="41"/>
      <c r="BO2682" s="41"/>
    </row>
    <row r="2683" spans="13:67" x14ac:dyDescent="0.2">
      <c r="M2683" s="41"/>
      <c r="O2683" s="41"/>
      <c r="Q2683" s="41"/>
      <c r="S2683" s="41"/>
      <c r="U2683" s="41"/>
      <c r="W2683" s="41"/>
      <c r="Y2683" s="41"/>
      <c r="AA2683" s="41"/>
      <c r="AC2683" s="41"/>
      <c r="AE2683" s="41"/>
      <c r="AG2683" s="41"/>
      <c r="AI2683" s="41"/>
      <c r="AK2683" s="41"/>
      <c r="AM2683" s="41"/>
      <c r="AO2683" s="41"/>
      <c r="AQ2683" s="41"/>
      <c r="AS2683" s="41"/>
      <c r="AU2683" s="41"/>
      <c r="AW2683" s="41"/>
      <c r="AY2683" s="41"/>
      <c r="BA2683" s="41"/>
      <c r="BC2683" s="41"/>
      <c r="BE2683" s="41"/>
      <c r="BG2683" s="41"/>
      <c r="BI2683" s="41"/>
      <c r="BK2683" s="41"/>
      <c r="BM2683" s="41"/>
      <c r="BO2683" s="41"/>
    </row>
    <row r="2684" spans="13:67" x14ac:dyDescent="0.2">
      <c r="M2684" s="41"/>
      <c r="O2684" s="41"/>
      <c r="Q2684" s="41"/>
      <c r="S2684" s="41"/>
      <c r="U2684" s="41"/>
      <c r="W2684" s="41"/>
      <c r="Y2684" s="41"/>
      <c r="AA2684" s="41"/>
      <c r="AC2684" s="41"/>
      <c r="AE2684" s="41"/>
      <c r="AG2684" s="41"/>
      <c r="AI2684" s="41"/>
      <c r="AK2684" s="41"/>
      <c r="AM2684" s="41"/>
      <c r="AO2684" s="41"/>
      <c r="AQ2684" s="41"/>
      <c r="AS2684" s="41"/>
      <c r="AU2684" s="41"/>
      <c r="AW2684" s="41"/>
      <c r="AY2684" s="41"/>
      <c r="BA2684" s="41"/>
      <c r="BC2684" s="41"/>
      <c r="BE2684" s="41"/>
      <c r="BG2684" s="41"/>
      <c r="BI2684" s="41"/>
      <c r="BK2684" s="41"/>
      <c r="BM2684" s="41"/>
      <c r="BO2684" s="41"/>
    </row>
    <row r="2685" spans="13:67" x14ac:dyDescent="0.2">
      <c r="M2685" s="41"/>
      <c r="O2685" s="41"/>
      <c r="Q2685" s="41"/>
      <c r="S2685" s="41"/>
      <c r="U2685" s="41"/>
      <c r="W2685" s="41"/>
      <c r="Y2685" s="41"/>
      <c r="AA2685" s="41"/>
      <c r="AC2685" s="41"/>
      <c r="AE2685" s="41"/>
      <c r="AG2685" s="41"/>
      <c r="AI2685" s="41"/>
      <c r="AK2685" s="41"/>
      <c r="AM2685" s="41"/>
      <c r="AO2685" s="41"/>
      <c r="AQ2685" s="41"/>
      <c r="AS2685" s="41"/>
      <c r="AU2685" s="41"/>
      <c r="AW2685" s="41"/>
      <c r="AY2685" s="41"/>
      <c r="BA2685" s="41"/>
      <c r="BC2685" s="41"/>
      <c r="BE2685" s="41"/>
      <c r="BG2685" s="41"/>
      <c r="BI2685" s="41"/>
      <c r="BK2685" s="41"/>
      <c r="BM2685" s="41"/>
      <c r="BO2685" s="41"/>
    </row>
    <row r="2686" spans="13:67" x14ac:dyDescent="0.2">
      <c r="M2686" s="41"/>
      <c r="O2686" s="41"/>
      <c r="Q2686" s="41"/>
      <c r="S2686" s="41"/>
      <c r="U2686" s="41"/>
      <c r="W2686" s="41"/>
      <c r="Y2686" s="41"/>
      <c r="AA2686" s="41"/>
      <c r="AC2686" s="41"/>
      <c r="AE2686" s="41"/>
      <c r="AG2686" s="41"/>
      <c r="AI2686" s="41"/>
      <c r="AK2686" s="41"/>
      <c r="AM2686" s="41"/>
      <c r="AO2686" s="41"/>
      <c r="AQ2686" s="41"/>
      <c r="AS2686" s="41"/>
      <c r="AU2686" s="41"/>
      <c r="AW2686" s="41"/>
      <c r="AY2686" s="41"/>
      <c r="BA2686" s="41"/>
      <c r="BC2686" s="41"/>
      <c r="BE2686" s="41"/>
      <c r="BG2686" s="41"/>
      <c r="BI2686" s="41"/>
      <c r="BK2686" s="41"/>
      <c r="BM2686" s="41"/>
      <c r="BO2686" s="41"/>
    </row>
    <row r="2687" spans="13:67" x14ac:dyDescent="0.2">
      <c r="M2687" s="41"/>
      <c r="O2687" s="41"/>
      <c r="Q2687" s="41"/>
      <c r="S2687" s="41"/>
      <c r="U2687" s="41"/>
      <c r="W2687" s="41"/>
      <c r="Y2687" s="41"/>
      <c r="AA2687" s="41"/>
      <c r="AC2687" s="41"/>
      <c r="AE2687" s="41"/>
      <c r="AG2687" s="41"/>
      <c r="AI2687" s="41"/>
      <c r="AK2687" s="41"/>
      <c r="AM2687" s="41"/>
      <c r="AO2687" s="41"/>
      <c r="AQ2687" s="41"/>
      <c r="AS2687" s="41"/>
      <c r="AU2687" s="41"/>
      <c r="AW2687" s="41"/>
      <c r="AY2687" s="41"/>
      <c r="BA2687" s="41"/>
      <c r="BC2687" s="41"/>
      <c r="BE2687" s="41"/>
      <c r="BG2687" s="41"/>
      <c r="BI2687" s="41"/>
      <c r="BK2687" s="41"/>
      <c r="BM2687" s="41"/>
      <c r="BO2687" s="41"/>
    </row>
    <row r="2688" spans="13:67" x14ac:dyDescent="0.2">
      <c r="M2688" s="41"/>
      <c r="O2688" s="41"/>
      <c r="Q2688" s="41"/>
      <c r="S2688" s="41"/>
      <c r="U2688" s="41"/>
      <c r="W2688" s="41"/>
      <c r="Y2688" s="41"/>
      <c r="AA2688" s="41"/>
      <c r="AC2688" s="41"/>
      <c r="AE2688" s="41"/>
      <c r="AG2688" s="41"/>
      <c r="AI2688" s="41"/>
      <c r="AK2688" s="41"/>
      <c r="AM2688" s="41"/>
      <c r="AO2688" s="41"/>
      <c r="AQ2688" s="41"/>
      <c r="AS2688" s="41"/>
      <c r="AU2688" s="41"/>
      <c r="AW2688" s="41"/>
      <c r="AY2688" s="41"/>
      <c r="BA2688" s="41"/>
      <c r="BC2688" s="41"/>
      <c r="BE2688" s="41"/>
      <c r="BG2688" s="41"/>
      <c r="BI2688" s="41"/>
      <c r="BK2688" s="41"/>
      <c r="BM2688" s="41"/>
      <c r="BO2688" s="41"/>
    </row>
    <row r="2689" spans="13:67" x14ac:dyDescent="0.2">
      <c r="M2689" s="41"/>
      <c r="O2689" s="41"/>
      <c r="Q2689" s="41"/>
      <c r="S2689" s="41"/>
      <c r="U2689" s="41"/>
      <c r="W2689" s="41"/>
      <c r="Y2689" s="41"/>
      <c r="AA2689" s="41"/>
      <c r="AC2689" s="41"/>
      <c r="AE2689" s="41"/>
      <c r="AG2689" s="41"/>
      <c r="AI2689" s="41"/>
      <c r="AK2689" s="41"/>
      <c r="AM2689" s="41"/>
      <c r="AO2689" s="41"/>
      <c r="AQ2689" s="41"/>
      <c r="AS2689" s="41"/>
      <c r="AU2689" s="41"/>
      <c r="AW2689" s="41"/>
      <c r="AY2689" s="41"/>
      <c r="BA2689" s="41"/>
      <c r="BC2689" s="41"/>
      <c r="BE2689" s="41"/>
      <c r="BG2689" s="41"/>
      <c r="BI2689" s="41"/>
      <c r="BK2689" s="41"/>
      <c r="BM2689" s="41"/>
      <c r="BO2689" s="41"/>
    </row>
    <row r="2690" spans="13:67" x14ac:dyDescent="0.2">
      <c r="M2690" s="41"/>
      <c r="O2690" s="41"/>
      <c r="Q2690" s="41"/>
      <c r="S2690" s="41"/>
      <c r="U2690" s="41"/>
      <c r="W2690" s="41"/>
      <c r="Y2690" s="41"/>
      <c r="AA2690" s="41"/>
      <c r="AC2690" s="41"/>
      <c r="AE2690" s="41"/>
      <c r="AG2690" s="41"/>
      <c r="AI2690" s="41"/>
      <c r="AK2690" s="41"/>
      <c r="AM2690" s="41"/>
      <c r="AO2690" s="41"/>
      <c r="AQ2690" s="41"/>
      <c r="AS2690" s="41"/>
      <c r="AU2690" s="41"/>
      <c r="AW2690" s="41"/>
      <c r="AY2690" s="41"/>
      <c r="BA2690" s="41"/>
      <c r="BC2690" s="41"/>
      <c r="BE2690" s="41"/>
      <c r="BG2690" s="41"/>
      <c r="BI2690" s="41"/>
      <c r="BK2690" s="41"/>
      <c r="BM2690" s="41"/>
      <c r="BO2690" s="41"/>
    </row>
    <row r="2691" spans="13:67" x14ac:dyDescent="0.2">
      <c r="M2691" s="41"/>
      <c r="O2691" s="41"/>
      <c r="Q2691" s="41"/>
      <c r="S2691" s="41"/>
      <c r="U2691" s="41"/>
      <c r="W2691" s="41"/>
      <c r="Y2691" s="41"/>
      <c r="AA2691" s="41"/>
      <c r="AC2691" s="41"/>
      <c r="AE2691" s="41"/>
      <c r="AG2691" s="41"/>
      <c r="AI2691" s="41"/>
      <c r="AK2691" s="41"/>
      <c r="AM2691" s="41"/>
      <c r="AO2691" s="41"/>
      <c r="AQ2691" s="41"/>
      <c r="AS2691" s="41"/>
      <c r="AU2691" s="41"/>
      <c r="AW2691" s="41"/>
      <c r="AY2691" s="41"/>
      <c r="BA2691" s="41"/>
      <c r="BC2691" s="41"/>
      <c r="BE2691" s="41"/>
      <c r="BG2691" s="41"/>
      <c r="BI2691" s="41"/>
      <c r="BK2691" s="41"/>
      <c r="BM2691" s="41"/>
      <c r="BO2691" s="41"/>
    </row>
    <row r="2692" spans="13:67" x14ac:dyDescent="0.2">
      <c r="M2692" s="41"/>
      <c r="O2692" s="41"/>
      <c r="Q2692" s="41"/>
      <c r="S2692" s="41"/>
      <c r="U2692" s="41"/>
      <c r="W2692" s="41"/>
      <c r="Y2692" s="41"/>
      <c r="AA2692" s="41"/>
      <c r="AC2692" s="41"/>
      <c r="AE2692" s="41"/>
      <c r="AG2692" s="41"/>
      <c r="AI2692" s="41"/>
      <c r="AK2692" s="41"/>
      <c r="AM2692" s="41"/>
      <c r="AO2692" s="41"/>
      <c r="AQ2692" s="41"/>
      <c r="AS2692" s="41"/>
      <c r="AU2692" s="41"/>
      <c r="AW2692" s="41"/>
      <c r="AY2692" s="41"/>
      <c r="BA2692" s="41"/>
      <c r="BC2692" s="41"/>
      <c r="BE2692" s="41"/>
      <c r="BG2692" s="41"/>
      <c r="BI2692" s="41"/>
      <c r="BK2692" s="41"/>
      <c r="BM2692" s="41"/>
      <c r="BO2692" s="41"/>
    </row>
    <row r="2693" spans="13:67" x14ac:dyDescent="0.2">
      <c r="M2693" s="41"/>
      <c r="O2693" s="41"/>
      <c r="Q2693" s="41"/>
      <c r="S2693" s="41"/>
      <c r="U2693" s="41"/>
      <c r="W2693" s="41"/>
      <c r="Y2693" s="41"/>
      <c r="AA2693" s="41"/>
      <c r="AC2693" s="41"/>
      <c r="AE2693" s="41"/>
      <c r="AG2693" s="41"/>
      <c r="AI2693" s="41"/>
      <c r="AK2693" s="41"/>
      <c r="AM2693" s="41"/>
      <c r="AO2693" s="41"/>
      <c r="AQ2693" s="41"/>
      <c r="AS2693" s="41"/>
      <c r="AU2693" s="41"/>
      <c r="AW2693" s="41"/>
      <c r="AY2693" s="41"/>
      <c r="BA2693" s="41"/>
      <c r="BC2693" s="41"/>
      <c r="BE2693" s="41"/>
      <c r="BG2693" s="41"/>
      <c r="BI2693" s="41"/>
      <c r="BK2693" s="41"/>
      <c r="BM2693" s="41"/>
      <c r="BO2693" s="41"/>
    </row>
    <row r="2694" spans="13:67" x14ac:dyDescent="0.2">
      <c r="M2694" s="41"/>
      <c r="O2694" s="41"/>
      <c r="Q2694" s="41"/>
      <c r="S2694" s="41"/>
      <c r="U2694" s="41"/>
      <c r="W2694" s="41"/>
      <c r="Y2694" s="41"/>
      <c r="AA2694" s="41"/>
      <c r="AC2694" s="41"/>
      <c r="AE2694" s="41"/>
      <c r="AG2694" s="41"/>
      <c r="AI2694" s="41"/>
      <c r="AK2694" s="41"/>
      <c r="AM2694" s="41"/>
      <c r="AO2694" s="41"/>
      <c r="AQ2694" s="41"/>
      <c r="AS2694" s="41"/>
      <c r="AU2694" s="41"/>
      <c r="AW2694" s="41"/>
      <c r="AY2694" s="41"/>
      <c r="BA2694" s="41"/>
      <c r="BC2694" s="41"/>
      <c r="BE2694" s="41"/>
      <c r="BG2694" s="41"/>
      <c r="BI2694" s="41"/>
      <c r="BK2694" s="41"/>
      <c r="BM2694" s="41"/>
      <c r="BO2694" s="41"/>
    </row>
    <row r="2695" spans="13:67" x14ac:dyDescent="0.2">
      <c r="M2695" s="41"/>
      <c r="O2695" s="41"/>
      <c r="Q2695" s="41"/>
      <c r="S2695" s="41"/>
      <c r="U2695" s="41"/>
      <c r="W2695" s="41"/>
      <c r="Y2695" s="41"/>
      <c r="AA2695" s="41"/>
      <c r="AC2695" s="41"/>
      <c r="AE2695" s="41"/>
      <c r="AG2695" s="41"/>
      <c r="AI2695" s="41"/>
      <c r="AK2695" s="41"/>
      <c r="AM2695" s="41"/>
      <c r="AO2695" s="41"/>
      <c r="AQ2695" s="41"/>
      <c r="AS2695" s="41"/>
      <c r="AU2695" s="41"/>
      <c r="AW2695" s="41"/>
      <c r="AY2695" s="41"/>
      <c r="BA2695" s="41"/>
      <c r="BC2695" s="41"/>
      <c r="BE2695" s="41"/>
      <c r="BG2695" s="41"/>
      <c r="BI2695" s="41"/>
      <c r="BK2695" s="41"/>
      <c r="BM2695" s="41"/>
      <c r="BO2695" s="41"/>
    </row>
    <row r="2696" spans="13:67" x14ac:dyDescent="0.2">
      <c r="M2696" s="41"/>
      <c r="O2696" s="41"/>
      <c r="Q2696" s="41"/>
      <c r="S2696" s="41"/>
      <c r="U2696" s="41"/>
      <c r="W2696" s="41"/>
      <c r="Y2696" s="41"/>
      <c r="AA2696" s="41"/>
      <c r="AC2696" s="41"/>
      <c r="AE2696" s="41"/>
      <c r="AG2696" s="41"/>
      <c r="AI2696" s="41"/>
      <c r="AK2696" s="41"/>
      <c r="AM2696" s="41"/>
      <c r="AO2696" s="41"/>
      <c r="AQ2696" s="41"/>
      <c r="AS2696" s="41"/>
      <c r="AU2696" s="41"/>
      <c r="AW2696" s="41"/>
      <c r="AY2696" s="41"/>
      <c r="BA2696" s="41"/>
      <c r="BC2696" s="41"/>
      <c r="BE2696" s="41"/>
      <c r="BG2696" s="41"/>
      <c r="BI2696" s="41"/>
      <c r="BK2696" s="41"/>
      <c r="BM2696" s="41"/>
      <c r="BO2696" s="41"/>
    </row>
    <row r="2697" spans="13:67" x14ac:dyDescent="0.2">
      <c r="M2697" s="41"/>
      <c r="O2697" s="41"/>
      <c r="Q2697" s="41"/>
      <c r="S2697" s="41"/>
      <c r="U2697" s="41"/>
      <c r="W2697" s="41"/>
      <c r="Y2697" s="41"/>
      <c r="AA2697" s="41"/>
      <c r="AC2697" s="41"/>
      <c r="AE2697" s="41"/>
      <c r="AG2697" s="41"/>
      <c r="AI2697" s="41"/>
      <c r="AK2697" s="41"/>
      <c r="AM2697" s="41"/>
      <c r="AO2697" s="41"/>
      <c r="AQ2697" s="41"/>
      <c r="AS2697" s="41"/>
      <c r="AU2697" s="41"/>
      <c r="AW2697" s="41"/>
      <c r="AY2697" s="41"/>
      <c r="BA2697" s="41"/>
      <c r="BC2697" s="41"/>
      <c r="BE2697" s="41"/>
      <c r="BG2697" s="41"/>
      <c r="BI2697" s="41"/>
      <c r="BK2697" s="41"/>
      <c r="BM2697" s="41"/>
      <c r="BO2697" s="41"/>
    </row>
    <row r="2698" spans="13:67" x14ac:dyDescent="0.2">
      <c r="M2698" s="41"/>
      <c r="O2698" s="41"/>
      <c r="Q2698" s="41"/>
      <c r="S2698" s="41"/>
      <c r="U2698" s="41"/>
      <c r="W2698" s="41"/>
      <c r="Y2698" s="41"/>
      <c r="AA2698" s="41"/>
      <c r="AC2698" s="41"/>
      <c r="AE2698" s="41"/>
      <c r="AG2698" s="41"/>
      <c r="AI2698" s="41"/>
      <c r="AK2698" s="41"/>
      <c r="AM2698" s="41"/>
      <c r="AO2698" s="41"/>
      <c r="AQ2698" s="41"/>
      <c r="AS2698" s="41"/>
      <c r="AU2698" s="41"/>
      <c r="AW2698" s="41"/>
      <c r="AY2698" s="41"/>
      <c r="BA2698" s="41"/>
      <c r="BC2698" s="41"/>
      <c r="BE2698" s="41"/>
      <c r="BG2698" s="41"/>
      <c r="BI2698" s="41"/>
      <c r="BK2698" s="41"/>
      <c r="BM2698" s="41"/>
      <c r="BO2698" s="41"/>
    </row>
    <row r="2699" spans="13:67" x14ac:dyDescent="0.2">
      <c r="M2699" s="41"/>
      <c r="O2699" s="41"/>
      <c r="Q2699" s="41"/>
      <c r="S2699" s="41"/>
      <c r="U2699" s="41"/>
      <c r="W2699" s="41"/>
      <c r="Y2699" s="41"/>
      <c r="AA2699" s="41"/>
      <c r="AC2699" s="41"/>
      <c r="AE2699" s="41"/>
      <c r="AG2699" s="41"/>
      <c r="AI2699" s="41"/>
      <c r="AK2699" s="41"/>
      <c r="AM2699" s="41"/>
      <c r="AO2699" s="41"/>
      <c r="AQ2699" s="41"/>
      <c r="AS2699" s="41"/>
      <c r="AU2699" s="41"/>
      <c r="AW2699" s="41"/>
      <c r="AY2699" s="41"/>
      <c r="BA2699" s="41"/>
      <c r="BC2699" s="41"/>
      <c r="BE2699" s="41"/>
      <c r="BG2699" s="41"/>
      <c r="BI2699" s="41"/>
      <c r="BK2699" s="41"/>
      <c r="BM2699" s="41"/>
      <c r="BO2699" s="41"/>
    </row>
    <row r="2700" spans="13:67" x14ac:dyDescent="0.2">
      <c r="M2700" s="41"/>
      <c r="O2700" s="41"/>
      <c r="Q2700" s="41"/>
      <c r="S2700" s="41"/>
      <c r="U2700" s="41"/>
      <c r="W2700" s="41"/>
      <c r="Y2700" s="41"/>
      <c r="AA2700" s="41"/>
      <c r="AC2700" s="41"/>
      <c r="AE2700" s="41"/>
      <c r="AG2700" s="41"/>
      <c r="AI2700" s="41"/>
      <c r="AK2700" s="41"/>
      <c r="AM2700" s="41"/>
      <c r="AO2700" s="41"/>
      <c r="AQ2700" s="41"/>
      <c r="AS2700" s="41"/>
      <c r="AU2700" s="41"/>
      <c r="AW2700" s="41"/>
      <c r="AY2700" s="41"/>
      <c r="BA2700" s="41"/>
      <c r="BC2700" s="41"/>
      <c r="BE2700" s="41"/>
      <c r="BG2700" s="41"/>
      <c r="BI2700" s="41"/>
      <c r="BK2700" s="41"/>
      <c r="BM2700" s="41"/>
      <c r="BO2700" s="41"/>
    </row>
    <row r="2701" spans="13:67" x14ac:dyDescent="0.2">
      <c r="M2701" s="41"/>
      <c r="O2701" s="41"/>
      <c r="Q2701" s="41"/>
      <c r="S2701" s="41"/>
      <c r="U2701" s="41"/>
      <c r="W2701" s="41"/>
      <c r="Y2701" s="41"/>
      <c r="AA2701" s="41"/>
      <c r="AC2701" s="41"/>
      <c r="AE2701" s="41"/>
      <c r="AG2701" s="41"/>
      <c r="AI2701" s="41"/>
      <c r="AK2701" s="41"/>
      <c r="AM2701" s="41"/>
      <c r="AO2701" s="41"/>
      <c r="AQ2701" s="41"/>
      <c r="AS2701" s="41"/>
      <c r="AU2701" s="41"/>
      <c r="AW2701" s="41"/>
      <c r="AY2701" s="41"/>
      <c r="BA2701" s="41"/>
      <c r="BC2701" s="41"/>
      <c r="BE2701" s="41"/>
      <c r="BG2701" s="41"/>
      <c r="BI2701" s="41"/>
      <c r="BK2701" s="41"/>
      <c r="BM2701" s="41"/>
      <c r="BO2701" s="41"/>
    </row>
    <row r="2702" spans="13:67" x14ac:dyDescent="0.2">
      <c r="M2702" s="41"/>
      <c r="O2702" s="41"/>
      <c r="Q2702" s="41"/>
      <c r="S2702" s="41"/>
      <c r="U2702" s="41"/>
      <c r="W2702" s="41"/>
      <c r="Y2702" s="41"/>
      <c r="AA2702" s="41"/>
      <c r="AC2702" s="41"/>
      <c r="AE2702" s="41"/>
      <c r="AG2702" s="41"/>
      <c r="AI2702" s="41"/>
      <c r="AK2702" s="41"/>
      <c r="AM2702" s="41"/>
      <c r="AO2702" s="41"/>
      <c r="AQ2702" s="41"/>
      <c r="AS2702" s="41"/>
      <c r="AU2702" s="41"/>
      <c r="AW2702" s="41"/>
      <c r="AY2702" s="41"/>
      <c r="BA2702" s="41"/>
      <c r="BC2702" s="41"/>
      <c r="BE2702" s="41"/>
      <c r="BG2702" s="41"/>
      <c r="BI2702" s="41"/>
      <c r="BK2702" s="41"/>
      <c r="BM2702" s="41"/>
      <c r="BO2702" s="41"/>
    </row>
    <row r="2703" spans="13:67" x14ac:dyDescent="0.2">
      <c r="M2703" s="41"/>
      <c r="O2703" s="41"/>
      <c r="Q2703" s="41"/>
      <c r="S2703" s="41"/>
      <c r="U2703" s="41"/>
      <c r="W2703" s="41"/>
      <c r="Y2703" s="41"/>
      <c r="AA2703" s="41"/>
      <c r="AC2703" s="41"/>
      <c r="AE2703" s="41"/>
      <c r="AG2703" s="41"/>
      <c r="AI2703" s="41"/>
      <c r="AK2703" s="41"/>
      <c r="AM2703" s="41"/>
      <c r="AO2703" s="41"/>
      <c r="AQ2703" s="41"/>
      <c r="AS2703" s="41"/>
      <c r="AU2703" s="41"/>
      <c r="AW2703" s="41"/>
      <c r="AY2703" s="41"/>
      <c r="BA2703" s="41"/>
      <c r="BC2703" s="41"/>
      <c r="BE2703" s="41"/>
      <c r="BG2703" s="41"/>
      <c r="BI2703" s="41"/>
      <c r="BK2703" s="41"/>
      <c r="BM2703" s="41"/>
      <c r="BO2703" s="41"/>
    </row>
    <row r="2704" spans="13:67" x14ac:dyDescent="0.2">
      <c r="M2704" s="41"/>
      <c r="O2704" s="41"/>
      <c r="Q2704" s="41"/>
      <c r="S2704" s="41"/>
      <c r="U2704" s="41"/>
      <c r="W2704" s="41"/>
      <c r="Y2704" s="41"/>
      <c r="AA2704" s="41"/>
      <c r="AC2704" s="41"/>
      <c r="AE2704" s="41"/>
      <c r="AG2704" s="41"/>
      <c r="AI2704" s="41"/>
      <c r="AK2704" s="41"/>
      <c r="AM2704" s="41"/>
      <c r="AO2704" s="41"/>
      <c r="AQ2704" s="41"/>
      <c r="AS2704" s="41"/>
      <c r="AU2704" s="41"/>
      <c r="AW2704" s="41"/>
      <c r="AY2704" s="41"/>
      <c r="BA2704" s="41"/>
      <c r="BC2704" s="41"/>
      <c r="BE2704" s="41"/>
      <c r="BG2704" s="41"/>
      <c r="BI2704" s="41"/>
      <c r="BK2704" s="41"/>
      <c r="BM2704" s="41"/>
      <c r="BO2704" s="41"/>
    </row>
    <row r="2705" spans="13:67" x14ac:dyDescent="0.2">
      <c r="M2705" s="41"/>
      <c r="O2705" s="41"/>
      <c r="Q2705" s="41"/>
      <c r="S2705" s="41"/>
      <c r="U2705" s="41"/>
      <c r="W2705" s="41"/>
      <c r="Y2705" s="41"/>
      <c r="AA2705" s="41"/>
      <c r="AC2705" s="41"/>
      <c r="AE2705" s="41"/>
      <c r="AG2705" s="41"/>
      <c r="AI2705" s="41"/>
      <c r="AK2705" s="41"/>
      <c r="AM2705" s="41"/>
      <c r="AO2705" s="41"/>
      <c r="AQ2705" s="41"/>
      <c r="AS2705" s="41"/>
      <c r="AU2705" s="41"/>
      <c r="AW2705" s="41"/>
      <c r="AY2705" s="41"/>
      <c r="BA2705" s="41"/>
      <c r="BC2705" s="41"/>
      <c r="BE2705" s="41"/>
      <c r="BG2705" s="41"/>
      <c r="BI2705" s="41"/>
      <c r="BK2705" s="41"/>
      <c r="BM2705" s="41"/>
      <c r="BO2705" s="41"/>
    </row>
    <row r="2706" spans="13:67" x14ac:dyDescent="0.2">
      <c r="M2706" s="41"/>
      <c r="O2706" s="41"/>
      <c r="Q2706" s="41"/>
      <c r="S2706" s="41"/>
      <c r="U2706" s="41"/>
      <c r="W2706" s="41"/>
      <c r="Y2706" s="41"/>
      <c r="AA2706" s="41"/>
      <c r="AC2706" s="41"/>
      <c r="AE2706" s="41"/>
      <c r="AG2706" s="41"/>
      <c r="AI2706" s="41"/>
      <c r="AK2706" s="41"/>
      <c r="AM2706" s="41"/>
      <c r="AO2706" s="41"/>
      <c r="AQ2706" s="41"/>
      <c r="AS2706" s="41"/>
      <c r="AU2706" s="41"/>
      <c r="AW2706" s="41"/>
      <c r="AY2706" s="41"/>
      <c r="BA2706" s="41"/>
      <c r="BC2706" s="41"/>
      <c r="BE2706" s="41"/>
      <c r="BG2706" s="41"/>
      <c r="BI2706" s="41"/>
      <c r="BK2706" s="41"/>
      <c r="BM2706" s="41"/>
      <c r="BO2706" s="41"/>
    </row>
    <row r="2707" spans="13:67" x14ac:dyDescent="0.2">
      <c r="M2707" s="41"/>
      <c r="O2707" s="41"/>
      <c r="Q2707" s="41"/>
      <c r="S2707" s="41"/>
      <c r="U2707" s="41"/>
      <c r="W2707" s="41"/>
      <c r="Y2707" s="41"/>
      <c r="AA2707" s="41"/>
      <c r="AC2707" s="41"/>
      <c r="AE2707" s="41"/>
      <c r="AG2707" s="41"/>
      <c r="AI2707" s="41"/>
      <c r="AK2707" s="41"/>
      <c r="AM2707" s="41"/>
      <c r="AO2707" s="41"/>
      <c r="AQ2707" s="41"/>
      <c r="AS2707" s="41"/>
      <c r="AU2707" s="41"/>
      <c r="AW2707" s="41"/>
      <c r="AY2707" s="41"/>
      <c r="BA2707" s="41"/>
      <c r="BC2707" s="41"/>
      <c r="BE2707" s="41"/>
      <c r="BG2707" s="41"/>
      <c r="BI2707" s="41"/>
      <c r="BK2707" s="41"/>
      <c r="BM2707" s="41"/>
      <c r="BO2707" s="41"/>
    </row>
    <row r="2708" spans="13:67" x14ac:dyDescent="0.2">
      <c r="M2708" s="41"/>
      <c r="O2708" s="41"/>
      <c r="Q2708" s="41"/>
      <c r="S2708" s="41"/>
      <c r="U2708" s="41"/>
      <c r="W2708" s="41"/>
      <c r="Y2708" s="41"/>
      <c r="AA2708" s="41"/>
      <c r="AC2708" s="41"/>
      <c r="AE2708" s="41"/>
      <c r="AG2708" s="41"/>
      <c r="AI2708" s="41"/>
      <c r="AK2708" s="41"/>
      <c r="AM2708" s="41"/>
      <c r="AO2708" s="41"/>
      <c r="AQ2708" s="41"/>
      <c r="AS2708" s="41"/>
      <c r="AU2708" s="41"/>
      <c r="AW2708" s="41"/>
      <c r="AY2708" s="41"/>
      <c r="BA2708" s="41"/>
      <c r="BC2708" s="41"/>
      <c r="BE2708" s="41"/>
      <c r="BG2708" s="41"/>
      <c r="BI2708" s="41"/>
      <c r="BK2708" s="41"/>
      <c r="BM2708" s="41"/>
      <c r="BO2708" s="41"/>
    </row>
    <row r="2709" spans="13:67" x14ac:dyDescent="0.2">
      <c r="M2709" s="41"/>
      <c r="O2709" s="41"/>
      <c r="Q2709" s="41"/>
      <c r="S2709" s="41"/>
      <c r="U2709" s="41"/>
      <c r="W2709" s="41"/>
      <c r="Y2709" s="41"/>
      <c r="AA2709" s="41"/>
      <c r="AC2709" s="41"/>
      <c r="AE2709" s="41"/>
      <c r="AG2709" s="41"/>
      <c r="AI2709" s="41"/>
      <c r="AK2709" s="41"/>
      <c r="AM2709" s="41"/>
      <c r="AO2709" s="41"/>
      <c r="AQ2709" s="41"/>
      <c r="AS2709" s="41"/>
      <c r="AU2709" s="41"/>
      <c r="AW2709" s="41"/>
      <c r="AY2709" s="41"/>
      <c r="BA2709" s="41"/>
      <c r="BC2709" s="41"/>
      <c r="BE2709" s="41"/>
      <c r="BG2709" s="41"/>
      <c r="BI2709" s="41"/>
      <c r="BK2709" s="41"/>
      <c r="BM2709" s="41"/>
      <c r="BO2709" s="41"/>
    </row>
    <row r="2710" spans="13:67" x14ac:dyDescent="0.2">
      <c r="M2710" s="41"/>
      <c r="O2710" s="41"/>
      <c r="Q2710" s="41"/>
      <c r="S2710" s="41"/>
      <c r="U2710" s="41"/>
      <c r="W2710" s="41"/>
      <c r="Y2710" s="41"/>
      <c r="AA2710" s="41"/>
      <c r="AC2710" s="41"/>
      <c r="AE2710" s="41"/>
      <c r="AG2710" s="41"/>
      <c r="AI2710" s="41"/>
      <c r="AK2710" s="41"/>
      <c r="AM2710" s="41"/>
      <c r="AO2710" s="41"/>
      <c r="AQ2710" s="41"/>
      <c r="AS2710" s="41"/>
      <c r="AU2710" s="41"/>
      <c r="AW2710" s="41"/>
      <c r="AY2710" s="41"/>
      <c r="BA2710" s="41"/>
      <c r="BC2710" s="41"/>
      <c r="BE2710" s="41"/>
      <c r="BG2710" s="41"/>
      <c r="BI2710" s="41"/>
      <c r="BK2710" s="41"/>
      <c r="BM2710" s="41"/>
      <c r="BO2710" s="41"/>
    </row>
    <row r="2711" spans="13:67" x14ac:dyDescent="0.2">
      <c r="M2711" s="41"/>
      <c r="O2711" s="41"/>
      <c r="Q2711" s="41"/>
      <c r="S2711" s="41"/>
      <c r="U2711" s="41"/>
      <c r="W2711" s="41"/>
      <c r="Y2711" s="41"/>
      <c r="AA2711" s="41"/>
      <c r="AC2711" s="41"/>
      <c r="AE2711" s="41"/>
      <c r="AG2711" s="41"/>
      <c r="AI2711" s="41"/>
      <c r="AK2711" s="41"/>
      <c r="AM2711" s="41"/>
      <c r="AO2711" s="41"/>
      <c r="AQ2711" s="41"/>
      <c r="AS2711" s="41"/>
      <c r="AU2711" s="41"/>
      <c r="AW2711" s="41"/>
      <c r="AY2711" s="41"/>
      <c r="BA2711" s="41"/>
      <c r="BC2711" s="41"/>
      <c r="BE2711" s="41"/>
      <c r="BG2711" s="41"/>
      <c r="BI2711" s="41"/>
      <c r="BK2711" s="41"/>
      <c r="BM2711" s="41"/>
      <c r="BO2711" s="41"/>
    </row>
    <row r="2712" spans="13:67" x14ac:dyDescent="0.2">
      <c r="M2712" s="41"/>
      <c r="O2712" s="41"/>
      <c r="Q2712" s="41"/>
      <c r="S2712" s="41"/>
      <c r="U2712" s="41"/>
      <c r="W2712" s="41"/>
      <c r="Y2712" s="41"/>
      <c r="AA2712" s="41"/>
      <c r="AC2712" s="41"/>
      <c r="AE2712" s="41"/>
      <c r="AG2712" s="41"/>
      <c r="AI2712" s="41"/>
      <c r="AK2712" s="41"/>
      <c r="AM2712" s="41"/>
      <c r="AO2712" s="41"/>
      <c r="AQ2712" s="41"/>
      <c r="AS2712" s="41"/>
      <c r="AU2712" s="41"/>
      <c r="AW2712" s="41"/>
      <c r="AY2712" s="41"/>
      <c r="BA2712" s="41"/>
      <c r="BC2712" s="41"/>
      <c r="BE2712" s="41"/>
      <c r="BG2712" s="41"/>
      <c r="BI2712" s="41"/>
      <c r="BK2712" s="41"/>
      <c r="BM2712" s="41"/>
      <c r="BO2712" s="41"/>
    </row>
    <row r="2713" spans="13:67" x14ac:dyDescent="0.2">
      <c r="M2713" s="41"/>
      <c r="O2713" s="41"/>
      <c r="Q2713" s="41"/>
      <c r="S2713" s="41"/>
      <c r="U2713" s="41"/>
      <c r="W2713" s="41"/>
      <c r="Y2713" s="41"/>
      <c r="AA2713" s="41"/>
      <c r="AC2713" s="41"/>
      <c r="AE2713" s="41"/>
      <c r="AG2713" s="41"/>
      <c r="AI2713" s="41"/>
      <c r="AK2713" s="41"/>
      <c r="AM2713" s="41"/>
      <c r="AO2713" s="41"/>
      <c r="AQ2713" s="41"/>
      <c r="AS2713" s="41"/>
      <c r="AU2713" s="41"/>
      <c r="AW2713" s="41"/>
      <c r="AY2713" s="41"/>
      <c r="BA2713" s="41"/>
      <c r="BC2713" s="41"/>
      <c r="BE2713" s="41"/>
      <c r="BG2713" s="41"/>
      <c r="BI2713" s="41"/>
      <c r="BK2713" s="41"/>
      <c r="BM2713" s="41"/>
      <c r="BO2713" s="41"/>
    </row>
    <row r="2714" spans="13:67" x14ac:dyDescent="0.2">
      <c r="M2714" s="41"/>
      <c r="O2714" s="41"/>
      <c r="Q2714" s="41"/>
      <c r="S2714" s="41"/>
      <c r="U2714" s="41"/>
      <c r="W2714" s="41"/>
      <c r="Y2714" s="41"/>
      <c r="AA2714" s="41"/>
      <c r="AC2714" s="41"/>
      <c r="AE2714" s="41"/>
      <c r="AG2714" s="41"/>
      <c r="AI2714" s="41"/>
      <c r="AK2714" s="41"/>
      <c r="AM2714" s="41"/>
      <c r="AO2714" s="41"/>
      <c r="AQ2714" s="41"/>
      <c r="AS2714" s="41"/>
      <c r="AU2714" s="41"/>
      <c r="AW2714" s="41"/>
      <c r="AY2714" s="41"/>
      <c r="BA2714" s="41"/>
      <c r="BC2714" s="41"/>
      <c r="BE2714" s="41"/>
      <c r="BG2714" s="41"/>
      <c r="BI2714" s="41"/>
      <c r="BK2714" s="41"/>
      <c r="BM2714" s="41"/>
      <c r="BO2714" s="41"/>
    </row>
    <row r="2715" spans="13:67" x14ac:dyDescent="0.2">
      <c r="M2715" s="41"/>
      <c r="O2715" s="41"/>
      <c r="Q2715" s="41"/>
      <c r="S2715" s="41"/>
      <c r="U2715" s="41"/>
      <c r="W2715" s="41"/>
      <c r="Y2715" s="41"/>
      <c r="AA2715" s="41"/>
      <c r="AC2715" s="41"/>
      <c r="AE2715" s="41"/>
      <c r="AG2715" s="41"/>
      <c r="AI2715" s="41"/>
      <c r="AK2715" s="41"/>
      <c r="AM2715" s="41"/>
      <c r="AO2715" s="41"/>
      <c r="AQ2715" s="41"/>
      <c r="AS2715" s="41"/>
      <c r="AU2715" s="41"/>
      <c r="AW2715" s="41"/>
      <c r="AY2715" s="41"/>
      <c r="BA2715" s="41"/>
      <c r="BC2715" s="41"/>
      <c r="BE2715" s="41"/>
      <c r="BG2715" s="41"/>
      <c r="BI2715" s="41"/>
      <c r="BK2715" s="41"/>
      <c r="BM2715" s="41"/>
      <c r="BO2715" s="41"/>
    </row>
    <row r="2716" spans="13:67" x14ac:dyDescent="0.2">
      <c r="M2716" s="41"/>
      <c r="O2716" s="41"/>
      <c r="Q2716" s="41"/>
      <c r="S2716" s="41"/>
      <c r="U2716" s="41"/>
      <c r="W2716" s="41"/>
      <c r="Y2716" s="41"/>
      <c r="AA2716" s="41"/>
      <c r="AC2716" s="41"/>
      <c r="AE2716" s="41"/>
      <c r="AG2716" s="41"/>
      <c r="AI2716" s="41"/>
      <c r="AK2716" s="41"/>
      <c r="AM2716" s="41"/>
      <c r="AO2716" s="41"/>
      <c r="AQ2716" s="41"/>
      <c r="AS2716" s="41"/>
      <c r="AU2716" s="41"/>
      <c r="AW2716" s="41"/>
      <c r="AY2716" s="41"/>
      <c r="BA2716" s="41"/>
      <c r="BC2716" s="41"/>
      <c r="BE2716" s="41"/>
      <c r="BG2716" s="41"/>
      <c r="BI2716" s="41"/>
      <c r="BK2716" s="41"/>
      <c r="BM2716" s="41"/>
      <c r="BO2716" s="41"/>
    </row>
    <row r="2717" spans="13:67" x14ac:dyDescent="0.2">
      <c r="M2717" s="41"/>
      <c r="O2717" s="41"/>
      <c r="Q2717" s="41"/>
      <c r="S2717" s="41"/>
      <c r="U2717" s="41"/>
      <c r="W2717" s="41"/>
      <c r="Y2717" s="41"/>
      <c r="AA2717" s="41"/>
      <c r="AC2717" s="41"/>
      <c r="AE2717" s="41"/>
      <c r="AG2717" s="41"/>
      <c r="AI2717" s="41"/>
      <c r="AK2717" s="41"/>
      <c r="AM2717" s="41"/>
      <c r="AO2717" s="41"/>
      <c r="AQ2717" s="41"/>
      <c r="AS2717" s="41"/>
      <c r="AU2717" s="41"/>
      <c r="AW2717" s="41"/>
      <c r="AY2717" s="41"/>
      <c r="BA2717" s="41"/>
      <c r="BC2717" s="41"/>
      <c r="BE2717" s="41"/>
      <c r="BG2717" s="41"/>
      <c r="BI2717" s="41"/>
      <c r="BK2717" s="41"/>
      <c r="BM2717" s="41"/>
      <c r="BO2717" s="41"/>
    </row>
    <row r="2718" spans="13:67" x14ac:dyDescent="0.2">
      <c r="M2718" s="41"/>
      <c r="O2718" s="41"/>
      <c r="Q2718" s="41"/>
      <c r="S2718" s="41"/>
      <c r="U2718" s="41"/>
      <c r="W2718" s="41"/>
      <c r="Y2718" s="41"/>
      <c r="AA2718" s="41"/>
      <c r="AC2718" s="41"/>
      <c r="AE2718" s="41"/>
      <c r="AG2718" s="41"/>
      <c r="AI2718" s="41"/>
      <c r="AK2718" s="41"/>
      <c r="AM2718" s="41"/>
      <c r="AO2718" s="41"/>
      <c r="AQ2718" s="41"/>
      <c r="AS2718" s="41"/>
      <c r="AU2718" s="41"/>
      <c r="AW2718" s="41"/>
      <c r="AY2718" s="41"/>
      <c r="BA2718" s="41"/>
      <c r="BC2718" s="41"/>
      <c r="BE2718" s="41"/>
      <c r="BG2718" s="41"/>
      <c r="BI2718" s="41"/>
      <c r="BK2718" s="41"/>
      <c r="BM2718" s="41"/>
      <c r="BO2718" s="41"/>
    </row>
    <row r="2719" spans="13:67" x14ac:dyDescent="0.2">
      <c r="M2719" s="41"/>
      <c r="O2719" s="41"/>
      <c r="Q2719" s="41"/>
      <c r="S2719" s="41"/>
      <c r="U2719" s="41"/>
      <c r="W2719" s="41"/>
      <c r="Y2719" s="41"/>
      <c r="AA2719" s="41"/>
      <c r="AC2719" s="41"/>
      <c r="AE2719" s="41"/>
      <c r="AG2719" s="41"/>
      <c r="AI2719" s="41"/>
      <c r="AK2719" s="41"/>
      <c r="AM2719" s="41"/>
      <c r="AO2719" s="41"/>
      <c r="AQ2719" s="41"/>
      <c r="AS2719" s="41"/>
      <c r="AU2719" s="41"/>
      <c r="AW2719" s="41"/>
      <c r="AY2719" s="41"/>
      <c r="BA2719" s="41"/>
      <c r="BC2719" s="41"/>
      <c r="BE2719" s="41"/>
      <c r="BG2719" s="41"/>
      <c r="BI2719" s="41"/>
      <c r="BK2719" s="41"/>
      <c r="BM2719" s="41"/>
      <c r="BO2719" s="41"/>
    </row>
    <row r="2720" spans="13:67" x14ac:dyDescent="0.2">
      <c r="M2720" s="41"/>
      <c r="O2720" s="41"/>
      <c r="Q2720" s="41"/>
      <c r="S2720" s="41"/>
      <c r="U2720" s="41"/>
      <c r="W2720" s="41"/>
      <c r="Y2720" s="41"/>
      <c r="AA2720" s="41"/>
      <c r="AC2720" s="41"/>
      <c r="AE2720" s="41"/>
      <c r="AG2720" s="41"/>
      <c r="AI2720" s="41"/>
      <c r="AK2720" s="41"/>
      <c r="AM2720" s="41"/>
      <c r="AO2720" s="41"/>
      <c r="AQ2720" s="41"/>
      <c r="AS2720" s="41"/>
      <c r="AU2720" s="41"/>
      <c r="AW2720" s="41"/>
      <c r="AY2720" s="41"/>
      <c r="BA2720" s="41"/>
      <c r="BC2720" s="41"/>
      <c r="BE2720" s="41"/>
      <c r="BG2720" s="41"/>
      <c r="BI2720" s="41"/>
      <c r="BK2720" s="41"/>
      <c r="BM2720" s="41"/>
      <c r="BO2720" s="41"/>
    </row>
    <row r="2721" spans="13:67" x14ac:dyDescent="0.2">
      <c r="M2721" s="41"/>
      <c r="O2721" s="41"/>
      <c r="Q2721" s="41"/>
      <c r="S2721" s="41"/>
      <c r="U2721" s="41"/>
      <c r="W2721" s="41"/>
      <c r="Y2721" s="41"/>
      <c r="AA2721" s="41"/>
      <c r="AC2721" s="41"/>
      <c r="AE2721" s="41"/>
      <c r="AG2721" s="41"/>
      <c r="AI2721" s="41"/>
      <c r="AK2721" s="41"/>
      <c r="AM2721" s="41"/>
      <c r="AO2721" s="41"/>
      <c r="AQ2721" s="41"/>
      <c r="AS2721" s="41"/>
      <c r="AU2721" s="41"/>
      <c r="AW2721" s="41"/>
      <c r="AY2721" s="41"/>
      <c r="BA2721" s="41"/>
      <c r="BC2721" s="41"/>
      <c r="BE2721" s="41"/>
      <c r="BG2721" s="41"/>
      <c r="BI2721" s="41"/>
      <c r="BK2721" s="41"/>
      <c r="BM2721" s="41"/>
      <c r="BO2721" s="41"/>
    </row>
    <row r="2722" spans="13:67" x14ac:dyDescent="0.2">
      <c r="M2722" s="41"/>
      <c r="O2722" s="41"/>
      <c r="Q2722" s="41"/>
      <c r="S2722" s="41"/>
      <c r="U2722" s="41"/>
      <c r="W2722" s="41"/>
      <c r="Y2722" s="41"/>
      <c r="AA2722" s="41"/>
      <c r="AC2722" s="41"/>
      <c r="AE2722" s="41"/>
      <c r="AG2722" s="41"/>
      <c r="AI2722" s="41"/>
      <c r="AK2722" s="41"/>
      <c r="AM2722" s="41"/>
      <c r="AO2722" s="41"/>
      <c r="AQ2722" s="41"/>
      <c r="AS2722" s="41"/>
      <c r="AU2722" s="41"/>
      <c r="AW2722" s="41"/>
      <c r="AY2722" s="41"/>
      <c r="BA2722" s="41"/>
      <c r="BC2722" s="41"/>
      <c r="BE2722" s="41"/>
      <c r="BG2722" s="41"/>
      <c r="BI2722" s="41"/>
      <c r="BK2722" s="41"/>
      <c r="BM2722" s="41"/>
      <c r="BO2722" s="41"/>
    </row>
    <row r="2723" spans="13:67" x14ac:dyDescent="0.2">
      <c r="M2723" s="41"/>
      <c r="O2723" s="41"/>
      <c r="Q2723" s="41"/>
      <c r="S2723" s="41"/>
      <c r="U2723" s="41"/>
      <c r="W2723" s="41"/>
      <c r="Y2723" s="41"/>
      <c r="AA2723" s="41"/>
      <c r="AC2723" s="41"/>
      <c r="AE2723" s="41"/>
      <c r="AG2723" s="41"/>
      <c r="AI2723" s="41"/>
      <c r="AK2723" s="41"/>
      <c r="AM2723" s="41"/>
      <c r="AO2723" s="41"/>
      <c r="AQ2723" s="41"/>
      <c r="AS2723" s="41"/>
      <c r="AU2723" s="41"/>
      <c r="AW2723" s="41"/>
      <c r="AY2723" s="41"/>
      <c r="BA2723" s="41"/>
      <c r="BC2723" s="41"/>
      <c r="BE2723" s="41"/>
      <c r="BG2723" s="41"/>
      <c r="BI2723" s="41"/>
      <c r="BK2723" s="41"/>
      <c r="BM2723" s="41"/>
      <c r="BO2723" s="41"/>
    </row>
    <row r="2724" spans="13:67" x14ac:dyDescent="0.2">
      <c r="M2724" s="41"/>
      <c r="O2724" s="41"/>
      <c r="Q2724" s="41"/>
      <c r="S2724" s="41"/>
      <c r="U2724" s="41"/>
      <c r="W2724" s="41"/>
      <c r="Y2724" s="41"/>
      <c r="AA2724" s="41"/>
      <c r="AC2724" s="41"/>
      <c r="AE2724" s="41"/>
      <c r="AG2724" s="41"/>
      <c r="AI2724" s="41"/>
      <c r="AK2724" s="41"/>
      <c r="AM2724" s="41"/>
      <c r="AO2724" s="41"/>
      <c r="AQ2724" s="41"/>
      <c r="AS2724" s="41"/>
      <c r="AU2724" s="41"/>
      <c r="AW2724" s="41"/>
      <c r="AY2724" s="41"/>
      <c r="BA2724" s="41"/>
      <c r="BC2724" s="41"/>
      <c r="BE2724" s="41"/>
      <c r="BG2724" s="41"/>
      <c r="BI2724" s="41"/>
      <c r="BK2724" s="41"/>
      <c r="BM2724" s="41"/>
      <c r="BO2724" s="41"/>
    </row>
    <row r="2725" spans="13:67" x14ac:dyDescent="0.2">
      <c r="M2725" s="41"/>
      <c r="O2725" s="41"/>
      <c r="Q2725" s="41"/>
      <c r="S2725" s="41"/>
      <c r="U2725" s="41"/>
      <c r="W2725" s="41"/>
      <c r="Y2725" s="41"/>
      <c r="AA2725" s="41"/>
      <c r="AC2725" s="41"/>
      <c r="AE2725" s="41"/>
      <c r="AG2725" s="41"/>
      <c r="AI2725" s="41"/>
      <c r="AK2725" s="41"/>
      <c r="AM2725" s="41"/>
      <c r="AO2725" s="41"/>
      <c r="AQ2725" s="41"/>
      <c r="AS2725" s="41"/>
      <c r="AU2725" s="41"/>
      <c r="AW2725" s="41"/>
      <c r="AY2725" s="41"/>
      <c r="BA2725" s="41"/>
      <c r="BC2725" s="41"/>
      <c r="BE2725" s="41"/>
      <c r="BG2725" s="41"/>
      <c r="BI2725" s="41"/>
      <c r="BK2725" s="41"/>
      <c r="BM2725" s="41"/>
      <c r="BO2725" s="41"/>
    </row>
    <row r="2726" spans="13:67" x14ac:dyDescent="0.2">
      <c r="M2726" s="41"/>
      <c r="O2726" s="41"/>
      <c r="Q2726" s="41"/>
      <c r="S2726" s="41"/>
      <c r="U2726" s="41"/>
      <c r="W2726" s="41"/>
      <c r="Y2726" s="41"/>
      <c r="AA2726" s="41"/>
      <c r="AC2726" s="41"/>
      <c r="AE2726" s="41"/>
      <c r="AG2726" s="41"/>
      <c r="AI2726" s="41"/>
      <c r="AK2726" s="41"/>
      <c r="AM2726" s="41"/>
      <c r="AO2726" s="41"/>
      <c r="AQ2726" s="41"/>
      <c r="AS2726" s="41"/>
      <c r="AU2726" s="41"/>
      <c r="AW2726" s="41"/>
      <c r="AY2726" s="41"/>
      <c r="BA2726" s="41"/>
      <c r="BC2726" s="41"/>
      <c r="BE2726" s="41"/>
      <c r="BG2726" s="41"/>
      <c r="BI2726" s="41"/>
      <c r="BK2726" s="41"/>
      <c r="BM2726" s="41"/>
      <c r="BO2726" s="41"/>
    </row>
    <row r="2727" spans="13:67" x14ac:dyDescent="0.2">
      <c r="M2727" s="41"/>
      <c r="O2727" s="41"/>
      <c r="Q2727" s="41"/>
      <c r="S2727" s="41"/>
      <c r="U2727" s="41"/>
      <c r="W2727" s="41"/>
      <c r="Y2727" s="41"/>
      <c r="AA2727" s="41"/>
      <c r="AC2727" s="41"/>
      <c r="AE2727" s="41"/>
      <c r="AG2727" s="41"/>
      <c r="AI2727" s="41"/>
      <c r="AK2727" s="41"/>
      <c r="AM2727" s="41"/>
      <c r="AO2727" s="41"/>
      <c r="AQ2727" s="41"/>
      <c r="AS2727" s="41"/>
      <c r="AU2727" s="41"/>
      <c r="AW2727" s="41"/>
      <c r="AY2727" s="41"/>
      <c r="BA2727" s="41"/>
      <c r="BC2727" s="41"/>
      <c r="BE2727" s="41"/>
      <c r="BG2727" s="41"/>
      <c r="BI2727" s="41"/>
      <c r="BK2727" s="41"/>
      <c r="BM2727" s="41"/>
      <c r="BO2727" s="41"/>
    </row>
    <row r="2728" spans="13:67" x14ac:dyDescent="0.2">
      <c r="M2728" s="41"/>
      <c r="O2728" s="41"/>
      <c r="Q2728" s="41"/>
      <c r="S2728" s="41"/>
      <c r="U2728" s="41"/>
      <c r="W2728" s="41"/>
      <c r="Y2728" s="41"/>
      <c r="AA2728" s="41"/>
      <c r="AC2728" s="41"/>
      <c r="AE2728" s="41"/>
      <c r="AG2728" s="41"/>
      <c r="AI2728" s="41"/>
      <c r="AK2728" s="41"/>
      <c r="AM2728" s="41"/>
      <c r="AO2728" s="41"/>
      <c r="AQ2728" s="41"/>
      <c r="AS2728" s="41"/>
      <c r="AU2728" s="41"/>
      <c r="AW2728" s="41"/>
      <c r="AY2728" s="41"/>
      <c r="BA2728" s="41"/>
      <c r="BC2728" s="41"/>
      <c r="BE2728" s="41"/>
      <c r="BG2728" s="41"/>
      <c r="BI2728" s="41"/>
      <c r="BK2728" s="41"/>
      <c r="BM2728" s="41"/>
      <c r="BO2728" s="41"/>
    </row>
    <row r="2729" spans="13:67" x14ac:dyDescent="0.2">
      <c r="M2729" s="41"/>
      <c r="O2729" s="41"/>
      <c r="Q2729" s="41"/>
      <c r="S2729" s="41"/>
      <c r="U2729" s="41"/>
      <c r="W2729" s="41"/>
      <c r="Y2729" s="41"/>
      <c r="AA2729" s="41"/>
      <c r="AC2729" s="41"/>
      <c r="AE2729" s="41"/>
      <c r="AG2729" s="41"/>
      <c r="AI2729" s="41"/>
      <c r="AK2729" s="41"/>
      <c r="AM2729" s="41"/>
      <c r="AO2729" s="41"/>
      <c r="AQ2729" s="41"/>
      <c r="AS2729" s="41"/>
      <c r="AU2729" s="41"/>
      <c r="AW2729" s="41"/>
      <c r="AY2729" s="41"/>
      <c r="BA2729" s="41"/>
      <c r="BC2729" s="41"/>
      <c r="BE2729" s="41"/>
      <c r="BG2729" s="41"/>
      <c r="BI2729" s="41"/>
      <c r="BK2729" s="41"/>
      <c r="BM2729" s="41"/>
      <c r="BO2729" s="41"/>
    </row>
    <row r="2730" spans="13:67" x14ac:dyDescent="0.2">
      <c r="M2730" s="41"/>
      <c r="O2730" s="41"/>
      <c r="Q2730" s="41"/>
      <c r="S2730" s="41"/>
      <c r="U2730" s="41"/>
      <c r="W2730" s="41"/>
      <c r="Y2730" s="41"/>
      <c r="AA2730" s="41"/>
      <c r="AC2730" s="41"/>
      <c r="AE2730" s="41"/>
      <c r="AG2730" s="41"/>
      <c r="AI2730" s="41"/>
      <c r="AK2730" s="41"/>
      <c r="AM2730" s="41"/>
      <c r="AO2730" s="41"/>
      <c r="AQ2730" s="41"/>
      <c r="AS2730" s="41"/>
      <c r="AU2730" s="41"/>
      <c r="AW2730" s="41"/>
      <c r="AY2730" s="41"/>
      <c r="BA2730" s="41"/>
      <c r="BC2730" s="41"/>
      <c r="BE2730" s="41"/>
      <c r="BG2730" s="41"/>
      <c r="BI2730" s="41"/>
      <c r="BK2730" s="41"/>
      <c r="BM2730" s="41"/>
      <c r="BO2730" s="41"/>
    </row>
    <row r="2731" spans="13:67" x14ac:dyDescent="0.2">
      <c r="M2731" s="41"/>
      <c r="O2731" s="41"/>
      <c r="Q2731" s="41"/>
      <c r="S2731" s="41"/>
      <c r="U2731" s="41"/>
      <c r="W2731" s="41"/>
      <c r="Y2731" s="41"/>
      <c r="AA2731" s="41"/>
      <c r="AC2731" s="41"/>
      <c r="AE2731" s="41"/>
      <c r="AG2731" s="41"/>
      <c r="AI2731" s="41"/>
      <c r="AK2731" s="41"/>
      <c r="AM2731" s="41"/>
      <c r="AO2731" s="41"/>
      <c r="AQ2731" s="41"/>
      <c r="AS2731" s="41"/>
      <c r="AU2731" s="41"/>
      <c r="AW2731" s="41"/>
      <c r="AY2731" s="41"/>
      <c r="BA2731" s="41"/>
      <c r="BC2731" s="41"/>
      <c r="BE2731" s="41"/>
      <c r="BG2731" s="41"/>
      <c r="BI2731" s="41"/>
      <c r="BK2731" s="41"/>
      <c r="BM2731" s="41"/>
      <c r="BO2731" s="41"/>
    </row>
    <row r="2732" spans="13:67" x14ac:dyDescent="0.2">
      <c r="M2732" s="41"/>
      <c r="O2732" s="41"/>
      <c r="Q2732" s="41"/>
      <c r="S2732" s="41"/>
      <c r="U2732" s="41"/>
      <c r="W2732" s="41"/>
      <c r="Y2732" s="41"/>
      <c r="AA2732" s="41"/>
      <c r="AC2732" s="41"/>
      <c r="AE2732" s="41"/>
      <c r="AG2732" s="41"/>
      <c r="AI2732" s="41"/>
      <c r="AK2732" s="41"/>
      <c r="AM2732" s="41"/>
      <c r="AO2732" s="41"/>
      <c r="AQ2732" s="41"/>
      <c r="AS2732" s="41"/>
      <c r="AU2732" s="41"/>
      <c r="AW2732" s="41"/>
      <c r="AY2732" s="41"/>
      <c r="BA2732" s="41"/>
      <c r="BC2732" s="41"/>
      <c r="BE2732" s="41"/>
      <c r="BG2732" s="41"/>
      <c r="BI2732" s="41"/>
      <c r="BK2732" s="41"/>
      <c r="BM2732" s="41"/>
      <c r="BO2732" s="41"/>
    </row>
    <row r="2733" spans="13:67" x14ac:dyDescent="0.2">
      <c r="M2733" s="41"/>
      <c r="O2733" s="41"/>
      <c r="Q2733" s="41"/>
      <c r="S2733" s="41"/>
      <c r="U2733" s="41"/>
      <c r="W2733" s="41"/>
      <c r="Y2733" s="41"/>
      <c r="AA2733" s="41"/>
      <c r="AC2733" s="41"/>
      <c r="AE2733" s="41"/>
      <c r="AG2733" s="41"/>
      <c r="AI2733" s="41"/>
      <c r="AK2733" s="41"/>
      <c r="AM2733" s="41"/>
      <c r="AO2733" s="41"/>
      <c r="AQ2733" s="41"/>
      <c r="AS2733" s="41"/>
      <c r="AU2733" s="41"/>
      <c r="AW2733" s="41"/>
      <c r="AY2733" s="41"/>
      <c r="BA2733" s="41"/>
      <c r="BC2733" s="41"/>
      <c r="BE2733" s="41"/>
      <c r="BG2733" s="41"/>
      <c r="BI2733" s="41"/>
      <c r="BK2733" s="41"/>
      <c r="BM2733" s="41"/>
      <c r="BO2733" s="41"/>
    </row>
    <row r="2734" spans="13:67" x14ac:dyDescent="0.2">
      <c r="M2734" s="41"/>
      <c r="O2734" s="41"/>
      <c r="Q2734" s="41"/>
      <c r="S2734" s="41"/>
      <c r="U2734" s="41"/>
      <c r="W2734" s="41"/>
      <c r="Y2734" s="41"/>
      <c r="AA2734" s="41"/>
      <c r="AC2734" s="41"/>
      <c r="AE2734" s="41"/>
      <c r="AG2734" s="41"/>
      <c r="AI2734" s="41"/>
      <c r="AK2734" s="41"/>
      <c r="AM2734" s="41"/>
      <c r="AO2734" s="41"/>
      <c r="AQ2734" s="41"/>
      <c r="AS2734" s="41"/>
      <c r="AU2734" s="41"/>
      <c r="AW2734" s="41"/>
      <c r="AY2734" s="41"/>
      <c r="BA2734" s="41"/>
      <c r="BC2734" s="41"/>
      <c r="BE2734" s="41"/>
      <c r="BG2734" s="41"/>
      <c r="BI2734" s="41"/>
      <c r="BK2734" s="41"/>
      <c r="BM2734" s="41"/>
      <c r="BO2734" s="41"/>
    </row>
    <row r="2735" spans="13:67" x14ac:dyDescent="0.2">
      <c r="M2735" s="41"/>
      <c r="O2735" s="41"/>
      <c r="Q2735" s="41"/>
      <c r="S2735" s="41"/>
      <c r="U2735" s="41"/>
      <c r="W2735" s="41"/>
      <c r="Y2735" s="41"/>
      <c r="AA2735" s="41"/>
      <c r="AC2735" s="41"/>
      <c r="AE2735" s="41"/>
      <c r="AG2735" s="41"/>
      <c r="AI2735" s="41"/>
      <c r="AK2735" s="41"/>
      <c r="AM2735" s="41"/>
      <c r="AO2735" s="41"/>
      <c r="AQ2735" s="41"/>
      <c r="AS2735" s="41"/>
      <c r="AU2735" s="41"/>
      <c r="AW2735" s="41"/>
      <c r="AY2735" s="41"/>
      <c r="BA2735" s="41"/>
      <c r="BC2735" s="41"/>
      <c r="BE2735" s="41"/>
      <c r="BG2735" s="41"/>
      <c r="BI2735" s="41"/>
      <c r="BK2735" s="41"/>
      <c r="BM2735" s="41"/>
      <c r="BO2735" s="41"/>
    </row>
    <row r="2736" spans="13:67" x14ac:dyDescent="0.2">
      <c r="M2736" s="41"/>
      <c r="O2736" s="41"/>
      <c r="Q2736" s="41"/>
      <c r="S2736" s="41"/>
      <c r="U2736" s="41"/>
      <c r="W2736" s="41"/>
      <c r="Y2736" s="41"/>
      <c r="AA2736" s="41"/>
      <c r="AC2736" s="41"/>
      <c r="AE2736" s="41"/>
      <c r="AG2736" s="41"/>
      <c r="AI2736" s="41"/>
      <c r="AK2736" s="41"/>
      <c r="AM2736" s="41"/>
      <c r="AO2736" s="41"/>
      <c r="AQ2736" s="41"/>
      <c r="AS2736" s="41"/>
      <c r="AU2736" s="41"/>
      <c r="AW2736" s="41"/>
      <c r="AY2736" s="41"/>
      <c r="BA2736" s="41"/>
      <c r="BC2736" s="41"/>
      <c r="BE2736" s="41"/>
      <c r="BG2736" s="41"/>
      <c r="BI2736" s="41"/>
      <c r="BK2736" s="41"/>
      <c r="BM2736" s="41"/>
      <c r="BO2736" s="41"/>
    </row>
    <row r="2737" spans="13:13" x14ac:dyDescent="0.2">
      <c r="M2737" s="41"/>
    </row>
    <row r="2738" spans="13:13" x14ac:dyDescent="0.2">
      <c r="M2738" s="41"/>
    </row>
  </sheetData>
  <sheetProtection algorithmName="SHA-512" hashValue="aKTe5rIkHGnXCHcKScxhE5npc4tioKhYJAZhsTZJjPyPdiG88isHdREoM0fa0eltxdP5YoeNSe7XOiNTIuBNzw==" saltValue="zbl8+n4C/wJ8dZCDlJAJZA==" spinCount="100000" sheet="1" objects="1" scenarios="1"/>
  <protectedRanges>
    <protectedRange sqref="I1:I1048576" name="Oblast1"/>
  </protectedRanges>
  <autoFilter ref="A1:BP2738">
    <filterColumn colId="3">
      <filters blank="1">
        <filter val="713 - Izolace tepelné"/>
        <filter val="722 - Zdravotechnika - vnitřní plynovod, vnitřní vodovod"/>
        <filter val="731 - Ústřední vytápění - kotelny"/>
        <filter val="732 - Ústřední vytápění - strojovny"/>
        <filter val="733 - Ústřední vytápění - potrubí"/>
        <filter val="734 - Ústřední vytápění - armatury"/>
        <filter val="735 - Ústřední vytápění - otopná tělesa"/>
        <filter val="767 - Konstrukce zámečnické"/>
        <filter val="783 - Dokončovací práce - nátěry"/>
        <filter val="Cena bez DPH"/>
        <filter val="Cena s DPH"/>
        <filter val="D"/>
        <filter val="DPH"/>
        <filter val="HZS - Hodinové zúčtovací sazby"/>
        <filter val="K"/>
        <filter val="KRYCÍ LIST SOUPISU PRACÍ"/>
        <filter val="KSO:"/>
        <filter val="Místo:"/>
        <filter val="Objekt:"/>
        <filter val="Poznámka:"/>
        <filter val="Projektant:"/>
        <filter val="PSV - Práce a dodávky PSV"/>
        <filter val="Soupis:"/>
        <filter val="Stavba:"/>
        <filter val="Typ"/>
        <filter val="Uchazeč:"/>
        <filter val="Zadavatel:"/>
        <filter val="Zpracovatel:"/>
      </filters>
    </filterColumn>
  </autoFilter>
  <mergeCells count="375">
    <mergeCell ref="M26:N27"/>
    <mergeCell ref="O26:P27"/>
    <mergeCell ref="Q26:R27"/>
    <mergeCell ref="S26:T27"/>
    <mergeCell ref="E79:H79"/>
    <mergeCell ref="E6:H6"/>
    <mergeCell ref="E8:H8"/>
    <mergeCell ref="E10:H10"/>
    <mergeCell ref="E19:H19"/>
    <mergeCell ref="E26:H26"/>
    <mergeCell ref="E45:H45"/>
    <mergeCell ref="E47:H47"/>
    <mergeCell ref="E49:H49"/>
    <mergeCell ref="E75:H75"/>
    <mergeCell ref="E77:H77"/>
    <mergeCell ref="M29:N29"/>
    <mergeCell ref="O29:P29"/>
    <mergeCell ref="Q29:R29"/>
    <mergeCell ref="S29:T29"/>
    <mergeCell ref="M58:N58"/>
    <mergeCell ref="O58:P58"/>
    <mergeCell ref="Q58:R58"/>
    <mergeCell ref="M56:N56"/>
    <mergeCell ref="O56:P56"/>
    <mergeCell ref="BO26:BP27"/>
    <mergeCell ref="AW26:AX27"/>
    <mergeCell ref="AY26:AZ27"/>
    <mergeCell ref="BA26:BB27"/>
    <mergeCell ref="BC26:BD27"/>
    <mergeCell ref="BE26:BF27"/>
    <mergeCell ref="AM26:AN27"/>
    <mergeCell ref="AO26:AP27"/>
    <mergeCell ref="AQ26:AR27"/>
    <mergeCell ref="AS26:AT27"/>
    <mergeCell ref="AU26:AV27"/>
    <mergeCell ref="BM26:BN27"/>
    <mergeCell ref="AC26:AD27"/>
    <mergeCell ref="AE26:AF27"/>
    <mergeCell ref="AG26:AH27"/>
    <mergeCell ref="AI26:AJ27"/>
    <mergeCell ref="AK26:AL27"/>
    <mergeCell ref="U26:V27"/>
    <mergeCell ref="W26:X27"/>
    <mergeCell ref="Y26:Z27"/>
    <mergeCell ref="AA26:AB27"/>
    <mergeCell ref="BM28:BN28"/>
    <mergeCell ref="BO28:BP28"/>
    <mergeCell ref="AW28:AX28"/>
    <mergeCell ref="AY28:AZ28"/>
    <mergeCell ref="BA28:BB28"/>
    <mergeCell ref="BC28:BD28"/>
    <mergeCell ref="BE28:BF28"/>
    <mergeCell ref="AM28:AN28"/>
    <mergeCell ref="AO28:AP28"/>
    <mergeCell ref="AQ28:AR28"/>
    <mergeCell ref="AS28:AT28"/>
    <mergeCell ref="AU28:AV28"/>
    <mergeCell ref="AE28:AF28"/>
    <mergeCell ref="AG28:AH28"/>
    <mergeCell ref="AI28:AJ28"/>
    <mergeCell ref="AK28:AL28"/>
    <mergeCell ref="BG26:BH27"/>
    <mergeCell ref="BI26:BJ27"/>
    <mergeCell ref="BK26:BL27"/>
    <mergeCell ref="BG28:BH28"/>
    <mergeCell ref="BI28:BJ28"/>
    <mergeCell ref="BK28:BL28"/>
    <mergeCell ref="M28:N28"/>
    <mergeCell ref="O28:P28"/>
    <mergeCell ref="Q28:R28"/>
    <mergeCell ref="S28:T28"/>
    <mergeCell ref="U28:V28"/>
    <mergeCell ref="W28:X28"/>
    <mergeCell ref="Y28:Z28"/>
    <mergeCell ref="AA28:AB28"/>
    <mergeCell ref="AC28:AD28"/>
    <mergeCell ref="AM29:AN29"/>
    <mergeCell ref="AO29:AP29"/>
    <mergeCell ref="AQ29:AR29"/>
    <mergeCell ref="AS29:AT29"/>
    <mergeCell ref="AU29:AV29"/>
    <mergeCell ref="AC29:AD29"/>
    <mergeCell ref="U29:V29"/>
    <mergeCell ref="W29:X29"/>
    <mergeCell ref="Y29:Z29"/>
    <mergeCell ref="AA29:AB29"/>
    <mergeCell ref="Q56:R56"/>
    <mergeCell ref="S56:T56"/>
    <mergeCell ref="U56:V56"/>
    <mergeCell ref="W56:X56"/>
    <mergeCell ref="Y56:Z56"/>
    <mergeCell ref="AA56:AB56"/>
    <mergeCell ref="AC56:AD56"/>
    <mergeCell ref="BM29:BN29"/>
    <mergeCell ref="BO29:BP29"/>
    <mergeCell ref="AE56:AF56"/>
    <mergeCell ref="AG56:AH56"/>
    <mergeCell ref="AI56:AJ56"/>
    <mergeCell ref="BG29:BH29"/>
    <mergeCell ref="BI29:BJ29"/>
    <mergeCell ref="BK29:BL29"/>
    <mergeCell ref="AW29:AX29"/>
    <mergeCell ref="AY29:AZ29"/>
    <mergeCell ref="BA29:BB29"/>
    <mergeCell ref="AE29:AF29"/>
    <mergeCell ref="AG29:AH29"/>
    <mergeCell ref="AI29:AJ29"/>
    <mergeCell ref="AK29:AL29"/>
    <mergeCell ref="BC29:BD29"/>
    <mergeCell ref="BE29:BF29"/>
    <mergeCell ref="S58:T58"/>
    <mergeCell ref="U58:V58"/>
    <mergeCell ref="W58:X58"/>
    <mergeCell ref="Y58:Z58"/>
    <mergeCell ref="AA58:AB58"/>
    <mergeCell ref="AC58:AD58"/>
    <mergeCell ref="AE58:AF58"/>
    <mergeCell ref="AG58:AH58"/>
    <mergeCell ref="AI58:AJ58"/>
    <mergeCell ref="BG56:BH56"/>
    <mergeCell ref="BI56:BJ56"/>
    <mergeCell ref="BK56:BL56"/>
    <mergeCell ref="BM56:BN56"/>
    <mergeCell ref="BO56:BP56"/>
    <mergeCell ref="AW56:AX56"/>
    <mergeCell ref="AY56:AZ56"/>
    <mergeCell ref="BA56:BB56"/>
    <mergeCell ref="AK56:AL56"/>
    <mergeCell ref="BC56:BD56"/>
    <mergeCell ref="BE56:BF56"/>
    <mergeCell ref="AM56:AN56"/>
    <mergeCell ref="AO56:AP56"/>
    <mergeCell ref="AQ56:AR56"/>
    <mergeCell ref="AS56:AT56"/>
    <mergeCell ref="AU56:AV56"/>
    <mergeCell ref="BO58:BP58"/>
    <mergeCell ref="AW58:AX58"/>
    <mergeCell ref="AY58:AZ58"/>
    <mergeCell ref="BA58:BB58"/>
    <mergeCell ref="BG59:BH59"/>
    <mergeCell ref="BI59:BJ59"/>
    <mergeCell ref="BK59:BL59"/>
    <mergeCell ref="AW59:AX59"/>
    <mergeCell ref="AY59:AZ59"/>
    <mergeCell ref="BA59:BB59"/>
    <mergeCell ref="BC59:BD59"/>
    <mergeCell ref="BE59:BF59"/>
    <mergeCell ref="BC58:BD58"/>
    <mergeCell ref="BE58:BF58"/>
    <mergeCell ref="BO59:BP59"/>
    <mergeCell ref="BM58:BN58"/>
    <mergeCell ref="AU58:AV58"/>
    <mergeCell ref="AU59:AV59"/>
    <mergeCell ref="BM59:BN59"/>
    <mergeCell ref="AC60:AD60"/>
    <mergeCell ref="AC59:AD59"/>
    <mergeCell ref="AE59:AF59"/>
    <mergeCell ref="AG59:AH59"/>
    <mergeCell ref="AI59:AJ59"/>
    <mergeCell ref="AK59:AL59"/>
    <mergeCell ref="BG58:BH58"/>
    <mergeCell ref="BI58:BJ58"/>
    <mergeCell ref="BK58:BL58"/>
    <mergeCell ref="AM59:AN59"/>
    <mergeCell ref="AO59:AP59"/>
    <mergeCell ref="AQ59:AR59"/>
    <mergeCell ref="AS59:AT59"/>
    <mergeCell ref="AK58:AL58"/>
    <mergeCell ref="AM58:AN58"/>
    <mergeCell ref="AO58:AP58"/>
    <mergeCell ref="AQ58:AR58"/>
    <mergeCell ref="AS58:AT58"/>
    <mergeCell ref="M59:N59"/>
    <mergeCell ref="O59:P59"/>
    <mergeCell ref="Q59:R59"/>
    <mergeCell ref="S59:T59"/>
    <mergeCell ref="U59:V59"/>
    <mergeCell ref="W59:X59"/>
    <mergeCell ref="Y59:Z59"/>
    <mergeCell ref="AA59:AB59"/>
    <mergeCell ref="M60:N60"/>
    <mergeCell ref="O60:P60"/>
    <mergeCell ref="Q60:R60"/>
    <mergeCell ref="S60:T60"/>
    <mergeCell ref="U60:V60"/>
    <mergeCell ref="W60:X60"/>
    <mergeCell ref="Y60:Z60"/>
    <mergeCell ref="AA60:AB60"/>
    <mergeCell ref="M61:N61"/>
    <mergeCell ref="O61:P61"/>
    <mergeCell ref="Q61:R61"/>
    <mergeCell ref="S61:T61"/>
    <mergeCell ref="U61:V61"/>
    <mergeCell ref="W61:X61"/>
    <mergeCell ref="Y61:Z61"/>
    <mergeCell ref="AA61:AB61"/>
    <mergeCell ref="AC61:AD61"/>
    <mergeCell ref="AE61:AF61"/>
    <mergeCell ref="AG61:AH61"/>
    <mergeCell ref="AI61:AJ61"/>
    <mergeCell ref="AK61:AL61"/>
    <mergeCell ref="BM60:BN60"/>
    <mergeCell ref="BO60:BP60"/>
    <mergeCell ref="AW60:AX60"/>
    <mergeCell ref="AY60:AZ60"/>
    <mergeCell ref="BA60:BB60"/>
    <mergeCell ref="BC60:BD60"/>
    <mergeCell ref="BE60:BF60"/>
    <mergeCell ref="AM60:AN60"/>
    <mergeCell ref="AO60:AP60"/>
    <mergeCell ref="AQ60:AR60"/>
    <mergeCell ref="AS60:AT60"/>
    <mergeCell ref="AU60:AV60"/>
    <mergeCell ref="BG60:BH60"/>
    <mergeCell ref="BI60:BJ60"/>
    <mergeCell ref="BK60:BL60"/>
    <mergeCell ref="AE60:AF60"/>
    <mergeCell ref="AG60:AH60"/>
    <mergeCell ref="AI60:AJ60"/>
    <mergeCell ref="AK60:AL60"/>
    <mergeCell ref="AO63:AP63"/>
    <mergeCell ref="AQ63:AR63"/>
    <mergeCell ref="M62:N62"/>
    <mergeCell ref="O62:P62"/>
    <mergeCell ref="Q62:R62"/>
    <mergeCell ref="S62:T62"/>
    <mergeCell ref="U62:V62"/>
    <mergeCell ref="W62:X62"/>
    <mergeCell ref="Y62:Z62"/>
    <mergeCell ref="AA62:AB62"/>
    <mergeCell ref="AC62:AD62"/>
    <mergeCell ref="AE62:AF62"/>
    <mergeCell ref="AG62:AH62"/>
    <mergeCell ref="AI62:AJ62"/>
    <mergeCell ref="AK62:AL62"/>
    <mergeCell ref="BG63:BH63"/>
    <mergeCell ref="BM64:BN64"/>
    <mergeCell ref="BO64:BP64"/>
    <mergeCell ref="AW64:AX64"/>
    <mergeCell ref="AY64:AZ64"/>
    <mergeCell ref="BA64:BB64"/>
    <mergeCell ref="BM63:BN63"/>
    <mergeCell ref="BO63:BP63"/>
    <mergeCell ref="M63:N63"/>
    <mergeCell ref="O63:P63"/>
    <mergeCell ref="Q63:R63"/>
    <mergeCell ref="S63:T63"/>
    <mergeCell ref="U63:V63"/>
    <mergeCell ref="W63:X63"/>
    <mergeCell ref="Y63:Z63"/>
    <mergeCell ref="AA63:AB63"/>
    <mergeCell ref="AC63:AD63"/>
    <mergeCell ref="AE63:AF63"/>
    <mergeCell ref="AG63:AH63"/>
    <mergeCell ref="AI63:AJ63"/>
    <mergeCell ref="AK63:AL63"/>
    <mergeCell ref="BI63:BJ63"/>
    <mergeCell ref="BK63:BL63"/>
    <mergeCell ref="AM63:AN63"/>
    <mergeCell ref="M64:N64"/>
    <mergeCell ref="O64:P64"/>
    <mergeCell ref="Q64:R64"/>
    <mergeCell ref="S64:T64"/>
    <mergeCell ref="U64:V64"/>
    <mergeCell ref="W64:X64"/>
    <mergeCell ref="Y64:Z64"/>
    <mergeCell ref="AA64:AB64"/>
    <mergeCell ref="AC64:AD64"/>
    <mergeCell ref="BI62:BJ62"/>
    <mergeCell ref="BK62:BL62"/>
    <mergeCell ref="BM62:BN62"/>
    <mergeCell ref="BO62:BP62"/>
    <mergeCell ref="AW62:AX62"/>
    <mergeCell ref="BC61:BD61"/>
    <mergeCell ref="BE61:BF61"/>
    <mergeCell ref="AM61:AN61"/>
    <mergeCell ref="AO61:AP61"/>
    <mergeCell ref="AQ61:AR61"/>
    <mergeCell ref="AS61:AT61"/>
    <mergeCell ref="AU61:AV61"/>
    <mergeCell ref="BG62:BH62"/>
    <mergeCell ref="BC62:BD62"/>
    <mergeCell ref="BE62:BF62"/>
    <mergeCell ref="BG61:BH61"/>
    <mergeCell ref="BI61:BJ61"/>
    <mergeCell ref="BK61:BL61"/>
    <mergeCell ref="BM61:BN61"/>
    <mergeCell ref="BO61:BP61"/>
    <mergeCell ref="AW61:AX61"/>
    <mergeCell ref="AY61:AZ61"/>
    <mergeCell ref="BA61:BB61"/>
    <mergeCell ref="BA63:BB63"/>
    <mergeCell ref="BC63:BD63"/>
    <mergeCell ref="BE63:BF63"/>
    <mergeCell ref="AY62:AZ62"/>
    <mergeCell ref="BA62:BB62"/>
    <mergeCell ref="AA65:AB65"/>
    <mergeCell ref="AC65:AD65"/>
    <mergeCell ref="AE65:AF65"/>
    <mergeCell ref="AG65:AH65"/>
    <mergeCell ref="AI65:AJ65"/>
    <mergeCell ref="AK65:AL65"/>
    <mergeCell ref="AS63:AT63"/>
    <mergeCell ref="AU63:AV63"/>
    <mergeCell ref="AM62:AN62"/>
    <mergeCell ref="AO62:AP62"/>
    <mergeCell ref="AQ62:AR62"/>
    <mergeCell ref="AS62:AT62"/>
    <mergeCell ref="AU62:AV62"/>
    <mergeCell ref="AW63:AX63"/>
    <mergeCell ref="AY63:AZ63"/>
    <mergeCell ref="AE64:AF64"/>
    <mergeCell ref="AG64:AH64"/>
    <mergeCell ref="AI64:AJ64"/>
    <mergeCell ref="AK64:AL64"/>
    <mergeCell ref="AQ65:AR65"/>
    <mergeCell ref="AS65:AT65"/>
    <mergeCell ref="AU65:AV65"/>
    <mergeCell ref="BI64:BJ64"/>
    <mergeCell ref="BK64:BL64"/>
    <mergeCell ref="BC64:BD64"/>
    <mergeCell ref="BE64:BF64"/>
    <mergeCell ref="AM64:AN64"/>
    <mergeCell ref="AO64:AP64"/>
    <mergeCell ref="AQ64:AR64"/>
    <mergeCell ref="AS64:AT64"/>
    <mergeCell ref="AU64:AV64"/>
    <mergeCell ref="BG64:BH64"/>
    <mergeCell ref="M65:N65"/>
    <mergeCell ref="O65:P65"/>
    <mergeCell ref="Q65:R65"/>
    <mergeCell ref="S65:T65"/>
    <mergeCell ref="U65:V65"/>
    <mergeCell ref="W65:X65"/>
    <mergeCell ref="Y65:Z65"/>
    <mergeCell ref="AM65:AN65"/>
    <mergeCell ref="AO65:AP65"/>
    <mergeCell ref="BG83:BH83"/>
    <mergeCell ref="BI83:BJ83"/>
    <mergeCell ref="BG65:BH65"/>
    <mergeCell ref="BI65:BJ65"/>
    <mergeCell ref="BK65:BL65"/>
    <mergeCell ref="BM65:BN65"/>
    <mergeCell ref="BO65:BP65"/>
    <mergeCell ref="AW65:AX65"/>
    <mergeCell ref="AY65:AZ65"/>
    <mergeCell ref="BA65:BB65"/>
    <mergeCell ref="BC65:BD65"/>
    <mergeCell ref="BE65:BF65"/>
    <mergeCell ref="BK83:BL83"/>
    <mergeCell ref="BM83:BN83"/>
    <mergeCell ref="BO83:BP83"/>
    <mergeCell ref="AW83:AX83"/>
    <mergeCell ref="AY83:AZ83"/>
    <mergeCell ref="BA83:BB83"/>
    <mergeCell ref="BC83:BD83"/>
    <mergeCell ref="BE83:BF83"/>
    <mergeCell ref="AE83:AF83"/>
    <mergeCell ref="AG83:AH83"/>
    <mergeCell ref="AI83:AJ83"/>
    <mergeCell ref="AK83:AL83"/>
    <mergeCell ref="AM83:AN83"/>
    <mergeCell ref="AO83:AP83"/>
    <mergeCell ref="AQ83:AR83"/>
    <mergeCell ref="AS83:AT83"/>
    <mergeCell ref="AU83:AV83"/>
    <mergeCell ref="M83:N83"/>
    <mergeCell ref="O83:P83"/>
    <mergeCell ref="Q83:R83"/>
    <mergeCell ref="S83:T83"/>
    <mergeCell ref="U83:V83"/>
    <mergeCell ref="W83:X83"/>
    <mergeCell ref="Y83:Z83"/>
    <mergeCell ref="AA83:AB83"/>
    <mergeCell ref="AC83:AD83"/>
  </mergeCells>
  <printOptions horizontalCentered="1"/>
  <pageMargins left="0.55118110236220474" right="0.39370078740157483" top="0.59055118110236227" bottom="0.70866141732283472" header="0.39370078740157483" footer="0.39370078740157483"/>
  <pageSetup paperSize="9" scale="61" fitToHeight="2" orientation="portrait" r:id="rId1"/>
  <headerFooter>
    <oddFooter>&amp;LÚT&amp;C&amp;P z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8"/>
  <sheetViews>
    <sheetView showGridLines="0" tabSelected="1" topLeftCell="A62" zoomScaleNormal="100" workbookViewId="0">
      <selection activeCell="I93" sqref="I93:I116"/>
    </sheetView>
  </sheetViews>
  <sheetFormatPr defaultColWidth="9.33203125" defaultRowHeight="11.25" x14ac:dyDescent="0.2"/>
  <cols>
    <col min="1" max="1" width="8.33203125" style="361" customWidth="1"/>
    <col min="2" max="2" width="1.6640625" style="361" customWidth="1"/>
    <col min="3" max="3" width="4.1640625" style="361" customWidth="1"/>
    <col min="4" max="4" width="4.33203125" style="361" customWidth="1"/>
    <col min="5" max="5" width="17.1640625" style="361" customWidth="1"/>
    <col min="6" max="6" width="100.6640625" style="361" customWidth="1"/>
    <col min="7" max="7" width="7" style="361" customWidth="1"/>
    <col min="8" max="8" width="11.5" style="361" customWidth="1"/>
    <col min="9" max="10" width="20.1640625" style="361" customWidth="1"/>
    <col min="11" max="11" width="3.6640625" style="361" customWidth="1"/>
    <col min="12" max="16384" width="9.33203125" style="361"/>
  </cols>
  <sheetData>
    <row r="1" spans="1:11" ht="37.15" customHeight="1" x14ac:dyDescent="0.2"/>
    <row r="2" spans="1:11" ht="7.15" customHeight="1" x14ac:dyDescent="0.2">
      <c r="B2" s="9"/>
      <c r="C2" s="10"/>
      <c r="D2" s="10"/>
      <c r="E2" s="10"/>
      <c r="F2" s="10"/>
      <c r="G2" s="10"/>
      <c r="H2" s="10"/>
      <c r="I2" s="10"/>
      <c r="J2" s="10"/>
      <c r="K2" s="266"/>
    </row>
    <row r="3" spans="1:11" ht="25.15" customHeight="1" x14ac:dyDescent="0.2">
      <c r="B3" s="11"/>
      <c r="D3" s="12" t="s">
        <v>51</v>
      </c>
      <c r="K3" s="267"/>
    </row>
    <row r="4" spans="1:11" ht="7.15" customHeight="1" x14ac:dyDescent="0.2">
      <c r="B4" s="11"/>
      <c r="K4" s="267"/>
    </row>
    <row r="5" spans="1:11" ht="12" customHeight="1" x14ac:dyDescent="0.2">
      <c r="B5" s="11"/>
      <c r="D5" s="366" t="s">
        <v>3</v>
      </c>
      <c r="K5" s="267"/>
    </row>
    <row r="6" spans="1:11" ht="16.5" customHeight="1" x14ac:dyDescent="0.2">
      <c r="B6" s="11"/>
      <c r="E6" s="562" t="s">
        <v>1065</v>
      </c>
      <c r="F6" s="563"/>
      <c r="G6" s="563"/>
      <c r="H6" s="563"/>
      <c r="K6" s="267"/>
    </row>
    <row r="7" spans="1:11" ht="12" customHeight="1" x14ac:dyDescent="0.2">
      <c r="B7" s="11"/>
      <c r="D7" s="366" t="s">
        <v>52</v>
      </c>
      <c r="K7" s="267"/>
    </row>
    <row r="8" spans="1:11" s="269" customFormat="1" ht="16.5" customHeight="1" x14ac:dyDescent="0.2">
      <c r="A8" s="365"/>
      <c r="B8" s="16"/>
      <c r="C8" s="365"/>
      <c r="D8" s="365"/>
      <c r="E8" s="562" t="s">
        <v>1069</v>
      </c>
      <c r="F8" s="561"/>
      <c r="G8" s="561"/>
      <c r="H8" s="561"/>
      <c r="I8" s="365"/>
      <c r="J8" s="365"/>
      <c r="K8" s="268"/>
    </row>
    <row r="9" spans="1:11" s="269" customFormat="1" ht="12" customHeight="1" x14ac:dyDescent="0.2">
      <c r="A9" s="365"/>
      <c r="B9" s="16"/>
      <c r="C9" s="365"/>
      <c r="D9" s="366" t="s">
        <v>53</v>
      </c>
      <c r="E9" s="365"/>
      <c r="F9" s="365"/>
      <c r="G9" s="365"/>
      <c r="H9" s="365"/>
      <c r="I9" s="365"/>
      <c r="J9" s="365"/>
      <c r="K9" s="268"/>
    </row>
    <row r="10" spans="1:11" s="269" customFormat="1" ht="16.5" customHeight="1" x14ac:dyDescent="0.2">
      <c r="A10" s="365"/>
      <c r="B10" s="16"/>
      <c r="C10" s="365"/>
      <c r="D10" s="365"/>
      <c r="E10" s="527" t="s">
        <v>1130</v>
      </c>
      <c r="F10" s="561"/>
      <c r="G10" s="561"/>
      <c r="H10" s="561"/>
      <c r="I10" s="365"/>
      <c r="J10" s="365"/>
      <c r="K10" s="268"/>
    </row>
    <row r="11" spans="1:11" s="269" customFormat="1" x14ac:dyDescent="0.2">
      <c r="A11" s="365"/>
      <c r="B11" s="16"/>
      <c r="C11" s="365"/>
      <c r="D11" s="365"/>
      <c r="E11" s="365"/>
      <c r="F11" s="365"/>
      <c r="G11" s="365"/>
      <c r="H11" s="365"/>
      <c r="I11" s="365"/>
      <c r="J11" s="365"/>
      <c r="K11" s="268"/>
    </row>
    <row r="12" spans="1:11" s="269" customFormat="1" ht="12" customHeight="1" x14ac:dyDescent="0.2">
      <c r="A12" s="365"/>
      <c r="B12" s="16"/>
      <c r="C12" s="365"/>
      <c r="D12" s="366" t="s">
        <v>4</v>
      </c>
      <c r="E12" s="365"/>
      <c r="F12" s="360" t="s">
        <v>40</v>
      </c>
      <c r="G12" s="365"/>
      <c r="H12" s="365"/>
      <c r="I12" s="366" t="s">
        <v>6</v>
      </c>
      <c r="J12" s="360" t="s">
        <v>5</v>
      </c>
      <c r="K12" s="268"/>
    </row>
    <row r="13" spans="1:11" s="269" customFormat="1" ht="12" customHeight="1" x14ac:dyDescent="0.2">
      <c r="A13" s="365"/>
      <c r="B13" s="16"/>
      <c r="C13" s="365"/>
      <c r="D13" s="366" t="s">
        <v>7</v>
      </c>
      <c r="E13" s="365"/>
      <c r="F13" s="360" t="s">
        <v>1066</v>
      </c>
      <c r="G13" s="365"/>
      <c r="H13" s="365"/>
      <c r="I13" s="366"/>
      <c r="J13" s="364"/>
      <c r="K13" s="268"/>
    </row>
    <row r="14" spans="1:11" s="269" customFormat="1" ht="10.9" customHeight="1" x14ac:dyDescent="0.2">
      <c r="A14" s="365"/>
      <c r="B14" s="16"/>
      <c r="C14" s="365"/>
      <c r="D14" s="365"/>
      <c r="E14" s="365"/>
      <c r="F14" s="365"/>
      <c r="G14" s="365"/>
      <c r="H14" s="365"/>
      <c r="I14" s="365"/>
      <c r="J14" s="365"/>
      <c r="K14" s="268"/>
    </row>
    <row r="15" spans="1:11" s="269" customFormat="1" ht="12" customHeight="1" x14ac:dyDescent="0.2">
      <c r="A15" s="365"/>
      <c r="B15" s="16"/>
      <c r="C15" s="365"/>
      <c r="D15" s="366" t="s">
        <v>9</v>
      </c>
      <c r="E15" s="365"/>
      <c r="F15" s="365"/>
      <c r="G15" s="365"/>
      <c r="H15" s="365"/>
      <c r="I15" s="366" t="s">
        <v>10</v>
      </c>
      <c r="J15" s="253" t="s">
        <v>1071</v>
      </c>
      <c r="K15" s="268"/>
    </row>
    <row r="16" spans="1:11" s="269" customFormat="1" ht="18" customHeight="1" x14ac:dyDescent="0.2">
      <c r="A16" s="365"/>
      <c r="B16" s="16"/>
      <c r="C16" s="365"/>
      <c r="D16" s="365"/>
      <c r="E16" s="226" t="s">
        <v>1067</v>
      </c>
      <c r="F16" s="365"/>
      <c r="G16" s="365"/>
      <c r="H16" s="365"/>
      <c r="I16" s="366" t="s">
        <v>11</v>
      </c>
      <c r="J16" s="360"/>
      <c r="K16" s="268"/>
    </row>
    <row r="17" spans="1:11" s="269" customFormat="1" ht="7.15" customHeight="1" x14ac:dyDescent="0.2">
      <c r="A17" s="365"/>
      <c r="B17" s="16"/>
      <c r="C17" s="365"/>
      <c r="D17" s="365"/>
      <c r="E17" s="365"/>
      <c r="F17" s="365"/>
      <c r="G17" s="365"/>
      <c r="H17" s="365"/>
      <c r="I17" s="365"/>
      <c r="J17" s="365"/>
      <c r="K17" s="268"/>
    </row>
    <row r="18" spans="1:11" s="269" customFormat="1" ht="12" customHeight="1" x14ac:dyDescent="0.2">
      <c r="A18" s="365"/>
      <c r="B18" s="16"/>
      <c r="C18" s="365"/>
      <c r="D18" s="366" t="s">
        <v>12</v>
      </c>
      <c r="E18" s="365"/>
      <c r="F18" s="365"/>
      <c r="G18" s="365"/>
      <c r="H18" s="365"/>
      <c r="I18" s="366" t="s">
        <v>10</v>
      </c>
      <c r="J18" s="367"/>
      <c r="K18" s="268"/>
    </row>
    <row r="19" spans="1:11" s="269" customFormat="1" ht="18" customHeight="1" x14ac:dyDescent="0.2">
      <c r="A19" s="365"/>
      <c r="B19" s="16"/>
      <c r="C19" s="365"/>
      <c r="D19" s="365"/>
      <c r="E19" s="564"/>
      <c r="F19" s="565"/>
      <c r="G19" s="565"/>
      <c r="H19" s="565"/>
      <c r="I19" s="366" t="s">
        <v>11</v>
      </c>
      <c r="J19" s="367"/>
      <c r="K19" s="268"/>
    </row>
    <row r="20" spans="1:11" s="269" customFormat="1" ht="7.15" customHeight="1" x14ac:dyDescent="0.2">
      <c r="A20" s="365"/>
      <c r="B20" s="16"/>
      <c r="C20" s="365"/>
      <c r="D20" s="365"/>
      <c r="E20" s="365"/>
      <c r="F20" s="365"/>
      <c r="G20" s="365"/>
      <c r="H20" s="365"/>
      <c r="I20" s="365"/>
      <c r="J20" s="365"/>
      <c r="K20" s="268"/>
    </row>
    <row r="21" spans="1:11" s="269" customFormat="1" ht="12" customHeight="1" x14ac:dyDescent="0.2">
      <c r="A21" s="365"/>
      <c r="B21" s="16"/>
      <c r="C21" s="365"/>
      <c r="D21" s="366" t="s">
        <v>13</v>
      </c>
      <c r="E21" s="365"/>
      <c r="F21" s="365"/>
      <c r="G21" s="365"/>
      <c r="H21" s="365"/>
      <c r="I21" s="366" t="s">
        <v>10</v>
      </c>
      <c r="J21" s="360">
        <v>24190853</v>
      </c>
      <c r="K21" s="268"/>
    </row>
    <row r="22" spans="1:11" s="269" customFormat="1" ht="18" customHeight="1" x14ac:dyDescent="0.2">
      <c r="A22" s="365"/>
      <c r="B22" s="16"/>
      <c r="C22" s="365"/>
      <c r="D22" s="365"/>
      <c r="E22" s="226" t="s">
        <v>1068</v>
      </c>
      <c r="F22" s="365"/>
      <c r="G22" s="365"/>
      <c r="H22" s="365"/>
      <c r="I22" s="366" t="s">
        <v>11</v>
      </c>
      <c r="J22" s="360" t="s">
        <v>1070</v>
      </c>
      <c r="K22" s="268"/>
    </row>
    <row r="23" spans="1:11" s="269" customFormat="1" ht="7.15" customHeight="1" x14ac:dyDescent="0.2">
      <c r="A23" s="365"/>
      <c r="B23" s="16"/>
      <c r="C23" s="365"/>
      <c r="D23" s="365"/>
      <c r="E23" s="365"/>
      <c r="F23" s="365"/>
      <c r="G23" s="365"/>
      <c r="H23" s="365"/>
      <c r="I23" s="365"/>
      <c r="J23" s="365"/>
      <c r="K23" s="268"/>
    </row>
    <row r="24" spans="1:11" s="269" customFormat="1" ht="7.15" customHeight="1" x14ac:dyDescent="0.2">
      <c r="A24" s="365"/>
      <c r="B24" s="16"/>
      <c r="C24" s="365"/>
      <c r="D24" s="365"/>
      <c r="E24" s="365"/>
      <c r="F24" s="365"/>
      <c r="G24" s="365"/>
      <c r="H24" s="365"/>
      <c r="I24" s="365"/>
      <c r="J24" s="365"/>
      <c r="K24" s="268"/>
    </row>
    <row r="25" spans="1:11" s="269" customFormat="1" ht="12" customHeight="1" x14ac:dyDescent="0.2">
      <c r="A25" s="365"/>
      <c r="B25" s="16"/>
      <c r="C25" s="365"/>
      <c r="D25" s="366" t="s">
        <v>14</v>
      </c>
      <c r="E25" s="365"/>
      <c r="F25" s="365"/>
      <c r="G25" s="365"/>
      <c r="H25" s="365"/>
      <c r="I25" s="365"/>
      <c r="J25" s="365"/>
      <c r="K25" s="268"/>
    </row>
    <row r="26" spans="1:11" s="273" customFormat="1" ht="16.5" customHeight="1" x14ac:dyDescent="0.2">
      <c r="A26" s="270"/>
      <c r="B26" s="271"/>
      <c r="C26" s="270"/>
      <c r="D26" s="270"/>
      <c r="E26" s="523" t="s">
        <v>5</v>
      </c>
      <c r="F26" s="523"/>
      <c r="G26" s="523"/>
      <c r="H26" s="523"/>
      <c r="I26" s="270"/>
      <c r="J26" s="270"/>
      <c r="K26" s="272"/>
    </row>
    <row r="27" spans="1:11" s="269" customFormat="1" ht="7.15" customHeight="1" x14ac:dyDescent="0.2">
      <c r="A27" s="365"/>
      <c r="B27" s="16"/>
      <c r="C27" s="365"/>
      <c r="D27" s="365"/>
      <c r="E27" s="365"/>
      <c r="F27" s="365"/>
      <c r="G27" s="365"/>
      <c r="H27" s="365"/>
      <c r="I27" s="365"/>
      <c r="J27" s="365"/>
      <c r="K27" s="268"/>
    </row>
    <row r="28" spans="1:11" s="269" customFormat="1" ht="7.15" customHeight="1" x14ac:dyDescent="0.2">
      <c r="A28" s="365"/>
      <c r="B28" s="16"/>
      <c r="C28" s="365"/>
      <c r="D28" s="275"/>
      <c r="E28" s="275"/>
      <c r="F28" s="275"/>
      <c r="G28" s="275"/>
      <c r="H28" s="275"/>
      <c r="I28" s="275"/>
      <c r="J28" s="275"/>
      <c r="K28" s="268"/>
    </row>
    <row r="29" spans="1:11" s="269" customFormat="1" ht="25.35" customHeight="1" x14ac:dyDescent="0.2">
      <c r="A29" s="365"/>
      <c r="B29" s="16"/>
      <c r="C29" s="365"/>
      <c r="D29" s="276" t="s">
        <v>16</v>
      </c>
      <c r="E29" s="365"/>
      <c r="F29" s="365"/>
      <c r="G29" s="365"/>
      <c r="H29" s="365"/>
      <c r="I29" s="365"/>
      <c r="J29" s="359">
        <f>ROUND(J87, 2)</f>
        <v>0</v>
      </c>
      <c r="K29" s="268"/>
    </row>
    <row r="30" spans="1:11" s="269" customFormat="1" ht="7.15" customHeight="1" x14ac:dyDescent="0.2">
      <c r="A30" s="365"/>
      <c r="B30" s="16"/>
      <c r="C30" s="365"/>
      <c r="D30" s="275"/>
      <c r="E30" s="275"/>
      <c r="F30" s="275"/>
      <c r="G30" s="275"/>
      <c r="H30" s="275"/>
      <c r="I30" s="275"/>
      <c r="J30" s="275"/>
      <c r="K30" s="268"/>
    </row>
    <row r="31" spans="1:11" s="269" customFormat="1" ht="14.65" customHeight="1" x14ac:dyDescent="0.2">
      <c r="A31" s="365"/>
      <c r="B31" s="16"/>
      <c r="C31" s="365"/>
      <c r="D31" s="365"/>
      <c r="E31" s="365"/>
      <c r="F31" s="363" t="s">
        <v>18</v>
      </c>
      <c r="G31" s="365"/>
      <c r="H31" s="365"/>
      <c r="I31" s="363" t="s">
        <v>17</v>
      </c>
      <c r="J31" s="363" t="s">
        <v>19</v>
      </c>
      <c r="K31" s="268"/>
    </row>
    <row r="32" spans="1:11" s="269" customFormat="1" ht="14.65" customHeight="1" x14ac:dyDescent="0.2">
      <c r="A32" s="365"/>
      <c r="B32" s="16"/>
      <c r="C32" s="365"/>
      <c r="D32" s="277" t="s">
        <v>20</v>
      </c>
      <c r="E32" s="366" t="s">
        <v>21</v>
      </c>
      <c r="F32" s="278">
        <f>J29</f>
        <v>0</v>
      </c>
      <c r="G32" s="365"/>
      <c r="H32" s="365"/>
      <c r="I32" s="279">
        <v>0.21</v>
      </c>
      <c r="J32" s="278">
        <f>I32*F32</f>
        <v>0</v>
      </c>
      <c r="K32" s="268"/>
    </row>
    <row r="33" spans="1:11" s="269" customFormat="1" ht="14.65" customHeight="1" x14ac:dyDescent="0.2">
      <c r="A33" s="365"/>
      <c r="B33" s="16"/>
      <c r="C33" s="365"/>
      <c r="D33" s="365"/>
      <c r="E33" s="366" t="s">
        <v>22</v>
      </c>
      <c r="F33" s="278">
        <v>0</v>
      </c>
      <c r="G33" s="365"/>
      <c r="H33" s="365"/>
      <c r="I33" s="279">
        <v>0.15</v>
      </c>
      <c r="J33" s="278">
        <v>0</v>
      </c>
      <c r="K33" s="268"/>
    </row>
    <row r="34" spans="1:11" s="269" customFormat="1" ht="14.65" hidden="1" customHeight="1" x14ac:dyDescent="0.2">
      <c r="A34" s="365"/>
      <c r="B34" s="16"/>
      <c r="C34" s="365"/>
      <c r="D34" s="365"/>
      <c r="E34" s="366" t="s">
        <v>23</v>
      </c>
      <c r="F34" s="278" t="e">
        <f>ROUND((SUM(#REF!)),  2)</f>
        <v>#REF!</v>
      </c>
      <c r="G34" s="365"/>
      <c r="H34" s="365"/>
      <c r="I34" s="279">
        <v>0.21</v>
      </c>
      <c r="J34" s="278">
        <f>0</f>
        <v>0</v>
      </c>
      <c r="K34" s="268"/>
    </row>
    <row r="35" spans="1:11" s="269" customFormat="1" ht="14.65" hidden="1" customHeight="1" x14ac:dyDescent="0.2">
      <c r="A35" s="365"/>
      <c r="B35" s="16"/>
      <c r="C35" s="365"/>
      <c r="D35" s="365"/>
      <c r="E35" s="366" t="s">
        <v>24</v>
      </c>
      <c r="F35" s="278" t="e">
        <f>ROUND((SUM(#REF!)),  2)</f>
        <v>#REF!</v>
      </c>
      <c r="G35" s="365"/>
      <c r="H35" s="365"/>
      <c r="I35" s="279">
        <v>0.15</v>
      </c>
      <c r="J35" s="278">
        <f>0</f>
        <v>0</v>
      </c>
      <c r="K35" s="268"/>
    </row>
    <row r="36" spans="1:11" s="269" customFormat="1" ht="14.65" hidden="1" customHeight="1" x14ac:dyDescent="0.2">
      <c r="A36" s="365"/>
      <c r="B36" s="16"/>
      <c r="C36" s="365"/>
      <c r="D36" s="365"/>
      <c r="E36" s="366" t="s">
        <v>25</v>
      </c>
      <c r="F36" s="278" t="e">
        <f>ROUND((SUM(#REF!)),  2)</f>
        <v>#REF!</v>
      </c>
      <c r="G36" s="365"/>
      <c r="H36" s="365"/>
      <c r="I36" s="279">
        <v>0</v>
      </c>
      <c r="J36" s="278">
        <f>0</f>
        <v>0</v>
      </c>
      <c r="K36" s="268"/>
    </row>
    <row r="37" spans="1:11" s="269" customFormat="1" ht="7.15" customHeight="1" x14ac:dyDescent="0.2">
      <c r="A37" s="365"/>
      <c r="B37" s="16"/>
      <c r="C37" s="365"/>
      <c r="D37" s="365"/>
      <c r="E37" s="365"/>
      <c r="F37" s="365"/>
      <c r="G37" s="365"/>
      <c r="H37" s="365"/>
      <c r="I37" s="365"/>
      <c r="J37" s="365"/>
      <c r="K37" s="268"/>
    </row>
    <row r="38" spans="1:11" s="269" customFormat="1" ht="25.35" customHeight="1" x14ac:dyDescent="0.2">
      <c r="A38" s="365"/>
      <c r="B38" s="16"/>
      <c r="C38" s="46"/>
      <c r="D38" s="280" t="s">
        <v>26</v>
      </c>
      <c r="E38" s="31"/>
      <c r="F38" s="31"/>
      <c r="G38" s="281" t="s">
        <v>27</v>
      </c>
      <c r="H38" s="282" t="s">
        <v>28</v>
      </c>
      <c r="I38" s="31"/>
      <c r="J38" s="283">
        <f>SUM(J29:J36)</f>
        <v>0</v>
      </c>
      <c r="K38" s="268"/>
    </row>
    <row r="39" spans="1:11" s="269" customFormat="1" ht="14.65" customHeight="1" x14ac:dyDescent="0.2">
      <c r="A39" s="365"/>
      <c r="B39" s="23"/>
      <c r="C39" s="24"/>
      <c r="D39" s="24"/>
      <c r="E39" s="24"/>
      <c r="F39" s="24"/>
      <c r="G39" s="24"/>
      <c r="H39" s="24"/>
      <c r="I39" s="24"/>
      <c r="J39" s="24"/>
      <c r="K39" s="284"/>
    </row>
    <row r="43" spans="1:11" s="269" customFormat="1" ht="7.15" customHeight="1" x14ac:dyDescent="0.2">
      <c r="A43" s="365"/>
      <c r="B43" s="25"/>
      <c r="C43" s="26"/>
      <c r="D43" s="26"/>
      <c r="E43" s="26"/>
      <c r="F43" s="26"/>
      <c r="G43" s="26"/>
      <c r="H43" s="26"/>
      <c r="I43" s="26"/>
      <c r="J43" s="26"/>
      <c r="K43" s="285"/>
    </row>
    <row r="44" spans="1:11" s="269" customFormat="1" ht="25.15" customHeight="1" x14ac:dyDescent="0.2">
      <c r="A44" s="365"/>
      <c r="B44" s="16"/>
      <c r="C44" s="12" t="s">
        <v>54</v>
      </c>
      <c r="D44" s="365"/>
      <c r="E44" s="365"/>
      <c r="F44" s="365"/>
      <c r="G44" s="365"/>
      <c r="H44" s="365"/>
      <c r="I44" s="365"/>
      <c r="J44" s="365"/>
      <c r="K44" s="268"/>
    </row>
    <row r="45" spans="1:11" s="269" customFormat="1" ht="7.15" customHeight="1" x14ac:dyDescent="0.2">
      <c r="A45" s="365"/>
      <c r="B45" s="16"/>
      <c r="C45" s="365"/>
      <c r="D45" s="365"/>
      <c r="E45" s="365"/>
      <c r="F45" s="365"/>
      <c r="G45" s="365"/>
      <c r="H45" s="365"/>
      <c r="I45" s="365"/>
      <c r="J45" s="365"/>
      <c r="K45" s="268"/>
    </row>
    <row r="46" spans="1:11" s="269" customFormat="1" ht="12" customHeight="1" x14ac:dyDescent="0.2">
      <c r="A46" s="365"/>
      <c r="B46" s="16"/>
      <c r="C46" s="366" t="s">
        <v>3</v>
      </c>
      <c r="D46" s="365"/>
      <c r="E46" s="365"/>
      <c r="F46" s="365"/>
      <c r="G46" s="365"/>
      <c r="H46" s="365"/>
      <c r="I46" s="365"/>
      <c r="J46" s="365"/>
      <c r="K46" s="268"/>
    </row>
    <row r="47" spans="1:11" s="269" customFormat="1" ht="16.5" customHeight="1" x14ac:dyDescent="0.2">
      <c r="A47" s="365"/>
      <c r="B47" s="16"/>
      <c r="C47" s="365"/>
      <c r="D47" s="365"/>
      <c r="E47" s="562" t="str">
        <f>E6</f>
        <v>Mateřská škola Na výsluní, Uherský Brod</v>
      </c>
      <c r="F47" s="563"/>
      <c r="G47" s="563"/>
      <c r="H47" s="563"/>
      <c r="I47" s="365"/>
      <c r="J47" s="365"/>
      <c r="K47" s="268"/>
    </row>
    <row r="48" spans="1:11" ht="12" customHeight="1" x14ac:dyDescent="0.2">
      <c r="B48" s="11"/>
      <c r="C48" s="366" t="s">
        <v>52</v>
      </c>
      <c r="K48" s="267"/>
    </row>
    <row r="49" spans="1:17" s="269" customFormat="1" ht="16.5" customHeight="1" x14ac:dyDescent="0.2">
      <c r="A49" s="365"/>
      <c r="B49" s="16"/>
      <c r="C49" s="365"/>
      <c r="D49" s="365"/>
      <c r="E49" s="562" t="str">
        <f>E8</f>
        <v>SO 1 - Pavilon A vstupní objekt</v>
      </c>
      <c r="F49" s="561"/>
      <c r="G49" s="561"/>
      <c r="H49" s="561"/>
      <c r="I49" s="365"/>
      <c r="J49" s="365"/>
      <c r="K49" s="268"/>
    </row>
    <row r="50" spans="1:17" s="269" customFormat="1" ht="12" customHeight="1" x14ac:dyDescent="0.2">
      <c r="A50" s="365"/>
      <c r="B50" s="16"/>
      <c r="C50" s="366" t="s">
        <v>53</v>
      </c>
      <c r="D50" s="365"/>
      <c r="E50" s="365"/>
      <c r="F50" s="365"/>
      <c r="G50" s="365"/>
      <c r="H50" s="365"/>
      <c r="I50" s="365"/>
      <c r="J50" s="365"/>
      <c r="K50" s="268"/>
    </row>
    <row r="51" spans="1:17" s="269" customFormat="1" ht="16.5" customHeight="1" x14ac:dyDescent="0.2">
      <c r="A51" s="365"/>
      <c r="B51" s="16"/>
      <c r="C51" s="365"/>
      <c r="D51" s="365"/>
      <c r="E51" s="527" t="str">
        <f>E10</f>
        <v>SO 1 - Vzduchotechnické zařízení</v>
      </c>
      <c r="F51" s="561"/>
      <c r="G51" s="561"/>
      <c r="H51" s="561"/>
      <c r="I51" s="365"/>
      <c r="J51" s="365"/>
      <c r="K51" s="268"/>
    </row>
    <row r="52" spans="1:17" s="269" customFormat="1" ht="7.15" customHeight="1" x14ac:dyDescent="0.2">
      <c r="A52" s="365"/>
      <c r="B52" s="16"/>
      <c r="C52" s="365"/>
      <c r="D52" s="365"/>
      <c r="E52" s="365"/>
      <c r="F52" s="365"/>
      <c r="G52" s="365"/>
      <c r="H52" s="365"/>
      <c r="I52" s="365"/>
      <c r="J52" s="365"/>
      <c r="K52" s="268"/>
    </row>
    <row r="53" spans="1:17" s="269" customFormat="1" ht="12" customHeight="1" x14ac:dyDescent="0.2">
      <c r="A53" s="365"/>
      <c r="B53" s="16"/>
      <c r="C53" s="366" t="s">
        <v>7</v>
      </c>
      <c r="D53" s="365"/>
      <c r="E53" s="365"/>
      <c r="F53" s="360" t="str">
        <f>F13</f>
        <v>k.ú. Uherský Brod, parc. čísla 2812</v>
      </c>
      <c r="G53" s="365"/>
      <c r="H53" s="365"/>
      <c r="I53" s="366" t="s">
        <v>8</v>
      </c>
      <c r="J53" s="364" t="str">
        <f>IF(J13="","",J13)</f>
        <v/>
      </c>
      <c r="K53" s="268"/>
    </row>
    <row r="54" spans="1:17" s="269" customFormat="1" ht="7.15" customHeight="1" x14ac:dyDescent="0.2">
      <c r="A54" s="365"/>
      <c r="B54" s="16"/>
      <c r="C54" s="365"/>
      <c r="D54" s="365"/>
      <c r="E54" s="365"/>
      <c r="F54" s="365"/>
      <c r="G54" s="365"/>
      <c r="H54" s="365"/>
      <c r="I54" s="365"/>
      <c r="J54" s="365"/>
      <c r="K54" s="268"/>
    </row>
    <row r="55" spans="1:17" s="269" customFormat="1" ht="40.15" customHeight="1" x14ac:dyDescent="0.2">
      <c r="A55" s="365"/>
      <c r="B55" s="16"/>
      <c r="C55" s="366" t="s">
        <v>9</v>
      </c>
      <c r="D55" s="365"/>
      <c r="E55" s="365"/>
      <c r="F55" s="360" t="str">
        <f>E16</f>
        <v>Město Uherský Brod, Masarykovo náměstí 100, 688 17 Uherský Brod</v>
      </c>
      <c r="G55" s="365"/>
      <c r="H55" s="365"/>
      <c r="I55" s="366" t="s">
        <v>13</v>
      </c>
      <c r="J55" s="362" t="str">
        <f>E22</f>
        <v>ARTENDR s.r.o., Nádražní 67, 281 51 Velký Osek</v>
      </c>
      <c r="K55" s="268"/>
    </row>
    <row r="56" spans="1:17" s="269" customFormat="1" ht="15.4" customHeight="1" x14ac:dyDescent="0.2">
      <c r="A56" s="365"/>
      <c r="B56" s="16"/>
      <c r="C56" s="366" t="s">
        <v>12</v>
      </c>
      <c r="D56" s="365"/>
      <c r="E56" s="365"/>
      <c r="F56" s="360" t="str">
        <f>IF(E19="","",E19)</f>
        <v/>
      </c>
      <c r="G56" s="365"/>
      <c r="H56" s="365"/>
      <c r="I56" s="366"/>
      <c r="J56" s="362"/>
      <c r="K56" s="268"/>
    </row>
    <row r="57" spans="1:17" s="269" customFormat="1" ht="10.35" customHeight="1" x14ac:dyDescent="0.2">
      <c r="A57" s="365"/>
      <c r="B57" s="16"/>
      <c r="C57" s="365"/>
      <c r="D57" s="365"/>
      <c r="E57" s="365"/>
      <c r="F57" s="365"/>
      <c r="G57" s="365"/>
      <c r="H57" s="365"/>
      <c r="I57" s="365"/>
      <c r="J57" s="365"/>
      <c r="K57" s="268"/>
    </row>
    <row r="58" spans="1:17" s="269" customFormat="1" ht="29.25" customHeight="1" x14ac:dyDescent="0.2">
      <c r="A58" s="365"/>
      <c r="B58" s="16"/>
      <c r="C58" s="45" t="s">
        <v>55</v>
      </c>
      <c r="D58" s="46"/>
      <c r="E58" s="46"/>
      <c r="F58" s="46"/>
      <c r="G58" s="46"/>
      <c r="H58" s="46"/>
      <c r="I58" s="46"/>
      <c r="J58" s="47" t="s">
        <v>56</v>
      </c>
      <c r="K58" s="268"/>
    </row>
    <row r="59" spans="1:17" s="269" customFormat="1" ht="10.35" customHeight="1" x14ac:dyDescent="0.2">
      <c r="A59" s="365"/>
      <c r="B59" s="16"/>
      <c r="C59" s="365"/>
      <c r="D59" s="365"/>
      <c r="E59" s="365"/>
      <c r="F59" s="365"/>
      <c r="G59" s="365"/>
      <c r="H59" s="365"/>
      <c r="I59" s="365"/>
      <c r="J59" s="365"/>
      <c r="K59" s="268"/>
    </row>
    <row r="60" spans="1:17" s="269" customFormat="1" ht="22.9" customHeight="1" x14ac:dyDescent="0.2">
      <c r="A60" s="365"/>
      <c r="B60" s="16"/>
      <c r="C60" s="48" t="s">
        <v>35</v>
      </c>
      <c r="D60" s="365"/>
      <c r="E60" s="365"/>
      <c r="F60" s="365"/>
      <c r="G60" s="365"/>
      <c r="H60" s="365"/>
      <c r="I60" s="365"/>
      <c r="J60" s="359">
        <f>J87</f>
        <v>0</v>
      </c>
      <c r="K60" s="268"/>
    </row>
    <row r="61" spans="1:17" s="50" customFormat="1" ht="25.15" customHeight="1" x14ac:dyDescent="0.2">
      <c r="B61" s="49"/>
      <c r="D61" s="51" t="s">
        <v>61</v>
      </c>
      <c r="E61" s="52"/>
      <c r="F61" s="52"/>
      <c r="G61" s="52"/>
      <c r="H61" s="52"/>
      <c r="I61" s="52"/>
      <c r="J61" s="54">
        <f>J88</f>
        <v>0</v>
      </c>
      <c r="K61" s="286"/>
      <c r="M61" s="269"/>
      <c r="N61" s="269"/>
      <c r="O61" s="269"/>
      <c r="P61" s="269"/>
      <c r="Q61" s="269"/>
    </row>
    <row r="62" spans="1:17" s="358" customFormat="1" ht="19.899999999999999" customHeight="1" x14ac:dyDescent="0.2">
      <c r="B62" s="55"/>
      <c r="D62" s="56" t="s">
        <v>576</v>
      </c>
      <c r="E62" s="57"/>
      <c r="F62" s="57"/>
      <c r="G62" s="57"/>
      <c r="H62" s="57"/>
      <c r="I62" s="57"/>
      <c r="J62" s="59">
        <f>J89</f>
        <v>0</v>
      </c>
      <c r="K62" s="288"/>
      <c r="M62" s="269"/>
      <c r="N62" s="269"/>
      <c r="O62" s="269"/>
      <c r="P62" s="269"/>
      <c r="Q62" s="269"/>
    </row>
    <row r="63" spans="1:17" s="358" customFormat="1" ht="14.85" customHeight="1" x14ac:dyDescent="0.2">
      <c r="B63" s="55"/>
      <c r="D63" s="56" t="s">
        <v>2267</v>
      </c>
      <c r="E63" s="57"/>
      <c r="F63" s="57"/>
      <c r="G63" s="57"/>
      <c r="H63" s="57"/>
      <c r="I63" s="57"/>
      <c r="J63" s="59">
        <f>J90</f>
        <v>0</v>
      </c>
      <c r="K63" s="288"/>
      <c r="M63" s="269"/>
      <c r="N63" s="269"/>
      <c r="O63" s="269"/>
      <c r="P63" s="269"/>
      <c r="Q63" s="269"/>
    </row>
    <row r="64" spans="1:17" s="358" customFormat="1" ht="14.85" customHeight="1" x14ac:dyDescent="0.2">
      <c r="B64" s="55"/>
      <c r="D64" s="56" t="s">
        <v>577</v>
      </c>
      <c r="E64" s="57"/>
      <c r="F64" s="57"/>
      <c r="G64" s="57"/>
      <c r="H64" s="57"/>
      <c r="I64" s="57"/>
      <c r="J64" s="59">
        <f>J109</f>
        <v>0</v>
      </c>
      <c r="K64" s="288"/>
    </row>
    <row r="65" spans="1:17" s="358" customFormat="1" ht="14.85" customHeight="1" x14ac:dyDescent="0.2">
      <c r="B65" s="55"/>
      <c r="D65" s="56" t="s">
        <v>578</v>
      </c>
      <c r="E65" s="57"/>
      <c r="F65" s="57"/>
      <c r="G65" s="57"/>
      <c r="H65" s="57"/>
      <c r="I65" s="57"/>
      <c r="J65" s="59">
        <f>J111</f>
        <v>0</v>
      </c>
      <c r="K65" s="288"/>
    </row>
    <row r="66" spans="1:17" s="269" customFormat="1" ht="21.75" customHeight="1" x14ac:dyDescent="0.2">
      <c r="A66" s="365"/>
      <c r="B66" s="16"/>
      <c r="C66" s="365"/>
      <c r="D66" s="365"/>
      <c r="E66" s="365"/>
      <c r="F66" s="365"/>
      <c r="G66" s="365"/>
      <c r="H66" s="365"/>
      <c r="I66" s="365"/>
      <c r="J66" s="365"/>
      <c r="K66" s="268"/>
      <c r="P66" s="358"/>
      <c r="Q66" s="358"/>
    </row>
    <row r="67" spans="1:17" s="269" customFormat="1" ht="7.15" customHeight="1" x14ac:dyDescent="0.2">
      <c r="A67" s="365"/>
      <c r="B67" s="23"/>
      <c r="C67" s="24"/>
      <c r="D67" s="24"/>
      <c r="E67" s="24"/>
      <c r="F67" s="24"/>
      <c r="G67" s="24"/>
      <c r="H67" s="24"/>
      <c r="I67" s="24"/>
      <c r="J67" s="24"/>
      <c r="K67" s="284"/>
      <c r="P67" s="358"/>
      <c r="Q67" s="358"/>
    </row>
    <row r="68" spans="1:17" ht="12.75" x14ac:dyDescent="0.2">
      <c r="M68" s="292"/>
      <c r="N68" s="292"/>
      <c r="O68" s="292"/>
      <c r="P68" s="358"/>
      <c r="Q68" s="358"/>
    </row>
    <row r="69" spans="1:17" x14ac:dyDescent="0.2">
      <c r="M69" s="269"/>
      <c r="N69" s="269"/>
      <c r="O69" s="269"/>
      <c r="P69" s="269"/>
      <c r="Q69" s="269"/>
    </row>
    <row r="70" spans="1:17" x14ac:dyDescent="0.2">
      <c r="M70" s="65"/>
      <c r="N70" s="65"/>
      <c r="O70" s="65"/>
      <c r="P70" s="269"/>
      <c r="Q70" s="269"/>
    </row>
    <row r="71" spans="1:17" s="269" customFormat="1" ht="7.15" customHeight="1" x14ac:dyDescent="0.2">
      <c r="A71" s="365"/>
      <c r="B71" s="25"/>
      <c r="C71" s="26"/>
      <c r="D71" s="26"/>
      <c r="E71" s="26"/>
      <c r="F71" s="26"/>
      <c r="G71" s="26"/>
      <c r="H71" s="26"/>
      <c r="I71" s="26"/>
      <c r="J71" s="26"/>
      <c r="K71" s="285"/>
      <c r="M71" s="65"/>
      <c r="N71" s="65"/>
      <c r="O71" s="65"/>
      <c r="P71" s="361"/>
      <c r="Q71" s="361"/>
    </row>
    <row r="72" spans="1:17" s="269" customFormat="1" ht="25.15" customHeight="1" x14ac:dyDescent="0.2">
      <c r="A72" s="365"/>
      <c r="B72" s="16"/>
      <c r="C72" s="12" t="s">
        <v>64</v>
      </c>
      <c r="D72" s="365"/>
      <c r="E72" s="365"/>
      <c r="F72" s="365"/>
      <c r="G72" s="365"/>
      <c r="H72" s="365"/>
      <c r="I72" s="365"/>
      <c r="J72" s="365"/>
      <c r="K72" s="268"/>
      <c r="M72" s="65"/>
      <c r="N72" s="65"/>
      <c r="O72" s="65"/>
      <c r="P72" s="361"/>
      <c r="Q72" s="361"/>
    </row>
    <row r="73" spans="1:17" s="269" customFormat="1" ht="7.15" customHeight="1" x14ac:dyDescent="0.2">
      <c r="A73" s="365"/>
      <c r="B73" s="16"/>
      <c r="C73" s="365"/>
      <c r="D73" s="365"/>
      <c r="E73" s="365"/>
      <c r="F73" s="365"/>
      <c r="G73" s="365"/>
      <c r="H73" s="365"/>
      <c r="I73" s="365"/>
      <c r="J73" s="365"/>
      <c r="K73" s="268"/>
      <c r="P73" s="361"/>
      <c r="Q73" s="361"/>
    </row>
    <row r="74" spans="1:17" s="269" customFormat="1" ht="12" customHeight="1" x14ac:dyDescent="0.2">
      <c r="A74" s="365"/>
      <c r="B74" s="16"/>
      <c r="C74" s="366" t="s">
        <v>3</v>
      </c>
      <c r="D74" s="365"/>
      <c r="E74" s="365"/>
      <c r="F74" s="365"/>
      <c r="G74" s="365"/>
      <c r="H74" s="365"/>
      <c r="I74" s="365"/>
      <c r="J74" s="365"/>
      <c r="K74" s="268"/>
    </row>
    <row r="75" spans="1:17" s="269" customFormat="1" ht="16.5" customHeight="1" x14ac:dyDescent="0.2">
      <c r="A75" s="365"/>
      <c r="B75" s="16"/>
      <c r="C75" s="365"/>
      <c r="D75" s="365"/>
      <c r="E75" s="562" t="str">
        <f>E6</f>
        <v>Mateřská škola Na výsluní, Uherský Brod</v>
      </c>
      <c r="F75" s="563"/>
      <c r="G75" s="563"/>
      <c r="H75" s="563"/>
      <c r="I75" s="365"/>
      <c r="J75" s="365"/>
      <c r="K75" s="268"/>
    </row>
    <row r="76" spans="1:17" ht="12" customHeight="1" x14ac:dyDescent="0.2">
      <c r="B76" s="11"/>
      <c r="C76" s="366" t="s">
        <v>52</v>
      </c>
      <c r="K76" s="267"/>
      <c r="M76" s="269"/>
      <c r="N76" s="269"/>
      <c r="O76" s="269"/>
      <c r="P76" s="269"/>
      <c r="Q76" s="269"/>
    </row>
    <row r="77" spans="1:17" s="269" customFormat="1" ht="16.5" customHeight="1" x14ac:dyDescent="0.2">
      <c r="A77" s="365"/>
      <c r="B77" s="16"/>
      <c r="C77" s="365"/>
      <c r="D77" s="365"/>
      <c r="E77" s="562" t="str">
        <f>E49</f>
        <v>SO 1 - Pavilon A vstupní objekt</v>
      </c>
      <c r="F77" s="561"/>
      <c r="G77" s="561"/>
      <c r="H77" s="561"/>
      <c r="I77" s="365"/>
      <c r="J77" s="365"/>
      <c r="K77" s="268"/>
    </row>
    <row r="78" spans="1:17" s="269" customFormat="1" ht="12" customHeight="1" x14ac:dyDescent="0.2">
      <c r="A78" s="365"/>
      <c r="B78" s="16"/>
      <c r="C78" s="366" t="s">
        <v>53</v>
      </c>
      <c r="D78" s="365"/>
      <c r="E78" s="365"/>
      <c r="F78" s="365"/>
      <c r="G78" s="365"/>
      <c r="H78" s="365"/>
      <c r="I78" s="365"/>
      <c r="J78" s="365"/>
      <c r="K78" s="268"/>
    </row>
    <row r="79" spans="1:17" s="269" customFormat="1" ht="16.5" customHeight="1" x14ac:dyDescent="0.2">
      <c r="A79" s="365"/>
      <c r="B79" s="16"/>
      <c r="C79" s="365"/>
      <c r="D79" s="365"/>
      <c r="E79" s="527" t="str">
        <f>E10</f>
        <v>SO 1 - Vzduchotechnické zařízení</v>
      </c>
      <c r="F79" s="561"/>
      <c r="G79" s="561"/>
      <c r="H79" s="561"/>
      <c r="I79" s="365"/>
      <c r="J79" s="365"/>
      <c r="K79" s="268"/>
      <c r="P79" s="361"/>
      <c r="Q79" s="361"/>
    </row>
    <row r="80" spans="1:17" s="269" customFormat="1" ht="7.15" customHeight="1" x14ac:dyDescent="0.2">
      <c r="A80" s="365"/>
      <c r="B80" s="16"/>
      <c r="C80" s="365"/>
      <c r="D80" s="365"/>
      <c r="E80" s="365"/>
      <c r="F80" s="365"/>
      <c r="G80" s="365"/>
      <c r="H80" s="365"/>
      <c r="I80" s="365"/>
      <c r="J80" s="365"/>
      <c r="K80" s="268"/>
    </row>
    <row r="81" spans="1:17" s="269" customFormat="1" ht="12" customHeight="1" x14ac:dyDescent="0.2">
      <c r="A81" s="365"/>
      <c r="B81" s="16"/>
      <c r="C81" s="366" t="s">
        <v>7</v>
      </c>
      <c r="D81" s="365"/>
      <c r="E81" s="365"/>
      <c r="F81" s="360" t="str">
        <f>F13</f>
        <v>k.ú. Uherský Brod, parc. čísla 2812</v>
      </c>
      <c r="G81" s="365"/>
      <c r="H81" s="365"/>
      <c r="I81" s="366" t="s">
        <v>8</v>
      </c>
      <c r="J81" s="364" t="str">
        <f>IF(J13="","",J13)</f>
        <v/>
      </c>
      <c r="K81" s="268"/>
    </row>
    <row r="82" spans="1:17" s="269" customFormat="1" ht="7.15" customHeight="1" x14ac:dyDescent="0.2">
      <c r="A82" s="365"/>
      <c r="B82" s="16"/>
      <c r="C82" s="365"/>
      <c r="D82" s="365"/>
      <c r="E82" s="365"/>
      <c r="F82" s="365"/>
      <c r="G82" s="365"/>
      <c r="H82" s="365"/>
      <c r="I82" s="365"/>
      <c r="J82" s="365"/>
      <c r="K82" s="268"/>
    </row>
    <row r="83" spans="1:17" s="269" customFormat="1" ht="40.15" customHeight="1" x14ac:dyDescent="0.2">
      <c r="A83" s="365"/>
      <c r="B83" s="16"/>
      <c r="C83" s="366" t="s">
        <v>9</v>
      </c>
      <c r="D83" s="365"/>
      <c r="E83" s="365"/>
      <c r="F83" s="360" t="str">
        <f>E16</f>
        <v>Město Uherský Brod, Masarykovo náměstí 100, 688 17 Uherský Brod</v>
      </c>
      <c r="G83" s="365"/>
      <c r="H83" s="365"/>
      <c r="I83" s="366" t="s">
        <v>13</v>
      </c>
      <c r="J83" s="362" t="str">
        <f>E22</f>
        <v>ARTENDR s.r.o., Nádražní 67, 281 51 Velký Osek</v>
      </c>
      <c r="K83" s="268"/>
    </row>
    <row r="84" spans="1:17" s="269" customFormat="1" ht="15.4" customHeight="1" x14ac:dyDescent="0.2">
      <c r="A84" s="365"/>
      <c r="B84" s="16"/>
      <c r="C84" s="366" t="s">
        <v>12</v>
      </c>
      <c r="D84" s="365"/>
      <c r="E84" s="365"/>
      <c r="F84" s="360" t="str">
        <f>IF(E19="","",E19)</f>
        <v/>
      </c>
      <c r="G84" s="365"/>
      <c r="H84" s="365"/>
      <c r="I84" s="366"/>
      <c r="J84" s="362"/>
      <c r="K84" s="268"/>
    </row>
    <row r="85" spans="1:17" s="269" customFormat="1" ht="10.35" customHeight="1" x14ac:dyDescent="0.2">
      <c r="A85" s="365"/>
      <c r="B85" s="16"/>
      <c r="C85" s="365"/>
      <c r="D85" s="365"/>
      <c r="E85" s="365"/>
      <c r="F85" s="365"/>
      <c r="G85" s="365"/>
      <c r="H85" s="365"/>
      <c r="I85" s="365"/>
      <c r="J85" s="365"/>
      <c r="K85" s="268"/>
    </row>
    <row r="86" spans="1:17" s="292" customFormat="1" ht="29.25" customHeight="1" x14ac:dyDescent="0.2">
      <c r="A86" s="290"/>
      <c r="B86" s="60"/>
      <c r="C86" s="61" t="s">
        <v>65</v>
      </c>
      <c r="D86" s="62" t="s">
        <v>34</v>
      </c>
      <c r="E86" s="62" t="s">
        <v>30</v>
      </c>
      <c r="F86" s="62" t="s">
        <v>31</v>
      </c>
      <c r="G86" s="62" t="s">
        <v>66</v>
      </c>
      <c r="H86" s="62" t="s">
        <v>67</v>
      </c>
      <c r="I86" s="62" t="s">
        <v>68</v>
      </c>
      <c r="J86" s="62" t="s">
        <v>56</v>
      </c>
      <c r="K86" s="291"/>
      <c r="M86" s="269"/>
      <c r="N86" s="269"/>
      <c r="O86" s="269"/>
      <c r="P86" s="269"/>
      <c r="Q86" s="269"/>
    </row>
    <row r="87" spans="1:17" s="269" customFormat="1" ht="22.9" customHeight="1" x14ac:dyDescent="0.25">
      <c r="A87" s="365"/>
      <c r="B87" s="16"/>
      <c r="C87" s="34" t="s">
        <v>69</v>
      </c>
      <c r="D87" s="365"/>
      <c r="E87" s="365"/>
      <c r="F87" s="365"/>
      <c r="G87" s="365"/>
      <c r="H87" s="365"/>
      <c r="I87" s="365"/>
      <c r="J87" s="63">
        <f>J88</f>
        <v>0</v>
      </c>
      <c r="K87" s="268"/>
    </row>
    <row r="88" spans="1:17" s="65" customFormat="1" ht="25.9" customHeight="1" x14ac:dyDescent="0.2">
      <c r="B88" s="64"/>
      <c r="D88" s="66" t="s">
        <v>36</v>
      </c>
      <c r="E88" s="67" t="s">
        <v>282</v>
      </c>
      <c r="F88" s="67" t="s">
        <v>283</v>
      </c>
      <c r="J88" s="69">
        <f>J89</f>
        <v>0</v>
      </c>
      <c r="K88" s="294"/>
      <c r="M88" s="269"/>
      <c r="N88" s="269"/>
      <c r="O88" s="269"/>
      <c r="P88" s="269"/>
      <c r="Q88" s="269"/>
    </row>
    <row r="89" spans="1:17" s="65" customFormat="1" ht="22.9" customHeight="1" x14ac:dyDescent="0.2">
      <c r="B89" s="64"/>
      <c r="D89" s="66" t="s">
        <v>36</v>
      </c>
      <c r="E89" s="70" t="s">
        <v>579</v>
      </c>
      <c r="F89" s="70" t="s">
        <v>580</v>
      </c>
      <c r="J89" s="71">
        <f>J90+J109+J111</f>
        <v>0</v>
      </c>
      <c r="K89" s="294"/>
      <c r="M89" s="269"/>
      <c r="N89" s="269"/>
      <c r="O89" s="269"/>
      <c r="P89" s="292"/>
      <c r="Q89" s="292"/>
    </row>
    <row r="90" spans="1:17" s="65" customFormat="1" ht="20.85" customHeight="1" x14ac:dyDescent="0.2">
      <c r="B90" s="64"/>
      <c r="D90" s="66" t="s">
        <v>36</v>
      </c>
      <c r="E90" s="70" t="s">
        <v>581</v>
      </c>
      <c r="F90" s="70" t="s">
        <v>2266</v>
      </c>
      <c r="J90" s="71">
        <f>SUM(J91:J108)</f>
        <v>0</v>
      </c>
      <c r="K90" s="294"/>
      <c r="M90" s="269"/>
      <c r="N90" s="269"/>
      <c r="O90" s="269"/>
      <c r="P90" s="269"/>
      <c r="Q90" s="269"/>
    </row>
    <row r="91" spans="1:17" s="269" customFormat="1" ht="16.5" customHeight="1" x14ac:dyDescent="0.2">
      <c r="A91" s="365"/>
      <c r="B91" s="16"/>
      <c r="C91" s="72">
        <v>1</v>
      </c>
      <c r="D91" s="72" t="s">
        <v>73</v>
      </c>
      <c r="E91" s="73" t="s">
        <v>582</v>
      </c>
      <c r="F91" s="74" t="s">
        <v>583</v>
      </c>
      <c r="G91" s="75" t="s">
        <v>584</v>
      </c>
      <c r="H91" s="369">
        <v>0</v>
      </c>
      <c r="I91" s="77"/>
      <c r="J91" s="78">
        <f t="shared" ref="J91:J108" si="0">ROUND(I91*H91,2)</f>
        <v>0</v>
      </c>
      <c r="K91" s="268"/>
      <c r="P91" s="65"/>
      <c r="Q91" s="65"/>
    </row>
    <row r="92" spans="1:17" s="269" customFormat="1" ht="63.75" customHeight="1" x14ac:dyDescent="0.2">
      <c r="A92" s="365"/>
      <c r="B92" s="16"/>
      <c r="C92" s="98">
        <v>2</v>
      </c>
      <c r="D92" s="98" t="s">
        <v>108</v>
      </c>
      <c r="E92" s="99" t="s">
        <v>585</v>
      </c>
      <c r="F92" s="100" t="s">
        <v>1129</v>
      </c>
      <c r="G92" s="101" t="s">
        <v>584</v>
      </c>
      <c r="H92" s="379">
        <v>0</v>
      </c>
      <c r="I92" s="103"/>
      <c r="J92" s="104">
        <f t="shared" si="0"/>
        <v>0</v>
      </c>
      <c r="K92" s="268"/>
      <c r="P92" s="65"/>
      <c r="Q92" s="65"/>
    </row>
    <row r="93" spans="1:17" s="269" customFormat="1" ht="16.5" customHeight="1" x14ac:dyDescent="0.2">
      <c r="A93" s="365"/>
      <c r="B93" s="16"/>
      <c r="C93" s="232">
        <v>3</v>
      </c>
      <c r="D93" s="232" t="s">
        <v>73</v>
      </c>
      <c r="E93" s="374" t="s">
        <v>2271</v>
      </c>
      <c r="F93" s="229" t="s">
        <v>2272</v>
      </c>
      <c r="G93" s="75" t="s">
        <v>130</v>
      </c>
      <c r="H93" s="76">
        <v>10</v>
      </c>
      <c r="I93" s="77"/>
      <c r="J93" s="78">
        <f t="shared" si="0"/>
        <v>0</v>
      </c>
      <c r="K93" s="268"/>
      <c r="P93" s="65"/>
      <c r="Q93" s="65"/>
    </row>
    <row r="94" spans="1:17" s="269" customFormat="1" ht="16.5" customHeight="1" x14ac:dyDescent="0.2">
      <c r="A94" s="365"/>
      <c r="B94" s="16"/>
      <c r="C94" s="375">
        <v>4</v>
      </c>
      <c r="D94" s="375" t="s">
        <v>108</v>
      </c>
      <c r="E94" s="376" t="s">
        <v>587</v>
      </c>
      <c r="F94" s="377" t="s">
        <v>2280</v>
      </c>
      <c r="G94" s="101" t="s">
        <v>130</v>
      </c>
      <c r="H94" s="102">
        <v>10</v>
      </c>
      <c r="I94" s="103"/>
      <c r="J94" s="104">
        <f t="shared" si="0"/>
        <v>0</v>
      </c>
      <c r="K94" s="268"/>
    </row>
    <row r="95" spans="1:17" s="269" customFormat="1" ht="16.5" customHeight="1" x14ac:dyDescent="0.2">
      <c r="A95" s="365"/>
      <c r="B95" s="16"/>
      <c r="C95" s="232">
        <v>5</v>
      </c>
      <c r="D95" s="232" t="s">
        <v>73</v>
      </c>
      <c r="E95" s="374" t="s">
        <v>2255</v>
      </c>
      <c r="F95" s="229" t="s">
        <v>2307</v>
      </c>
      <c r="G95" s="75" t="s">
        <v>130</v>
      </c>
      <c r="H95" s="76">
        <v>1</v>
      </c>
      <c r="I95" s="77"/>
      <c r="J95" s="78">
        <f t="shared" ref="J95" si="1">ROUND(I95*H95,2)</f>
        <v>0</v>
      </c>
      <c r="K95" s="268"/>
    </row>
    <row r="96" spans="1:17" s="269" customFormat="1" ht="16.5" customHeight="1" x14ac:dyDescent="0.2">
      <c r="A96" s="365"/>
      <c r="B96" s="16"/>
      <c r="C96" s="232">
        <v>6</v>
      </c>
      <c r="D96" s="232" t="s">
        <v>73</v>
      </c>
      <c r="E96" s="374" t="s">
        <v>586</v>
      </c>
      <c r="F96" s="229" t="s">
        <v>2306</v>
      </c>
      <c r="G96" s="75" t="s">
        <v>130</v>
      </c>
      <c r="H96" s="76">
        <v>3</v>
      </c>
      <c r="I96" s="77"/>
      <c r="J96" s="78">
        <f t="shared" si="0"/>
        <v>0</v>
      </c>
      <c r="K96" s="268"/>
    </row>
    <row r="97" spans="1:17" s="269" customFormat="1" ht="16.5" customHeight="1" x14ac:dyDescent="0.2">
      <c r="A97" s="365"/>
      <c r="B97" s="16"/>
      <c r="C97" s="232">
        <v>7</v>
      </c>
      <c r="D97" s="232" t="s">
        <v>73</v>
      </c>
      <c r="E97" s="374" t="s">
        <v>588</v>
      </c>
      <c r="F97" s="229" t="s">
        <v>2308</v>
      </c>
      <c r="G97" s="75" t="s">
        <v>130</v>
      </c>
      <c r="H97" s="76">
        <v>1</v>
      </c>
      <c r="I97" s="77"/>
      <c r="J97" s="78">
        <f t="shared" si="0"/>
        <v>0</v>
      </c>
      <c r="K97" s="268"/>
    </row>
    <row r="98" spans="1:17" s="269" customFormat="1" ht="16.5" customHeight="1" x14ac:dyDescent="0.2">
      <c r="A98" s="365"/>
      <c r="B98" s="16"/>
      <c r="C98" s="372">
        <v>8</v>
      </c>
      <c r="D98" s="372" t="s">
        <v>73</v>
      </c>
      <c r="E98" s="373" t="s">
        <v>2283</v>
      </c>
      <c r="F98" s="378" t="s">
        <v>2305</v>
      </c>
      <c r="G98" s="368" t="s">
        <v>130</v>
      </c>
      <c r="H98" s="369">
        <v>1</v>
      </c>
      <c r="I98" s="370"/>
      <c r="J98" s="371">
        <f t="shared" si="0"/>
        <v>0</v>
      </c>
      <c r="K98" s="268"/>
    </row>
    <row r="99" spans="1:17" s="269" customFormat="1" ht="16.5" customHeight="1" x14ac:dyDescent="0.2">
      <c r="A99" s="365"/>
      <c r="B99" s="16"/>
      <c r="C99" s="372">
        <v>9</v>
      </c>
      <c r="D99" s="372" t="s">
        <v>73</v>
      </c>
      <c r="E99" s="373" t="s">
        <v>2284</v>
      </c>
      <c r="F99" s="378" t="s">
        <v>2309</v>
      </c>
      <c r="G99" s="368" t="s">
        <v>130</v>
      </c>
      <c r="H99" s="369">
        <v>1</v>
      </c>
      <c r="I99" s="370"/>
      <c r="J99" s="371">
        <f t="shared" ref="J99" si="2">ROUND(I99*H99,2)</f>
        <v>0</v>
      </c>
      <c r="K99" s="268"/>
    </row>
    <row r="100" spans="1:17" s="269" customFormat="1" ht="16.5" customHeight="1" x14ac:dyDescent="0.2">
      <c r="A100" s="381"/>
      <c r="B100" s="16"/>
      <c r="C100" s="372">
        <v>10</v>
      </c>
      <c r="D100" s="372" t="s">
        <v>73</v>
      </c>
      <c r="E100" s="373" t="s">
        <v>2293</v>
      </c>
      <c r="F100" s="378" t="s">
        <v>2294</v>
      </c>
      <c r="G100" s="368" t="s">
        <v>130</v>
      </c>
      <c r="H100" s="369">
        <v>5</v>
      </c>
      <c r="I100" s="370"/>
      <c r="J100" s="371">
        <f t="shared" ref="J100" si="3">ROUND(I100*H100,2)</f>
        <v>0</v>
      </c>
      <c r="K100" s="268"/>
    </row>
    <row r="101" spans="1:17" s="269" customFormat="1" ht="16.5" customHeight="1" x14ac:dyDescent="0.2">
      <c r="A101" s="365"/>
      <c r="B101" s="16"/>
      <c r="C101" s="372">
        <v>11</v>
      </c>
      <c r="D101" s="372" t="s">
        <v>73</v>
      </c>
      <c r="E101" s="373" t="s">
        <v>2285</v>
      </c>
      <c r="F101" s="378" t="s">
        <v>2310</v>
      </c>
      <c r="G101" s="368" t="s">
        <v>130</v>
      </c>
      <c r="H101" s="369">
        <v>4</v>
      </c>
      <c r="I101" s="370"/>
      <c r="J101" s="371">
        <f t="shared" si="0"/>
        <v>0</v>
      </c>
      <c r="K101" s="268"/>
    </row>
    <row r="102" spans="1:17" s="269" customFormat="1" ht="16.5" customHeight="1" x14ac:dyDescent="0.2">
      <c r="A102" s="365"/>
      <c r="B102" s="16"/>
      <c r="C102" s="232">
        <f>C101+1</f>
        <v>12</v>
      </c>
      <c r="D102" s="232" t="s">
        <v>73</v>
      </c>
      <c r="E102" s="374" t="s">
        <v>2286</v>
      </c>
      <c r="F102" s="229" t="s">
        <v>2311</v>
      </c>
      <c r="G102" s="75" t="s">
        <v>130</v>
      </c>
      <c r="H102" s="76">
        <v>1</v>
      </c>
      <c r="I102" s="77"/>
      <c r="J102" s="78">
        <f t="shared" si="0"/>
        <v>0</v>
      </c>
      <c r="K102" s="268"/>
    </row>
    <row r="103" spans="1:17" s="269" customFormat="1" ht="16.5" customHeight="1" x14ac:dyDescent="0.2">
      <c r="A103" s="365"/>
      <c r="B103" s="16"/>
      <c r="C103" s="232">
        <f t="shared" ref="C103:C107" si="4">C102+1</f>
        <v>13</v>
      </c>
      <c r="D103" s="232" t="s">
        <v>73</v>
      </c>
      <c r="E103" s="374" t="s">
        <v>2287</v>
      </c>
      <c r="F103" s="229" t="s">
        <v>2312</v>
      </c>
      <c r="G103" s="75" t="s">
        <v>130</v>
      </c>
      <c r="H103" s="76">
        <v>1</v>
      </c>
      <c r="I103" s="77"/>
      <c r="J103" s="78">
        <f t="shared" si="0"/>
        <v>0</v>
      </c>
      <c r="K103" s="268"/>
    </row>
    <row r="104" spans="1:17" s="269" customFormat="1" ht="16.5" customHeight="1" x14ac:dyDescent="0.2">
      <c r="A104" s="365"/>
      <c r="B104" s="16"/>
      <c r="C104" s="372">
        <f t="shared" si="4"/>
        <v>14</v>
      </c>
      <c r="D104" s="372" t="s">
        <v>73</v>
      </c>
      <c r="E104" s="373" t="s">
        <v>589</v>
      </c>
      <c r="F104" s="378" t="s">
        <v>2304</v>
      </c>
      <c r="G104" s="368" t="s">
        <v>130</v>
      </c>
      <c r="H104" s="369">
        <v>4</v>
      </c>
      <c r="I104" s="370"/>
      <c r="J104" s="371">
        <f t="shared" si="0"/>
        <v>0</v>
      </c>
      <c r="K104" s="268"/>
    </row>
    <row r="105" spans="1:17" s="269" customFormat="1" ht="16.5" customHeight="1" x14ac:dyDescent="0.2">
      <c r="A105" s="365"/>
      <c r="B105" s="16"/>
      <c r="C105" s="372">
        <f t="shared" si="4"/>
        <v>15</v>
      </c>
      <c r="D105" s="372" t="s">
        <v>73</v>
      </c>
      <c r="E105" s="373" t="s">
        <v>2288</v>
      </c>
      <c r="F105" s="378" t="s">
        <v>2314</v>
      </c>
      <c r="G105" s="368" t="s">
        <v>130</v>
      </c>
      <c r="H105" s="369">
        <v>4</v>
      </c>
      <c r="I105" s="370"/>
      <c r="J105" s="371">
        <f t="shared" si="0"/>
        <v>0</v>
      </c>
      <c r="K105" s="268"/>
    </row>
    <row r="106" spans="1:17" s="269" customFormat="1" ht="16.5" customHeight="1" x14ac:dyDescent="0.2">
      <c r="A106" s="365"/>
      <c r="B106" s="16"/>
      <c r="C106" s="372">
        <f t="shared" si="4"/>
        <v>16</v>
      </c>
      <c r="D106" s="372" t="s">
        <v>73</v>
      </c>
      <c r="E106" s="373" t="s">
        <v>2289</v>
      </c>
      <c r="F106" s="378" t="s">
        <v>2313</v>
      </c>
      <c r="G106" s="368" t="s">
        <v>130</v>
      </c>
      <c r="H106" s="369">
        <v>1</v>
      </c>
      <c r="I106" s="370"/>
      <c r="J106" s="371">
        <f t="shared" si="0"/>
        <v>0</v>
      </c>
      <c r="K106" s="268"/>
    </row>
    <row r="107" spans="1:17" s="269" customFormat="1" ht="16.5" customHeight="1" x14ac:dyDescent="0.2">
      <c r="A107" s="365"/>
      <c r="B107" s="16"/>
      <c r="C107" s="232">
        <f t="shared" si="4"/>
        <v>17</v>
      </c>
      <c r="D107" s="72" t="s">
        <v>73</v>
      </c>
      <c r="E107" s="73" t="s">
        <v>590</v>
      </c>
      <c r="F107" s="74" t="s">
        <v>591</v>
      </c>
      <c r="G107" s="75" t="s">
        <v>110</v>
      </c>
      <c r="H107" s="369">
        <v>23.36</v>
      </c>
      <c r="I107" s="77"/>
      <c r="J107" s="78">
        <f t="shared" si="0"/>
        <v>0</v>
      </c>
      <c r="K107" s="268"/>
    </row>
    <row r="108" spans="1:17" s="269" customFormat="1" ht="39.75" customHeight="1" x14ac:dyDescent="0.2">
      <c r="A108" s="365"/>
      <c r="B108" s="16"/>
      <c r="C108" s="395">
        <v>18</v>
      </c>
      <c r="D108" s="395" t="s">
        <v>108</v>
      </c>
      <c r="E108" s="396" t="s">
        <v>592</v>
      </c>
      <c r="F108" s="397" t="s">
        <v>2290</v>
      </c>
      <c r="G108" s="398" t="s">
        <v>110</v>
      </c>
      <c r="H108" s="379">
        <v>23.36</v>
      </c>
      <c r="I108" s="399"/>
      <c r="J108" s="400">
        <f t="shared" si="0"/>
        <v>0</v>
      </c>
      <c r="K108" s="268"/>
    </row>
    <row r="109" spans="1:17" s="65" customFormat="1" ht="20.85" customHeight="1" x14ac:dyDescent="0.2">
      <c r="B109" s="64"/>
      <c r="D109" s="66" t="s">
        <v>36</v>
      </c>
      <c r="E109" s="70" t="s">
        <v>593</v>
      </c>
      <c r="F109" s="70" t="s">
        <v>594</v>
      </c>
      <c r="J109" s="71">
        <f>SUM(J110:J110)</f>
        <v>0</v>
      </c>
      <c r="K109" s="294"/>
      <c r="M109" s="361"/>
      <c r="N109" s="361"/>
      <c r="O109" s="361"/>
      <c r="P109" s="269"/>
      <c r="Q109" s="269"/>
    </row>
    <row r="110" spans="1:17" s="269" customFormat="1" ht="16.5" customHeight="1" x14ac:dyDescent="0.2">
      <c r="A110" s="365"/>
      <c r="B110" s="16"/>
      <c r="C110" s="385">
        <v>19</v>
      </c>
      <c r="D110" s="385" t="s">
        <v>73</v>
      </c>
      <c r="E110" s="386" t="s">
        <v>595</v>
      </c>
      <c r="F110" s="387" t="s">
        <v>596</v>
      </c>
      <c r="G110" s="368" t="s">
        <v>110</v>
      </c>
      <c r="H110" s="369">
        <v>23.36</v>
      </c>
      <c r="I110" s="370"/>
      <c r="J110" s="371">
        <f>ROUND(I110*H110,2)</f>
        <v>0</v>
      </c>
      <c r="K110" s="268"/>
      <c r="M110" s="361"/>
      <c r="N110" s="361"/>
      <c r="O110" s="361"/>
    </row>
    <row r="111" spans="1:17" s="65" customFormat="1" ht="20.85" customHeight="1" x14ac:dyDescent="0.2">
      <c r="B111" s="64"/>
      <c r="D111" s="66" t="s">
        <v>36</v>
      </c>
      <c r="E111" s="70" t="s">
        <v>597</v>
      </c>
      <c r="F111" s="70" t="s">
        <v>598</v>
      </c>
      <c r="J111" s="71">
        <f>SUM(J112:J114)</f>
        <v>0</v>
      </c>
      <c r="K111" s="294"/>
      <c r="M111" s="361"/>
      <c r="N111" s="361"/>
      <c r="O111" s="361"/>
      <c r="P111" s="87"/>
      <c r="Q111" s="87"/>
    </row>
    <row r="112" spans="1:17" s="65" customFormat="1" ht="20.85" customHeight="1" x14ac:dyDescent="0.2">
      <c r="B112" s="64"/>
      <c r="C112" s="72">
        <v>20</v>
      </c>
      <c r="D112" s="72" t="s">
        <v>73</v>
      </c>
      <c r="E112" s="73" t="s">
        <v>2281</v>
      </c>
      <c r="F112" s="74" t="s">
        <v>2282</v>
      </c>
      <c r="G112" s="383" t="s">
        <v>335</v>
      </c>
      <c r="H112" s="76">
        <v>1</v>
      </c>
      <c r="I112" s="77"/>
      <c r="J112" s="78">
        <f>ROUND(I112*H112,2)</f>
        <v>0</v>
      </c>
      <c r="K112" s="294"/>
      <c r="M112" s="380"/>
      <c r="N112" s="380"/>
      <c r="O112" s="380"/>
      <c r="P112" s="87"/>
      <c r="Q112" s="87"/>
    </row>
    <row r="113" spans="1:17" s="269" customFormat="1" ht="16.5" customHeight="1" x14ac:dyDescent="0.2">
      <c r="A113" s="365"/>
      <c r="B113" s="16"/>
      <c r="C113" s="72">
        <v>21</v>
      </c>
      <c r="D113" s="72" t="s">
        <v>73</v>
      </c>
      <c r="E113" s="73" t="s">
        <v>599</v>
      </c>
      <c r="F113" s="74" t="s">
        <v>600</v>
      </c>
      <c r="G113" s="75" t="s">
        <v>130</v>
      </c>
      <c r="H113" s="76">
        <v>1</v>
      </c>
      <c r="I113" s="77"/>
      <c r="J113" s="78">
        <f>ROUND(I113*H113,2)</f>
        <v>0</v>
      </c>
      <c r="K113" s="268"/>
      <c r="M113" s="361"/>
      <c r="N113" s="361"/>
      <c r="O113" s="361"/>
    </row>
    <row r="114" spans="1:17" s="269" customFormat="1" ht="16.5" customHeight="1" x14ac:dyDescent="0.2">
      <c r="A114" s="365"/>
      <c r="B114" s="16"/>
      <c r="C114" s="72">
        <v>22</v>
      </c>
      <c r="D114" s="72" t="s">
        <v>73</v>
      </c>
      <c r="E114" s="73" t="s">
        <v>601</v>
      </c>
      <c r="F114" s="74" t="s">
        <v>602</v>
      </c>
      <c r="G114" s="75" t="s">
        <v>273</v>
      </c>
      <c r="H114" s="76">
        <v>20</v>
      </c>
      <c r="I114" s="77"/>
      <c r="J114" s="78">
        <f>ROUND(I114*H114,2)</f>
        <v>0</v>
      </c>
      <c r="K114" s="268"/>
      <c r="M114" s="361"/>
      <c r="N114" s="361"/>
      <c r="O114" s="361"/>
      <c r="P114" s="87"/>
      <c r="Q114" s="87"/>
    </row>
    <row r="115" spans="1:17" s="269" customFormat="1" ht="7.15" customHeight="1" x14ac:dyDescent="0.2">
      <c r="A115" s="365"/>
      <c r="B115" s="23"/>
      <c r="C115" s="24"/>
      <c r="D115" s="24"/>
      <c r="E115" s="24"/>
      <c r="F115" s="24"/>
      <c r="G115" s="24"/>
      <c r="H115" s="24"/>
      <c r="I115" s="24"/>
      <c r="J115" s="24"/>
      <c r="K115" s="284"/>
      <c r="M115" s="361"/>
      <c r="N115" s="361"/>
      <c r="O115" s="361"/>
      <c r="P115" s="65"/>
      <c r="Q115" s="65"/>
    </row>
    <row r="116" spans="1:17" x14ac:dyDescent="0.2">
      <c r="P116" s="269"/>
      <c r="Q116" s="269"/>
    </row>
    <row r="117" spans="1:17" x14ac:dyDescent="0.2">
      <c r="P117" s="269"/>
      <c r="Q117" s="269"/>
    </row>
    <row r="118" spans="1:17" x14ac:dyDescent="0.2">
      <c r="P118" s="269"/>
      <c r="Q118" s="269"/>
    </row>
  </sheetData>
  <sheetProtection algorithmName="SHA-512" hashValue="gNIJqFXxRNip/M+4z0Rx79iHI9dYFO0smSokYG9V79EE3Kz99aIs0JCzbhkEx72f2tos/4/5yD5RafKxrhi5iw==" saltValue="Nwsx1oBqmhF6rigVN+pFLw==" spinCount="100000" sheet="1" objects="1" scenarios="1"/>
  <protectedRanges>
    <protectedRange sqref="I1:I1048576" name="Oblast1"/>
  </protectedRanges>
  <mergeCells count="11">
    <mergeCell ref="E79:H79"/>
    <mergeCell ref="E6:H6"/>
    <mergeCell ref="E8:H8"/>
    <mergeCell ref="E10:H10"/>
    <mergeCell ref="E19:H19"/>
    <mergeCell ref="E26:H26"/>
    <mergeCell ref="E47:H47"/>
    <mergeCell ref="E49:H49"/>
    <mergeCell ref="E51:H51"/>
    <mergeCell ref="E75:H75"/>
    <mergeCell ref="E77:H77"/>
  </mergeCells>
  <printOptions horizontalCentered="1"/>
  <pageMargins left="0.55118110236220474" right="0.39370078740157483" top="0.59055118110236227" bottom="0.70866141732283472" header="0.39370078740157483" footer="0.39370078740157483"/>
  <pageSetup paperSize="9" scale="62" fitToHeight="2" orientation="portrait" verticalDpi="0" r:id="rId1"/>
  <headerFooter>
    <oddFooter>&amp;LVZT&amp;C&amp;P z &amp;N&amp;R&amp;D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BQ2723"/>
  <sheetViews>
    <sheetView showGridLines="0" zoomScaleNormal="100" workbookViewId="0">
      <selection activeCell="D4" sqref="D4"/>
    </sheetView>
  </sheetViews>
  <sheetFormatPr defaultColWidth="9.33203125" defaultRowHeight="11.25" x14ac:dyDescent="0.2"/>
  <cols>
    <col min="1" max="1" width="8.33203125" style="251" customWidth="1"/>
    <col min="2" max="2" width="1.6640625" style="251" customWidth="1"/>
    <col min="3" max="3" width="5.1640625" style="251" customWidth="1"/>
    <col min="4" max="4" width="4.33203125" style="251" customWidth="1"/>
    <col min="5" max="5" width="17.1640625" style="251" customWidth="1"/>
    <col min="6" max="6" width="100.6640625" style="251" customWidth="1"/>
    <col min="7" max="7" width="7.6640625" style="251" customWidth="1"/>
    <col min="8" max="8" width="11.5" style="251" customWidth="1"/>
    <col min="9" max="10" width="20.1640625" style="251" customWidth="1"/>
    <col min="11" max="11" width="3.6640625" style="251" customWidth="1"/>
    <col min="12" max="12" width="9.33203125" style="251"/>
    <col min="13" max="13" width="13.6640625" style="125" hidden="1" customWidth="1"/>
    <col min="14" max="14" width="20.1640625" style="125" hidden="1" customWidth="1"/>
    <col min="15" max="15" width="13.6640625" style="125" hidden="1" customWidth="1"/>
    <col min="16" max="16" width="20.1640625" style="125" hidden="1" customWidth="1"/>
    <col min="17" max="17" width="13.6640625" style="125" hidden="1" customWidth="1"/>
    <col min="18" max="18" width="20.1640625" style="125" hidden="1" customWidth="1"/>
    <col min="19" max="19" width="13.6640625" style="125" hidden="1" customWidth="1"/>
    <col min="20" max="20" width="20.1640625" style="125" hidden="1" customWidth="1"/>
    <col min="21" max="21" width="13.6640625" style="125" hidden="1" customWidth="1"/>
    <col min="22" max="22" width="20.1640625" style="125" hidden="1" customWidth="1"/>
    <col min="23" max="23" width="13.6640625" style="125" hidden="1" customWidth="1"/>
    <col min="24" max="24" width="20.1640625" style="125" hidden="1" customWidth="1"/>
    <col min="25" max="25" width="13.6640625" style="125" hidden="1" customWidth="1"/>
    <col min="26" max="26" width="20.1640625" style="125" hidden="1" customWidth="1"/>
    <col min="27" max="27" width="13.6640625" style="125" hidden="1" customWidth="1"/>
    <col min="28" max="28" width="20.1640625" style="125" hidden="1" customWidth="1"/>
    <col min="29" max="29" width="13.6640625" style="125" hidden="1" customWidth="1"/>
    <col min="30" max="30" width="20.1640625" style="125" hidden="1" customWidth="1"/>
    <col min="31" max="31" width="13.6640625" style="125" hidden="1" customWidth="1"/>
    <col min="32" max="32" width="20.1640625" style="125" hidden="1" customWidth="1"/>
    <col min="33" max="33" width="13.6640625" style="125" hidden="1" customWidth="1"/>
    <col min="34" max="34" width="20.1640625" style="125" hidden="1" customWidth="1"/>
    <col min="35" max="35" width="13.6640625" style="125" hidden="1" customWidth="1"/>
    <col min="36" max="36" width="20.1640625" style="125" hidden="1" customWidth="1"/>
    <col min="37" max="37" width="13.6640625" style="125" hidden="1" customWidth="1"/>
    <col min="38" max="38" width="20.1640625" style="125" hidden="1" customWidth="1"/>
    <col min="39" max="39" width="13.6640625" style="125" hidden="1" customWidth="1"/>
    <col min="40" max="40" width="20.1640625" style="125" hidden="1" customWidth="1"/>
    <col min="41" max="41" width="13.6640625" style="125" hidden="1" customWidth="1"/>
    <col min="42" max="42" width="20.1640625" style="125" hidden="1" customWidth="1"/>
    <col min="43" max="43" width="13.6640625" style="125" hidden="1" customWidth="1"/>
    <col min="44" max="44" width="20.1640625" style="125" hidden="1" customWidth="1"/>
    <col min="45" max="45" width="13.6640625" style="125" hidden="1" customWidth="1"/>
    <col min="46" max="46" width="20.1640625" style="125" hidden="1" customWidth="1"/>
    <col min="47" max="47" width="13.6640625" style="125" hidden="1" customWidth="1"/>
    <col min="48" max="48" width="20.1640625" style="125" hidden="1" customWidth="1"/>
    <col min="49" max="49" width="13.6640625" style="125" hidden="1" customWidth="1"/>
    <col min="50" max="50" width="20.1640625" style="125" hidden="1" customWidth="1"/>
    <col min="51" max="51" width="13.6640625" style="125" hidden="1" customWidth="1"/>
    <col min="52" max="52" width="20.1640625" style="125" hidden="1" customWidth="1"/>
    <col min="53" max="53" width="13.6640625" style="125" hidden="1" customWidth="1"/>
    <col min="54" max="54" width="20.1640625" style="125" hidden="1" customWidth="1"/>
    <col min="55" max="55" width="13.6640625" style="125" hidden="1" customWidth="1"/>
    <col min="56" max="56" width="20.1640625" style="125" hidden="1" customWidth="1"/>
    <col min="57" max="57" width="13.6640625" style="125" hidden="1" customWidth="1"/>
    <col min="58" max="58" width="20.1640625" style="125" hidden="1" customWidth="1"/>
    <col min="59" max="59" width="13.6640625" style="125" hidden="1" customWidth="1"/>
    <col min="60" max="60" width="20.1640625" style="125" hidden="1" customWidth="1"/>
    <col min="61" max="61" width="13.6640625" style="125" hidden="1" customWidth="1"/>
    <col min="62" max="62" width="20.1640625" style="125" hidden="1" customWidth="1"/>
    <col min="63" max="63" width="13.6640625" style="125" hidden="1" customWidth="1"/>
    <col min="64" max="64" width="20.1640625" style="125" hidden="1" customWidth="1"/>
    <col min="65" max="65" width="13.6640625" style="125" hidden="1" customWidth="1"/>
    <col min="66" max="66" width="20.1640625" style="125" hidden="1" customWidth="1"/>
    <col min="67" max="67" width="13.6640625" style="125" hidden="1" customWidth="1"/>
    <col min="68" max="68" width="20.1640625" style="125" hidden="1" customWidth="1"/>
    <col min="69" max="16384" width="9.33203125" style="251"/>
  </cols>
  <sheetData>
    <row r="2" spans="1:68" ht="37.15" customHeight="1" x14ac:dyDescent="0.2"/>
    <row r="3" spans="1:68" ht="7.15" customHeight="1" x14ac:dyDescent="0.2">
      <c r="B3" s="9"/>
      <c r="C3" s="10"/>
      <c r="D3" s="10"/>
      <c r="E3" s="10"/>
      <c r="F3" s="10"/>
      <c r="G3" s="10"/>
      <c r="H3" s="10"/>
      <c r="I3" s="10"/>
      <c r="J3" s="10"/>
      <c r="K3" s="266"/>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ht="25.15" customHeight="1" x14ac:dyDescent="0.2">
      <c r="B4" s="11"/>
      <c r="D4" s="12" t="s">
        <v>51</v>
      </c>
      <c r="K4" s="267"/>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68" ht="7.15" customHeight="1" x14ac:dyDescent="0.2">
      <c r="B5" s="11"/>
      <c r="K5" s="267"/>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8" ht="12" customHeight="1" x14ac:dyDescent="0.2">
      <c r="B6" s="11"/>
      <c r="D6" s="262" t="s">
        <v>3</v>
      </c>
      <c r="K6" s="267"/>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row>
    <row r="7" spans="1:68" ht="16.5" customHeight="1" x14ac:dyDescent="0.2">
      <c r="B7" s="11"/>
      <c r="E7" s="562" t="s">
        <v>1065</v>
      </c>
      <c r="F7" s="562"/>
      <c r="G7" s="562"/>
      <c r="H7" s="562"/>
      <c r="K7" s="267"/>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row>
    <row r="8" spans="1:68" ht="12" customHeight="1" x14ac:dyDescent="0.2">
      <c r="B8" s="11"/>
      <c r="D8" s="262" t="s">
        <v>52</v>
      </c>
      <c r="K8" s="267"/>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row>
    <row r="9" spans="1:68" s="269" customFormat="1" ht="16.5" customHeight="1" x14ac:dyDescent="0.2">
      <c r="A9" s="260"/>
      <c r="B9" s="16"/>
      <c r="C9" s="260"/>
      <c r="D9" s="260"/>
      <c r="E9" s="562" t="s">
        <v>1069</v>
      </c>
      <c r="F9" s="562"/>
      <c r="G9" s="562"/>
      <c r="H9" s="562"/>
      <c r="I9" s="260"/>
      <c r="J9" s="260"/>
      <c r="K9" s="268"/>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row>
    <row r="10" spans="1:68" s="269" customFormat="1" ht="12" customHeight="1" x14ac:dyDescent="0.2">
      <c r="A10" s="260"/>
      <c r="B10" s="16"/>
      <c r="C10" s="260"/>
      <c r="D10" s="262" t="s">
        <v>53</v>
      </c>
      <c r="E10" s="260"/>
      <c r="F10" s="260"/>
      <c r="G10" s="260"/>
      <c r="H10" s="260"/>
      <c r="I10" s="260"/>
      <c r="J10" s="260"/>
      <c r="K10" s="268"/>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row>
    <row r="11" spans="1:68" s="269" customFormat="1" ht="16.5" customHeight="1" x14ac:dyDescent="0.2">
      <c r="A11" s="260"/>
      <c r="B11" s="16"/>
      <c r="C11" s="260"/>
      <c r="D11" s="260"/>
      <c r="E11" s="527" t="s">
        <v>1135</v>
      </c>
      <c r="F11" s="561"/>
      <c r="G11" s="561"/>
      <c r="H11" s="561"/>
      <c r="I11" s="260"/>
      <c r="J11" s="260"/>
      <c r="K11" s="268"/>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s="269" customFormat="1" x14ac:dyDescent="0.2">
      <c r="A12" s="260"/>
      <c r="B12" s="16"/>
      <c r="C12" s="260"/>
      <c r="D12" s="260"/>
      <c r="E12" s="260"/>
      <c r="F12" s="260"/>
      <c r="G12" s="260"/>
      <c r="H12" s="260"/>
      <c r="I12" s="260"/>
      <c r="J12" s="260"/>
      <c r="K12" s="268"/>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row>
    <row r="13" spans="1:68" s="269" customFormat="1" ht="12" customHeight="1" x14ac:dyDescent="0.2">
      <c r="A13" s="260"/>
      <c r="B13" s="16"/>
      <c r="C13" s="260"/>
      <c r="D13" s="262" t="s">
        <v>4</v>
      </c>
      <c r="E13" s="260"/>
      <c r="F13" s="250" t="s">
        <v>40</v>
      </c>
      <c r="G13" s="260"/>
      <c r="H13" s="260"/>
      <c r="I13" s="262" t="s">
        <v>6</v>
      </c>
      <c r="J13" s="250" t="s">
        <v>5</v>
      </c>
      <c r="K13" s="268"/>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row>
    <row r="14" spans="1:68" s="269" customFormat="1" ht="12" customHeight="1" x14ac:dyDescent="0.2">
      <c r="A14" s="260"/>
      <c r="B14" s="16"/>
      <c r="C14" s="260"/>
      <c r="D14" s="262" t="s">
        <v>7</v>
      </c>
      <c r="E14" s="260"/>
      <c r="F14" s="250" t="s">
        <v>1066</v>
      </c>
      <c r="G14" s="260"/>
      <c r="H14" s="260"/>
      <c r="I14" s="262"/>
      <c r="J14" s="249"/>
      <c r="K14" s="268"/>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row>
    <row r="15" spans="1:68" s="269" customFormat="1" ht="10.9" customHeight="1" x14ac:dyDescent="0.2">
      <c r="A15" s="260"/>
      <c r="B15" s="16"/>
      <c r="C15" s="260"/>
      <c r="D15" s="260"/>
      <c r="E15" s="260"/>
      <c r="F15" s="260"/>
      <c r="G15" s="260"/>
      <c r="H15" s="260"/>
      <c r="I15" s="260"/>
      <c r="J15" s="260"/>
      <c r="K15" s="268"/>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row>
    <row r="16" spans="1:68" s="269" customFormat="1" ht="12" customHeight="1" x14ac:dyDescent="0.2">
      <c r="A16" s="260"/>
      <c r="B16" s="16"/>
      <c r="C16" s="260"/>
      <c r="D16" s="262" t="s">
        <v>9</v>
      </c>
      <c r="E16" s="260"/>
      <c r="F16" s="260"/>
      <c r="G16" s="260"/>
      <c r="H16" s="260"/>
      <c r="I16" s="262" t="s">
        <v>10</v>
      </c>
      <c r="J16" s="253" t="s">
        <v>1071</v>
      </c>
      <c r="K16" s="268"/>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row>
    <row r="17" spans="1:68" s="269" customFormat="1" ht="18" customHeight="1" x14ac:dyDescent="0.2">
      <c r="A17" s="260"/>
      <c r="B17" s="16"/>
      <c r="C17" s="260"/>
      <c r="D17" s="260"/>
      <c r="E17" s="226" t="s">
        <v>1067</v>
      </c>
      <c r="F17" s="260"/>
      <c r="G17" s="260"/>
      <c r="H17" s="260"/>
      <c r="I17" s="262" t="s">
        <v>11</v>
      </c>
      <c r="J17" s="250"/>
      <c r="K17" s="268"/>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row>
    <row r="18" spans="1:68" s="269" customFormat="1" ht="7.15" customHeight="1" x14ac:dyDescent="0.2">
      <c r="A18" s="260"/>
      <c r="B18" s="16"/>
      <c r="C18" s="260"/>
      <c r="D18" s="260"/>
      <c r="E18" s="260"/>
      <c r="F18" s="260"/>
      <c r="G18" s="260"/>
      <c r="H18" s="260"/>
      <c r="I18" s="260"/>
      <c r="J18" s="260"/>
      <c r="K18" s="268"/>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row>
    <row r="19" spans="1:68" s="269" customFormat="1" ht="12" customHeight="1" x14ac:dyDescent="0.2">
      <c r="A19" s="260"/>
      <c r="B19" s="16"/>
      <c r="C19" s="260"/>
      <c r="D19" s="262" t="s">
        <v>12</v>
      </c>
      <c r="E19" s="260"/>
      <c r="F19" s="260"/>
      <c r="G19" s="260"/>
      <c r="H19" s="260"/>
      <c r="I19" s="262" t="s">
        <v>10</v>
      </c>
      <c r="J19" s="261"/>
      <c r="K19" s="268"/>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row>
    <row r="20" spans="1:68" s="269" customFormat="1" ht="18" customHeight="1" x14ac:dyDescent="0.2">
      <c r="A20" s="260"/>
      <c r="B20" s="16"/>
      <c r="C20" s="260"/>
      <c r="D20" s="260"/>
      <c r="E20" s="564"/>
      <c r="F20" s="564"/>
      <c r="G20" s="564"/>
      <c r="H20" s="564"/>
      <c r="I20" s="262" t="s">
        <v>11</v>
      </c>
      <c r="J20" s="261"/>
      <c r="K20" s="268"/>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row>
    <row r="21" spans="1:68" s="269" customFormat="1" ht="7.15" customHeight="1" x14ac:dyDescent="0.2">
      <c r="A21" s="260"/>
      <c r="B21" s="16"/>
      <c r="C21" s="260"/>
      <c r="D21" s="260"/>
      <c r="E21" s="260"/>
      <c r="F21" s="260"/>
      <c r="G21" s="260"/>
      <c r="H21" s="260"/>
      <c r="I21" s="260"/>
      <c r="J21" s="260"/>
      <c r="K21" s="268"/>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row>
    <row r="22" spans="1:68" s="269" customFormat="1" ht="12" customHeight="1" x14ac:dyDescent="0.2">
      <c r="A22" s="260"/>
      <c r="B22" s="16"/>
      <c r="C22" s="260"/>
      <c r="D22" s="262" t="s">
        <v>13</v>
      </c>
      <c r="E22" s="260"/>
      <c r="F22" s="260"/>
      <c r="G22" s="260"/>
      <c r="H22" s="260"/>
      <c r="I22" s="262" t="s">
        <v>10</v>
      </c>
      <c r="J22" s="250">
        <v>24190853</v>
      </c>
      <c r="K22" s="268"/>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row>
    <row r="23" spans="1:68" s="269" customFormat="1" ht="18" customHeight="1" x14ac:dyDescent="0.2">
      <c r="A23" s="260"/>
      <c r="B23" s="16"/>
      <c r="C23" s="260"/>
      <c r="D23" s="260"/>
      <c r="E23" s="226" t="s">
        <v>1068</v>
      </c>
      <c r="F23" s="260"/>
      <c r="G23" s="260"/>
      <c r="H23" s="260"/>
      <c r="I23" s="262" t="s">
        <v>11</v>
      </c>
      <c r="J23" s="250" t="s">
        <v>1070</v>
      </c>
      <c r="K23" s="268"/>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row>
    <row r="24" spans="1:68" s="269" customFormat="1" ht="7.15" customHeight="1" x14ac:dyDescent="0.2">
      <c r="A24" s="260"/>
      <c r="B24" s="16"/>
      <c r="C24" s="260"/>
      <c r="D24" s="260"/>
      <c r="E24" s="260"/>
      <c r="F24" s="260"/>
      <c r="G24" s="260"/>
      <c r="H24" s="260"/>
      <c r="I24" s="260"/>
      <c r="J24" s="260"/>
      <c r="K24" s="268"/>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row>
    <row r="25" spans="1:68" s="269" customFormat="1" ht="7.15" customHeight="1" x14ac:dyDescent="0.2">
      <c r="A25" s="260"/>
      <c r="B25" s="16"/>
      <c r="C25" s="260"/>
      <c r="D25" s="260"/>
      <c r="E25" s="260"/>
      <c r="F25" s="260"/>
      <c r="G25" s="260"/>
      <c r="H25" s="260"/>
      <c r="I25" s="260"/>
      <c r="J25" s="260"/>
      <c r="K25" s="268"/>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row>
    <row r="26" spans="1:68" s="269" customFormat="1" ht="12" customHeight="1" thickBot="1" x14ac:dyDescent="0.25">
      <c r="A26" s="260"/>
      <c r="B26" s="16"/>
      <c r="C26" s="260"/>
      <c r="D26" s="262" t="s">
        <v>14</v>
      </c>
      <c r="E26" s="260"/>
      <c r="F26" s="260"/>
      <c r="G26" s="260"/>
      <c r="H26" s="260"/>
      <c r="I26" s="260"/>
      <c r="J26" s="260"/>
      <c r="K26" s="268"/>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row>
    <row r="27" spans="1:68" s="273" customFormat="1" ht="16.5" customHeight="1" x14ac:dyDescent="0.2">
      <c r="A27" s="270"/>
      <c r="B27" s="271"/>
      <c r="C27" s="270"/>
      <c r="D27" s="270"/>
      <c r="E27" s="523" t="s">
        <v>5</v>
      </c>
      <c r="F27" s="523"/>
      <c r="G27" s="523"/>
      <c r="H27" s="523"/>
      <c r="I27" s="270"/>
      <c r="J27" s="270"/>
      <c r="K27" s="272"/>
      <c r="M27" s="566" t="s">
        <v>1048</v>
      </c>
      <c r="N27" s="567"/>
      <c r="O27" s="570" t="s">
        <v>1047</v>
      </c>
      <c r="P27" s="569"/>
      <c r="Q27" s="580" t="s">
        <v>1049</v>
      </c>
      <c r="R27" s="580"/>
      <c r="S27" s="570" t="s">
        <v>1047</v>
      </c>
      <c r="T27" s="569"/>
      <c r="U27" s="566" t="s">
        <v>1050</v>
      </c>
      <c r="V27" s="567"/>
      <c r="W27" s="570" t="s">
        <v>1047</v>
      </c>
      <c r="X27" s="569"/>
      <c r="Y27" s="580" t="s">
        <v>1052</v>
      </c>
      <c r="Z27" s="580"/>
      <c r="AA27" s="570" t="s">
        <v>1047</v>
      </c>
      <c r="AB27" s="569"/>
      <c r="AC27" s="580" t="s">
        <v>1053</v>
      </c>
      <c r="AD27" s="580"/>
      <c r="AE27" s="570" t="s">
        <v>1047</v>
      </c>
      <c r="AF27" s="569"/>
      <c r="AG27" s="580" t="s">
        <v>1054</v>
      </c>
      <c r="AH27" s="580"/>
      <c r="AI27" s="570" t="s">
        <v>1047</v>
      </c>
      <c r="AJ27" s="569"/>
      <c r="AK27" s="580" t="s">
        <v>1055</v>
      </c>
      <c r="AL27" s="580"/>
      <c r="AM27" s="570" t="s">
        <v>1047</v>
      </c>
      <c r="AN27" s="569"/>
      <c r="AO27" s="580" t="s">
        <v>1056</v>
      </c>
      <c r="AP27" s="580"/>
      <c r="AQ27" s="570" t="s">
        <v>1047</v>
      </c>
      <c r="AR27" s="569"/>
      <c r="AS27" s="580" t="s">
        <v>1057</v>
      </c>
      <c r="AT27" s="580"/>
      <c r="AU27" s="570" t="s">
        <v>1047</v>
      </c>
      <c r="AV27" s="569"/>
      <c r="AW27" s="580" t="s">
        <v>1058</v>
      </c>
      <c r="AX27" s="580"/>
      <c r="AY27" s="570" t="s">
        <v>1047</v>
      </c>
      <c r="AZ27" s="569"/>
      <c r="BA27" s="580" t="s">
        <v>1059</v>
      </c>
      <c r="BB27" s="580"/>
      <c r="BC27" s="570" t="s">
        <v>1047</v>
      </c>
      <c r="BD27" s="569"/>
      <c r="BE27" s="580" t="s">
        <v>1060</v>
      </c>
      <c r="BF27" s="580"/>
      <c r="BG27" s="570" t="s">
        <v>1047</v>
      </c>
      <c r="BH27" s="569"/>
      <c r="BI27" s="580" t="s">
        <v>1061</v>
      </c>
      <c r="BJ27" s="580"/>
      <c r="BK27" s="570" t="s">
        <v>1047</v>
      </c>
      <c r="BL27" s="569"/>
      <c r="BM27" s="580" t="s">
        <v>1062</v>
      </c>
      <c r="BN27" s="580"/>
      <c r="BO27" s="570" t="s">
        <v>1047</v>
      </c>
      <c r="BP27" s="569"/>
    </row>
    <row r="28" spans="1:68" s="269" customFormat="1" ht="7.15" customHeight="1" x14ac:dyDescent="0.2">
      <c r="A28" s="260"/>
      <c r="B28" s="16"/>
      <c r="C28" s="260"/>
      <c r="D28" s="260"/>
      <c r="E28" s="260"/>
      <c r="F28" s="260"/>
      <c r="G28" s="260"/>
      <c r="H28" s="260"/>
      <c r="I28" s="260"/>
      <c r="J28" s="260"/>
      <c r="K28" s="268"/>
      <c r="M28" s="582"/>
      <c r="N28" s="583"/>
      <c r="O28" s="578"/>
      <c r="P28" s="579"/>
      <c r="Q28" s="581"/>
      <c r="R28" s="581"/>
      <c r="S28" s="578"/>
      <c r="T28" s="579"/>
      <c r="U28" s="582"/>
      <c r="V28" s="583"/>
      <c r="W28" s="578"/>
      <c r="X28" s="579"/>
      <c r="Y28" s="581"/>
      <c r="Z28" s="581"/>
      <c r="AA28" s="578"/>
      <c r="AB28" s="579"/>
      <c r="AC28" s="581"/>
      <c r="AD28" s="581"/>
      <c r="AE28" s="578"/>
      <c r="AF28" s="579"/>
      <c r="AG28" s="581"/>
      <c r="AH28" s="581"/>
      <c r="AI28" s="578"/>
      <c r="AJ28" s="579"/>
      <c r="AK28" s="581"/>
      <c r="AL28" s="581"/>
      <c r="AM28" s="578"/>
      <c r="AN28" s="579"/>
      <c r="AO28" s="581"/>
      <c r="AP28" s="581"/>
      <c r="AQ28" s="578"/>
      <c r="AR28" s="579"/>
      <c r="AS28" s="581"/>
      <c r="AT28" s="581"/>
      <c r="AU28" s="578"/>
      <c r="AV28" s="579"/>
      <c r="AW28" s="581"/>
      <c r="AX28" s="581"/>
      <c r="AY28" s="578"/>
      <c r="AZ28" s="579"/>
      <c r="BA28" s="581"/>
      <c r="BB28" s="581"/>
      <c r="BC28" s="578"/>
      <c r="BD28" s="579"/>
      <c r="BE28" s="581"/>
      <c r="BF28" s="581"/>
      <c r="BG28" s="578"/>
      <c r="BH28" s="579"/>
      <c r="BI28" s="581"/>
      <c r="BJ28" s="581"/>
      <c r="BK28" s="578"/>
      <c r="BL28" s="579"/>
      <c r="BM28" s="581"/>
      <c r="BN28" s="581"/>
      <c r="BO28" s="578"/>
      <c r="BP28" s="579"/>
    </row>
    <row r="29" spans="1:68" s="269" customFormat="1" ht="7.15" customHeight="1" x14ac:dyDescent="0.2">
      <c r="A29" s="260"/>
      <c r="B29" s="16"/>
      <c r="C29" s="260"/>
      <c r="D29" s="275"/>
      <c r="E29" s="275"/>
      <c r="F29" s="275"/>
      <c r="G29" s="275"/>
      <c r="H29" s="275"/>
      <c r="I29" s="275"/>
      <c r="J29" s="275"/>
      <c r="K29" s="268"/>
      <c r="M29" s="573"/>
      <c r="N29" s="574"/>
      <c r="O29" s="575"/>
      <c r="P29" s="576"/>
      <c r="Q29" s="577"/>
      <c r="R29" s="577"/>
      <c r="S29" s="575"/>
      <c r="T29" s="576"/>
      <c r="U29" s="573"/>
      <c r="V29" s="574"/>
      <c r="W29" s="575"/>
      <c r="X29" s="576"/>
      <c r="Y29" s="577"/>
      <c r="Z29" s="577"/>
      <c r="AA29" s="575"/>
      <c r="AB29" s="576"/>
      <c r="AC29" s="577"/>
      <c r="AD29" s="577"/>
      <c r="AE29" s="575"/>
      <c r="AF29" s="576"/>
      <c r="AG29" s="577"/>
      <c r="AH29" s="577"/>
      <c r="AI29" s="575"/>
      <c r="AJ29" s="576"/>
      <c r="AK29" s="577"/>
      <c r="AL29" s="577"/>
      <c r="AM29" s="575"/>
      <c r="AN29" s="576"/>
      <c r="AO29" s="577"/>
      <c r="AP29" s="577"/>
      <c r="AQ29" s="575"/>
      <c r="AR29" s="576"/>
      <c r="AS29" s="577"/>
      <c r="AT29" s="577"/>
      <c r="AU29" s="575"/>
      <c r="AV29" s="576"/>
      <c r="AW29" s="577"/>
      <c r="AX29" s="577"/>
      <c r="AY29" s="575"/>
      <c r="AZ29" s="576"/>
      <c r="BA29" s="577"/>
      <c r="BB29" s="577"/>
      <c r="BC29" s="575"/>
      <c r="BD29" s="576"/>
      <c r="BE29" s="577"/>
      <c r="BF29" s="577"/>
      <c r="BG29" s="575"/>
      <c r="BH29" s="576"/>
      <c r="BI29" s="577"/>
      <c r="BJ29" s="577"/>
      <c r="BK29" s="575"/>
      <c r="BL29" s="576"/>
      <c r="BM29" s="577"/>
      <c r="BN29" s="577"/>
      <c r="BO29" s="575"/>
      <c r="BP29" s="576"/>
    </row>
    <row r="30" spans="1:68" s="1" customFormat="1" ht="25.35" hidden="1" customHeight="1" x14ac:dyDescent="0.2">
      <c r="A30" s="114"/>
      <c r="B30" s="18"/>
      <c r="C30" s="114"/>
      <c r="D30" s="43" t="s">
        <v>16</v>
      </c>
      <c r="E30" s="114"/>
      <c r="F30" s="114"/>
      <c r="G30" s="114"/>
      <c r="H30" s="114"/>
      <c r="I30" s="42"/>
      <c r="J30" s="44">
        <f>ROUND(J90, 2)</f>
        <v>0</v>
      </c>
      <c r="K30" s="142"/>
      <c r="M30" s="571" t="e">
        <f>M59</f>
        <v>#REF!</v>
      </c>
      <c r="N30" s="572"/>
      <c r="O30" s="571" t="e">
        <f t="shared" ref="O30" si="0">O59</f>
        <v>#REF!</v>
      </c>
      <c r="P30" s="572"/>
      <c r="Q30" s="571" t="e">
        <f t="shared" ref="Q30" si="1">Q59</f>
        <v>#REF!</v>
      </c>
      <c r="R30" s="572"/>
      <c r="S30" s="571" t="e">
        <f t="shared" ref="S30" si="2">S59</f>
        <v>#REF!</v>
      </c>
      <c r="T30" s="572"/>
      <c r="U30" s="571" t="e">
        <f t="shared" ref="U30" si="3">U59</f>
        <v>#REF!</v>
      </c>
      <c r="V30" s="572"/>
      <c r="W30" s="571" t="e">
        <f t="shared" ref="W30" si="4">W59</f>
        <v>#REF!</v>
      </c>
      <c r="X30" s="572"/>
      <c r="Y30" s="571" t="e">
        <f t="shared" ref="Y30" si="5">Y59</f>
        <v>#REF!</v>
      </c>
      <c r="Z30" s="572"/>
      <c r="AA30" s="571" t="e">
        <f t="shared" ref="AA30" si="6">AA59</f>
        <v>#REF!</v>
      </c>
      <c r="AB30" s="572"/>
      <c r="AC30" s="571" t="e">
        <f t="shared" ref="AC30" si="7">AC59</f>
        <v>#REF!</v>
      </c>
      <c r="AD30" s="572"/>
      <c r="AE30" s="571" t="e">
        <f t="shared" ref="AE30" si="8">AE59</f>
        <v>#REF!</v>
      </c>
      <c r="AF30" s="572"/>
      <c r="AG30" s="571" t="e">
        <f t="shared" ref="AG30" si="9">AG59</f>
        <v>#REF!</v>
      </c>
      <c r="AH30" s="572"/>
      <c r="AI30" s="571" t="e">
        <f t="shared" ref="AI30" si="10">AI59</f>
        <v>#REF!</v>
      </c>
      <c r="AJ30" s="572"/>
      <c r="AK30" s="571" t="e">
        <f t="shared" ref="AK30" si="11">AK59</f>
        <v>#REF!</v>
      </c>
      <c r="AL30" s="572"/>
      <c r="AM30" s="571" t="e">
        <f t="shared" ref="AM30" si="12">AM59</f>
        <v>#REF!</v>
      </c>
      <c r="AN30" s="572"/>
      <c r="AO30" s="571" t="e">
        <f t="shared" ref="AO30" si="13">AO59</f>
        <v>#REF!</v>
      </c>
      <c r="AP30" s="572"/>
      <c r="AQ30" s="571" t="e">
        <f t="shared" ref="AQ30" si="14">AQ59</f>
        <v>#REF!</v>
      </c>
      <c r="AR30" s="572"/>
      <c r="AS30" s="571" t="e">
        <f t="shared" ref="AS30" si="15">AS59</f>
        <v>#REF!</v>
      </c>
      <c r="AT30" s="572"/>
      <c r="AU30" s="571" t="e">
        <f t="shared" ref="AU30" si="16">AU59</f>
        <v>#REF!</v>
      </c>
      <c r="AV30" s="572"/>
      <c r="AW30" s="571" t="e">
        <f t="shared" ref="AW30" si="17">AW59</f>
        <v>#REF!</v>
      </c>
      <c r="AX30" s="572"/>
      <c r="AY30" s="571" t="e">
        <f t="shared" ref="AY30" si="18">AY59</f>
        <v>#REF!</v>
      </c>
      <c r="AZ30" s="572"/>
      <c r="BA30" s="571" t="e">
        <f t="shared" ref="BA30" si="19">BA59</f>
        <v>#REF!</v>
      </c>
      <c r="BB30" s="572"/>
      <c r="BC30" s="571" t="e">
        <f t="shared" ref="BC30" si="20">BC59</f>
        <v>#REF!</v>
      </c>
      <c r="BD30" s="572"/>
      <c r="BE30" s="571" t="e">
        <f t="shared" ref="BE30" si="21">BE59</f>
        <v>#REF!</v>
      </c>
      <c r="BF30" s="572"/>
      <c r="BG30" s="571" t="e">
        <f t="shared" ref="BG30" si="22">BG59</f>
        <v>#REF!</v>
      </c>
      <c r="BH30" s="572"/>
      <c r="BI30" s="571" t="e">
        <f t="shared" ref="BI30" si="23">BI59</f>
        <v>#REF!</v>
      </c>
      <c r="BJ30" s="572"/>
      <c r="BK30" s="571" t="e">
        <f t="shared" ref="BK30" si="24">BK59</f>
        <v>#REF!</v>
      </c>
      <c r="BL30" s="572"/>
      <c r="BM30" s="571" t="e">
        <f t="shared" ref="BM30" si="25">BM59</f>
        <v>#REF!</v>
      </c>
      <c r="BN30" s="572"/>
      <c r="BO30" s="571" t="e">
        <f t="shared" ref="BO30" si="26">BO59</f>
        <v>#REF!</v>
      </c>
      <c r="BP30" s="572"/>
    </row>
    <row r="31" spans="1:68" s="269" customFormat="1" ht="7.15" customHeight="1" thickBot="1" x14ac:dyDescent="0.25">
      <c r="A31" s="260"/>
      <c r="B31" s="16"/>
      <c r="C31" s="260"/>
      <c r="D31" s="275"/>
      <c r="E31" s="275"/>
      <c r="F31" s="275"/>
      <c r="G31" s="275"/>
      <c r="H31" s="275"/>
      <c r="I31" s="275"/>
      <c r="J31" s="275"/>
      <c r="K31" s="268"/>
      <c r="M31" s="148"/>
      <c r="N31" s="150"/>
      <c r="O31" s="148"/>
      <c r="P31" s="150"/>
      <c r="Q31" s="149"/>
      <c r="R31" s="149"/>
      <c r="S31" s="148"/>
      <c r="T31" s="150"/>
      <c r="U31" s="148"/>
      <c r="V31" s="150"/>
      <c r="W31" s="148"/>
      <c r="X31" s="150"/>
      <c r="Y31" s="149"/>
      <c r="Z31" s="149"/>
      <c r="AA31" s="148"/>
      <c r="AB31" s="150"/>
      <c r="AC31" s="149"/>
      <c r="AD31" s="149"/>
      <c r="AE31" s="148"/>
      <c r="AF31" s="150"/>
      <c r="AG31" s="149"/>
      <c r="AH31" s="149"/>
      <c r="AI31" s="148"/>
      <c r="AJ31" s="150"/>
      <c r="AK31" s="149"/>
      <c r="AL31" s="149"/>
      <c r="AM31" s="148"/>
      <c r="AN31" s="150"/>
      <c r="AO31" s="149"/>
      <c r="AP31" s="149"/>
      <c r="AQ31" s="148"/>
      <c r="AR31" s="150"/>
      <c r="AS31" s="149"/>
      <c r="AT31" s="149"/>
      <c r="AU31" s="148"/>
      <c r="AV31" s="150"/>
      <c r="AW31" s="149"/>
      <c r="AX31" s="149"/>
      <c r="AY31" s="148"/>
      <c r="AZ31" s="150"/>
      <c r="BA31" s="149"/>
      <c r="BB31" s="149"/>
      <c r="BC31" s="148"/>
      <c r="BD31" s="150"/>
      <c r="BE31" s="149"/>
      <c r="BF31" s="149"/>
      <c r="BG31" s="148"/>
      <c r="BH31" s="150"/>
      <c r="BI31" s="149"/>
      <c r="BJ31" s="149"/>
      <c r="BK31" s="148"/>
      <c r="BL31" s="150"/>
      <c r="BM31" s="149"/>
      <c r="BN31" s="149"/>
      <c r="BO31" s="148"/>
      <c r="BP31" s="150"/>
    </row>
    <row r="32" spans="1:68" s="269" customFormat="1" ht="14.65" customHeight="1" x14ac:dyDescent="0.2">
      <c r="A32" s="260"/>
      <c r="B32" s="16"/>
      <c r="C32" s="260"/>
      <c r="D32" s="260"/>
      <c r="E32" s="260"/>
      <c r="F32" s="245" t="s">
        <v>18</v>
      </c>
      <c r="G32" s="260"/>
      <c r="H32" s="260"/>
      <c r="I32" s="245" t="s">
        <v>17</v>
      </c>
      <c r="J32" s="245" t="s">
        <v>19</v>
      </c>
      <c r="K32" s="268"/>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row>
    <row r="33" spans="1:68" s="269" customFormat="1" ht="14.65" customHeight="1" x14ac:dyDescent="0.2">
      <c r="A33" s="260"/>
      <c r="B33" s="16"/>
      <c r="C33" s="260"/>
      <c r="D33" s="277" t="s">
        <v>20</v>
      </c>
      <c r="E33" s="262" t="s">
        <v>21</v>
      </c>
      <c r="F33" s="278">
        <f>J30</f>
        <v>0</v>
      </c>
      <c r="G33" s="260"/>
      <c r="H33" s="260"/>
      <c r="I33" s="279">
        <v>0.21</v>
      </c>
      <c r="J33" s="278">
        <f>I33*F33</f>
        <v>0</v>
      </c>
      <c r="K33" s="268"/>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row>
    <row r="34" spans="1:68" s="269" customFormat="1" ht="14.65" customHeight="1" x14ac:dyDescent="0.2">
      <c r="A34" s="260"/>
      <c r="B34" s="16"/>
      <c r="C34" s="260"/>
      <c r="D34" s="260"/>
      <c r="E34" s="262" t="s">
        <v>22</v>
      </c>
      <c r="F34" s="278">
        <v>0</v>
      </c>
      <c r="G34" s="260"/>
      <c r="H34" s="260"/>
      <c r="I34" s="279">
        <v>0.15</v>
      </c>
      <c r="J34" s="278">
        <v>0</v>
      </c>
      <c r="K34" s="268"/>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row>
    <row r="35" spans="1:68" s="269" customFormat="1" ht="14.65" customHeight="1" x14ac:dyDescent="0.2">
      <c r="A35" s="260"/>
      <c r="B35" s="16"/>
      <c r="C35" s="260"/>
      <c r="D35" s="260"/>
      <c r="E35" s="262" t="s">
        <v>25</v>
      </c>
      <c r="F35" s="278"/>
      <c r="G35" s="260"/>
      <c r="H35" s="260"/>
      <c r="I35" s="279">
        <v>0</v>
      </c>
      <c r="J35" s="278">
        <f>0</f>
        <v>0</v>
      </c>
      <c r="K35" s="268"/>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row>
    <row r="36" spans="1:68" s="269" customFormat="1" ht="7.15" customHeight="1" x14ac:dyDescent="0.2">
      <c r="A36" s="260"/>
      <c r="B36" s="16"/>
      <c r="C36" s="260"/>
      <c r="D36" s="260"/>
      <c r="E36" s="260"/>
      <c r="F36" s="260"/>
      <c r="G36" s="260"/>
      <c r="H36" s="260"/>
      <c r="I36" s="260"/>
      <c r="J36" s="260"/>
      <c r="K36" s="268"/>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row>
    <row r="37" spans="1:68" s="269" customFormat="1" ht="25.35" customHeight="1" x14ac:dyDescent="0.2">
      <c r="A37" s="260"/>
      <c r="B37" s="16"/>
      <c r="C37" s="46"/>
      <c r="D37" s="280" t="s">
        <v>26</v>
      </c>
      <c r="E37" s="31"/>
      <c r="F37" s="31"/>
      <c r="G37" s="281" t="s">
        <v>27</v>
      </c>
      <c r="H37" s="282" t="s">
        <v>28</v>
      </c>
      <c r="I37" s="31"/>
      <c r="J37" s="283">
        <f>SUM(J30:J35)</f>
        <v>0</v>
      </c>
      <c r="K37" s="268"/>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row>
    <row r="38" spans="1:68" s="269" customFormat="1" ht="14.65" customHeight="1" x14ac:dyDescent="0.2">
      <c r="A38" s="260"/>
      <c r="B38" s="23"/>
      <c r="C38" s="24"/>
      <c r="D38" s="24"/>
      <c r="E38" s="24"/>
      <c r="F38" s="24"/>
      <c r="G38" s="24"/>
      <c r="H38" s="24"/>
      <c r="I38" s="24"/>
      <c r="J38" s="24"/>
      <c r="K38" s="284"/>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row>
    <row r="39" spans="1:68" x14ac:dyDescent="0.2">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1:68" x14ac:dyDescent="0.2">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row>
    <row r="42" spans="1:68" s="269" customFormat="1" ht="7.15" customHeight="1" x14ac:dyDescent="0.2">
      <c r="A42" s="260"/>
      <c r="B42" s="25"/>
      <c r="C42" s="26"/>
      <c r="D42" s="26"/>
      <c r="E42" s="26"/>
      <c r="F42" s="26"/>
      <c r="G42" s="26"/>
      <c r="H42" s="26"/>
      <c r="I42" s="26"/>
      <c r="J42" s="26"/>
      <c r="K42" s="28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row>
    <row r="43" spans="1:68" s="269" customFormat="1" ht="25.15" customHeight="1" x14ac:dyDescent="0.2">
      <c r="A43" s="260"/>
      <c r="B43" s="16"/>
      <c r="C43" s="12" t="s">
        <v>54</v>
      </c>
      <c r="D43" s="260"/>
      <c r="E43" s="260"/>
      <c r="F43" s="260"/>
      <c r="G43" s="260"/>
      <c r="H43" s="260"/>
      <c r="I43" s="260"/>
      <c r="J43" s="260"/>
      <c r="K43" s="268"/>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row>
    <row r="44" spans="1:68" s="269" customFormat="1" ht="7.15" customHeight="1" x14ac:dyDescent="0.2">
      <c r="A44" s="260"/>
      <c r="B44" s="16"/>
      <c r="C44" s="260"/>
      <c r="D44" s="260"/>
      <c r="E44" s="260"/>
      <c r="F44" s="260"/>
      <c r="G44" s="260"/>
      <c r="H44" s="260"/>
      <c r="I44" s="260"/>
      <c r="J44" s="260"/>
      <c r="K44" s="268"/>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row>
    <row r="45" spans="1:68" s="269" customFormat="1" ht="12" customHeight="1" x14ac:dyDescent="0.2">
      <c r="A45" s="260"/>
      <c r="B45" s="16"/>
      <c r="C45" s="262" t="s">
        <v>3</v>
      </c>
      <c r="D45" s="260"/>
      <c r="E45" s="260"/>
      <c r="F45" s="260"/>
      <c r="G45" s="260"/>
      <c r="H45" s="260"/>
      <c r="I45" s="260"/>
      <c r="J45" s="260"/>
      <c r="K45" s="268"/>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row>
    <row r="46" spans="1:68" s="269" customFormat="1" ht="16.5" customHeight="1" x14ac:dyDescent="0.2">
      <c r="A46" s="260"/>
      <c r="B46" s="16"/>
      <c r="C46" s="260"/>
      <c r="D46" s="260"/>
      <c r="E46" s="562" t="str">
        <f>E7</f>
        <v>Mateřská škola Na výsluní, Uherský Brod</v>
      </c>
      <c r="F46" s="563"/>
      <c r="G46" s="563"/>
      <c r="H46" s="563"/>
      <c r="I46" s="260"/>
      <c r="J46" s="260"/>
      <c r="K46" s="268"/>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row>
    <row r="47" spans="1:68" ht="12" customHeight="1" x14ac:dyDescent="0.2">
      <c r="B47" s="11"/>
      <c r="C47" s="262" t="s">
        <v>52</v>
      </c>
      <c r="K47" s="267"/>
    </row>
    <row r="48" spans="1:68" s="269" customFormat="1" ht="16.5" customHeight="1" x14ac:dyDescent="0.2">
      <c r="A48" s="260"/>
      <c r="B48" s="16"/>
      <c r="C48" s="260"/>
      <c r="D48" s="260"/>
      <c r="E48" s="562" t="str">
        <f>E9</f>
        <v>SO 1 - Pavilon A vstupní objekt</v>
      </c>
      <c r="F48" s="561"/>
      <c r="G48" s="561"/>
      <c r="H48" s="561"/>
      <c r="I48" s="260"/>
      <c r="J48" s="260"/>
      <c r="K48" s="268"/>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row>
    <row r="49" spans="1:69" s="269" customFormat="1" ht="12" customHeight="1" x14ac:dyDescent="0.2">
      <c r="A49" s="260"/>
      <c r="B49" s="16"/>
      <c r="C49" s="262" t="s">
        <v>53</v>
      </c>
      <c r="D49" s="260"/>
      <c r="E49" s="260"/>
      <c r="F49" s="260"/>
      <c r="G49" s="260"/>
      <c r="H49" s="260"/>
      <c r="I49" s="260"/>
      <c r="J49" s="260"/>
      <c r="K49" s="268"/>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row>
    <row r="50" spans="1:69" s="269" customFormat="1" ht="16.5" customHeight="1" x14ac:dyDescent="0.2">
      <c r="A50" s="260"/>
      <c r="B50" s="16"/>
      <c r="C50" s="260"/>
      <c r="D50" s="260"/>
      <c r="E50" s="527" t="str">
        <f>E11</f>
        <v>SO 1 - Slinoproudá elektrotechnika</v>
      </c>
      <c r="F50" s="561"/>
      <c r="G50" s="561"/>
      <c r="H50" s="561"/>
      <c r="I50" s="260"/>
      <c r="J50" s="260"/>
      <c r="K50" s="268"/>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row>
    <row r="51" spans="1:69" s="269" customFormat="1" ht="7.15" customHeight="1" x14ac:dyDescent="0.2">
      <c r="A51" s="260"/>
      <c r="B51" s="16"/>
      <c r="C51" s="260"/>
      <c r="D51" s="260"/>
      <c r="E51" s="260"/>
      <c r="F51" s="260"/>
      <c r="G51" s="260"/>
      <c r="H51" s="260"/>
      <c r="I51" s="260"/>
      <c r="J51" s="260"/>
      <c r="K51" s="268"/>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row>
    <row r="52" spans="1:69" s="269" customFormat="1" ht="12" customHeight="1" x14ac:dyDescent="0.2">
      <c r="A52" s="260"/>
      <c r="B52" s="16"/>
      <c r="C52" s="262" t="s">
        <v>7</v>
      </c>
      <c r="D52" s="260"/>
      <c r="E52" s="260"/>
      <c r="F52" s="250" t="str">
        <f>F14</f>
        <v>k.ú. Uherský Brod, parc. čísla 2812</v>
      </c>
      <c r="G52" s="260"/>
      <c r="H52" s="260"/>
      <c r="I52" s="262" t="s">
        <v>8</v>
      </c>
      <c r="J52" s="249" t="str">
        <f>IF(J14="","",J14)</f>
        <v/>
      </c>
      <c r="K52" s="268"/>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row>
    <row r="53" spans="1:69" s="269" customFormat="1" ht="7.15" customHeight="1" x14ac:dyDescent="0.2">
      <c r="A53" s="260"/>
      <c r="B53" s="16"/>
      <c r="C53" s="260"/>
      <c r="D53" s="260"/>
      <c r="E53" s="260"/>
      <c r="F53" s="260"/>
      <c r="G53" s="260"/>
      <c r="H53" s="260"/>
      <c r="I53" s="260"/>
      <c r="J53" s="260"/>
      <c r="K53" s="268"/>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row>
    <row r="54" spans="1:69" s="269" customFormat="1" ht="40.15" customHeight="1" x14ac:dyDescent="0.2">
      <c r="A54" s="260"/>
      <c r="B54" s="16"/>
      <c r="C54" s="262" t="s">
        <v>9</v>
      </c>
      <c r="D54" s="260"/>
      <c r="E54" s="260"/>
      <c r="F54" s="250" t="str">
        <f>E17</f>
        <v>Město Uherský Brod, Masarykovo náměstí 100, 688 17 Uherský Brod</v>
      </c>
      <c r="G54" s="260"/>
      <c r="H54" s="260"/>
      <c r="I54" s="262" t="s">
        <v>13</v>
      </c>
      <c r="J54" s="254" t="str">
        <f>E23</f>
        <v>ARTENDR s.r.o., Nádražní 67, 281 51 Velký Osek</v>
      </c>
      <c r="K54" s="268"/>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row>
    <row r="55" spans="1:69" s="269" customFormat="1" ht="15.4" customHeight="1" x14ac:dyDescent="0.2">
      <c r="A55" s="260"/>
      <c r="B55" s="16"/>
      <c r="C55" s="262" t="s">
        <v>12</v>
      </c>
      <c r="D55" s="260"/>
      <c r="E55" s="260"/>
      <c r="F55" s="250" t="str">
        <f>IF(E20="","",E20)</f>
        <v/>
      </c>
      <c r="G55" s="260"/>
      <c r="H55" s="260"/>
      <c r="I55" s="262"/>
      <c r="J55" s="254"/>
      <c r="K55" s="268"/>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row>
    <row r="56" spans="1:69" s="269" customFormat="1" ht="10.35" customHeight="1" thickBot="1" x14ac:dyDescent="0.25">
      <c r="A56" s="260"/>
      <c r="B56" s="16"/>
      <c r="C56" s="260"/>
      <c r="D56" s="260"/>
      <c r="E56" s="260"/>
      <c r="F56" s="260"/>
      <c r="G56" s="260"/>
      <c r="H56" s="260"/>
      <c r="I56" s="260"/>
      <c r="J56" s="260"/>
      <c r="K56" s="268"/>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row>
    <row r="57" spans="1:69" s="269" customFormat="1" ht="29.25" customHeight="1" x14ac:dyDescent="0.2">
      <c r="A57" s="260"/>
      <c r="B57" s="16"/>
      <c r="C57" s="45" t="s">
        <v>55</v>
      </c>
      <c r="D57" s="46"/>
      <c r="E57" s="46"/>
      <c r="F57" s="46"/>
      <c r="G57" s="46"/>
      <c r="H57" s="46"/>
      <c r="I57" s="46"/>
      <c r="J57" s="47" t="s">
        <v>56</v>
      </c>
      <c r="K57" s="268"/>
      <c r="M57" s="566" t="s">
        <v>1048</v>
      </c>
      <c r="N57" s="567"/>
      <c r="O57" s="568" t="s">
        <v>1047</v>
      </c>
      <c r="P57" s="569"/>
      <c r="Q57" s="566" t="s">
        <v>1049</v>
      </c>
      <c r="R57" s="567"/>
      <c r="S57" s="570" t="s">
        <v>1047</v>
      </c>
      <c r="T57" s="569"/>
      <c r="U57" s="566" t="s">
        <v>1050</v>
      </c>
      <c r="V57" s="567"/>
      <c r="W57" s="570" t="s">
        <v>1047</v>
      </c>
      <c r="X57" s="569"/>
      <c r="Y57" s="566" t="s">
        <v>1052</v>
      </c>
      <c r="Z57" s="567"/>
      <c r="AA57" s="570" t="s">
        <v>1047</v>
      </c>
      <c r="AB57" s="569"/>
      <c r="AC57" s="566" t="s">
        <v>1053</v>
      </c>
      <c r="AD57" s="567"/>
      <c r="AE57" s="570" t="s">
        <v>1047</v>
      </c>
      <c r="AF57" s="569"/>
      <c r="AG57" s="566" t="s">
        <v>1054</v>
      </c>
      <c r="AH57" s="567"/>
      <c r="AI57" s="570" t="s">
        <v>1047</v>
      </c>
      <c r="AJ57" s="569"/>
      <c r="AK57" s="566" t="s">
        <v>1055</v>
      </c>
      <c r="AL57" s="567"/>
      <c r="AM57" s="570" t="s">
        <v>1047</v>
      </c>
      <c r="AN57" s="569"/>
      <c r="AO57" s="566" t="s">
        <v>1056</v>
      </c>
      <c r="AP57" s="567"/>
      <c r="AQ57" s="570" t="s">
        <v>1047</v>
      </c>
      <c r="AR57" s="569"/>
      <c r="AS57" s="566" t="s">
        <v>1057</v>
      </c>
      <c r="AT57" s="567"/>
      <c r="AU57" s="570" t="s">
        <v>1047</v>
      </c>
      <c r="AV57" s="569"/>
      <c r="AW57" s="566" t="s">
        <v>1058</v>
      </c>
      <c r="AX57" s="567"/>
      <c r="AY57" s="570" t="s">
        <v>1047</v>
      </c>
      <c r="AZ57" s="569"/>
      <c r="BA57" s="566" t="s">
        <v>1059</v>
      </c>
      <c r="BB57" s="567"/>
      <c r="BC57" s="570" t="s">
        <v>1047</v>
      </c>
      <c r="BD57" s="569"/>
      <c r="BE57" s="566" t="s">
        <v>1060</v>
      </c>
      <c r="BF57" s="567"/>
      <c r="BG57" s="570" t="s">
        <v>1047</v>
      </c>
      <c r="BH57" s="569"/>
      <c r="BI57" s="566" t="s">
        <v>1061</v>
      </c>
      <c r="BJ57" s="567"/>
      <c r="BK57" s="570" t="s">
        <v>1047</v>
      </c>
      <c r="BL57" s="569"/>
      <c r="BM57" s="566" t="s">
        <v>1062</v>
      </c>
      <c r="BN57" s="567"/>
      <c r="BO57" s="570" t="s">
        <v>1047</v>
      </c>
      <c r="BP57" s="569"/>
    </row>
    <row r="58" spans="1:69" s="269" customFormat="1" ht="10.35" customHeight="1" x14ac:dyDescent="0.2">
      <c r="A58" s="260"/>
      <c r="B58" s="16"/>
      <c r="C58" s="260"/>
      <c r="D58" s="260"/>
      <c r="E58" s="260"/>
      <c r="F58" s="260"/>
      <c r="G58" s="260"/>
      <c r="H58" s="260"/>
      <c r="I58" s="260"/>
      <c r="J58" s="260"/>
      <c r="K58" s="268"/>
      <c r="M58" s="180"/>
      <c r="N58" s="163"/>
      <c r="O58" s="166"/>
      <c r="P58" s="152"/>
      <c r="Q58" s="151"/>
      <c r="R58" s="152"/>
      <c r="S58" s="151"/>
      <c r="T58" s="152"/>
      <c r="U58" s="151"/>
      <c r="V58" s="152"/>
      <c r="W58" s="151"/>
      <c r="X58" s="152"/>
      <c r="Y58" s="151"/>
      <c r="Z58" s="152"/>
      <c r="AA58" s="151"/>
      <c r="AB58" s="152"/>
      <c r="AC58" s="151"/>
      <c r="AD58" s="152"/>
      <c r="AE58" s="151"/>
      <c r="AF58" s="152"/>
      <c r="AG58" s="151"/>
      <c r="AH58" s="152"/>
      <c r="AI58" s="151"/>
      <c r="AJ58" s="152"/>
      <c r="AK58" s="151"/>
      <c r="AL58" s="152"/>
      <c r="AM58" s="151"/>
      <c r="AN58" s="152"/>
      <c r="AO58" s="151"/>
      <c r="AP58" s="152"/>
      <c r="AQ58" s="151"/>
      <c r="AR58" s="152"/>
      <c r="AS58" s="151"/>
      <c r="AT58" s="152"/>
      <c r="AU58" s="151"/>
      <c r="AV58" s="152"/>
      <c r="AW58" s="151"/>
      <c r="AX58" s="152"/>
      <c r="AY58" s="151"/>
      <c r="AZ58" s="152"/>
      <c r="BA58" s="151"/>
      <c r="BB58" s="152"/>
      <c r="BC58" s="151"/>
      <c r="BD58" s="152"/>
      <c r="BE58" s="151"/>
      <c r="BF58" s="152"/>
      <c r="BG58" s="151"/>
      <c r="BH58" s="152"/>
      <c r="BI58" s="151"/>
      <c r="BJ58" s="152"/>
      <c r="BK58" s="151"/>
      <c r="BL58" s="152"/>
      <c r="BM58" s="151"/>
      <c r="BN58" s="152"/>
      <c r="BO58" s="151"/>
      <c r="BP58" s="152"/>
    </row>
    <row r="59" spans="1:69" s="269" customFormat="1" ht="22.9" customHeight="1" x14ac:dyDescent="0.2">
      <c r="A59" s="260"/>
      <c r="B59" s="16"/>
      <c r="C59" s="48" t="s">
        <v>35</v>
      </c>
      <c r="D59" s="260"/>
      <c r="E59" s="260"/>
      <c r="F59" s="260"/>
      <c r="G59" s="260"/>
      <c r="H59" s="260"/>
      <c r="I59" s="260"/>
      <c r="J59" s="259">
        <f>J90</f>
        <v>0</v>
      </c>
      <c r="K59" s="268"/>
      <c r="M59" s="544" t="e">
        <f>N90</f>
        <v>#REF!</v>
      </c>
      <c r="N59" s="545"/>
      <c r="O59" s="544" t="e">
        <f t="shared" ref="O59" si="27">P90</f>
        <v>#REF!</v>
      </c>
      <c r="P59" s="545"/>
      <c r="Q59" s="544" t="e">
        <f t="shared" ref="Q59" si="28">R90</f>
        <v>#REF!</v>
      </c>
      <c r="R59" s="545"/>
      <c r="S59" s="544" t="e">
        <f t="shared" ref="S59" si="29">T90</f>
        <v>#REF!</v>
      </c>
      <c r="T59" s="545"/>
      <c r="U59" s="544" t="e">
        <f t="shared" ref="U59" si="30">V90</f>
        <v>#REF!</v>
      </c>
      <c r="V59" s="545"/>
      <c r="W59" s="544" t="e">
        <f t="shared" ref="W59" si="31">X90</f>
        <v>#REF!</v>
      </c>
      <c r="X59" s="545"/>
      <c r="Y59" s="544" t="e">
        <f t="shared" ref="Y59" si="32">Z90</f>
        <v>#REF!</v>
      </c>
      <c r="Z59" s="545"/>
      <c r="AA59" s="544" t="e">
        <f t="shared" ref="AA59" si="33">AB90</f>
        <v>#REF!</v>
      </c>
      <c r="AB59" s="545"/>
      <c r="AC59" s="544" t="e">
        <f t="shared" ref="AC59" si="34">AD90</f>
        <v>#REF!</v>
      </c>
      <c r="AD59" s="545"/>
      <c r="AE59" s="544" t="e">
        <f t="shared" ref="AE59" si="35">AF90</f>
        <v>#REF!</v>
      </c>
      <c r="AF59" s="545"/>
      <c r="AG59" s="544" t="e">
        <f t="shared" ref="AG59" si="36">AH90</f>
        <v>#REF!</v>
      </c>
      <c r="AH59" s="545"/>
      <c r="AI59" s="544" t="e">
        <f t="shared" ref="AI59" si="37">AJ90</f>
        <v>#REF!</v>
      </c>
      <c r="AJ59" s="545"/>
      <c r="AK59" s="544" t="e">
        <f t="shared" ref="AK59" si="38">AL90</f>
        <v>#REF!</v>
      </c>
      <c r="AL59" s="545"/>
      <c r="AM59" s="544" t="e">
        <f t="shared" ref="AM59" si="39">AN90</f>
        <v>#REF!</v>
      </c>
      <c r="AN59" s="545"/>
      <c r="AO59" s="544" t="e">
        <f t="shared" ref="AO59" si="40">AP90</f>
        <v>#REF!</v>
      </c>
      <c r="AP59" s="545"/>
      <c r="AQ59" s="544" t="e">
        <f t="shared" ref="AQ59" si="41">AR90</f>
        <v>#REF!</v>
      </c>
      <c r="AR59" s="545"/>
      <c r="AS59" s="544" t="e">
        <f t="shared" ref="AS59" si="42">AT90</f>
        <v>#REF!</v>
      </c>
      <c r="AT59" s="545"/>
      <c r="AU59" s="544" t="e">
        <f t="shared" ref="AU59" si="43">AV90</f>
        <v>#REF!</v>
      </c>
      <c r="AV59" s="545"/>
      <c r="AW59" s="544" t="e">
        <f t="shared" ref="AW59" si="44">AX90</f>
        <v>#REF!</v>
      </c>
      <c r="AX59" s="545"/>
      <c r="AY59" s="544" t="e">
        <f t="shared" ref="AY59" si="45">AZ90</f>
        <v>#REF!</v>
      </c>
      <c r="AZ59" s="545"/>
      <c r="BA59" s="544" t="e">
        <f t="shared" ref="BA59" si="46">BB90</f>
        <v>#REF!</v>
      </c>
      <c r="BB59" s="545"/>
      <c r="BC59" s="544" t="e">
        <f t="shared" ref="BC59" si="47">BD90</f>
        <v>#REF!</v>
      </c>
      <c r="BD59" s="545"/>
      <c r="BE59" s="544" t="e">
        <f t="shared" ref="BE59" si="48">BF90</f>
        <v>#REF!</v>
      </c>
      <c r="BF59" s="545"/>
      <c r="BG59" s="544" t="e">
        <f t="shared" ref="BG59" si="49">BH90</f>
        <v>#REF!</v>
      </c>
      <c r="BH59" s="545"/>
      <c r="BI59" s="544" t="e">
        <f t="shared" ref="BI59" si="50">BJ90</f>
        <v>#REF!</v>
      </c>
      <c r="BJ59" s="545"/>
      <c r="BK59" s="544" t="e">
        <f t="shared" ref="BK59" si="51">BL90</f>
        <v>#REF!</v>
      </c>
      <c r="BL59" s="545"/>
      <c r="BM59" s="544" t="e">
        <f t="shared" ref="BM59" si="52">BN90</f>
        <v>#REF!</v>
      </c>
      <c r="BN59" s="545"/>
      <c r="BO59" s="544" t="e">
        <f t="shared" ref="BO59" si="53">BP90</f>
        <v>#REF!</v>
      </c>
      <c r="BP59" s="545"/>
    </row>
    <row r="60" spans="1:69" s="2" customFormat="1" ht="25.15" hidden="1" customHeight="1" x14ac:dyDescent="0.2">
      <c r="B60" s="49"/>
      <c r="C60" s="50"/>
      <c r="D60" s="51" t="s">
        <v>61</v>
      </c>
      <c r="E60" s="52"/>
      <c r="F60" s="52"/>
      <c r="G60" s="52"/>
      <c r="H60" s="52"/>
      <c r="I60" s="53"/>
      <c r="J60" s="54">
        <f>J91</f>
        <v>0</v>
      </c>
      <c r="K60" s="143"/>
      <c r="M60" s="546" t="e">
        <f>N91</f>
        <v>#REF!</v>
      </c>
      <c r="N60" s="547"/>
      <c r="O60" s="546" t="e">
        <f t="shared" ref="O60" si="54">P91</f>
        <v>#REF!</v>
      </c>
      <c r="P60" s="547"/>
      <c r="Q60" s="546" t="e">
        <f t="shared" ref="Q60" si="55">R91</f>
        <v>#REF!</v>
      </c>
      <c r="R60" s="547"/>
      <c r="S60" s="546" t="e">
        <f t="shared" ref="S60" si="56">T91</f>
        <v>#REF!</v>
      </c>
      <c r="T60" s="547"/>
      <c r="U60" s="546" t="e">
        <f t="shared" ref="U60" si="57">V91</f>
        <v>#REF!</v>
      </c>
      <c r="V60" s="547"/>
      <c r="W60" s="546" t="e">
        <f t="shared" ref="W60" si="58">X91</f>
        <v>#REF!</v>
      </c>
      <c r="X60" s="547"/>
      <c r="Y60" s="546" t="e">
        <f t="shared" ref="Y60" si="59">Z91</f>
        <v>#REF!</v>
      </c>
      <c r="Z60" s="547"/>
      <c r="AA60" s="546" t="e">
        <f t="shared" ref="AA60" si="60">AB91</f>
        <v>#REF!</v>
      </c>
      <c r="AB60" s="547"/>
      <c r="AC60" s="546" t="e">
        <f t="shared" ref="AC60" si="61">AD91</f>
        <v>#REF!</v>
      </c>
      <c r="AD60" s="547"/>
      <c r="AE60" s="546" t="e">
        <f t="shared" ref="AE60" si="62">AF91</f>
        <v>#REF!</v>
      </c>
      <c r="AF60" s="547"/>
      <c r="AG60" s="546" t="e">
        <f t="shared" ref="AG60" si="63">AH91</f>
        <v>#REF!</v>
      </c>
      <c r="AH60" s="547"/>
      <c r="AI60" s="546" t="e">
        <f t="shared" ref="AI60" si="64">AJ91</f>
        <v>#REF!</v>
      </c>
      <c r="AJ60" s="547"/>
      <c r="AK60" s="546" t="e">
        <f t="shared" ref="AK60" si="65">AL91</f>
        <v>#REF!</v>
      </c>
      <c r="AL60" s="547"/>
      <c r="AM60" s="546" t="e">
        <f t="shared" ref="AM60" si="66">AN91</f>
        <v>#REF!</v>
      </c>
      <c r="AN60" s="547"/>
      <c r="AO60" s="546" t="e">
        <f t="shared" ref="AO60" si="67">AP91</f>
        <v>#REF!</v>
      </c>
      <c r="AP60" s="547"/>
      <c r="AQ60" s="546" t="e">
        <f t="shared" ref="AQ60" si="68">AR91</f>
        <v>#REF!</v>
      </c>
      <c r="AR60" s="547"/>
      <c r="AS60" s="546" t="e">
        <f t="shared" ref="AS60" si="69">AT91</f>
        <v>#REF!</v>
      </c>
      <c r="AT60" s="547"/>
      <c r="AU60" s="546" t="e">
        <f t="shared" ref="AU60" si="70">AV91</f>
        <v>#REF!</v>
      </c>
      <c r="AV60" s="547"/>
      <c r="AW60" s="546" t="e">
        <f t="shared" ref="AW60" si="71">AX91</f>
        <v>#REF!</v>
      </c>
      <c r="AX60" s="547"/>
      <c r="AY60" s="546" t="e">
        <f t="shared" ref="AY60" si="72">AZ91</f>
        <v>#REF!</v>
      </c>
      <c r="AZ60" s="547"/>
      <c r="BA60" s="546" t="e">
        <f t="shared" ref="BA60" si="73">BB91</f>
        <v>#REF!</v>
      </c>
      <c r="BB60" s="547"/>
      <c r="BC60" s="546" t="e">
        <f t="shared" ref="BC60" si="74">BD91</f>
        <v>#REF!</v>
      </c>
      <c r="BD60" s="547"/>
      <c r="BE60" s="546" t="e">
        <f t="shared" ref="BE60" si="75">BF91</f>
        <v>#REF!</v>
      </c>
      <c r="BF60" s="547"/>
      <c r="BG60" s="546" t="e">
        <f t="shared" ref="BG60" si="76">BH91</f>
        <v>#REF!</v>
      </c>
      <c r="BH60" s="547"/>
      <c r="BI60" s="546" t="e">
        <f t="shared" ref="BI60" si="77">BJ91</f>
        <v>#REF!</v>
      </c>
      <c r="BJ60" s="547"/>
      <c r="BK60" s="546" t="e">
        <f t="shared" ref="BK60" si="78">BL91</f>
        <v>#REF!</v>
      </c>
      <c r="BL60" s="547"/>
      <c r="BM60" s="546" t="e">
        <f t="shared" ref="BM60" si="79">BN91</f>
        <v>#REF!</v>
      </c>
      <c r="BN60" s="547"/>
      <c r="BO60" s="546" t="e">
        <f t="shared" ref="BO60" si="80">BP91</f>
        <v>#REF!</v>
      </c>
      <c r="BP60" s="547"/>
      <c r="BQ60" s="1"/>
    </row>
    <row r="61" spans="1:69" s="3" customFormat="1" ht="19.899999999999999" hidden="1" customHeight="1" x14ac:dyDescent="0.2">
      <c r="B61" s="55"/>
      <c r="C61" s="111"/>
      <c r="D61" s="56" t="s">
        <v>603</v>
      </c>
      <c r="E61" s="57"/>
      <c r="F61" s="57"/>
      <c r="G61" s="57"/>
      <c r="H61" s="57"/>
      <c r="I61" s="58"/>
      <c r="J61" s="59">
        <f>J92</f>
        <v>0</v>
      </c>
      <c r="K61" s="144"/>
      <c r="M61" s="538">
        <f>M62</f>
        <v>0</v>
      </c>
      <c r="N61" s="539"/>
      <c r="O61" s="538">
        <f t="shared" ref="O61:O62" si="81">O62</f>
        <v>0</v>
      </c>
      <c r="P61" s="539"/>
      <c r="Q61" s="538">
        <f t="shared" ref="Q61:Q62" si="82">Q62</f>
        <v>0</v>
      </c>
      <c r="R61" s="539"/>
      <c r="S61" s="538">
        <f t="shared" ref="S61:S62" si="83">S62</f>
        <v>0</v>
      </c>
      <c r="T61" s="539"/>
      <c r="U61" s="538">
        <f t="shared" ref="U61:U62" si="84">U62</f>
        <v>0</v>
      </c>
      <c r="V61" s="539"/>
      <c r="W61" s="538">
        <f t="shared" ref="W61:W62" si="85">W62</f>
        <v>0</v>
      </c>
      <c r="X61" s="539"/>
      <c r="Y61" s="538">
        <f t="shared" ref="Y61:Y62" si="86">Y62</f>
        <v>0</v>
      </c>
      <c r="Z61" s="539"/>
      <c r="AA61" s="538" t="e">
        <f t="shared" ref="AA61:AA62" si="87">AA62</f>
        <v>#REF!</v>
      </c>
      <c r="AB61" s="539"/>
      <c r="AC61" s="538">
        <f t="shared" ref="AC61:AC62" si="88">AC62</f>
        <v>0</v>
      </c>
      <c r="AD61" s="539"/>
      <c r="AE61" s="538" t="e">
        <f t="shared" ref="AE61:AE62" si="89">AE62</f>
        <v>#REF!</v>
      </c>
      <c r="AF61" s="539"/>
      <c r="AG61" s="538">
        <f t="shared" ref="AG61:AG62" si="90">AG62</f>
        <v>0</v>
      </c>
      <c r="AH61" s="539"/>
      <c r="AI61" s="538" t="e">
        <f t="shared" ref="AI61:AI62" si="91">AI62</f>
        <v>#REF!</v>
      </c>
      <c r="AJ61" s="539"/>
      <c r="AK61" s="538">
        <f t="shared" ref="AK61:AK62" si="92">AK62</f>
        <v>0</v>
      </c>
      <c r="AL61" s="539"/>
      <c r="AM61" s="538" t="e">
        <f t="shared" ref="AM61:AM62" si="93">AM62</f>
        <v>#REF!</v>
      </c>
      <c r="AN61" s="539"/>
      <c r="AO61" s="538">
        <f t="shared" ref="AO61:AO62" si="94">AO62</f>
        <v>0</v>
      </c>
      <c r="AP61" s="539"/>
      <c r="AQ61" s="538" t="e">
        <f t="shared" ref="AQ61:AQ62" si="95">AQ62</f>
        <v>#REF!</v>
      </c>
      <c r="AR61" s="539"/>
      <c r="AS61" s="538">
        <f t="shared" ref="AS61:AS62" si="96">AS62</f>
        <v>0</v>
      </c>
      <c r="AT61" s="539"/>
      <c r="AU61" s="538" t="e">
        <f t="shared" ref="AU61:AU62" si="97">AU62</f>
        <v>#REF!</v>
      </c>
      <c r="AV61" s="539"/>
      <c r="AW61" s="538">
        <f t="shared" ref="AW61:AW62" si="98">AW62</f>
        <v>0</v>
      </c>
      <c r="AX61" s="539"/>
      <c r="AY61" s="538" t="e">
        <f t="shared" ref="AY61:AY62" si="99">AY62</f>
        <v>#REF!</v>
      </c>
      <c r="AZ61" s="539"/>
      <c r="BA61" s="538">
        <f t="shared" ref="BA61:BA62" si="100">BA62</f>
        <v>0</v>
      </c>
      <c r="BB61" s="539"/>
      <c r="BC61" s="538" t="e">
        <f t="shared" ref="BC61:BC62" si="101">BC62</f>
        <v>#REF!</v>
      </c>
      <c r="BD61" s="539"/>
      <c r="BE61" s="538">
        <f t="shared" ref="BE61:BE62" si="102">BE62</f>
        <v>0</v>
      </c>
      <c r="BF61" s="539"/>
      <c r="BG61" s="538" t="e">
        <f t="shared" ref="BG61:BG62" si="103">BG62</f>
        <v>#REF!</v>
      </c>
      <c r="BH61" s="539"/>
      <c r="BI61" s="538">
        <f t="shared" ref="BI61:BI62" si="104">BI62</f>
        <v>0</v>
      </c>
      <c r="BJ61" s="539"/>
      <c r="BK61" s="538" t="e">
        <f t="shared" ref="BK61:BK62" si="105">BK62</f>
        <v>#REF!</v>
      </c>
      <c r="BL61" s="539"/>
      <c r="BM61" s="538">
        <f t="shared" ref="BM61:BM62" si="106">BM62</f>
        <v>0</v>
      </c>
      <c r="BN61" s="539"/>
      <c r="BO61" s="538" t="e">
        <f t="shared" ref="BO61:BO62" si="107">BO62</f>
        <v>#REF!</v>
      </c>
      <c r="BP61" s="539"/>
      <c r="BQ61" s="1"/>
    </row>
    <row r="62" spans="1:69" s="3" customFormat="1" ht="14.85" hidden="1" customHeight="1" x14ac:dyDescent="0.2">
      <c r="B62" s="55"/>
      <c r="C62" s="111"/>
      <c r="D62" s="56" t="s">
        <v>604</v>
      </c>
      <c r="E62" s="57"/>
      <c r="F62" s="57"/>
      <c r="G62" s="57"/>
      <c r="H62" s="57"/>
      <c r="I62" s="58"/>
      <c r="J62" s="59">
        <f>J93</f>
        <v>0</v>
      </c>
      <c r="K62" s="144"/>
      <c r="M62" s="538">
        <f>M63</f>
        <v>0</v>
      </c>
      <c r="N62" s="539"/>
      <c r="O62" s="538">
        <f t="shared" si="81"/>
        <v>0</v>
      </c>
      <c r="P62" s="539"/>
      <c r="Q62" s="538">
        <f t="shared" si="82"/>
        <v>0</v>
      </c>
      <c r="R62" s="539"/>
      <c r="S62" s="538">
        <f t="shared" si="83"/>
        <v>0</v>
      </c>
      <c r="T62" s="539"/>
      <c r="U62" s="538">
        <f t="shared" si="84"/>
        <v>0</v>
      </c>
      <c r="V62" s="539"/>
      <c r="W62" s="538">
        <f t="shared" si="85"/>
        <v>0</v>
      </c>
      <c r="X62" s="539"/>
      <c r="Y62" s="538">
        <f t="shared" si="86"/>
        <v>0</v>
      </c>
      <c r="Z62" s="539"/>
      <c r="AA62" s="538" t="e">
        <f t="shared" si="87"/>
        <v>#REF!</v>
      </c>
      <c r="AB62" s="539"/>
      <c r="AC62" s="538">
        <f t="shared" si="88"/>
        <v>0</v>
      </c>
      <c r="AD62" s="539"/>
      <c r="AE62" s="538" t="e">
        <f t="shared" si="89"/>
        <v>#REF!</v>
      </c>
      <c r="AF62" s="539"/>
      <c r="AG62" s="538">
        <f t="shared" si="90"/>
        <v>0</v>
      </c>
      <c r="AH62" s="539"/>
      <c r="AI62" s="538" t="e">
        <f t="shared" si="91"/>
        <v>#REF!</v>
      </c>
      <c r="AJ62" s="539"/>
      <c r="AK62" s="538">
        <f t="shared" si="92"/>
        <v>0</v>
      </c>
      <c r="AL62" s="539"/>
      <c r="AM62" s="538" t="e">
        <f t="shared" si="93"/>
        <v>#REF!</v>
      </c>
      <c r="AN62" s="539"/>
      <c r="AO62" s="538">
        <f t="shared" si="94"/>
        <v>0</v>
      </c>
      <c r="AP62" s="539"/>
      <c r="AQ62" s="538" t="e">
        <f t="shared" si="95"/>
        <v>#REF!</v>
      </c>
      <c r="AR62" s="539"/>
      <c r="AS62" s="538">
        <f t="shared" si="96"/>
        <v>0</v>
      </c>
      <c r="AT62" s="539"/>
      <c r="AU62" s="538" t="e">
        <f t="shared" si="97"/>
        <v>#REF!</v>
      </c>
      <c r="AV62" s="539"/>
      <c r="AW62" s="538">
        <f t="shared" si="98"/>
        <v>0</v>
      </c>
      <c r="AX62" s="539"/>
      <c r="AY62" s="538" t="e">
        <f t="shared" si="99"/>
        <v>#REF!</v>
      </c>
      <c r="AZ62" s="539"/>
      <c r="BA62" s="538">
        <f t="shared" si="100"/>
        <v>0</v>
      </c>
      <c r="BB62" s="539"/>
      <c r="BC62" s="538" t="e">
        <f t="shared" si="101"/>
        <v>#REF!</v>
      </c>
      <c r="BD62" s="539"/>
      <c r="BE62" s="538">
        <f t="shared" si="102"/>
        <v>0</v>
      </c>
      <c r="BF62" s="539"/>
      <c r="BG62" s="538" t="e">
        <f t="shared" si="103"/>
        <v>#REF!</v>
      </c>
      <c r="BH62" s="539"/>
      <c r="BI62" s="538">
        <f t="shared" si="104"/>
        <v>0</v>
      </c>
      <c r="BJ62" s="539"/>
      <c r="BK62" s="538" t="e">
        <f t="shared" si="105"/>
        <v>#REF!</v>
      </c>
      <c r="BL62" s="539"/>
      <c r="BM62" s="538">
        <f t="shared" si="106"/>
        <v>0</v>
      </c>
      <c r="BN62" s="539"/>
      <c r="BO62" s="538" t="e">
        <f t="shared" si="107"/>
        <v>#REF!</v>
      </c>
      <c r="BP62" s="539"/>
      <c r="BQ62" s="1"/>
    </row>
    <row r="63" spans="1:69" s="3" customFormat="1" ht="21.75" hidden="1" customHeight="1" x14ac:dyDescent="0.2">
      <c r="B63" s="55"/>
      <c r="C63" s="111"/>
      <c r="D63" s="56" t="s">
        <v>605</v>
      </c>
      <c r="E63" s="57"/>
      <c r="F63" s="57"/>
      <c r="G63" s="57"/>
      <c r="H63" s="57"/>
      <c r="I63" s="58"/>
      <c r="J63" s="59">
        <f>J94</f>
        <v>0</v>
      </c>
      <c r="K63" s="144"/>
      <c r="M63" s="538">
        <f>N94</f>
        <v>0</v>
      </c>
      <c r="N63" s="539"/>
      <c r="O63" s="538">
        <f t="shared" ref="O63" si="108">P94</f>
        <v>0</v>
      </c>
      <c r="P63" s="539"/>
      <c r="Q63" s="538">
        <f t="shared" ref="Q63" si="109">R94</f>
        <v>0</v>
      </c>
      <c r="R63" s="539"/>
      <c r="S63" s="538">
        <f t="shared" ref="S63" si="110">T94</f>
        <v>0</v>
      </c>
      <c r="T63" s="539"/>
      <c r="U63" s="538">
        <f t="shared" ref="U63" si="111">V94</f>
        <v>0</v>
      </c>
      <c r="V63" s="539"/>
      <c r="W63" s="538">
        <f t="shared" ref="W63" si="112">X94</f>
        <v>0</v>
      </c>
      <c r="X63" s="539"/>
      <c r="Y63" s="538">
        <f t="shared" ref="Y63" si="113">Z94</f>
        <v>0</v>
      </c>
      <c r="Z63" s="539"/>
      <c r="AA63" s="538" t="e">
        <f t="shared" ref="AA63" si="114">AB94</f>
        <v>#REF!</v>
      </c>
      <c r="AB63" s="539"/>
      <c r="AC63" s="538">
        <f t="shared" ref="AC63" si="115">AD94</f>
        <v>0</v>
      </c>
      <c r="AD63" s="539"/>
      <c r="AE63" s="538" t="e">
        <f t="shared" ref="AE63" si="116">AF94</f>
        <v>#REF!</v>
      </c>
      <c r="AF63" s="539"/>
      <c r="AG63" s="538">
        <f t="shared" ref="AG63" si="117">AH94</f>
        <v>0</v>
      </c>
      <c r="AH63" s="539"/>
      <c r="AI63" s="538" t="e">
        <f t="shared" ref="AI63" si="118">AJ94</f>
        <v>#REF!</v>
      </c>
      <c r="AJ63" s="539"/>
      <c r="AK63" s="538">
        <f t="shared" ref="AK63" si="119">AL94</f>
        <v>0</v>
      </c>
      <c r="AL63" s="539"/>
      <c r="AM63" s="538" t="e">
        <f t="shared" ref="AM63" si="120">AN94</f>
        <v>#REF!</v>
      </c>
      <c r="AN63" s="539"/>
      <c r="AO63" s="538">
        <f t="shared" ref="AO63" si="121">AP94</f>
        <v>0</v>
      </c>
      <c r="AP63" s="539"/>
      <c r="AQ63" s="538" t="e">
        <f t="shared" ref="AQ63" si="122">AR94</f>
        <v>#REF!</v>
      </c>
      <c r="AR63" s="539"/>
      <c r="AS63" s="538">
        <f t="shared" ref="AS63" si="123">AT94</f>
        <v>0</v>
      </c>
      <c r="AT63" s="539"/>
      <c r="AU63" s="538" t="e">
        <f t="shared" ref="AU63" si="124">AV94</f>
        <v>#REF!</v>
      </c>
      <c r="AV63" s="539"/>
      <c r="AW63" s="538">
        <f t="shared" ref="AW63" si="125">AX94</f>
        <v>0</v>
      </c>
      <c r="AX63" s="539"/>
      <c r="AY63" s="538" t="e">
        <f t="shared" ref="AY63" si="126">AZ94</f>
        <v>#REF!</v>
      </c>
      <c r="AZ63" s="539"/>
      <c r="BA63" s="538">
        <f t="shared" ref="BA63" si="127">BB94</f>
        <v>0</v>
      </c>
      <c r="BB63" s="539"/>
      <c r="BC63" s="538" t="e">
        <f t="shared" ref="BC63" si="128">BD94</f>
        <v>#REF!</v>
      </c>
      <c r="BD63" s="539"/>
      <c r="BE63" s="538">
        <f t="shared" ref="BE63" si="129">BF94</f>
        <v>0</v>
      </c>
      <c r="BF63" s="539"/>
      <c r="BG63" s="538" t="e">
        <f t="shared" ref="BG63" si="130">BH94</f>
        <v>#REF!</v>
      </c>
      <c r="BH63" s="539"/>
      <c r="BI63" s="538">
        <f t="shared" ref="BI63" si="131">BJ94</f>
        <v>0</v>
      </c>
      <c r="BJ63" s="539"/>
      <c r="BK63" s="538" t="e">
        <f t="shared" ref="BK63" si="132">BL94</f>
        <v>#REF!</v>
      </c>
      <c r="BL63" s="539"/>
      <c r="BM63" s="538">
        <f t="shared" ref="BM63" si="133">BN94</f>
        <v>0</v>
      </c>
      <c r="BN63" s="539"/>
      <c r="BO63" s="538" t="e">
        <f t="shared" ref="BO63" si="134">BP94</f>
        <v>#REF!</v>
      </c>
      <c r="BP63" s="539"/>
      <c r="BQ63" s="2"/>
    </row>
    <row r="64" spans="1:69" s="3" customFormat="1" ht="21.75" hidden="1" customHeight="1" x14ac:dyDescent="0.2">
      <c r="B64" s="55"/>
      <c r="C64" s="111"/>
      <c r="D64" s="56" t="s">
        <v>606</v>
      </c>
      <c r="E64" s="57"/>
      <c r="F64" s="57"/>
      <c r="G64" s="57"/>
      <c r="H64" s="57"/>
      <c r="I64" s="58"/>
      <c r="J64" s="59">
        <f>J289</f>
        <v>0</v>
      </c>
      <c r="K64" s="144"/>
      <c r="M64" s="538">
        <f>N289</f>
        <v>0</v>
      </c>
      <c r="N64" s="539"/>
      <c r="O64" s="538">
        <f t="shared" ref="O64" si="135">P289</f>
        <v>0</v>
      </c>
      <c r="P64" s="539"/>
      <c r="Q64" s="538">
        <f t="shared" ref="Q64" si="136">R289</f>
        <v>0</v>
      </c>
      <c r="R64" s="539"/>
      <c r="S64" s="538">
        <f t="shared" ref="S64" si="137">T289</f>
        <v>0</v>
      </c>
      <c r="T64" s="539"/>
      <c r="U64" s="538">
        <f t="shared" ref="U64" si="138">V289</f>
        <v>0</v>
      </c>
      <c r="V64" s="539"/>
      <c r="W64" s="538">
        <f t="shared" ref="W64" si="139">X289</f>
        <v>0</v>
      </c>
      <c r="X64" s="539"/>
      <c r="Y64" s="538">
        <f t="shared" ref="Y64" si="140">Z289</f>
        <v>0</v>
      </c>
      <c r="Z64" s="539"/>
      <c r="AA64" s="538" t="e">
        <f t="shared" ref="AA64" si="141">AB289</f>
        <v>#REF!</v>
      </c>
      <c r="AB64" s="539"/>
      <c r="AC64" s="538">
        <f t="shared" ref="AC64" si="142">AD289</f>
        <v>0</v>
      </c>
      <c r="AD64" s="539"/>
      <c r="AE64" s="538" t="e">
        <f t="shared" ref="AE64" si="143">AF289</f>
        <v>#REF!</v>
      </c>
      <c r="AF64" s="539"/>
      <c r="AG64" s="538">
        <f t="shared" ref="AG64" si="144">AH289</f>
        <v>0</v>
      </c>
      <c r="AH64" s="539"/>
      <c r="AI64" s="538" t="e">
        <f t="shared" ref="AI64" si="145">AJ289</f>
        <v>#REF!</v>
      </c>
      <c r="AJ64" s="539"/>
      <c r="AK64" s="538">
        <f t="shared" ref="AK64" si="146">AL289</f>
        <v>0</v>
      </c>
      <c r="AL64" s="539"/>
      <c r="AM64" s="538" t="e">
        <f t="shared" ref="AM64" si="147">AN289</f>
        <v>#REF!</v>
      </c>
      <c r="AN64" s="539"/>
      <c r="AO64" s="538">
        <f t="shared" ref="AO64" si="148">AP289</f>
        <v>0</v>
      </c>
      <c r="AP64" s="539"/>
      <c r="AQ64" s="538" t="e">
        <f t="shared" ref="AQ64" si="149">AR289</f>
        <v>#REF!</v>
      </c>
      <c r="AR64" s="539"/>
      <c r="AS64" s="538">
        <f t="shared" ref="AS64" si="150">AT289</f>
        <v>0</v>
      </c>
      <c r="AT64" s="539"/>
      <c r="AU64" s="538" t="e">
        <f t="shared" ref="AU64" si="151">AV289</f>
        <v>#REF!</v>
      </c>
      <c r="AV64" s="539"/>
      <c r="AW64" s="538">
        <f t="shared" ref="AW64" si="152">AX289</f>
        <v>0</v>
      </c>
      <c r="AX64" s="539"/>
      <c r="AY64" s="538" t="e">
        <f t="shared" ref="AY64" si="153">AZ289</f>
        <v>#REF!</v>
      </c>
      <c r="AZ64" s="539"/>
      <c r="BA64" s="538">
        <f t="shared" ref="BA64" si="154">BB289</f>
        <v>0</v>
      </c>
      <c r="BB64" s="539"/>
      <c r="BC64" s="538" t="e">
        <f t="shared" ref="BC64" si="155">BD289</f>
        <v>#REF!</v>
      </c>
      <c r="BD64" s="539"/>
      <c r="BE64" s="538">
        <f t="shared" ref="BE64" si="156">BF289</f>
        <v>0</v>
      </c>
      <c r="BF64" s="539"/>
      <c r="BG64" s="538" t="e">
        <f t="shared" ref="BG64" si="157">BH289</f>
        <v>#REF!</v>
      </c>
      <c r="BH64" s="539"/>
      <c r="BI64" s="538">
        <f t="shared" ref="BI64" si="158">BJ289</f>
        <v>0</v>
      </c>
      <c r="BJ64" s="539"/>
      <c r="BK64" s="538" t="e">
        <f t="shared" ref="BK64" si="159">BL289</f>
        <v>#REF!</v>
      </c>
      <c r="BL64" s="539"/>
      <c r="BM64" s="538">
        <f t="shared" ref="BM64" si="160">BN289</f>
        <v>0</v>
      </c>
      <c r="BN64" s="539"/>
      <c r="BO64" s="538" t="e">
        <f t="shared" ref="BO64" si="161">BP289</f>
        <v>#REF!</v>
      </c>
      <c r="BP64" s="539"/>
    </row>
    <row r="65" spans="1:69" s="3" customFormat="1" ht="14.85" hidden="1" customHeight="1" x14ac:dyDescent="0.2">
      <c r="B65" s="55"/>
      <c r="C65" s="111"/>
      <c r="D65" s="56" t="s">
        <v>607</v>
      </c>
      <c r="E65" s="57"/>
      <c r="F65" s="57"/>
      <c r="G65" s="57"/>
      <c r="H65" s="57"/>
      <c r="I65" s="58"/>
      <c r="J65" s="59">
        <f>J525</f>
        <v>0</v>
      </c>
      <c r="K65" s="144"/>
      <c r="M65" s="538">
        <f>N525</f>
        <v>0</v>
      </c>
      <c r="N65" s="539"/>
      <c r="O65" s="538">
        <f t="shared" ref="O65" si="162">P525</f>
        <v>0</v>
      </c>
      <c r="P65" s="539"/>
      <c r="Q65" s="538">
        <f t="shared" ref="Q65" si="163">R525</f>
        <v>0</v>
      </c>
      <c r="R65" s="539"/>
      <c r="S65" s="538">
        <f t="shared" ref="S65" si="164">T525</f>
        <v>0</v>
      </c>
      <c r="T65" s="539"/>
      <c r="U65" s="538">
        <f t="shared" ref="U65" si="165">V525</f>
        <v>0</v>
      </c>
      <c r="V65" s="539"/>
      <c r="W65" s="538">
        <f t="shared" ref="W65" si="166">X525</f>
        <v>0</v>
      </c>
      <c r="X65" s="539"/>
      <c r="Y65" s="538">
        <f t="shared" ref="Y65" si="167">Z525</f>
        <v>0</v>
      </c>
      <c r="Z65" s="539"/>
      <c r="AA65" s="538" t="e">
        <f t="shared" ref="AA65" si="168">AB525</f>
        <v>#REF!</v>
      </c>
      <c r="AB65" s="539"/>
      <c r="AC65" s="538">
        <f t="shared" ref="AC65" si="169">AD525</f>
        <v>0</v>
      </c>
      <c r="AD65" s="539"/>
      <c r="AE65" s="538" t="e">
        <f t="shared" ref="AE65" si="170">AF525</f>
        <v>#REF!</v>
      </c>
      <c r="AF65" s="539"/>
      <c r="AG65" s="538">
        <f t="shared" ref="AG65" si="171">AH525</f>
        <v>0</v>
      </c>
      <c r="AH65" s="539"/>
      <c r="AI65" s="538" t="e">
        <f t="shared" ref="AI65" si="172">AJ525</f>
        <v>#REF!</v>
      </c>
      <c r="AJ65" s="539"/>
      <c r="AK65" s="538">
        <f t="shared" ref="AK65" si="173">AL525</f>
        <v>0</v>
      </c>
      <c r="AL65" s="539"/>
      <c r="AM65" s="538" t="e">
        <f t="shared" ref="AM65" si="174">AN525</f>
        <v>#REF!</v>
      </c>
      <c r="AN65" s="539"/>
      <c r="AO65" s="538">
        <f t="shared" ref="AO65" si="175">AP525</f>
        <v>0</v>
      </c>
      <c r="AP65" s="539"/>
      <c r="AQ65" s="538" t="e">
        <f t="shared" ref="AQ65" si="176">AR525</f>
        <v>#REF!</v>
      </c>
      <c r="AR65" s="539"/>
      <c r="AS65" s="538">
        <f t="shared" ref="AS65" si="177">AT525</f>
        <v>0</v>
      </c>
      <c r="AT65" s="539"/>
      <c r="AU65" s="538" t="e">
        <f t="shared" ref="AU65" si="178">AV525</f>
        <v>#REF!</v>
      </c>
      <c r="AV65" s="539"/>
      <c r="AW65" s="538">
        <f t="shared" ref="AW65" si="179">AX525</f>
        <v>0</v>
      </c>
      <c r="AX65" s="539"/>
      <c r="AY65" s="538" t="e">
        <f t="shared" ref="AY65" si="180">AZ525</f>
        <v>#REF!</v>
      </c>
      <c r="AZ65" s="539"/>
      <c r="BA65" s="538">
        <f t="shared" ref="BA65" si="181">BB525</f>
        <v>0</v>
      </c>
      <c r="BB65" s="539"/>
      <c r="BC65" s="538" t="e">
        <f t="shared" ref="BC65" si="182">BD525</f>
        <v>#REF!</v>
      </c>
      <c r="BD65" s="539"/>
      <c r="BE65" s="538">
        <f t="shared" ref="BE65" si="183">BF525</f>
        <v>0</v>
      </c>
      <c r="BF65" s="539"/>
      <c r="BG65" s="538" t="e">
        <f t="shared" ref="BG65" si="184">BH525</f>
        <v>#REF!</v>
      </c>
      <c r="BH65" s="539"/>
      <c r="BI65" s="538">
        <f t="shared" ref="BI65" si="185">BJ525</f>
        <v>0</v>
      </c>
      <c r="BJ65" s="539"/>
      <c r="BK65" s="538" t="e">
        <f t="shared" ref="BK65" si="186">BL525</f>
        <v>#REF!</v>
      </c>
      <c r="BL65" s="539"/>
      <c r="BM65" s="538">
        <f t="shared" ref="BM65" si="187">BN525</f>
        <v>0</v>
      </c>
      <c r="BN65" s="539"/>
      <c r="BO65" s="538" t="e">
        <f t="shared" ref="BO65" si="188">BP525</f>
        <v>#REF!</v>
      </c>
      <c r="BP65" s="539"/>
    </row>
    <row r="66" spans="1:69" s="3" customFormat="1" ht="19.899999999999999" hidden="1" customHeight="1" x14ac:dyDescent="0.2">
      <c r="B66" s="55"/>
      <c r="C66" s="111"/>
      <c r="D66" s="56" t="s">
        <v>608</v>
      </c>
      <c r="E66" s="57"/>
      <c r="F66" s="57"/>
      <c r="G66" s="57"/>
      <c r="H66" s="57"/>
      <c r="I66" s="58"/>
      <c r="J66" s="59" t="e">
        <f>#REF!</f>
        <v>#REF!</v>
      </c>
      <c r="K66" s="144"/>
      <c r="M66" s="538" t="e">
        <f>M67+M68</f>
        <v>#REF!</v>
      </c>
      <c r="N66" s="539"/>
      <c r="O66" s="538" t="e">
        <f t="shared" ref="O66" si="189">O67+O68</f>
        <v>#REF!</v>
      </c>
      <c r="P66" s="539"/>
      <c r="Q66" s="538" t="e">
        <f t="shared" ref="Q66" si="190">Q67+Q68</f>
        <v>#REF!</v>
      </c>
      <c r="R66" s="539"/>
      <c r="S66" s="538" t="e">
        <f t="shared" ref="S66" si="191">S67+S68</f>
        <v>#REF!</v>
      </c>
      <c r="T66" s="539"/>
      <c r="U66" s="538" t="e">
        <f t="shared" ref="U66" si="192">U67+U68</f>
        <v>#REF!</v>
      </c>
      <c r="V66" s="539"/>
      <c r="W66" s="538" t="e">
        <f t="shared" ref="W66" si="193">W67+W68</f>
        <v>#REF!</v>
      </c>
      <c r="X66" s="539"/>
      <c r="Y66" s="538" t="e">
        <f t="shared" ref="Y66" si="194">Y67+Y68</f>
        <v>#REF!</v>
      </c>
      <c r="Z66" s="539"/>
      <c r="AA66" s="538" t="e">
        <f t="shared" ref="AA66" si="195">AA67+AA68</f>
        <v>#REF!</v>
      </c>
      <c r="AB66" s="539"/>
      <c r="AC66" s="538" t="e">
        <f t="shared" ref="AC66" si="196">AC67+AC68</f>
        <v>#REF!</v>
      </c>
      <c r="AD66" s="539"/>
      <c r="AE66" s="538" t="e">
        <f t="shared" ref="AE66" si="197">AE67+AE68</f>
        <v>#REF!</v>
      </c>
      <c r="AF66" s="539"/>
      <c r="AG66" s="538" t="e">
        <f t="shared" ref="AG66" si="198">AG67+AG68</f>
        <v>#REF!</v>
      </c>
      <c r="AH66" s="539"/>
      <c r="AI66" s="538" t="e">
        <f t="shared" ref="AI66" si="199">AI67+AI68</f>
        <v>#REF!</v>
      </c>
      <c r="AJ66" s="539"/>
      <c r="AK66" s="538" t="e">
        <f t="shared" ref="AK66" si="200">AK67+AK68</f>
        <v>#REF!</v>
      </c>
      <c r="AL66" s="539"/>
      <c r="AM66" s="538" t="e">
        <f t="shared" ref="AM66" si="201">AM67+AM68</f>
        <v>#REF!</v>
      </c>
      <c r="AN66" s="539"/>
      <c r="AO66" s="538" t="e">
        <f t="shared" ref="AO66" si="202">AO67+AO68</f>
        <v>#REF!</v>
      </c>
      <c r="AP66" s="539"/>
      <c r="AQ66" s="538" t="e">
        <f t="shared" ref="AQ66" si="203">AQ67+AQ68</f>
        <v>#REF!</v>
      </c>
      <c r="AR66" s="539"/>
      <c r="AS66" s="538" t="e">
        <f t="shared" ref="AS66" si="204">AS67+AS68</f>
        <v>#REF!</v>
      </c>
      <c r="AT66" s="539"/>
      <c r="AU66" s="538" t="e">
        <f t="shared" ref="AU66" si="205">AU67+AU68</f>
        <v>#REF!</v>
      </c>
      <c r="AV66" s="539"/>
      <c r="AW66" s="538" t="e">
        <f t="shared" ref="AW66" si="206">AW67+AW68</f>
        <v>#REF!</v>
      </c>
      <c r="AX66" s="539"/>
      <c r="AY66" s="538" t="e">
        <f t="shared" ref="AY66" si="207">AY67+AY68</f>
        <v>#REF!</v>
      </c>
      <c r="AZ66" s="539"/>
      <c r="BA66" s="538" t="e">
        <f t="shared" ref="BA66" si="208">BA67+BA68</f>
        <v>#REF!</v>
      </c>
      <c r="BB66" s="539"/>
      <c r="BC66" s="538" t="e">
        <f t="shared" ref="BC66" si="209">BC67+BC68</f>
        <v>#REF!</v>
      </c>
      <c r="BD66" s="539"/>
      <c r="BE66" s="538" t="e">
        <f t="shared" ref="BE66" si="210">BE67+BE68</f>
        <v>#REF!</v>
      </c>
      <c r="BF66" s="539"/>
      <c r="BG66" s="538" t="e">
        <f t="shared" ref="BG66" si="211">BG67+BG68</f>
        <v>#REF!</v>
      </c>
      <c r="BH66" s="539"/>
      <c r="BI66" s="538" t="e">
        <f t="shared" ref="BI66" si="212">BI67+BI68</f>
        <v>#REF!</v>
      </c>
      <c r="BJ66" s="539"/>
      <c r="BK66" s="538" t="e">
        <f t="shared" ref="BK66" si="213">BK67+BK68</f>
        <v>#REF!</v>
      </c>
      <c r="BL66" s="539"/>
      <c r="BM66" s="538" t="e">
        <f t="shared" ref="BM66" si="214">BM67+BM68</f>
        <v>#REF!</v>
      </c>
      <c r="BN66" s="539"/>
      <c r="BO66" s="538" t="e">
        <f t="shared" ref="BO66" si="215">BO67+BO68</f>
        <v>#REF!</v>
      </c>
      <c r="BP66" s="539"/>
    </row>
    <row r="67" spans="1:69" s="3" customFormat="1" ht="14.85" hidden="1" customHeight="1" x14ac:dyDescent="0.2">
      <c r="B67" s="55"/>
      <c r="C67" s="111"/>
      <c r="D67" s="56" t="s">
        <v>609</v>
      </c>
      <c r="E67" s="57"/>
      <c r="F67" s="57"/>
      <c r="G67" s="57"/>
      <c r="H67" s="57"/>
      <c r="I67" s="58"/>
      <c r="J67" s="59" t="e">
        <f>#REF!</f>
        <v>#REF!</v>
      </c>
      <c r="K67" s="144"/>
      <c r="M67" s="538" t="e">
        <f>#REF!</f>
        <v>#REF!</v>
      </c>
      <c r="N67" s="539"/>
      <c r="O67" s="538" t="e">
        <f>#REF!</f>
        <v>#REF!</v>
      </c>
      <c r="P67" s="539"/>
      <c r="Q67" s="538" t="e">
        <f>#REF!</f>
        <v>#REF!</v>
      </c>
      <c r="R67" s="539"/>
      <c r="S67" s="538" t="e">
        <f>#REF!</f>
        <v>#REF!</v>
      </c>
      <c r="T67" s="539"/>
      <c r="U67" s="538" t="e">
        <f>#REF!</f>
        <v>#REF!</v>
      </c>
      <c r="V67" s="539"/>
      <c r="W67" s="538" t="e">
        <f>#REF!</f>
        <v>#REF!</v>
      </c>
      <c r="X67" s="539"/>
      <c r="Y67" s="538" t="e">
        <f>#REF!</f>
        <v>#REF!</v>
      </c>
      <c r="Z67" s="539"/>
      <c r="AA67" s="538" t="e">
        <f>#REF!</f>
        <v>#REF!</v>
      </c>
      <c r="AB67" s="539"/>
      <c r="AC67" s="538" t="e">
        <f>#REF!</f>
        <v>#REF!</v>
      </c>
      <c r="AD67" s="539"/>
      <c r="AE67" s="538" t="e">
        <f>#REF!</f>
        <v>#REF!</v>
      </c>
      <c r="AF67" s="539"/>
      <c r="AG67" s="538" t="e">
        <f>#REF!</f>
        <v>#REF!</v>
      </c>
      <c r="AH67" s="539"/>
      <c r="AI67" s="538" t="e">
        <f>#REF!</f>
        <v>#REF!</v>
      </c>
      <c r="AJ67" s="539"/>
      <c r="AK67" s="538" t="e">
        <f>#REF!</f>
        <v>#REF!</v>
      </c>
      <c r="AL67" s="539"/>
      <c r="AM67" s="538" t="e">
        <f>#REF!</f>
        <v>#REF!</v>
      </c>
      <c r="AN67" s="539"/>
      <c r="AO67" s="538" t="e">
        <f>#REF!</f>
        <v>#REF!</v>
      </c>
      <c r="AP67" s="539"/>
      <c r="AQ67" s="538" t="e">
        <f>#REF!</f>
        <v>#REF!</v>
      </c>
      <c r="AR67" s="539"/>
      <c r="AS67" s="538" t="e">
        <f>#REF!</f>
        <v>#REF!</v>
      </c>
      <c r="AT67" s="539"/>
      <c r="AU67" s="538" t="e">
        <f>#REF!</f>
        <v>#REF!</v>
      </c>
      <c r="AV67" s="539"/>
      <c r="AW67" s="538" t="e">
        <f>#REF!</f>
        <v>#REF!</v>
      </c>
      <c r="AX67" s="539"/>
      <c r="AY67" s="538" t="e">
        <f>#REF!</f>
        <v>#REF!</v>
      </c>
      <c r="AZ67" s="539"/>
      <c r="BA67" s="538" t="e">
        <f>#REF!</f>
        <v>#REF!</v>
      </c>
      <c r="BB67" s="539"/>
      <c r="BC67" s="538" t="e">
        <f>#REF!</f>
        <v>#REF!</v>
      </c>
      <c r="BD67" s="539"/>
      <c r="BE67" s="538" t="e">
        <f>#REF!</f>
        <v>#REF!</v>
      </c>
      <c r="BF67" s="539"/>
      <c r="BG67" s="538" t="e">
        <f>#REF!</f>
        <v>#REF!</v>
      </c>
      <c r="BH67" s="539"/>
      <c r="BI67" s="538" t="e">
        <f>#REF!</f>
        <v>#REF!</v>
      </c>
      <c r="BJ67" s="539"/>
      <c r="BK67" s="538" t="e">
        <f>#REF!</f>
        <v>#REF!</v>
      </c>
      <c r="BL67" s="539"/>
      <c r="BM67" s="538" t="e">
        <f>#REF!</f>
        <v>#REF!</v>
      </c>
      <c r="BN67" s="539"/>
      <c r="BO67" s="538" t="e">
        <f>#REF!</f>
        <v>#REF!</v>
      </c>
      <c r="BP67" s="539"/>
    </row>
    <row r="68" spans="1:69" s="3" customFormat="1" ht="14.85" hidden="1" customHeight="1" x14ac:dyDescent="0.2">
      <c r="B68" s="55"/>
      <c r="C68" s="111"/>
      <c r="D68" s="56" t="s">
        <v>610</v>
      </c>
      <c r="E68" s="57"/>
      <c r="F68" s="57"/>
      <c r="G68" s="57"/>
      <c r="H68" s="57"/>
      <c r="I68" s="58"/>
      <c r="J68" s="59" t="e">
        <f>#REF!</f>
        <v>#REF!</v>
      </c>
      <c r="K68" s="144"/>
      <c r="M68" s="540" t="e">
        <f>#REF!</f>
        <v>#REF!</v>
      </c>
      <c r="N68" s="539"/>
      <c r="O68" s="540" t="e">
        <f>#REF!</f>
        <v>#REF!</v>
      </c>
      <c r="P68" s="539"/>
      <c r="Q68" s="540" t="e">
        <f>#REF!</f>
        <v>#REF!</v>
      </c>
      <c r="R68" s="539"/>
      <c r="S68" s="540" t="e">
        <f>#REF!</f>
        <v>#REF!</v>
      </c>
      <c r="T68" s="539"/>
      <c r="U68" s="540" t="e">
        <f>#REF!</f>
        <v>#REF!</v>
      </c>
      <c r="V68" s="539"/>
      <c r="W68" s="540" t="e">
        <f>#REF!</f>
        <v>#REF!</v>
      </c>
      <c r="X68" s="539"/>
      <c r="Y68" s="540" t="e">
        <f>#REF!</f>
        <v>#REF!</v>
      </c>
      <c r="Z68" s="539"/>
      <c r="AA68" s="540" t="e">
        <f>#REF!</f>
        <v>#REF!</v>
      </c>
      <c r="AB68" s="539"/>
      <c r="AC68" s="540" t="e">
        <f>#REF!</f>
        <v>#REF!</v>
      </c>
      <c r="AD68" s="539"/>
      <c r="AE68" s="540" t="e">
        <f>#REF!</f>
        <v>#REF!</v>
      </c>
      <c r="AF68" s="539"/>
      <c r="AG68" s="540" t="e">
        <f>#REF!</f>
        <v>#REF!</v>
      </c>
      <c r="AH68" s="539"/>
      <c r="AI68" s="540" t="e">
        <f>#REF!</f>
        <v>#REF!</v>
      </c>
      <c r="AJ68" s="539"/>
      <c r="AK68" s="540" t="e">
        <f>#REF!</f>
        <v>#REF!</v>
      </c>
      <c r="AL68" s="539"/>
      <c r="AM68" s="540" t="e">
        <f>#REF!</f>
        <v>#REF!</v>
      </c>
      <c r="AN68" s="539"/>
      <c r="AO68" s="540" t="e">
        <f>#REF!</f>
        <v>#REF!</v>
      </c>
      <c r="AP68" s="539"/>
      <c r="AQ68" s="540" t="e">
        <f>#REF!</f>
        <v>#REF!</v>
      </c>
      <c r="AR68" s="539"/>
      <c r="AS68" s="540" t="e">
        <f>#REF!</f>
        <v>#REF!</v>
      </c>
      <c r="AT68" s="539"/>
      <c r="AU68" s="540" t="e">
        <f>#REF!</f>
        <v>#REF!</v>
      </c>
      <c r="AV68" s="539"/>
      <c r="AW68" s="540" t="e">
        <f>#REF!</f>
        <v>#REF!</v>
      </c>
      <c r="AX68" s="539"/>
      <c r="AY68" s="540" t="e">
        <f>#REF!</f>
        <v>#REF!</v>
      </c>
      <c r="AZ68" s="539"/>
      <c r="BA68" s="540" t="e">
        <f>#REF!</f>
        <v>#REF!</v>
      </c>
      <c r="BB68" s="539"/>
      <c r="BC68" s="540" t="e">
        <f>#REF!</f>
        <v>#REF!</v>
      </c>
      <c r="BD68" s="539"/>
      <c r="BE68" s="540" t="e">
        <f>#REF!</f>
        <v>#REF!</v>
      </c>
      <c r="BF68" s="539"/>
      <c r="BG68" s="540" t="e">
        <f>#REF!</f>
        <v>#REF!</v>
      </c>
      <c r="BH68" s="539"/>
      <c r="BI68" s="540" t="e">
        <f>#REF!</f>
        <v>#REF!</v>
      </c>
      <c r="BJ68" s="539"/>
      <c r="BK68" s="540" t="e">
        <f>#REF!</f>
        <v>#REF!</v>
      </c>
      <c r="BL68" s="539"/>
      <c r="BM68" s="540" t="e">
        <f>#REF!</f>
        <v>#REF!</v>
      </c>
      <c r="BN68" s="539"/>
      <c r="BO68" s="540" t="e">
        <f>#REF!</f>
        <v>#REF!</v>
      </c>
      <c r="BP68" s="539"/>
    </row>
    <row r="69" spans="1:69" s="269" customFormat="1" ht="21.75" customHeight="1" x14ac:dyDescent="0.2">
      <c r="A69" s="260"/>
      <c r="B69" s="16"/>
      <c r="C69" s="260"/>
      <c r="D69" s="260"/>
      <c r="E69" s="260"/>
      <c r="F69" s="260"/>
      <c r="G69" s="260"/>
      <c r="H69" s="260"/>
      <c r="I69" s="260"/>
      <c r="J69" s="260"/>
      <c r="K69" s="268"/>
      <c r="M69" s="171"/>
      <c r="N69" s="172"/>
      <c r="O69" s="115"/>
      <c r="P69" s="122"/>
      <c r="Q69" s="117"/>
      <c r="R69" s="122"/>
      <c r="S69" s="117"/>
      <c r="T69" s="122"/>
      <c r="U69" s="117"/>
      <c r="V69" s="122"/>
      <c r="W69" s="117"/>
      <c r="X69" s="122"/>
      <c r="Y69" s="117"/>
      <c r="Z69" s="122"/>
      <c r="AA69" s="117"/>
      <c r="AB69" s="122"/>
      <c r="AC69" s="117"/>
      <c r="AD69" s="122"/>
      <c r="AE69" s="117"/>
      <c r="AF69" s="122"/>
      <c r="AG69" s="117"/>
      <c r="AH69" s="122"/>
      <c r="AI69" s="117"/>
      <c r="AJ69" s="122"/>
      <c r="AK69" s="117"/>
      <c r="AL69" s="122"/>
      <c r="AM69" s="117"/>
      <c r="AN69" s="122"/>
      <c r="AO69" s="117"/>
      <c r="AP69" s="122"/>
      <c r="AQ69" s="117"/>
      <c r="AR69" s="122"/>
      <c r="AS69" s="117"/>
      <c r="AT69" s="122"/>
      <c r="AU69" s="117"/>
      <c r="AV69" s="122"/>
      <c r="AW69" s="117"/>
      <c r="AX69" s="122"/>
      <c r="AY69" s="117"/>
      <c r="AZ69" s="122"/>
      <c r="BA69" s="117"/>
      <c r="BB69" s="122"/>
      <c r="BC69" s="117"/>
      <c r="BD69" s="122"/>
      <c r="BE69" s="117"/>
      <c r="BF69" s="122"/>
      <c r="BG69" s="117"/>
      <c r="BH69" s="122"/>
      <c r="BI69" s="117"/>
      <c r="BJ69" s="122"/>
      <c r="BK69" s="117"/>
      <c r="BL69" s="122"/>
      <c r="BM69" s="117"/>
      <c r="BN69" s="122"/>
      <c r="BO69" s="117"/>
      <c r="BP69" s="122"/>
      <c r="BQ69" s="256"/>
    </row>
    <row r="70" spans="1:69" s="269" customFormat="1" ht="7.15" customHeight="1" thickBot="1" x14ac:dyDescent="0.25">
      <c r="A70" s="260"/>
      <c r="B70" s="23"/>
      <c r="C70" s="24"/>
      <c r="D70" s="24"/>
      <c r="E70" s="24"/>
      <c r="F70" s="24"/>
      <c r="G70" s="24"/>
      <c r="H70" s="24"/>
      <c r="I70" s="24"/>
      <c r="J70" s="24"/>
      <c r="K70" s="284"/>
      <c r="M70" s="179"/>
      <c r="N70" s="181"/>
      <c r="O70" s="119"/>
      <c r="P70" s="123"/>
      <c r="Q70" s="118"/>
      <c r="R70" s="123"/>
      <c r="S70" s="118"/>
      <c r="T70" s="123"/>
      <c r="U70" s="118"/>
      <c r="V70" s="123"/>
      <c r="W70" s="118"/>
      <c r="X70" s="123"/>
      <c r="Y70" s="118"/>
      <c r="Z70" s="123"/>
      <c r="AA70" s="118"/>
      <c r="AB70" s="123"/>
      <c r="AC70" s="118"/>
      <c r="AD70" s="123"/>
      <c r="AE70" s="118"/>
      <c r="AF70" s="123"/>
      <c r="AG70" s="118"/>
      <c r="AH70" s="123"/>
      <c r="AI70" s="118"/>
      <c r="AJ70" s="123"/>
      <c r="AK70" s="118"/>
      <c r="AL70" s="123"/>
      <c r="AM70" s="118"/>
      <c r="AN70" s="123"/>
      <c r="AO70" s="118"/>
      <c r="AP70" s="123"/>
      <c r="AQ70" s="118"/>
      <c r="AR70" s="123"/>
      <c r="AS70" s="118"/>
      <c r="AT70" s="123"/>
      <c r="AU70" s="118"/>
      <c r="AV70" s="123"/>
      <c r="AW70" s="118"/>
      <c r="AX70" s="123"/>
      <c r="AY70" s="118"/>
      <c r="AZ70" s="123"/>
      <c r="BA70" s="118"/>
      <c r="BB70" s="123"/>
      <c r="BC70" s="118"/>
      <c r="BD70" s="123"/>
      <c r="BE70" s="118"/>
      <c r="BF70" s="123"/>
      <c r="BG70" s="118"/>
      <c r="BH70" s="123"/>
      <c r="BI70" s="118"/>
      <c r="BJ70" s="123"/>
      <c r="BK70" s="118"/>
      <c r="BL70" s="123"/>
      <c r="BM70" s="118"/>
      <c r="BN70" s="123"/>
      <c r="BO70" s="118"/>
      <c r="BP70" s="123"/>
      <c r="BQ70" s="256"/>
    </row>
    <row r="71" spans="1:69" ht="12.75" x14ac:dyDescent="0.2">
      <c r="M71" s="41"/>
      <c r="O71" s="41"/>
      <c r="Q71" s="41"/>
      <c r="S71" s="41"/>
      <c r="U71" s="41"/>
      <c r="W71" s="41"/>
      <c r="Y71" s="41"/>
      <c r="AA71" s="41"/>
      <c r="AC71" s="41"/>
      <c r="AE71" s="41"/>
      <c r="AG71" s="41"/>
      <c r="AI71" s="41"/>
      <c r="AK71" s="41"/>
      <c r="AM71" s="41"/>
      <c r="AO71" s="41"/>
      <c r="AQ71" s="41"/>
      <c r="AS71" s="41"/>
      <c r="AU71" s="41"/>
      <c r="AW71" s="41"/>
      <c r="AY71" s="41"/>
      <c r="BA71" s="41"/>
      <c r="BC71" s="41"/>
      <c r="BE71" s="41"/>
      <c r="BG71" s="41"/>
      <c r="BI71" s="41"/>
      <c r="BK71" s="41"/>
      <c r="BM71" s="41"/>
      <c r="BO71" s="41"/>
      <c r="BQ71" s="256"/>
    </row>
    <row r="72" spans="1:69" x14ac:dyDescent="0.2">
      <c r="M72" s="41"/>
      <c r="O72" s="41"/>
      <c r="Q72" s="41"/>
      <c r="S72" s="41"/>
      <c r="U72" s="41"/>
      <c r="W72" s="41"/>
      <c r="Y72" s="41"/>
      <c r="AA72" s="41"/>
      <c r="AC72" s="41"/>
      <c r="AE72" s="41"/>
      <c r="AG72" s="41"/>
      <c r="AI72" s="41"/>
      <c r="AK72" s="41"/>
      <c r="AM72" s="41"/>
      <c r="AO72" s="41"/>
      <c r="AQ72" s="41"/>
      <c r="AS72" s="41"/>
      <c r="AU72" s="41"/>
      <c r="AW72" s="41"/>
      <c r="AY72" s="41"/>
      <c r="BA72" s="41"/>
      <c r="BC72" s="41"/>
      <c r="BE72" s="41"/>
      <c r="BG72" s="41"/>
      <c r="BI72" s="41"/>
      <c r="BK72" s="41"/>
      <c r="BM72" s="41"/>
      <c r="BO72" s="41"/>
      <c r="BQ72" s="269"/>
    </row>
    <row r="73" spans="1:69" ht="12" thickBot="1" x14ac:dyDescent="0.25">
      <c r="M73" s="41"/>
      <c r="O73" s="41"/>
      <c r="Q73" s="41"/>
      <c r="S73" s="41"/>
      <c r="U73" s="41"/>
      <c r="W73" s="41"/>
      <c r="Y73" s="41"/>
      <c r="AA73" s="41"/>
      <c r="AC73" s="41"/>
      <c r="AE73" s="41"/>
      <c r="AG73" s="41"/>
      <c r="AI73" s="41"/>
      <c r="AK73" s="41"/>
      <c r="AM73" s="41"/>
      <c r="AO73" s="41"/>
      <c r="AQ73" s="41"/>
      <c r="AS73" s="41"/>
      <c r="AU73" s="41"/>
      <c r="AW73" s="41"/>
      <c r="AY73" s="41"/>
      <c r="BA73" s="41"/>
      <c r="BC73" s="41"/>
      <c r="BE73" s="41"/>
      <c r="BG73" s="41"/>
      <c r="BI73" s="41"/>
      <c r="BK73" s="41"/>
      <c r="BM73" s="41"/>
      <c r="BO73" s="41"/>
      <c r="BQ73" s="269"/>
    </row>
    <row r="74" spans="1:69" s="269" customFormat="1" ht="7.15" customHeight="1" x14ac:dyDescent="0.2">
      <c r="A74" s="260"/>
      <c r="B74" s="25"/>
      <c r="C74" s="26"/>
      <c r="D74" s="26"/>
      <c r="E74" s="26"/>
      <c r="F74" s="26"/>
      <c r="G74" s="26"/>
      <c r="H74" s="26"/>
      <c r="I74" s="26"/>
      <c r="J74" s="26"/>
      <c r="K74" s="285"/>
      <c r="M74" s="153"/>
      <c r="N74" s="154"/>
      <c r="O74" s="153"/>
      <c r="P74" s="154"/>
      <c r="Q74" s="153"/>
      <c r="R74" s="154"/>
      <c r="S74" s="153"/>
      <c r="T74" s="154"/>
      <c r="U74" s="153"/>
      <c r="V74" s="154"/>
      <c r="W74" s="153"/>
      <c r="X74" s="154"/>
      <c r="Y74" s="153"/>
      <c r="Z74" s="154"/>
      <c r="AA74" s="153"/>
      <c r="AB74" s="154"/>
      <c r="AC74" s="153"/>
      <c r="AD74" s="154"/>
      <c r="AE74" s="153"/>
      <c r="AF74" s="154"/>
      <c r="AG74" s="153"/>
      <c r="AH74" s="154"/>
      <c r="AI74" s="153"/>
      <c r="AJ74" s="154"/>
      <c r="AK74" s="153"/>
      <c r="AL74" s="154"/>
      <c r="AM74" s="153"/>
      <c r="AN74" s="154"/>
      <c r="AO74" s="153"/>
      <c r="AP74" s="154"/>
      <c r="AQ74" s="153"/>
      <c r="AR74" s="154"/>
      <c r="AS74" s="153"/>
      <c r="AT74" s="154"/>
      <c r="AU74" s="153"/>
      <c r="AV74" s="154"/>
      <c r="AW74" s="153"/>
      <c r="AX74" s="154"/>
      <c r="AY74" s="153"/>
      <c r="AZ74" s="154"/>
      <c r="BA74" s="153"/>
      <c r="BB74" s="154"/>
      <c r="BC74" s="153"/>
      <c r="BD74" s="154"/>
      <c r="BE74" s="153"/>
      <c r="BF74" s="154"/>
      <c r="BG74" s="153"/>
      <c r="BH74" s="154"/>
      <c r="BI74" s="153"/>
      <c r="BJ74" s="154"/>
      <c r="BK74" s="153"/>
      <c r="BL74" s="154"/>
      <c r="BM74" s="153"/>
      <c r="BN74" s="154"/>
      <c r="BO74" s="153"/>
      <c r="BP74" s="154"/>
      <c r="BQ74" s="251"/>
    </row>
    <row r="75" spans="1:69" s="269" customFormat="1" ht="25.15" customHeight="1" x14ac:dyDescent="0.2">
      <c r="A75" s="260"/>
      <c r="B75" s="16"/>
      <c r="C75" s="12" t="s">
        <v>64</v>
      </c>
      <c r="D75" s="260"/>
      <c r="E75" s="260"/>
      <c r="F75" s="260"/>
      <c r="G75" s="260"/>
      <c r="H75" s="260"/>
      <c r="I75" s="260"/>
      <c r="J75" s="260"/>
      <c r="K75" s="268"/>
      <c r="M75" s="117"/>
      <c r="N75" s="122"/>
      <c r="O75" s="117"/>
      <c r="P75" s="122"/>
      <c r="Q75" s="117"/>
      <c r="R75" s="122"/>
      <c r="S75" s="117"/>
      <c r="T75" s="122"/>
      <c r="U75" s="117"/>
      <c r="V75" s="122"/>
      <c r="W75" s="117"/>
      <c r="X75" s="122"/>
      <c r="Y75" s="117"/>
      <c r="Z75" s="122"/>
      <c r="AA75" s="117"/>
      <c r="AB75" s="122"/>
      <c r="AC75" s="117"/>
      <c r="AD75" s="122"/>
      <c r="AE75" s="117"/>
      <c r="AF75" s="122"/>
      <c r="AG75" s="117"/>
      <c r="AH75" s="122"/>
      <c r="AI75" s="117"/>
      <c r="AJ75" s="122"/>
      <c r="AK75" s="117"/>
      <c r="AL75" s="122"/>
      <c r="AM75" s="117"/>
      <c r="AN75" s="122"/>
      <c r="AO75" s="117"/>
      <c r="AP75" s="122"/>
      <c r="AQ75" s="117"/>
      <c r="AR75" s="122"/>
      <c r="AS75" s="117"/>
      <c r="AT75" s="122"/>
      <c r="AU75" s="117"/>
      <c r="AV75" s="122"/>
      <c r="AW75" s="117"/>
      <c r="AX75" s="122"/>
      <c r="AY75" s="117"/>
      <c r="AZ75" s="122"/>
      <c r="BA75" s="117"/>
      <c r="BB75" s="122"/>
      <c r="BC75" s="117"/>
      <c r="BD75" s="122"/>
      <c r="BE75" s="117"/>
      <c r="BF75" s="122"/>
      <c r="BG75" s="117"/>
      <c r="BH75" s="122"/>
      <c r="BI75" s="117"/>
      <c r="BJ75" s="122"/>
      <c r="BK75" s="117"/>
      <c r="BL75" s="122"/>
      <c r="BM75" s="117"/>
      <c r="BN75" s="122"/>
      <c r="BO75" s="117"/>
      <c r="BP75" s="122"/>
      <c r="BQ75" s="251"/>
    </row>
    <row r="76" spans="1:69" s="269" customFormat="1" ht="7.15" customHeight="1" x14ac:dyDescent="0.2">
      <c r="A76" s="260"/>
      <c r="B76" s="16"/>
      <c r="C76" s="260"/>
      <c r="D76" s="260"/>
      <c r="E76" s="260"/>
      <c r="F76" s="260"/>
      <c r="G76" s="260"/>
      <c r="H76" s="260"/>
      <c r="I76" s="260"/>
      <c r="J76" s="260"/>
      <c r="K76" s="268"/>
      <c r="M76" s="117"/>
      <c r="N76" s="122"/>
      <c r="O76" s="117"/>
      <c r="P76" s="122"/>
      <c r="Q76" s="117"/>
      <c r="R76" s="122"/>
      <c r="S76" s="117"/>
      <c r="T76" s="122"/>
      <c r="U76" s="117"/>
      <c r="V76" s="122"/>
      <c r="W76" s="117"/>
      <c r="X76" s="122"/>
      <c r="Y76" s="117"/>
      <c r="Z76" s="122"/>
      <c r="AA76" s="117"/>
      <c r="AB76" s="122"/>
      <c r="AC76" s="117"/>
      <c r="AD76" s="122"/>
      <c r="AE76" s="117"/>
      <c r="AF76" s="122"/>
      <c r="AG76" s="117"/>
      <c r="AH76" s="122"/>
      <c r="AI76" s="117"/>
      <c r="AJ76" s="122"/>
      <c r="AK76" s="117"/>
      <c r="AL76" s="122"/>
      <c r="AM76" s="117"/>
      <c r="AN76" s="122"/>
      <c r="AO76" s="117"/>
      <c r="AP76" s="122"/>
      <c r="AQ76" s="117"/>
      <c r="AR76" s="122"/>
      <c r="AS76" s="117"/>
      <c r="AT76" s="122"/>
      <c r="AU76" s="117"/>
      <c r="AV76" s="122"/>
      <c r="AW76" s="117"/>
      <c r="AX76" s="122"/>
      <c r="AY76" s="117"/>
      <c r="AZ76" s="122"/>
      <c r="BA76" s="117"/>
      <c r="BB76" s="122"/>
      <c r="BC76" s="117"/>
      <c r="BD76" s="122"/>
      <c r="BE76" s="117"/>
      <c r="BF76" s="122"/>
      <c r="BG76" s="117"/>
      <c r="BH76" s="122"/>
      <c r="BI76" s="117"/>
      <c r="BJ76" s="122"/>
      <c r="BK76" s="117"/>
      <c r="BL76" s="122"/>
      <c r="BM76" s="117"/>
      <c r="BN76" s="122"/>
      <c r="BO76" s="117"/>
      <c r="BP76" s="122"/>
      <c r="BQ76" s="251"/>
    </row>
    <row r="77" spans="1:69" s="269" customFormat="1" ht="12" customHeight="1" x14ac:dyDescent="0.2">
      <c r="A77" s="260"/>
      <c r="B77" s="16"/>
      <c r="C77" s="262" t="s">
        <v>3</v>
      </c>
      <c r="D77" s="260"/>
      <c r="E77" s="260"/>
      <c r="F77" s="260"/>
      <c r="G77" s="260"/>
      <c r="H77" s="260"/>
      <c r="I77" s="260"/>
      <c r="J77" s="260"/>
      <c r="K77" s="268"/>
      <c r="M77" s="117"/>
      <c r="N77" s="122"/>
      <c r="O77" s="117"/>
      <c r="P77" s="122"/>
      <c r="Q77" s="117"/>
      <c r="R77" s="122"/>
      <c r="S77" s="117"/>
      <c r="T77" s="122"/>
      <c r="U77" s="117"/>
      <c r="V77" s="122"/>
      <c r="W77" s="117"/>
      <c r="X77" s="122"/>
      <c r="Y77" s="117"/>
      <c r="Z77" s="122"/>
      <c r="AA77" s="117"/>
      <c r="AB77" s="122"/>
      <c r="AC77" s="117"/>
      <c r="AD77" s="122"/>
      <c r="AE77" s="117"/>
      <c r="AF77" s="122"/>
      <c r="AG77" s="117"/>
      <c r="AH77" s="122"/>
      <c r="AI77" s="117"/>
      <c r="AJ77" s="122"/>
      <c r="AK77" s="117"/>
      <c r="AL77" s="122"/>
      <c r="AM77" s="117"/>
      <c r="AN77" s="122"/>
      <c r="AO77" s="117"/>
      <c r="AP77" s="122"/>
      <c r="AQ77" s="117"/>
      <c r="AR77" s="122"/>
      <c r="AS77" s="117"/>
      <c r="AT77" s="122"/>
      <c r="AU77" s="117"/>
      <c r="AV77" s="122"/>
      <c r="AW77" s="117"/>
      <c r="AX77" s="122"/>
      <c r="AY77" s="117"/>
      <c r="AZ77" s="122"/>
      <c r="BA77" s="117"/>
      <c r="BB77" s="122"/>
      <c r="BC77" s="117"/>
      <c r="BD77" s="122"/>
      <c r="BE77" s="117"/>
      <c r="BF77" s="122"/>
      <c r="BG77" s="117"/>
      <c r="BH77" s="122"/>
      <c r="BI77" s="117"/>
      <c r="BJ77" s="122"/>
      <c r="BK77" s="117"/>
      <c r="BL77" s="122"/>
      <c r="BM77" s="117"/>
      <c r="BN77" s="122"/>
      <c r="BO77" s="117"/>
      <c r="BP77" s="122"/>
    </row>
    <row r="78" spans="1:69" s="269" customFormat="1" ht="16.5" customHeight="1" x14ac:dyDescent="0.2">
      <c r="A78" s="260"/>
      <c r="B78" s="16"/>
      <c r="C78" s="260"/>
      <c r="D78" s="260"/>
      <c r="E78" s="562" t="str">
        <f>E7</f>
        <v>Mateřská škola Na výsluní, Uherský Brod</v>
      </c>
      <c r="F78" s="563"/>
      <c r="G78" s="563"/>
      <c r="H78" s="563"/>
      <c r="I78" s="260"/>
      <c r="J78" s="260"/>
      <c r="K78" s="268"/>
      <c r="M78" s="117"/>
      <c r="N78" s="122"/>
      <c r="O78" s="117"/>
      <c r="P78" s="122"/>
      <c r="Q78" s="117"/>
      <c r="R78" s="122"/>
      <c r="S78" s="117"/>
      <c r="T78" s="122"/>
      <c r="U78" s="117"/>
      <c r="V78" s="122"/>
      <c r="W78" s="117"/>
      <c r="X78" s="122"/>
      <c r="Y78" s="117"/>
      <c r="Z78" s="122"/>
      <c r="AA78" s="117"/>
      <c r="AB78" s="122"/>
      <c r="AC78" s="117"/>
      <c r="AD78" s="122"/>
      <c r="AE78" s="117"/>
      <c r="AF78" s="122"/>
      <c r="AG78" s="117"/>
      <c r="AH78" s="122"/>
      <c r="AI78" s="117"/>
      <c r="AJ78" s="122"/>
      <c r="AK78" s="117"/>
      <c r="AL78" s="122"/>
      <c r="AM78" s="117"/>
      <c r="AN78" s="122"/>
      <c r="AO78" s="117"/>
      <c r="AP78" s="122"/>
      <c r="AQ78" s="117"/>
      <c r="AR78" s="122"/>
      <c r="AS78" s="117"/>
      <c r="AT78" s="122"/>
      <c r="AU78" s="117"/>
      <c r="AV78" s="122"/>
      <c r="AW78" s="117"/>
      <c r="AX78" s="122"/>
      <c r="AY78" s="117"/>
      <c r="AZ78" s="122"/>
      <c r="BA78" s="117"/>
      <c r="BB78" s="122"/>
      <c r="BC78" s="117"/>
      <c r="BD78" s="122"/>
      <c r="BE78" s="117"/>
      <c r="BF78" s="122"/>
      <c r="BG78" s="117"/>
      <c r="BH78" s="122"/>
      <c r="BI78" s="117"/>
      <c r="BJ78" s="122"/>
      <c r="BK78" s="117"/>
      <c r="BL78" s="122"/>
      <c r="BM78" s="117"/>
      <c r="BN78" s="122"/>
      <c r="BO78" s="117"/>
      <c r="BP78" s="122"/>
    </row>
    <row r="79" spans="1:69" ht="12" customHeight="1" x14ac:dyDescent="0.2">
      <c r="B79" s="11"/>
      <c r="C79" s="262" t="s">
        <v>52</v>
      </c>
      <c r="K79" s="267"/>
      <c r="M79" s="116"/>
      <c r="N79" s="155"/>
      <c r="O79" s="116"/>
      <c r="P79" s="155"/>
      <c r="Q79" s="116"/>
      <c r="R79" s="155"/>
      <c r="S79" s="116"/>
      <c r="T79" s="155"/>
      <c r="U79" s="116"/>
      <c r="V79" s="155"/>
      <c r="W79" s="116"/>
      <c r="X79" s="155"/>
      <c r="Y79" s="116"/>
      <c r="Z79" s="155"/>
      <c r="AA79" s="116"/>
      <c r="AB79" s="155"/>
      <c r="AC79" s="116"/>
      <c r="AD79" s="155"/>
      <c r="AE79" s="116"/>
      <c r="AF79" s="155"/>
      <c r="AG79" s="116"/>
      <c r="AH79" s="155"/>
      <c r="AI79" s="116"/>
      <c r="AJ79" s="155"/>
      <c r="AK79" s="116"/>
      <c r="AL79" s="155"/>
      <c r="AM79" s="116"/>
      <c r="AN79" s="155"/>
      <c r="AO79" s="116"/>
      <c r="AP79" s="155"/>
      <c r="AQ79" s="116"/>
      <c r="AR79" s="155"/>
      <c r="AS79" s="116"/>
      <c r="AT79" s="155"/>
      <c r="AU79" s="116"/>
      <c r="AV79" s="155"/>
      <c r="AW79" s="116"/>
      <c r="AX79" s="155"/>
      <c r="AY79" s="116"/>
      <c r="AZ79" s="155"/>
      <c r="BA79" s="116"/>
      <c r="BB79" s="155"/>
      <c r="BC79" s="116"/>
      <c r="BD79" s="155"/>
      <c r="BE79" s="116"/>
      <c r="BF79" s="155"/>
      <c r="BG79" s="116"/>
      <c r="BH79" s="155"/>
      <c r="BI79" s="116"/>
      <c r="BJ79" s="155"/>
      <c r="BK79" s="116"/>
      <c r="BL79" s="155"/>
      <c r="BM79" s="116"/>
      <c r="BN79" s="155"/>
      <c r="BO79" s="116"/>
      <c r="BP79" s="155"/>
      <c r="BQ79" s="269"/>
    </row>
    <row r="80" spans="1:69" s="269" customFormat="1" ht="16.5" customHeight="1" x14ac:dyDescent="0.2">
      <c r="A80" s="260"/>
      <c r="B80" s="16"/>
      <c r="C80" s="260"/>
      <c r="D80" s="260"/>
      <c r="E80" s="562" t="str">
        <f>E48</f>
        <v>SO 1 - Pavilon A vstupní objekt</v>
      </c>
      <c r="F80" s="561"/>
      <c r="G80" s="561"/>
      <c r="H80" s="561"/>
      <c r="I80" s="260"/>
      <c r="J80" s="260"/>
      <c r="K80" s="268"/>
      <c r="M80" s="117"/>
      <c r="N80" s="122"/>
      <c r="O80" s="117"/>
      <c r="P80" s="122"/>
      <c r="Q80" s="117"/>
      <c r="R80" s="122"/>
      <c r="S80" s="117"/>
      <c r="T80" s="122"/>
      <c r="U80" s="117"/>
      <c r="V80" s="122"/>
      <c r="W80" s="117"/>
      <c r="X80" s="122"/>
      <c r="Y80" s="117"/>
      <c r="Z80" s="122"/>
      <c r="AA80" s="117"/>
      <c r="AB80" s="122"/>
      <c r="AC80" s="117"/>
      <c r="AD80" s="122"/>
      <c r="AE80" s="117"/>
      <c r="AF80" s="122"/>
      <c r="AG80" s="117"/>
      <c r="AH80" s="122"/>
      <c r="AI80" s="117"/>
      <c r="AJ80" s="122"/>
      <c r="AK80" s="117"/>
      <c r="AL80" s="122"/>
      <c r="AM80" s="117"/>
      <c r="AN80" s="122"/>
      <c r="AO80" s="117"/>
      <c r="AP80" s="122"/>
      <c r="AQ80" s="117"/>
      <c r="AR80" s="122"/>
      <c r="AS80" s="117"/>
      <c r="AT80" s="122"/>
      <c r="AU80" s="117"/>
      <c r="AV80" s="122"/>
      <c r="AW80" s="117"/>
      <c r="AX80" s="122"/>
      <c r="AY80" s="117"/>
      <c r="AZ80" s="122"/>
      <c r="BA80" s="117"/>
      <c r="BB80" s="122"/>
      <c r="BC80" s="117"/>
      <c r="BD80" s="122"/>
      <c r="BE80" s="117"/>
      <c r="BF80" s="122"/>
      <c r="BG80" s="117"/>
      <c r="BH80" s="122"/>
      <c r="BI80" s="117"/>
      <c r="BJ80" s="122"/>
      <c r="BK80" s="117"/>
      <c r="BL80" s="122"/>
      <c r="BM80" s="117"/>
      <c r="BN80" s="122"/>
      <c r="BO80" s="117"/>
      <c r="BP80" s="122"/>
    </row>
    <row r="81" spans="1:69" s="269" customFormat="1" ht="12" customHeight="1" x14ac:dyDescent="0.2">
      <c r="A81" s="260"/>
      <c r="B81" s="16"/>
      <c r="C81" s="262" t="s">
        <v>53</v>
      </c>
      <c r="D81" s="260"/>
      <c r="E81" s="260"/>
      <c r="F81" s="260"/>
      <c r="G81" s="260"/>
      <c r="H81" s="260"/>
      <c r="I81" s="260"/>
      <c r="J81" s="260"/>
      <c r="K81" s="268"/>
      <c r="M81" s="117"/>
      <c r="N81" s="122"/>
      <c r="O81" s="117"/>
      <c r="P81" s="122"/>
      <c r="Q81" s="117"/>
      <c r="R81" s="122"/>
      <c r="S81" s="117"/>
      <c r="T81" s="122"/>
      <c r="U81" s="117"/>
      <c r="V81" s="122"/>
      <c r="W81" s="117"/>
      <c r="X81" s="122"/>
      <c r="Y81" s="117"/>
      <c r="Z81" s="122"/>
      <c r="AA81" s="117"/>
      <c r="AB81" s="122"/>
      <c r="AC81" s="117"/>
      <c r="AD81" s="122"/>
      <c r="AE81" s="117"/>
      <c r="AF81" s="122"/>
      <c r="AG81" s="117"/>
      <c r="AH81" s="122"/>
      <c r="AI81" s="117"/>
      <c r="AJ81" s="122"/>
      <c r="AK81" s="117"/>
      <c r="AL81" s="122"/>
      <c r="AM81" s="117"/>
      <c r="AN81" s="122"/>
      <c r="AO81" s="117"/>
      <c r="AP81" s="122"/>
      <c r="AQ81" s="117"/>
      <c r="AR81" s="122"/>
      <c r="AS81" s="117"/>
      <c r="AT81" s="122"/>
      <c r="AU81" s="117"/>
      <c r="AV81" s="122"/>
      <c r="AW81" s="117"/>
      <c r="AX81" s="122"/>
      <c r="AY81" s="117"/>
      <c r="AZ81" s="122"/>
      <c r="BA81" s="117"/>
      <c r="BB81" s="122"/>
      <c r="BC81" s="117"/>
      <c r="BD81" s="122"/>
      <c r="BE81" s="117"/>
      <c r="BF81" s="122"/>
      <c r="BG81" s="117"/>
      <c r="BH81" s="122"/>
      <c r="BI81" s="117"/>
      <c r="BJ81" s="122"/>
      <c r="BK81" s="117"/>
      <c r="BL81" s="122"/>
      <c r="BM81" s="117"/>
      <c r="BN81" s="122"/>
      <c r="BO81" s="117"/>
      <c r="BP81" s="122"/>
    </row>
    <row r="82" spans="1:69" s="269" customFormat="1" ht="16.5" customHeight="1" x14ac:dyDescent="0.2">
      <c r="A82" s="260"/>
      <c r="B82" s="16"/>
      <c r="C82" s="260"/>
      <c r="D82" s="260"/>
      <c r="E82" s="527" t="str">
        <f>E11</f>
        <v>SO 1 - Slinoproudá elektrotechnika</v>
      </c>
      <c r="F82" s="561"/>
      <c r="G82" s="561"/>
      <c r="H82" s="561"/>
      <c r="I82" s="260"/>
      <c r="J82" s="260"/>
      <c r="K82" s="268"/>
      <c r="M82" s="117"/>
      <c r="N82" s="122"/>
      <c r="O82" s="117"/>
      <c r="P82" s="122"/>
      <c r="Q82" s="117"/>
      <c r="R82" s="122"/>
      <c r="S82" s="117"/>
      <c r="T82" s="122"/>
      <c r="U82" s="117"/>
      <c r="V82" s="122"/>
      <c r="W82" s="117"/>
      <c r="X82" s="122"/>
      <c r="Y82" s="117"/>
      <c r="Z82" s="122"/>
      <c r="AA82" s="117"/>
      <c r="AB82" s="122"/>
      <c r="AC82" s="117"/>
      <c r="AD82" s="122"/>
      <c r="AE82" s="117"/>
      <c r="AF82" s="122"/>
      <c r="AG82" s="117"/>
      <c r="AH82" s="122"/>
      <c r="AI82" s="117"/>
      <c r="AJ82" s="122"/>
      <c r="AK82" s="117"/>
      <c r="AL82" s="122"/>
      <c r="AM82" s="117"/>
      <c r="AN82" s="122"/>
      <c r="AO82" s="117"/>
      <c r="AP82" s="122"/>
      <c r="AQ82" s="117"/>
      <c r="AR82" s="122"/>
      <c r="AS82" s="117"/>
      <c r="AT82" s="122"/>
      <c r="AU82" s="117"/>
      <c r="AV82" s="122"/>
      <c r="AW82" s="117"/>
      <c r="AX82" s="122"/>
      <c r="AY82" s="117"/>
      <c r="AZ82" s="122"/>
      <c r="BA82" s="117"/>
      <c r="BB82" s="122"/>
      <c r="BC82" s="117"/>
      <c r="BD82" s="122"/>
      <c r="BE82" s="117"/>
      <c r="BF82" s="122"/>
      <c r="BG82" s="117"/>
      <c r="BH82" s="122"/>
      <c r="BI82" s="117"/>
      <c r="BJ82" s="122"/>
      <c r="BK82" s="117"/>
      <c r="BL82" s="122"/>
      <c r="BM82" s="117"/>
      <c r="BN82" s="122"/>
      <c r="BO82" s="117"/>
      <c r="BP82" s="122"/>
      <c r="BQ82" s="251"/>
    </row>
    <row r="83" spans="1:69" s="269" customFormat="1" ht="7.15" customHeight="1" x14ac:dyDescent="0.2">
      <c r="A83" s="260"/>
      <c r="B83" s="16"/>
      <c r="C83" s="260"/>
      <c r="D83" s="260"/>
      <c r="E83" s="260"/>
      <c r="F83" s="260"/>
      <c r="G83" s="260"/>
      <c r="H83" s="260"/>
      <c r="I83" s="260"/>
      <c r="J83" s="260"/>
      <c r="K83" s="268"/>
      <c r="M83" s="117"/>
      <c r="N83" s="122"/>
      <c r="O83" s="117"/>
      <c r="P83" s="122"/>
      <c r="Q83" s="117"/>
      <c r="R83" s="122"/>
      <c r="S83" s="117"/>
      <c r="T83" s="122"/>
      <c r="U83" s="117"/>
      <c r="V83" s="122"/>
      <c r="W83" s="117"/>
      <c r="X83" s="122"/>
      <c r="Y83" s="117"/>
      <c r="Z83" s="122"/>
      <c r="AA83" s="117"/>
      <c r="AB83" s="122"/>
      <c r="AC83" s="117"/>
      <c r="AD83" s="122"/>
      <c r="AE83" s="117"/>
      <c r="AF83" s="122"/>
      <c r="AG83" s="117"/>
      <c r="AH83" s="122"/>
      <c r="AI83" s="117"/>
      <c r="AJ83" s="122"/>
      <c r="AK83" s="117"/>
      <c r="AL83" s="122"/>
      <c r="AM83" s="117"/>
      <c r="AN83" s="122"/>
      <c r="AO83" s="117"/>
      <c r="AP83" s="122"/>
      <c r="AQ83" s="117"/>
      <c r="AR83" s="122"/>
      <c r="AS83" s="117"/>
      <c r="AT83" s="122"/>
      <c r="AU83" s="117"/>
      <c r="AV83" s="122"/>
      <c r="AW83" s="117"/>
      <c r="AX83" s="122"/>
      <c r="AY83" s="117"/>
      <c r="AZ83" s="122"/>
      <c r="BA83" s="117"/>
      <c r="BB83" s="122"/>
      <c r="BC83" s="117"/>
      <c r="BD83" s="122"/>
      <c r="BE83" s="117"/>
      <c r="BF83" s="122"/>
      <c r="BG83" s="117"/>
      <c r="BH83" s="122"/>
      <c r="BI83" s="117"/>
      <c r="BJ83" s="122"/>
      <c r="BK83" s="117"/>
      <c r="BL83" s="122"/>
      <c r="BM83" s="117"/>
      <c r="BN83" s="122"/>
      <c r="BO83" s="117"/>
      <c r="BP83" s="122"/>
    </row>
    <row r="84" spans="1:69" s="269" customFormat="1" ht="12" customHeight="1" x14ac:dyDescent="0.2">
      <c r="A84" s="260"/>
      <c r="B84" s="16"/>
      <c r="C84" s="262" t="s">
        <v>7</v>
      </c>
      <c r="D84" s="260"/>
      <c r="E84" s="260"/>
      <c r="F84" s="250" t="str">
        <f>F14</f>
        <v>k.ú. Uherský Brod, parc. čísla 2812</v>
      </c>
      <c r="G84" s="260"/>
      <c r="H84" s="260"/>
      <c r="I84" s="262" t="s">
        <v>8</v>
      </c>
      <c r="J84" s="249" t="str">
        <f>IF(J14="","",J14)</f>
        <v/>
      </c>
      <c r="K84" s="268"/>
      <c r="M84" s="156"/>
      <c r="N84" s="157"/>
      <c r="O84" s="156"/>
      <c r="P84" s="157"/>
      <c r="Q84" s="156"/>
      <c r="R84" s="157"/>
      <c r="S84" s="156"/>
      <c r="T84" s="157"/>
      <c r="U84" s="156"/>
      <c r="V84" s="157"/>
      <c r="W84" s="156"/>
      <c r="X84" s="157"/>
      <c r="Y84" s="156"/>
      <c r="Z84" s="157"/>
      <c r="AA84" s="156"/>
      <c r="AB84" s="157"/>
      <c r="AC84" s="156"/>
      <c r="AD84" s="157"/>
      <c r="AE84" s="156"/>
      <c r="AF84" s="157"/>
      <c r="AG84" s="156"/>
      <c r="AH84" s="157"/>
      <c r="AI84" s="156"/>
      <c r="AJ84" s="157"/>
      <c r="AK84" s="156"/>
      <c r="AL84" s="157"/>
      <c r="AM84" s="156"/>
      <c r="AN84" s="157"/>
      <c r="AO84" s="156"/>
      <c r="AP84" s="157"/>
      <c r="AQ84" s="156"/>
      <c r="AR84" s="157"/>
      <c r="AS84" s="156"/>
      <c r="AT84" s="157"/>
      <c r="AU84" s="156"/>
      <c r="AV84" s="157"/>
      <c r="AW84" s="156"/>
      <c r="AX84" s="157"/>
      <c r="AY84" s="156"/>
      <c r="AZ84" s="157"/>
      <c r="BA84" s="156"/>
      <c r="BB84" s="157"/>
      <c r="BC84" s="156"/>
      <c r="BD84" s="157"/>
      <c r="BE84" s="156"/>
      <c r="BF84" s="157"/>
      <c r="BG84" s="156"/>
      <c r="BH84" s="157"/>
      <c r="BI84" s="156"/>
      <c r="BJ84" s="157"/>
      <c r="BK84" s="156"/>
      <c r="BL84" s="157"/>
      <c r="BM84" s="156"/>
      <c r="BN84" s="157"/>
      <c r="BO84" s="156"/>
      <c r="BP84" s="157"/>
    </row>
    <row r="85" spans="1:69" s="269" customFormat="1" ht="7.15" customHeight="1" thickBot="1" x14ac:dyDescent="0.25">
      <c r="A85" s="260"/>
      <c r="B85" s="16"/>
      <c r="C85" s="260"/>
      <c r="D85" s="260"/>
      <c r="E85" s="260"/>
      <c r="F85" s="260"/>
      <c r="G85" s="260"/>
      <c r="H85" s="260"/>
      <c r="I85" s="260"/>
      <c r="J85" s="260"/>
      <c r="K85" s="268"/>
      <c r="M85" s="117"/>
      <c r="N85" s="122"/>
      <c r="O85" s="117"/>
      <c r="P85" s="122"/>
      <c r="Q85" s="117"/>
      <c r="R85" s="122"/>
      <c r="S85" s="117"/>
      <c r="T85" s="122"/>
      <c r="U85" s="117"/>
      <c r="V85" s="122"/>
      <c r="W85" s="117"/>
      <c r="X85" s="122"/>
      <c r="Y85" s="117"/>
      <c r="Z85" s="122"/>
      <c r="AA85" s="117"/>
      <c r="AB85" s="122"/>
      <c r="AC85" s="117"/>
      <c r="AD85" s="122"/>
      <c r="AE85" s="117"/>
      <c r="AF85" s="122"/>
      <c r="AG85" s="117"/>
      <c r="AH85" s="122"/>
      <c r="AI85" s="117"/>
      <c r="AJ85" s="122"/>
      <c r="AK85" s="117"/>
      <c r="AL85" s="122"/>
      <c r="AM85" s="117"/>
      <c r="AN85" s="122"/>
      <c r="AO85" s="117"/>
      <c r="AP85" s="122"/>
      <c r="AQ85" s="117"/>
      <c r="AR85" s="122"/>
      <c r="AS85" s="117"/>
      <c r="AT85" s="122"/>
      <c r="AU85" s="117"/>
      <c r="AV85" s="122"/>
      <c r="AW85" s="117"/>
      <c r="AX85" s="122"/>
      <c r="AY85" s="117"/>
      <c r="AZ85" s="122"/>
      <c r="BA85" s="117"/>
      <c r="BB85" s="122"/>
      <c r="BC85" s="117"/>
      <c r="BD85" s="122"/>
      <c r="BE85" s="117"/>
      <c r="BF85" s="122"/>
      <c r="BG85" s="117"/>
      <c r="BH85" s="122"/>
      <c r="BI85" s="117"/>
      <c r="BJ85" s="122"/>
      <c r="BK85" s="117"/>
      <c r="BL85" s="122"/>
      <c r="BM85" s="117"/>
      <c r="BN85" s="122"/>
      <c r="BO85" s="117"/>
      <c r="BP85" s="122"/>
    </row>
    <row r="86" spans="1:69" s="269" customFormat="1" ht="40.15" customHeight="1" x14ac:dyDescent="0.2">
      <c r="A86" s="260"/>
      <c r="B86" s="16"/>
      <c r="C86" s="262" t="s">
        <v>9</v>
      </c>
      <c r="D86" s="260"/>
      <c r="E86" s="260"/>
      <c r="F86" s="250" t="str">
        <f>E17</f>
        <v>Město Uherský Brod, Masarykovo náměstí 100, 688 17 Uherský Brod</v>
      </c>
      <c r="G86" s="260"/>
      <c r="H86" s="260"/>
      <c r="I86" s="262" t="s">
        <v>13</v>
      </c>
      <c r="J86" s="254" t="str">
        <f>E23</f>
        <v>ARTENDR s.r.o., Nádražní 67, 281 51 Velký Osek</v>
      </c>
      <c r="K86" s="268"/>
      <c r="M86" s="566" t="s">
        <v>1048</v>
      </c>
      <c r="N86" s="567"/>
      <c r="O86" s="568" t="s">
        <v>1047</v>
      </c>
      <c r="P86" s="569"/>
      <c r="Q86" s="566" t="s">
        <v>1049</v>
      </c>
      <c r="R86" s="567"/>
      <c r="S86" s="570" t="s">
        <v>1047</v>
      </c>
      <c r="T86" s="569"/>
      <c r="U86" s="566" t="s">
        <v>1050</v>
      </c>
      <c r="V86" s="567"/>
      <c r="W86" s="570" t="s">
        <v>1047</v>
      </c>
      <c r="X86" s="569"/>
      <c r="Y86" s="566" t="s">
        <v>1052</v>
      </c>
      <c r="Z86" s="567"/>
      <c r="AA86" s="570" t="s">
        <v>1047</v>
      </c>
      <c r="AB86" s="569"/>
      <c r="AC86" s="566" t="s">
        <v>1053</v>
      </c>
      <c r="AD86" s="567"/>
      <c r="AE86" s="570" t="s">
        <v>1047</v>
      </c>
      <c r="AF86" s="569"/>
      <c r="AG86" s="566" t="s">
        <v>1054</v>
      </c>
      <c r="AH86" s="567"/>
      <c r="AI86" s="570" t="s">
        <v>1047</v>
      </c>
      <c r="AJ86" s="569"/>
      <c r="AK86" s="566" t="s">
        <v>1055</v>
      </c>
      <c r="AL86" s="567"/>
      <c r="AM86" s="570" t="s">
        <v>1047</v>
      </c>
      <c r="AN86" s="569"/>
      <c r="AO86" s="566" t="s">
        <v>1056</v>
      </c>
      <c r="AP86" s="567"/>
      <c r="AQ86" s="570" t="s">
        <v>1047</v>
      </c>
      <c r="AR86" s="569"/>
      <c r="AS86" s="566" t="s">
        <v>1057</v>
      </c>
      <c r="AT86" s="567"/>
      <c r="AU86" s="570" t="s">
        <v>1047</v>
      </c>
      <c r="AV86" s="569"/>
      <c r="AW86" s="566" t="s">
        <v>1057</v>
      </c>
      <c r="AX86" s="567"/>
      <c r="AY86" s="570" t="s">
        <v>1047</v>
      </c>
      <c r="AZ86" s="569"/>
      <c r="BA86" s="566" t="s">
        <v>1058</v>
      </c>
      <c r="BB86" s="567"/>
      <c r="BC86" s="570" t="s">
        <v>1047</v>
      </c>
      <c r="BD86" s="569"/>
      <c r="BE86" s="566" t="s">
        <v>1060</v>
      </c>
      <c r="BF86" s="567"/>
      <c r="BG86" s="570" t="s">
        <v>1047</v>
      </c>
      <c r="BH86" s="569"/>
      <c r="BI86" s="566" t="s">
        <v>1061</v>
      </c>
      <c r="BJ86" s="567"/>
      <c r="BK86" s="570" t="s">
        <v>1047</v>
      </c>
      <c r="BL86" s="569"/>
      <c r="BM86" s="566" t="s">
        <v>1062</v>
      </c>
      <c r="BN86" s="567"/>
      <c r="BO86" s="570" t="s">
        <v>1047</v>
      </c>
      <c r="BP86" s="569"/>
    </row>
    <row r="87" spans="1:69" s="269" customFormat="1" ht="15.4" customHeight="1" x14ac:dyDescent="0.2">
      <c r="A87" s="260"/>
      <c r="B87" s="16"/>
      <c r="C87" s="262" t="s">
        <v>12</v>
      </c>
      <c r="D87" s="260"/>
      <c r="E87" s="260"/>
      <c r="F87" s="250" t="str">
        <f>IF(E20="","",E20)</f>
        <v/>
      </c>
      <c r="G87" s="260"/>
      <c r="H87" s="260"/>
      <c r="I87" s="262"/>
      <c r="J87" s="254"/>
      <c r="K87" s="268"/>
      <c r="M87" s="169"/>
      <c r="N87" s="170"/>
      <c r="O87" s="168"/>
      <c r="P87" s="158"/>
      <c r="Q87" s="156"/>
      <c r="R87" s="158"/>
      <c r="S87" s="156"/>
      <c r="T87" s="158"/>
      <c r="U87" s="156"/>
      <c r="V87" s="158"/>
      <c r="W87" s="156"/>
      <c r="X87" s="158"/>
      <c r="Y87" s="156"/>
      <c r="Z87" s="158"/>
      <c r="AA87" s="156"/>
      <c r="AB87" s="158"/>
      <c r="AC87" s="156"/>
      <c r="AD87" s="158"/>
      <c r="AE87" s="156"/>
      <c r="AF87" s="158"/>
      <c r="AG87" s="156"/>
      <c r="AH87" s="158"/>
      <c r="AI87" s="156"/>
      <c r="AJ87" s="158"/>
      <c r="AK87" s="156"/>
      <c r="AL87" s="158"/>
      <c r="AM87" s="156"/>
      <c r="AN87" s="158"/>
      <c r="AO87" s="156"/>
      <c r="AP87" s="158"/>
      <c r="AQ87" s="156"/>
      <c r="AR87" s="158"/>
      <c r="AS87" s="156"/>
      <c r="AT87" s="158"/>
      <c r="AU87" s="156"/>
      <c r="AV87" s="158"/>
      <c r="AW87" s="156"/>
      <c r="AX87" s="158"/>
      <c r="AY87" s="156"/>
      <c r="AZ87" s="158"/>
      <c r="BA87" s="156"/>
      <c r="BB87" s="158"/>
      <c r="BC87" s="156"/>
      <c r="BD87" s="158"/>
      <c r="BE87" s="156"/>
      <c r="BF87" s="158"/>
      <c r="BG87" s="156"/>
      <c r="BH87" s="158"/>
      <c r="BI87" s="156"/>
      <c r="BJ87" s="158"/>
      <c r="BK87" s="156"/>
      <c r="BL87" s="158"/>
      <c r="BM87" s="156"/>
      <c r="BN87" s="158"/>
      <c r="BO87" s="156"/>
      <c r="BP87" s="158"/>
    </row>
    <row r="88" spans="1:69" s="269" customFormat="1" ht="10.35" customHeight="1" x14ac:dyDescent="0.2">
      <c r="A88" s="260"/>
      <c r="B88" s="16"/>
      <c r="C88" s="260"/>
      <c r="D88" s="260"/>
      <c r="E88" s="260"/>
      <c r="F88" s="260"/>
      <c r="G88" s="260"/>
      <c r="H88" s="260"/>
      <c r="I88" s="260"/>
      <c r="J88" s="260"/>
      <c r="K88" s="268"/>
      <c r="M88" s="171"/>
      <c r="N88" s="172"/>
      <c r="O88" s="115"/>
      <c r="P88" s="122"/>
      <c r="Q88" s="117"/>
      <c r="R88" s="122"/>
      <c r="S88" s="117"/>
      <c r="T88" s="122"/>
      <c r="U88" s="117"/>
      <c r="V88" s="122"/>
      <c r="W88" s="117"/>
      <c r="X88" s="122"/>
      <c r="Y88" s="117"/>
      <c r="Z88" s="122"/>
      <c r="AA88" s="117"/>
      <c r="AB88" s="122"/>
      <c r="AC88" s="117"/>
      <c r="AD88" s="122"/>
      <c r="AE88" s="117"/>
      <c r="AF88" s="122"/>
      <c r="AG88" s="117"/>
      <c r="AH88" s="122"/>
      <c r="AI88" s="117"/>
      <c r="AJ88" s="122"/>
      <c r="AK88" s="117"/>
      <c r="AL88" s="122"/>
      <c r="AM88" s="117"/>
      <c r="AN88" s="122"/>
      <c r="AO88" s="117"/>
      <c r="AP88" s="122"/>
      <c r="AQ88" s="117"/>
      <c r="AR88" s="122"/>
      <c r="AS88" s="117"/>
      <c r="AT88" s="122"/>
      <c r="AU88" s="117"/>
      <c r="AV88" s="122"/>
      <c r="AW88" s="117"/>
      <c r="AX88" s="122"/>
      <c r="AY88" s="117"/>
      <c r="AZ88" s="122"/>
      <c r="BA88" s="117"/>
      <c r="BB88" s="122"/>
      <c r="BC88" s="117"/>
      <c r="BD88" s="122"/>
      <c r="BE88" s="117"/>
      <c r="BF88" s="122"/>
      <c r="BG88" s="117"/>
      <c r="BH88" s="122"/>
      <c r="BI88" s="117"/>
      <c r="BJ88" s="122"/>
      <c r="BK88" s="117"/>
      <c r="BL88" s="122"/>
      <c r="BM88" s="117"/>
      <c r="BN88" s="122"/>
      <c r="BO88" s="117"/>
      <c r="BP88" s="122"/>
    </row>
    <row r="89" spans="1:69" s="292" customFormat="1" ht="29.25" customHeight="1" x14ac:dyDescent="0.2">
      <c r="A89" s="290"/>
      <c r="B89" s="60"/>
      <c r="C89" s="61" t="s">
        <v>65</v>
      </c>
      <c r="D89" s="62" t="s">
        <v>34</v>
      </c>
      <c r="E89" s="62" t="s">
        <v>30</v>
      </c>
      <c r="F89" s="62" t="s">
        <v>31</v>
      </c>
      <c r="G89" s="62" t="s">
        <v>66</v>
      </c>
      <c r="H89" s="62" t="s">
        <v>67</v>
      </c>
      <c r="I89" s="62" t="s">
        <v>68</v>
      </c>
      <c r="J89" s="62" t="s">
        <v>56</v>
      </c>
      <c r="K89" s="291"/>
      <c r="M89" s="173" t="s">
        <v>67</v>
      </c>
      <c r="N89" s="174" t="s">
        <v>56</v>
      </c>
      <c r="O89" s="167" t="s">
        <v>67</v>
      </c>
      <c r="P89" s="160" t="s">
        <v>56</v>
      </c>
      <c r="Q89" s="159" t="s">
        <v>67</v>
      </c>
      <c r="R89" s="160" t="s">
        <v>56</v>
      </c>
      <c r="S89" s="159" t="s">
        <v>67</v>
      </c>
      <c r="T89" s="160" t="s">
        <v>56</v>
      </c>
      <c r="U89" s="159" t="s">
        <v>67</v>
      </c>
      <c r="V89" s="160" t="s">
        <v>56</v>
      </c>
      <c r="W89" s="159" t="s">
        <v>67</v>
      </c>
      <c r="X89" s="160" t="s">
        <v>56</v>
      </c>
      <c r="Y89" s="159" t="s">
        <v>67</v>
      </c>
      <c r="Z89" s="160" t="s">
        <v>56</v>
      </c>
      <c r="AA89" s="159" t="s">
        <v>67</v>
      </c>
      <c r="AB89" s="160" t="s">
        <v>56</v>
      </c>
      <c r="AC89" s="159" t="s">
        <v>67</v>
      </c>
      <c r="AD89" s="160" t="s">
        <v>56</v>
      </c>
      <c r="AE89" s="159" t="s">
        <v>67</v>
      </c>
      <c r="AF89" s="160" t="s">
        <v>56</v>
      </c>
      <c r="AG89" s="159" t="s">
        <v>67</v>
      </c>
      <c r="AH89" s="160" t="s">
        <v>56</v>
      </c>
      <c r="AI89" s="159" t="s">
        <v>67</v>
      </c>
      <c r="AJ89" s="160" t="s">
        <v>56</v>
      </c>
      <c r="AK89" s="159" t="s">
        <v>67</v>
      </c>
      <c r="AL89" s="160" t="s">
        <v>56</v>
      </c>
      <c r="AM89" s="159" t="s">
        <v>67</v>
      </c>
      <c r="AN89" s="160" t="s">
        <v>56</v>
      </c>
      <c r="AO89" s="159" t="s">
        <v>67</v>
      </c>
      <c r="AP89" s="160" t="s">
        <v>56</v>
      </c>
      <c r="AQ89" s="159" t="s">
        <v>67</v>
      </c>
      <c r="AR89" s="160" t="s">
        <v>56</v>
      </c>
      <c r="AS89" s="159" t="s">
        <v>67</v>
      </c>
      <c r="AT89" s="160" t="s">
        <v>56</v>
      </c>
      <c r="AU89" s="159" t="s">
        <v>67</v>
      </c>
      <c r="AV89" s="160" t="s">
        <v>56</v>
      </c>
      <c r="AW89" s="159" t="s">
        <v>67</v>
      </c>
      <c r="AX89" s="160" t="s">
        <v>56</v>
      </c>
      <c r="AY89" s="159" t="s">
        <v>67</v>
      </c>
      <c r="AZ89" s="160" t="s">
        <v>56</v>
      </c>
      <c r="BA89" s="159" t="s">
        <v>67</v>
      </c>
      <c r="BB89" s="160" t="s">
        <v>56</v>
      </c>
      <c r="BC89" s="159" t="s">
        <v>67</v>
      </c>
      <c r="BD89" s="160" t="s">
        <v>56</v>
      </c>
      <c r="BE89" s="159" t="s">
        <v>67</v>
      </c>
      <c r="BF89" s="160" t="s">
        <v>56</v>
      </c>
      <c r="BG89" s="159" t="s">
        <v>67</v>
      </c>
      <c r="BH89" s="160" t="s">
        <v>56</v>
      </c>
      <c r="BI89" s="159" t="s">
        <v>67</v>
      </c>
      <c r="BJ89" s="160" t="s">
        <v>56</v>
      </c>
      <c r="BK89" s="159" t="s">
        <v>67</v>
      </c>
      <c r="BL89" s="160" t="s">
        <v>56</v>
      </c>
      <c r="BM89" s="159" t="s">
        <v>67</v>
      </c>
      <c r="BN89" s="160" t="s">
        <v>56</v>
      </c>
      <c r="BO89" s="159" t="s">
        <v>67</v>
      </c>
      <c r="BP89" s="160" t="s">
        <v>56</v>
      </c>
      <c r="BQ89" s="269"/>
    </row>
    <row r="90" spans="1:69" s="269" customFormat="1" ht="22.9" customHeight="1" x14ac:dyDescent="0.25">
      <c r="A90" s="260"/>
      <c r="B90" s="16"/>
      <c r="C90" s="34" t="s">
        <v>69</v>
      </c>
      <c r="D90" s="260"/>
      <c r="E90" s="260"/>
      <c r="F90" s="260"/>
      <c r="G90" s="260"/>
      <c r="H90" s="260"/>
      <c r="I90" s="260"/>
      <c r="J90" s="63">
        <f>J91</f>
        <v>0</v>
      </c>
      <c r="K90" s="268"/>
      <c r="M90" s="212"/>
      <c r="N90" s="213" t="e">
        <f>N91</f>
        <v>#REF!</v>
      </c>
      <c r="O90" s="212"/>
      <c r="P90" s="213" t="e">
        <f t="shared" ref="P90" si="216">P91</f>
        <v>#REF!</v>
      </c>
      <c r="Q90" s="212"/>
      <c r="R90" s="213" t="e">
        <f t="shared" ref="R90" si="217">R91</f>
        <v>#REF!</v>
      </c>
      <c r="S90" s="212"/>
      <c r="T90" s="213" t="e">
        <f t="shared" ref="T90" si="218">T91</f>
        <v>#REF!</v>
      </c>
      <c r="U90" s="212"/>
      <c r="V90" s="213" t="e">
        <f t="shared" ref="V90" si="219">V91</f>
        <v>#REF!</v>
      </c>
      <c r="W90" s="212"/>
      <c r="X90" s="213" t="e">
        <f t="shared" ref="X90" si="220">X91</f>
        <v>#REF!</v>
      </c>
      <c r="Y90" s="212"/>
      <c r="Z90" s="213" t="e">
        <f t="shared" ref="Z90" si="221">Z91</f>
        <v>#REF!</v>
      </c>
      <c r="AA90" s="212"/>
      <c r="AB90" s="213" t="e">
        <f t="shared" ref="AB90" si="222">AB91</f>
        <v>#REF!</v>
      </c>
      <c r="AC90" s="212"/>
      <c r="AD90" s="213" t="e">
        <f t="shared" ref="AD90" si="223">AD91</f>
        <v>#REF!</v>
      </c>
      <c r="AE90" s="212"/>
      <c r="AF90" s="213" t="e">
        <f t="shared" ref="AF90" si="224">AF91</f>
        <v>#REF!</v>
      </c>
      <c r="AG90" s="212"/>
      <c r="AH90" s="213" t="e">
        <f t="shared" ref="AH90" si="225">AH91</f>
        <v>#REF!</v>
      </c>
      <c r="AI90" s="212"/>
      <c r="AJ90" s="213" t="e">
        <f t="shared" ref="AJ90" si="226">AJ91</f>
        <v>#REF!</v>
      </c>
      <c r="AK90" s="212"/>
      <c r="AL90" s="213" t="e">
        <f t="shared" ref="AL90" si="227">AL91</f>
        <v>#REF!</v>
      </c>
      <c r="AM90" s="212"/>
      <c r="AN90" s="213" t="e">
        <f t="shared" ref="AN90" si="228">AN91</f>
        <v>#REF!</v>
      </c>
      <c r="AO90" s="212"/>
      <c r="AP90" s="213" t="e">
        <f t="shared" ref="AP90" si="229">AP91</f>
        <v>#REF!</v>
      </c>
      <c r="AQ90" s="212"/>
      <c r="AR90" s="213" t="e">
        <f t="shared" ref="AR90" si="230">AR91</f>
        <v>#REF!</v>
      </c>
      <c r="AS90" s="212"/>
      <c r="AT90" s="213" t="e">
        <f t="shared" ref="AT90" si="231">AT91</f>
        <v>#REF!</v>
      </c>
      <c r="AU90" s="212"/>
      <c r="AV90" s="213" t="e">
        <f t="shared" ref="AV90" si="232">AV91</f>
        <v>#REF!</v>
      </c>
      <c r="AW90" s="212"/>
      <c r="AX90" s="213" t="e">
        <f t="shared" ref="AX90" si="233">AX91</f>
        <v>#REF!</v>
      </c>
      <c r="AY90" s="212"/>
      <c r="AZ90" s="213" t="e">
        <f t="shared" ref="AZ90" si="234">AZ91</f>
        <v>#REF!</v>
      </c>
      <c r="BA90" s="212"/>
      <c r="BB90" s="213" t="e">
        <f t="shared" ref="BB90" si="235">BB91</f>
        <v>#REF!</v>
      </c>
      <c r="BC90" s="212"/>
      <c r="BD90" s="213" t="e">
        <f t="shared" ref="BD90" si="236">BD91</f>
        <v>#REF!</v>
      </c>
      <c r="BE90" s="212"/>
      <c r="BF90" s="213" t="e">
        <f t="shared" ref="BF90" si="237">BF91</f>
        <v>#REF!</v>
      </c>
      <c r="BG90" s="212"/>
      <c r="BH90" s="213" t="e">
        <f t="shared" ref="BH90" si="238">BH91</f>
        <v>#REF!</v>
      </c>
      <c r="BI90" s="212"/>
      <c r="BJ90" s="213" t="e">
        <f t="shared" ref="BJ90" si="239">BJ91</f>
        <v>#REF!</v>
      </c>
      <c r="BK90" s="212"/>
      <c r="BL90" s="213" t="e">
        <f t="shared" ref="BL90" si="240">BL91</f>
        <v>#REF!</v>
      </c>
      <c r="BM90" s="212"/>
      <c r="BN90" s="213" t="e">
        <f t="shared" ref="BN90" si="241">BN91</f>
        <v>#REF!</v>
      </c>
      <c r="BO90" s="212"/>
      <c r="BP90" s="213" t="e">
        <f t="shared" ref="BP90" si="242">BP91</f>
        <v>#REF!</v>
      </c>
    </row>
    <row r="91" spans="1:69" s="65" customFormat="1" ht="25.9" customHeight="1" x14ac:dyDescent="0.2">
      <c r="B91" s="64"/>
      <c r="D91" s="66" t="s">
        <v>36</v>
      </c>
      <c r="E91" s="67" t="s">
        <v>282</v>
      </c>
      <c r="F91" s="67" t="s">
        <v>283</v>
      </c>
      <c r="J91" s="69">
        <f>J92</f>
        <v>0</v>
      </c>
      <c r="K91" s="294"/>
      <c r="M91" s="175"/>
      <c r="N91" s="214" t="e">
        <f>N92+#REF!</f>
        <v>#REF!</v>
      </c>
      <c r="O91" s="175"/>
      <c r="P91" s="214" t="e">
        <f>P92+#REF!</f>
        <v>#REF!</v>
      </c>
      <c r="Q91" s="175"/>
      <c r="R91" s="214" t="e">
        <f>R92+#REF!</f>
        <v>#REF!</v>
      </c>
      <c r="S91" s="175"/>
      <c r="T91" s="214" t="e">
        <f>T92+#REF!</f>
        <v>#REF!</v>
      </c>
      <c r="U91" s="175"/>
      <c r="V91" s="214" t="e">
        <f>V92+#REF!</f>
        <v>#REF!</v>
      </c>
      <c r="W91" s="175"/>
      <c r="X91" s="214" t="e">
        <f>X92+#REF!</f>
        <v>#REF!</v>
      </c>
      <c r="Y91" s="175"/>
      <c r="Z91" s="214" t="e">
        <f>Z92+#REF!</f>
        <v>#REF!</v>
      </c>
      <c r="AA91" s="175"/>
      <c r="AB91" s="214" t="e">
        <f>AB92+#REF!</f>
        <v>#REF!</v>
      </c>
      <c r="AC91" s="175"/>
      <c r="AD91" s="214" t="e">
        <f>AD92+#REF!</f>
        <v>#REF!</v>
      </c>
      <c r="AE91" s="175"/>
      <c r="AF91" s="214" t="e">
        <f>AF92+#REF!</f>
        <v>#REF!</v>
      </c>
      <c r="AG91" s="175"/>
      <c r="AH91" s="214" t="e">
        <f>AH92+#REF!</f>
        <v>#REF!</v>
      </c>
      <c r="AI91" s="175"/>
      <c r="AJ91" s="214" t="e">
        <f>AJ92+#REF!</f>
        <v>#REF!</v>
      </c>
      <c r="AK91" s="175"/>
      <c r="AL91" s="214" t="e">
        <f>AL92+#REF!</f>
        <v>#REF!</v>
      </c>
      <c r="AM91" s="175"/>
      <c r="AN91" s="214" t="e">
        <f>AN92+#REF!</f>
        <v>#REF!</v>
      </c>
      <c r="AO91" s="175"/>
      <c r="AP91" s="214" t="e">
        <f>AP92+#REF!</f>
        <v>#REF!</v>
      </c>
      <c r="AQ91" s="175"/>
      <c r="AR91" s="214" t="e">
        <f>AR92+#REF!</f>
        <v>#REF!</v>
      </c>
      <c r="AS91" s="175"/>
      <c r="AT91" s="214" t="e">
        <f>AT92+#REF!</f>
        <v>#REF!</v>
      </c>
      <c r="AU91" s="175"/>
      <c r="AV91" s="214" t="e">
        <f>AV92+#REF!</f>
        <v>#REF!</v>
      </c>
      <c r="AW91" s="175"/>
      <c r="AX91" s="214" t="e">
        <f>AX92+#REF!</f>
        <v>#REF!</v>
      </c>
      <c r="AY91" s="175"/>
      <c r="AZ91" s="214" t="e">
        <f>AZ92+#REF!</f>
        <v>#REF!</v>
      </c>
      <c r="BA91" s="175"/>
      <c r="BB91" s="214" t="e">
        <f>BB92+#REF!</f>
        <v>#REF!</v>
      </c>
      <c r="BC91" s="175"/>
      <c r="BD91" s="214" t="e">
        <f>BD92+#REF!</f>
        <v>#REF!</v>
      </c>
      <c r="BE91" s="175"/>
      <c r="BF91" s="214" t="e">
        <f>BF92+#REF!</f>
        <v>#REF!</v>
      </c>
      <c r="BG91" s="175"/>
      <c r="BH91" s="214" t="e">
        <f>BH92+#REF!</f>
        <v>#REF!</v>
      </c>
      <c r="BI91" s="175"/>
      <c r="BJ91" s="214" t="e">
        <f>BJ92+#REF!</f>
        <v>#REF!</v>
      </c>
      <c r="BK91" s="175"/>
      <c r="BL91" s="214" t="e">
        <f>BL92+#REF!</f>
        <v>#REF!</v>
      </c>
      <c r="BM91" s="175"/>
      <c r="BN91" s="214" t="e">
        <f>BN92+#REF!</f>
        <v>#REF!</v>
      </c>
      <c r="BO91" s="175"/>
      <c r="BP91" s="214" t="e">
        <f>BP92+#REF!</f>
        <v>#REF!</v>
      </c>
      <c r="BQ91" s="269"/>
    </row>
    <row r="92" spans="1:69" s="65" customFormat="1" ht="22.9" customHeight="1" x14ac:dyDescent="0.2">
      <c r="B92" s="64"/>
      <c r="D92" s="66" t="s">
        <v>36</v>
      </c>
      <c r="E92" s="70" t="s">
        <v>611</v>
      </c>
      <c r="F92" s="70" t="s">
        <v>612</v>
      </c>
      <c r="J92" s="71">
        <f>J710</f>
        <v>0</v>
      </c>
      <c r="K92" s="294"/>
      <c r="M92" s="175"/>
      <c r="N92" s="215">
        <f>N93</f>
        <v>0</v>
      </c>
      <c r="O92" s="175"/>
      <c r="P92" s="215">
        <f t="shared" ref="P92" si="243">P93</f>
        <v>0</v>
      </c>
      <c r="Q92" s="175"/>
      <c r="R92" s="215">
        <f t="shared" ref="R92" si="244">R93</f>
        <v>0</v>
      </c>
      <c r="S92" s="175"/>
      <c r="T92" s="215">
        <f t="shared" ref="T92" si="245">T93</f>
        <v>0</v>
      </c>
      <c r="U92" s="175"/>
      <c r="V92" s="215">
        <f t="shared" ref="V92" si="246">V93</f>
        <v>0</v>
      </c>
      <c r="W92" s="175"/>
      <c r="X92" s="215">
        <f t="shared" ref="X92" si="247">X93</f>
        <v>0</v>
      </c>
      <c r="Y92" s="175"/>
      <c r="Z92" s="215">
        <f t="shared" ref="Z92" si="248">Z93</f>
        <v>0</v>
      </c>
      <c r="AA92" s="175"/>
      <c r="AB92" s="215" t="e">
        <f t="shared" ref="AB92" si="249">AB93</f>
        <v>#REF!</v>
      </c>
      <c r="AC92" s="175"/>
      <c r="AD92" s="215">
        <f t="shared" ref="AD92" si="250">AD93</f>
        <v>0</v>
      </c>
      <c r="AE92" s="175"/>
      <c r="AF92" s="215" t="e">
        <f t="shared" ref="AF92" si="251">AF93</f>
        <v>#REF!</v>
      </c>
      <c r="AG92" s="175"/>
      <c r="AH92" s="215">
        <f t="shared" ref="AH92" si="252">AH93</f>
        <v>0</v>
      </c>
      <c r="AI92" s="175"/>
      <c r="AJ92" s="215" t="e">
        <f t="shared" ref="AJ92" si="253">AJ93</f>
        <v>#REF!</v>
      </c>
      <c r="AK92" s="175"/>
      <c r="AL92" s="215">
        <f t="shared" ref="AL92" si="254">AL93</f>
        <v>0</v>
      </c>
      <c r="AM92" s="175"/>
      <c r="AN92" s="215" t="e">
        <f t="shared" ref="AN92" si="255">AN93</f>
        <v>#REF!</v>
      </c>
      <c r="AO92" s="175"/>
      <c r="AP92" s="215">
        <f t="shared" ref="AP92" si="256">AP93</f>
        <v>0</v>
      </c>
      <c r="AQ92" s="175"/>
      <c r="AR92" s="215" t="e">
        <f t="shared" ref="AR92" si="257">AR93</f>
        <v>#REF!</v>
      </c>
      <c r="AS92" s="175"/>
      <c r="AT92" s="215">
        <f t="shared" ref="AT92" si="258">AT93</f>
        <v>0</v>
      </c>
      <c r="AU92" s="175"/>
      <c r="AV92" s="215" t="e">
        <f t="shared" ref="AV92" si="259">AV93</f>
        <v>#REF!</v>
      </c>
      <c r="AW92" s="175"/>
      <c r="AX92" s="215">
        <f t="shared" ref="AX92" si="260">AX93</f>
        <v>0</v>
      </c>
      <c r="AY92" s="175"/>
      <c r="AZ92" s="215" t="e">
        <f t="shared" ref="AZ92" si="261">AZ93</f>
        <v>#REF!</v>
      </c>
      <c r="BA92" s="175"/>
      <c r="BB92" s="215">
        <f t="shared" ref="BB92" si="262">BB93</f>
        <v>0</v>
      </c>
      <c r="BC92" s="175"/>
      <c r="BD92" s="215" t="e">
        <f t="shared" ref="BD92" si="263">BD93</f>
        <v>#REF!</v>
      </c>
      <c r="BE92" s="175"/>
      <c r="BF92" s="215">
        <f t="shared" ref="BF92" si="264">BF93</f>
        <v>0</v>
      </c>
      <c r="BG92" s="175"/>
      <c r="BH92" s="215" t="e">
        <f t="shared" ref="BH92" si="265">BH93</f>
        <v>#REF!</v>
      </c>
      <c r="BI92" s="175"/>
      <c r="BJ92" s="215">
        <f t="shared" ref="BJ92" si="266">BJ93</f>
        <v>0</v>
      </c>
      <c r="BK92" s="175"/>
      <c r="BL92" s="215" t="e">
        <f t="shared" ref="BL92" si="267">BL93</f>
        <v>#REF!</v>
      </c>
      <c r="BM92" s="175"/>
      <c r="BN92" s="215">
        <f t="shared" ref="BN92" si="268">BN93</f>
        <v>0</v>
      </c>
      <c r="BO92" s="175"/>
      <c r="BP92" s="215" t="e">
        <f t="shared" ref="BP92" si="269">BP93</f>
        <v>#REF!</v>
      </c>
      <c r="BQ92" s="292"/>
    </row>
    <row r="93" spans="1:69" s="65" customFormat="1" ht="20.85" customHeight="1" x14ac:dyDescent="0.2">
      <c r="B93" s="64"/>
      <c r="D93" s="66" t="s">
        <v>36</v>
      </c>
      <c r="E93" s="70" t="s">
        <v>613</v>
      </c>
      <c r="F93" s="70" t="s">
        <v>614</v>
      </c>
      <c r="J93" s="71">
        <f>J711</f>
        <v>0</v>
      </c>
      <c r="K93" s="294"/>
      <c r="M93" s="175"/>
      <c r="N93" s="215">
        <f>N94+N289+N525</f>
        <v>0</v>
      </c>
      <c r="O93" s="175"/>
      <c r="P93" s="215">
        <f t="shared" ref="P93" si="270">P94+P289+P525</f>
        <v>0</v>
      </c>
      <c r="Q93" s="175"/>
      <c r="R93" s="215">
        <f t="shared" ref="R93" si="271">R94+R289+R525</f>
        <v>0</v>
      </c>
      <c r="S93" s="175"/>
      <c r="T93" s="215">
        <f t="shared" ref="T93" si="272">T94+T289+T525</f>
        <v>0</v>
      </c>
      <c r="U93" s="175"/>
      <c r="V93" s="215">
        <f t="shared" ref="V93" si="273">V94+V289+V525</f>
        <v>0</v>
      </c>
      <c r="W93" s="175"/>
      <c r="X93" s="215">
        <f t="shared" ref="X93" si="274">X94+X289+X525</f>
        <v>0</v>
      </c>
      <c r="Y93" s="175"/>
      <c r="Z93" s="215">
        <f t="shared" ref="Z93" si="275">Z94+Z289+Z525</f>
        <v>0</v>
      </c>
      <c r="AA93" s="175"/>
      <c r="AB93" s="215" t="e">
        <f t="shared" ref="AB93" si="276">AB94+AB289+AB525</f>
        <v>#REF!</v>
      </c>
      <c r="AC93" s="175"/>
      <c r="AD93" s="215">
        <f t="shared" ref="AD93" si="277">AD94+AD289+AD525</f>
        <v>0</v>
      </c>
      <c r="AE93" s="175"/>
      <c r="AF93" s="215" t="e">
        <f t="shared" ref="AF93" si="278">AF94+AF289+AF525</f>
        <v>#REF!</v>
      </c>
      <c r="AG93" s="175"/>
      <c r="AH93" s="215">
        <f t="shared" ref="AH93" si="279">AH94+AH289+AH525</f>
        <v>0</v>
      </c>
      <c r="AI93" s="175"/>
      <c r="AJ93" s="215" t="e">
        <f t="shared" ref="AJ93" si="280">AJ94+AJ289+AJ525</f>
        <v>#REF!</v>
      </c>
      <c r="AK93" s="175"/>
      <c r="AL93" s="215">
        <f t="shared" ref="AL93" si="281">AL94+AL289+AL525</f>
        <v>0</v>
      </c>
      <c r="AM93" s="175"/>
      <c r="AN93" s="215" t="e">
        <f t="shared" ref="AN93" si="282">AN94+AN289+AN525</f>
        <v>#REF!</v>
      </c>
      <c r="AO93" s="175"/>
      <c r="AP93" s="215">
        <f t="shared" ref="AP93" si="283">AP94+AP289+AP525</f>
        <v>0</v>
      </c>
      <c r="AQ93" s="175"/>
      <c r="AR93" s="215" t="e">
        <f t="shared" ref="AR93" si="284">AR94+AR289+AR525</f>
        <v>#REF!</v>
      </c>
      <c r="AS93" s="175"/>
      <c r="AT93" s="215">
        <f t="shared" ref="AT93" si="285">AT94+AT289+AT525</f>
        <v>0</v>
      </c>
      <c r="AU93" s="175"/>
      <c r="AV93" s="215" t="e">
        <f t="shared" ref="AV93" si="286">AV94+AV289+AV525</f>
        <v>#REF!</v>
      </c>
      <c r="AW93" s="175"/>
      <c r="AX93" s="215">
        <f t="shared" ref="AX93" si="287">AX94+AX289+AX525</f>
        <v>0</v>
      </c>
      <c r="AY93" s="175"/>
      <c r="AZ93" s="215" t="e">
        <f t="shared" ref="AZ93" si="288">AZ94+AZ289+AZ525</f>
        <v>#REF!</v>
      </c>
      <c r="BA93" s="175"/>
      <c r="BB93" s="215">
        <f t="shared" ref="BB93" si="289">BB94+BB289+BB525</f>
        <v>0</v>
      </c>
      <c r="BC93" s="175"/>
      <c r="BD93" s="215" t="e">
        <f t="shared" ref="BD93" si="290">BD94+BD289+BD525</f>
        <v>#REF!</v>
      </c>
      <c r="BE93" s="175"/>
      <c r="BF93" s="215">
        <f t="shared" ref="BF93" si="291">BF94+BF289+BF525</f>
        <v>0</v>
      </c>
      <c r="BG93" s="175"/>
      <c r="BH93" s="215" t="e">
        <f t="shared" ref="BH93" si="292">BH94+BH289+BH525</f>
        <v>#REF!</v>
      </c>
      <c r="BI93" s="175"/>
      <c r="BJ93" s="215">
        <f t="shared" ref="BJ93" si="293">BJ94+BJ289+BJ525</f>
        <v>0</v>
      </c>
      <c r="BK93" s="175"/>
      <c r="BL93" s="215" t="e">
        <f t="shared" ref="BL93" si="294">BL94+BL289+BL525</f>
        <v>#REF!</v>
      </c>
      <c r="BM93" s="175"/>
      <c r="BN93" s="215">
        <f t="shared" ref="BN93" si="295">BN94+BN289+BN525</f>
        <v>0</v>
      </c>
      <c r="BO93" s="175"/>
      <c r="BP93" s="215" t="e">
        <f t="shared" ref="BP93" si="296">BP94+BP289+BP525</f>
        <v>#REF!</v>
      </c>
      <c r="BQ93" s="269"/>
    </row>
    <row r="94" spans="1:69" s="107" customFormat="1" ht="36.75" customHeight="1" x14ac:dyDescent="0.2">
      <c r="B94" s="106"/>
      <c r="D94" s="108" t="s">
        <v>36</v>
      </c>
      <c r="E94" s="108" t="s">
        <v>615</v>
      </c>
      <c r="F94" s="108" t="s">
        <v>616</v>
      </c>
      <c r="J94" s="110">
        <f>J712</f>
        <v>0</v>
      </c>
      <c r="K94" s="299"/>
      <c r="M94" s="217"/>
      <c r="N94" s="218">
        <f>SUM(N95:N288)</f>
        <v>0</v>
      </c>
      <c r="O94" s="217"/>
      <c r="P94" s="218">
        <f t="shared" ref="P94" si="297">SUM(P95:P288)</f>
        <v>0</v>
      </c>
      <c r="Q94" s="217"/>
      <c r="R94" s="218">
        <f t="shared" ref="R94" si="298">SUM(R95:R288)</f>
        <v>0</v>
      </c>
      <c r="S94" s="217"/>
      <c r="T94" s="218">
        <f t="shared" ref="T94" si="299">SUM(T95:T288)</f>
        <v>0</v>
      </c>
      <c r="U94" s="217"/>
      <c r="V94" s="218">
        <f t="shared" ref="V94" si="300">SUM(V95:V288)</f>
        <v>0</v>
      </c>
      <c r="W94" s="217"/>
      <c r="X94" s="218">
        <f t="shared" ref="X94" si="301">SUM(X95:X288)</f>
        <v>0</v>
      </c>
      <c r="Y94" s="217"/>
      <c r="Z94" s="218">
        <f t="shared" ref="Z94" si="302">SUM(Z95:Z288)</f>
        <v>0</v>
      </c>
      <c r="AA94" s="217"/>
      <c r="AB94" s="218" t="e">
        <f t="shared" ref="AB94" si="303">SUM(AB95:AB288)</f>
        <v>#REF!</v>
      </c>
      <c r="AC94" s="217"/>
      <c r="AD94" s="218">
        <f t="shared" ref="AD94" si="304">SUM(AD95:AD288)</f>
        <v>0</v>
      </c>
      <c r="AE94" s="217"/>
      <c r="AF94" s="218" t="e">
        <f t="shared" ref="AF94" si="305">SUM(AF95:AF288)</f>
        <v>#REF!</v>
      </c>
      <c r="AG94" s="217"/>
      <c r="AH94" s="218">
        <f t="shared" ref="AH94" si="306">SUM(AH95:AH288)</f>
        <v>0</v>
      </c>
      <c r="AI94" s="217"/>
      <c r="AJ94" s="218" t="e">
        <f t="shared" ref="AJ94" si="307">SUM(AJ95:AJ288)</f>
        <v>#REF!</v>
      </c>
      <c r="AK94" s="217"/>
      <c r="AL94" s="218">
        <f t="shared" ref="AL94" si="308">SUM(AL95:AL288)</f>
        <v>0</v>
      </c>
      <c r="AM94" s="217"/>
      <c r="AN94" s="218" t="e">
        <f t="shared" ref="AN94" si="309">SUM(AN95:AN288)</f>
        <v>#REF!</v>
      </c>
      <c r="AO94" s="217"/>
      <c r="AP94" s="218">
        <f t="shared" ref="AP94" si="310">SUM(AP95:AP288)</f>
        <v>0</v>
      </c>
      <c r="AQ94" s="217"/>
      <c r="AR94" s="218" t="e">
        <f t="shared" ref="AR94" si="311">SUM(AR95:AR288)</f>
        <v>#REF!</v>
      </c>
      <c r="AS94" s="217"/>
      <c r="AT94" s="218">
        <f t="shared" ref="AT94" si="312">SUM(AT95:AT288)</f>
        <v>0</v>
      </c>
      <c r="AU94" s="217"/>
      <c r="AV94" s="218" t="e">
        <f t="shared" ref="AV94" si="313">SUM(AV95:AV288)</f>
        <v>#REF!</v>
      </c>
      <c r="AW94" s="217"/>
      <c r="AX94" s="218">
        <f t="shared" ref="AX94" si="314">SUM(AX95:AX288)</f>
        <v>0</v>
      </c>
      <c r="AY94" s="217"/>
      <c r="AZ94" s="218" t="e">
        <f t="shared" ref="AZ94" si="315">SUM(AZ95:AZ288)</f>
        <v>#REF!</v>
      </c>
      <c r="BA94" s="217"/>
      <c r="BB94" s="218">
        <f t="shared" ref="BB94" si="316">SUM(BB95:BB288)</f>
        <v>0</v>
      </c>
      <c r="BC94" s="217"/>
      <c r="BD94" s="218" t="e">
        <f t="shared" ref="BD94" si="317">SUM(BD95:BD288)</f>
        <v>#REF!</v>
      </c>
      <c r="BE94" s="217"/>
      <c r="BF94" s="218">
        <f t="shared" ref="BF94" si="318">SUM(BF95:BF288)</f>
        <v>0</v>
      </c>
      <c r="BG94" s="217"/>
      <c r="BH94" s="218" t="e">
        <f t="shared" ref="BH94" si="319">SUM(BH95:BH288)</f>
        <v>#REF!</v>
      </c>
      <c r="BI94" s="217"/>
      <c r="BJ94" s="218">
        <f t="shared" ref="BJ94" si="320">SUM(BJ95:BJ288)</f>
        <v>0</v>
      </c>
      <c r="BK94" s="217"/>
      <c r="BL94" s="218" t="e">
        <f t="shared" ref="BL94" si="321">SUM(BL95:BL288)</f>
        <v>#REF!</v>
      </c>
      <c r="BM94" s="217"/>
      <c r="BN94" s="218">
        <f t="shared" ref="BN94" si="322">SUM(BN95:BN288)</f>
        <v>0</v>
      </c>
      <c r="BO94" s="217"/>
      <c r="BP94" s="218" t="e">
        <f t="shared" ref="BP94" si="323">SUM(BP95:BP288)</f>
        <v>#REF!</v>
      </c>
      <c r="BQ94" s="65"/>
    </row>
    <row r="95" spans="1:69" s="1" customFormat="1" ht="16.5" hidden="1" customHeight="1" x14ac:dyDescent="0.2">
      <c r="A95" s="114"/>
      <c r="B95" s="16"/>
      <c r="C95" s="98" t="s">
        <v>39</v>
      </c>
      <c r="D95" s="98" t="s">
        <v>108</v>
      </c>
      <c r="E95" s="99" t="s">
        <v>617</v>
      </c>
      <c r="F95" s="100" t="s">
        <v>618</v>
      </c>
      <c r="G95" s="101" t="s">
        <v>145</v>
      </c>
      <c r="H95" s="102">
        <v>304</v>
      </c>
      <c r="I95" s="103">
        <v>11.59</v>
      </c>
      <c r="J95" s="104">
        <f>ROUND(I95*H95,2)</f>
        <v>3523.36</v>
      </c>
      <c r="K95" s="142"/>
      <c r="M95" s="161">
        <v>0</v>
      </c>
      <c r="N95" s="162">
        <f>M95*I95</f>
        <v>0</v>
      </c>
      <c r="O95" s="161">
        <v>0</v>
      </c>
      <c r="P95" s="162">
        <f>O95*I95</f>
        <v>0</v>
      </c>
      <c r="Q95" s="161">
        <v>0</v>
      </c>
      <c r="R95" s="162">
        <f>Q95*I95</f>
        <v>0</v>
      </c>
      <c r="S95" s="161">
        <f>M95+O95</f>
        <v>0</v>
      </c>
      <c r="T95" s="162">
        <f>S95*I95</f>
        <v>0</v>
      </c>
      <c r="U95" s="161">
        <v>0</v>
      </c>
      <c r="V95" s="162">
        <f>U95*I95</f>
        <v>0</v>
      </c>
      <c r="W95" s="161">
        <f>Q95+S95</f>
        <v>0</v>
      </c>
      <c r="X95" s="162">
        <f>W95*I95</f>
        <v>0</v>
      </c>
      <c r="Y95" s="161">
        <v>0</v>
      </c>
      <c r="Z95" s="162">
        <f>Y95*I95</f>
        <v>0</v>
      </c>
      <c r="AA95" s="161" t="e">
        <f>#REF!+#REF!</f>
        <v>#REF!</v>
      </c>
      <c r="AB95" s="162" t="e">
        <f>AA95*I95</f>
        <v>#REF!</v>
      </c>
      <c r="AC95" s="161">
        <v>0</v>
      </c>
      <c r="AD95" s="162">
        <f>AC95*I95</f>
        <v>0</v>
      </c>
      <c r="AE95" s="161" t="e">
        <f>Y95+AA95</f>
        <v>#REF!</v>
      </c>
      <c r="AF95" s="162" t="e">
        <f>AE95*I95</f>
        <v>#REF!</v>
      </c>
      <c r="AG95" s="161">
        <v>0</v>
      </c>
      <c r="AH95" s="162">
        <f>AG95*I95</f>
        <v>0</v>
      </c>
      <c r="AI95" s="161" t="e">
        <f>AC95+AE95</f>
        <v>#REF!</v>
      </c>
      <c r="AJ95" s="162" t="e">
        <f>AI95*I95</f>
        <v>#REF!</v>
      </c>
      <c r="AK95" s="161">
        <v>0</v>
      </c>
      <c r="AL95" s="162">
        <f>AK95*I95</f>
        <v>0</v>
      </c>
      <c r="AM95" s="161" t="e">
        <f>AG95+AI95</f>
        <v>#REF!</v>
      </c>
      <c r="AN95" s="162" t="e">
        <f>AM95*I95</f>
        <v>#REF!</v>
      </c>
      <c r="AO95" s="161">
        <v>0</v>
      </c>
      <c r="AP95" s="162">
        <f>AO95*I95</f>
        <v>0</v>
      </c>
      <c r="AQ95" s="161" t="e">
        <f>AK95+AM95</f>
        <v>#REF!</v>
      </c>
      <c r="AR95" s="162" t="e">
        <f>AQ95*I95</f>
        <v>#REF!</v>
      </c>
      <c r="AS95" s="161">
        <v>0</v>
      </c>
      <c r="AT95" s="162">
        <f>AS95*I95</f>
        <v>0</v>
      </c>
      <c r="AU95" s="161" t="e">
        <f>AO95+AQ95</f>
        <v>#REF!</v>
      </c>
      <c r="AV95" s="162" t="e">
        <f>AU95*I95</f>
        <v>#REF!</v>
      </c>
      <c r="AW95" s="161">
        <v>0</v>
      </c>
      <c r="AX95" s="162">
        <f>AW95*I95</f>
        <v>0</v>
      </c>
      <c r="AY95" s="161" t="e">
        <f t="shared" ref="AY95" si="324">AS95+AU95</f>
        <v>#REF!</v>
      </c>
      <c r="AZ95" s="162" t="e">
        <f>AY95*I95</f>
        <v>#REF!</v>
      </c>
      <c r="BA95" s="161">
        <v>0</v>
      </c>
      <c r="BB95" s="162">
        <f>BA95*I95</f>
        <v>0</v>
      </c>
      <c r="BC95" s="161" t="e">
        <f t="shared" ref="BC95" si="325">AW95+AY95</f>
        <v>#REF!</v>
      </c>
      <c r="BD95" s="162" t="e">
        <f>BC95*I95</f>
        <v>#REF!</v>
      </c>
      <c r="BE95" s="161">
        <v>0</v>
      </c>
      <c r="BF95" s="162">
        <f>BE95*I95</f>
        <v>0</v>
      </c>
      <c r="BG95" s="161" t="e">
        <f t="shared" ref="BG95" si="326">BA95+BC95</f>
        <v>#REF!</v>
      </c>
      <c r="BH95" s="162" t="e">
        <f>BG95*I95</f>
        <v>#REF!</v>
      </c>
      <c r="BI95" s="161">
        <v>0</v>
      </c>
      <c r="BJ95" s="162">
        <f>BI95*I95</f>
        <v>0</v>
      </c>
      <c r="BK95" s="161" t="e">
        <f t="shared" ref="BK95" si="327">BE95+BG95</f>
        <v>#REF!</v>
      </c>
      <c r="BL95" s="162" t="e">
        <f>BK95*I95</f>
        <v>#REF!</v>
      </c>
      <c r="BM95" s="161">
        <v>0</v>
      </c>
      <c r="BN95" s="162">
        <f>BM95*I95</f>
        <v>0</v>
      </c>
      <c r="BO95" s="161" t="e">
        <f>BI95+BK95</f>
        <v>#REF!</v>
      </c>
      <c r="BP95" s="162" t="e">
        <f>BO95*I95</f>
        <v>#REF!</v>
      </c>
      <c r="BQ95" s="4"/>
    </row>
    <row r="96" spans="1:69" s="6" customFormat="1" ht="11.25" hidden="1" customHeight="1" x14ac:dyDescent="0.2">
      <c r="B96" s="86"/>
      <c r="C96" s="87"/>
      <c r="D96" s="79" t="s">
        <v>77</v>
      </c>
      <c r="E96" s="88" t="s">
        <v>5</v>
      </c>
      <c r="F96" s="89" t="s">
        <v>619</v>
      </c>
      <c r="G96" s="87"/>
      <c r="H96" s="90">
        <v>304</v>
      </c>
      <c r="I96" s="91"/>
      <c r="J96" s="87"/>
      <c r="K96" s="146"/>
      <c r="M96" s="177"/>
      <c r="N96" s="216"/>
      <c r="O96" s="177"/>
      <c r="P96" s="216"/>
      <c r="Q96" s="177"/>
      <c r="R96" s="216"/>
      <c r="S96" s="177"/>
      <c r="T96" s="216"/>
      <c r="U96" s="177"/>
      <c r="V96" s="216"/>
      <c r="W96" s="177"/>
      <c r="X96" s="216"/>
      <c r="Y96" s="177"/>
      <c r="Z96" s="216"/>
      <c r="AA96" s="177"/>
      <c r="AB96" s="216"/>
      <c r="AC96" s="177"/>
      <c r="AD96" s="216"/>
      <c r="AE96" s="177"/>
      <c r="AF96" s="216"/>
      <c r="AG96" s="177"/>
      <c r="AH96" s="216"/>
      <c r="AI96" s="177"/>
      <c r="AJ96" s="216"/>
      <c r="AK96" s="177"/>
      <c r="AL96" s="216"/>
      <c r="AM96" s="177"/>
      <c r="AN96" s="216"/>
      <c r="AO96" s="177"/>
      <c r="AP96" s="216"/>
      <c r="AQ96" s="177"/>
      <c r="AR96" s="216"/>
      <c r="AS96" s="177"/>
      <c r="AT96" s="216"/>
      <c r="AU96" s="177"/>
      <c r="AV96" s="216"/>
      <c r="AW96" s="177"/>
      <c r="AX96" s="216"/>
      <c r="AY96" s="177"/>
      <c r="AZ96" s="216"/>
      <c r="BA96" s="177"/>
      <c r="BB96" s="216"/>
      <c r="BC96" s="177"/>
      <c r="BD96" s="216"/>
      <c r="BE96" s="177"/>
      <c r="BF96" s="216"/>
      <c r="BG96" s="177"/>
      <c r="BH96" s="216"/>
      <c r="BI96" s="177"/>
      <c r="BJ96" s="216"/>
      <c r="BK96" s="177"/>
      <c r="BL96" s="216"/>
      <c r="BM96" s="177"/>
      <c r="BN96" s="216"/>
      <c r="BO96" s="177"/>
      <c r="BP96" s="216"/>
      <c r="BQ96" s="4"/>
    </row>
    <row r="97" spans="1:69" s="1" customFormat="1" ht="16.5" hidden="1" customHeight="1" x14ac:dyDescent="0.2">
      <c r="A97" s="114"/>
      <c r="B97" s="16"/>
      <c r="C97" s="98" t="s">
        <v>41</v>
      </c>
      <c r="D97" s="98" t="s">
        <v>108</v>
      </c>
      <c r="E97" s="99" t="s">
        <v>620</v>
      </c>
      <c r="F97" s="100" t="s">
        <v>621</v>
      </c>
      <c r="G97" s="101" t="s">
        <v>145</v>
      </c>
      <c r="H97" s="102">
        <v>973</v>
      </c>
      <c r="I97" s="103">
        <v>11.59</v>
      </c>
      <c r="J97" s="104">
        <f>ROUND(I97*H97,2)</f>
        <v>11277.07</v>
      </c>
      <c r="K97" s="142"/>
      <c r="M97" s="161">
        <v>0</v>
      </c>
      <c r="N97" s="162">
        <f>M97*I97</f>
        <v>0</v>
      </c>
      <c r="O97" s="161">
        <v>0</v>
      </c>
      <c r="P97" s="162">
        <f>O97*I97</f>
        <v>0</v>
      </c>
      <c r="Q97" s="161">
        <v>0</v>
      </c>
      <c r="R97" s="162">
        <f>Q97*I97</f>
        <v>0</v>
      </c>
      <c r="S97" s="161">
        <f>M97+O97</f>
        <v>0</v>
      </c>
      <c r="T97" s="162">
        <f>S97*I97</f>
        <v>0</v>
      </c>
      <c r="U97" s="161">
        <v>0</v>
      </c>
      <c r="V97" s="162">
        <f>U97*I97</f>
        <v>0</v>
      </c>
      <c r="W97" s="161">
        <f>Q97+S97</f>
        <v>0</v>
      </c>
      <c r="X97" s="162">
        <f>W97*I97</f>
        <v>0</v>
      </c>
      <c r="Y97" s="161">
        <v>0</v>
      </c>
      <c r="Z97" s="162">
        <f>Y97*I97</f>
        <v>0</v>
      </c>
      <c r="AA97" s="161" t="e">
        <f>#REF!+#REF!</f>
        <v>#REF!</v>
      </c>
      <c r="AB97" s="162" t="e">
        <f>AA97*I97</f>
        <v>#REF!</v>
      </c>
      <c r="AC97" s="161">
        <v>0</v>
      </c>
      <c r="AD97" s="162">
        <f>AC97*I97</f>
        <v>0</v>
      </c>
      <c r="AE97" s="161" t="e">
        <f>Y97+AA97</f>
        <v>#REF!</v>
      </c>
      <c r="AF97" s="162" t="e">
        <f>AE97*I97</f>
        <v>#REF!</v>
      </c>
      <c r="AG97" s="161">
        <v>0</v>
      </c>
      <c r="AH97" s="162">
        <f>AG97*I97</f>
        <v>0</v>
      </c>
      <c r="AI97" s="161" t="e">
        <f>AC97+AE97</f>
        <v>#REF!</v>
      </c>
      <c r="AJ97" s="162" t="e">
        <f>AI97*I97</f>
        <v>#REF!</v>
      </c>
      <c r="AK97" s="161">
        <v>0</v>
      </c>
      <c r="AL97" s="162">
        <f>AK97*I97</f>
        <v>0</v>
      </c>
      <c r="AM97" s="161" t="e">
        <f>AG97+AI97</f>
        <v>#REF!</v>
      </c>
      <c r="AN97" s="162" t="e">
        <f>AM97*I97</f>
        <v>#REF!</v>
      </c>
      <c r="AO97" s="161">
        <v>0</v>
      </c>
      <c r="AP97" s="162">
        <f>AO97*I97</f>
        <v>0</v>
      </c>
      <c r="AQ97" s="161" t="e">
        <f>AK97+AM97</f>
        <v>#REF!</v>
      </c>
      <c r="AR97" s="162" t="e">
        <f>AQ97*I97</f>
        <v>#REF!</v>
      </c>
      <c r="AS97" s="161">
        <v>0</v>
      </c>
      <c r="AT97" s="162">
        <f>AS97*I97</f>
        <v>0</v>
      </c>
      <c r="AU97" s="161" t="e">
        <f>AO97+AQ97</f>
        <v>#REF!</v>
      </c>
      <c r="AV97" s="162" t="e">
        <f>AU97*I97</f>
        <v>#REF!</v>
      </c>
      <c r="AW97" s="161">
        <v>0</v>
      </c>
      <c r="AX97" s="162">
        <f>AW97*I97</f>
        <v>0</v>
      </c>
      <c r="AY97" s="161" t="e">
        <f t="shared" ref="AY97" si="328">AS97+AU97</f>
        <v>#REF!</v>
      </c>
      <c r="AZ97" s="162" t="e">
        <f>AY97*I97</f>
        <v>#REF!</v>
      </c>
      <c r="BA97" s="161">
        <v>0</v>
      </c>
      <c r="BB97" s="162">
        <f>BA97*I97</f>
        <v>0</v>
      </c>
      <c r="BC97" s="161" t="e">
        <f t="shared" ref="BC97" si="329">AW97+AY97</f>
        <v>#REF!</v>
      </c>
      <c r="BD97" s="162" t="e">
        <f>BC97*I97</f>
        <v>#REF!</v>
      </c>
      <c r="BE97" s="161">
        <v>0</v>
      </c>
      <c r="BF97" s="162">
        <f>BE97*I97</f>
        <v>0</v>
      </c>
      <c r="BG97" s="161" t="e">
        <f t="shared" ref="BG97" si="330">BA97+BC97</f>
        <v>#REF!</v>
      </c>
      <c r="BH97" s="162" t="e">
        <f>BG97*I97</f>
        <v>#REF!</v>
      </c>
      <c r="BI97" s="161">
        <v>0</v>
      </c>
      <c r="BJ97" s="162">
        <f>BI97*I97</f>
        <v>0</v>
      </c>
      <c r="BK97" s="161" t="e">
        <f t="shared" ref="BK97" si="331">BE97+BG97</f>
        <v>#REF!</v>
      </c>
      <c r="BL97" s="162" t="e">
        <f>BK97*I97</f>
        <v>#REF!</v>
      </c>
      <c r="BM97" s="161">
        <v>0</v>
      </c>
      <c r="BN97" s="162">
        <f>BM97*I97</f>
        <v>0</v>
      </c>
      <c r="BO97" s="161" t="e">
        <f>BI97+BK97</f>
        <v>#REF!</v>
      </c>
      <c r="BP97" s="162" t="e">
        <f>BO97*I97</f>
        <v>#REF!</v>
      </c>
      <c r="BQ97" s="8"/>
    </row>
    <row r="98" spans="1:69" s="6" customFormat="1" ht="11.25" hidden="1" customHeight="1" x14ac:dyDescent="0.2">
      <c r="B98" s="86"/>
      <c r="C98" s="87"/>
      <c r="D98" s="79" t="s">
        <v>77</v>
      </c>
      <c r="E98" s="88" t="s">
        <v>5</v>
      </c>
      <c r="F98" s="89" t="s">
        <v>622</v>
      </c>
      <c r="G98" s="87"/>
      <c r="H98" s="90">
        <v>973</v>
      </c>
      <c r="I98" s="91"/>
      <c r="J98" s="87"/>
      <c r="K98" s="146"/>
      <c r="M98" s="177"/>
      <c r="N98" s="216"/>
      <c r="O98" s="177"/>
      <c r="P98" s="216"/>
      <c r="Q98" s="177"/>
      <c r="R98" s="216"/>
      <c r="S98" s="177"/>
      <c r="T98" s="216"/>
      <c r="U98" s="177"/>
      <c r="V98" s="216"/>
      <c r="W98" s="177"/>
      <c r="X98" s="216"/>
      <c r="Y98" s="177"/>
      <c r="Z98" s="216"/>
      <c r="AA98" s="177"/>
      <c r="AB98" s="216"/>
      <c r="AC98" s="177"/>
      <c r="AD98" s="216"/>
      <c r="AE98" s="177"/>
      <c r="AF98" s="216"/>
      <c r="AG98" s="177"/>
      <c r="AH98" s="216"/>
      <c r="AI98" s="177"/>
      <c r="AJ98" s="216"/>
      <c r="AK98" s="177"/>
      <c r="AL98" s="216"/>
      <c r="AM98" s="177"/>
      <c r="AN98" s="216"/>
      <c r="AO98" s="177"/>
      <c r="AP98" s="216"/>
      <c r="AQ98" s="177"/>
      <c r="AR98" s="216"/>
      <c r="AS98" s="177"/>
      <c r="AT98" s="216"/>
      <c r="AU98" s="177"/>
      <c r="AV98" s="216"/>
      <c r="AW98" s="177"/>
      <c r="AX98" s="216"/>
      <c r="AY98" s="177"/>
      <c r="AZ98" s="216"/>
      <c r="BA98" s="177"/>
      <c r="BB98" s="216"/>
      <c r="BC98" s="177"/>
      <c r="BD98" s="216"/>
      <c r="BE98" s="177"/>
      <c r="BF98" s="216"/>
      <c r="BG98" s="177"/>
      <c r="BH98" s="216"/>
      <c r="BI98" s="177"/>
      <c r="BJ98" s="216"/>
      <c r="BK98" s="177"/>
      <c r="BL98" s="216"/>
      <c r="BM98" s="177"/>
      <c r="BN98" s="216"/>
      <c r="BO98" s="177"/>
      <c r="BP98" s="216"/>
      <c r="BQ98" s="1"/>
    </row>
    <row r="99" spans="1:69" s="1" customFormat="1" ht="16.5" hidden="1" customHeight="1" x14ac:dyDescent="0.2">
      <c r="A99" s="114"/>
      <c r="B99" s="16"/>
      <c r="C99" s="98" t="s">
        <v>50</v>
      </c>
      <c r="D99" s="98" t="s">
        <v>108</v>
      </c>
      <c r="E99" s="99" t="s">
        <v>623</v>
      </c>
      <c r="F99" s="100" t="s">
        <v>624</v>
      </c>
      <c r="G99" s="101" t="s">
        <v>145</v>
      </c>
      <c r="H99" s="102">
        <v>252</v>
      </c>
      <c r="I99" s="103">
        <v>20.25</v>
      </c>
      <c r="J99" s="104">
        <f>ROUND(I99*H99,2)</f>
        <v>5103</v>
      </c>
      <c r="K99" s="142"/>
      <c r="M99" s="161">
        <v>0</v>
      </c>
      <c r="N99" s="162">
        <f>M99*I99</f>
        <v>0</v>
      </c>
      <c r="O99" s="161">
        <v>0</v>
      </c>
      <c r="P99" s="162">
        <f>O99*I99</f>
        <v>0</v>
      </c>
      <c r="Q99" s="161">
        <v>0</v>
      </c>
      <c r="R99" s="162">
        <f>Q99*I99</f>
        <v>0</v>
      </c>
      <c r="S99" s="161">
        <f>M99+O99</f>
        <v>0</v>
      </c>
      <c r="T99" s="162">
        <f>S99*I99</f>
        <v>0</v>
      </c>
      <c r="U99" s="161">
        <v>0</v>
      </c>
      <c r="V99" s="162">
        <f>U99*I99</f>
        <v>0</v>
      </c>
      <c r="W99" s="161">
        <f>Q99+S99</f>
        <v>0</v>
      </c>
      <c r="X99" s="162">
        <f>W99*I99</f>
        <v>0</v>
      </c>
      <c r="Y99" s="161">
        <v>0</v>
      </c>
      <c r="Z99" s="162">
        <f>Y99*I99</f>
        <v>0</v>
      </c>
      <c r="AA99" s="161" t="e">
        <f>#REF!+#REF!</f>
        <v>#REF!</v>
      </c>
      <c r="AB99" s="162" t="e">
        <f>AA99*I99</f>
        <v>#REF!</v>
      </c>
      <c r="AC99" s="161">
        <v>0</v>
      </c>
      <c r="AD99" s="162">
        <f>AC99*I99</f>
        <v>0</v>
      </c>
      <c r="AE99" s="161" t="e">
        <f>Y99+AA99</f>
        <v>#REF!</v>
      </c>
      <c r="AF99" s="162" t="e">
        <f>AE99*I99</f>
        <v>#REF!</v>
      </c>
      <c r="AG99" s="161">
        <v>0</v>
      </c>
      <c r="AH99" s="162">
        <f>AG99*I99</f>
        <v>0</v>
      </c>
      <c r="AI99" s="161" t="e">
        <f>AC99+AE99</f>
        <v>#REF!</v>
      </c>
      <c r="AJ99" s="162" t="e">
        <f>AI99*I99</f>
        <v>#REF!</v>
      </c>
      <c r="AK99" s="161">
        <v>0</v>
      </c>
      <c r="AL99" s="162">
        <f>AK99*I99</f>
        <v>0</v>
      </c>
      <c r="AM99" s="161" t="e">
        <f>AG99+AI99</f>
        <v>#REF!</v>
      </c>
      <c r="AN99" s="162" t="e">
        <f>AM99*I99</f>
        <v>#REF!</v>
      </c>
      <c r="AO99" s="161">
        <v>0</v>
      </c>
      <c r="AP99" s="162">
        <f>AO99*I99</f>
        <v>0</v>
      </c>
      <c r="AQ99" s="161" t="e">
        <f>AK99+AM99</f>
        <v>#REF!</v>
      </c>
      <c r="AR99" s="162" t="e">
        <f>AQ99*I99</f>
        <v>#REF!</v>
      </c>
      <c r="AS99" s="161">
        <v>0</v>
      </c>
      <c r="AT99" s="162">
        <f>AS99*I99</f>
        <v>0</v>
      </c>
      <c r="AU99" s="161" t="e">
        <f>AO99+AQ99</f>
        <v>#REF!</v>
      </c>
      <c r="AV99" s="162" t="e">
        <f>AU99*I99</f>
        <v>#REF!</v>
      </c>
      <c r="AW99" s="161">
        <v>0</v>
      </c>
      <c r="AX99" s="162">
        <f>AW99*I99</f>
        <v>0</v>
      </c>
      <c r="AY99" s="161" t="e">
        <f t="shared" ref="AY99" si="332">AS99+AU99</f>
        <v>#REF!</v>
      </c>
      <c r="AZ99" s="162" t="e">
        <f>AY99*I99</f>
        <v>#REF!</v>
      </c>
      <c r="BA99" s="161">
        <v>0</v>
      </c>
      <c r="BB99" s="162">
        <f>BA99*I99</f>
        <v>0</v>
      </c>
      <c r="BC99" s="161" t="e">
        <f t="shared" ref="BC99" si="333">AW99+AY99</f>
        <v>#REF!</v>
      </c>
      <c r="BD99" s="162" t="e">
        <f>BC99*I99</f>
        <v>#REF!</v>
      </c>
      <c r="BE99" s="161">
        <v>0</v>
      </c>
      <c r="BF99" s="162">
        <f>BE99*I99</f>
        <v>0</v>
      </c>
      <c r="BG99" s="161" t="e">
        <f t="shared" ref="BG99" si="334">BA99+BC99</f>
        <v>#REF!</v>
      </c>
      <c r="BH99" s="162" t="e">
        <f>BG99*I99</f>
        <v>#REF!</v>
      </c>
      <c r="BI99" s="161">
        <v>0</v>
      </c>
      <c r="BJ99" s="162">
        <f>BI99*I99</f>
        <v>0</v>
      </c>
      <c r="BK99" s="161" t="e">
        <f t="shared" ref="BK99" si="335">BE99+BG99</f>
        <v>#REF!</v>
      </c>
      <c r="BL99" s="162" t="e">
        <f>BK99*I99</f>
        <v>#REF!</v>
      </c>
      <c r="BM99" s="161">
        <v>0</v>
      </c>
      <c r="BN99" s="162">
        <f>BM99*I99</f>
        <v>0</v>
      </c>
      <c r="BO99" s="161" t="e">
        <f>BI99+BK99</f>
        <v>#REF!</v>
      </c>
      <c r="BP99" s="162" t="e">
        <f>BO99*I99</f>
        <v>#REF!</v>
      </c>
      <c r="BQ99" s="6"/>
    </row>
    <row r="100" spans="1:69" s="6" customFormat="1" ht="11.25" hidden="1" customHeight="1" x14ac:dyDescent="0.2">
      <c r="B100" s="86"/>
      <c r="C100" s="87"/>
      <c r="D100" s="79" t="s">
        <v>77</v>
      </c>
      <c r="E100" s="88" t="s">
        <v>5</v>
      </c>
      <c r="F100" s="89" t="s">
        <v>625</v>
      </c>
      <c r="G100" s="87"/>
      <c r="H100" s="90">
        <v>252</v>
      </c>
      <c r="I100" s="91"/>
      <c r="J100" s="87"/>
      <c r="K100" s="146"/>
      <c r="M100" s="177"/>
      <c r="N100" s="216"/>
      <c r="O100" s="177"/>
      <c r="P100" s="216"/>
      <c r="Q100" s="177"/>
      <c r="R100" s="216"/>
      <c r="S100" s="177"/>
      <c r="T100" s="216"/>
      <c r="U100" s="177"/>
      <c r="V100" s="216"/>
      <c r="W100" s="177"/>
      <c r="X100" s="216"/>
      <c r="Y100" s="177"/>
      <c r="Z100" s="216"/>
      <c r="AA100" s="177"/>
      <c r="AB100" s="216"/>
      <c r="AC100" s="177"/>
      <c r="AD100" s="216"/>
      <c r="AE100" s="177"/>
      <c r="AF100" s="216"/>
      <c r="AG100" s="177"/>
      <c r="AH100" s="216"/>
      <c r="AI100" s="177"/>
      <c r="AJ100" s="216"/>
      <c r="AK100" s="177"/>
      <c r="AL100" s="216"/>
      <c r="AM100" s="177"/>
      <c r="AN100" s="216"/>
      <c r="AO100" s="177"/>
      <c r="AP100" s="216"/>
      <c r="AQ100" s="177"/>
      <c r="AR100" s="216"/>
      <c r="AS100" s="177"/>
      <c r="AT100" s="216"/>
      <c r="AU100" s="177"/>
      <c r="AV100" s="216"/>
      <c r="AW100" s="177"/>
      <c r="AX100" s="216"/>
      <c r="AY100" s="177"/>
      <c r="AZ100" s="216"/>
      <c r="BA100" s="177"/>
      <c r="BB100" s="216"/>
      <c r="BC100" s="177"/>
      <c r="BD100" s="216"/>
      <c r="BE100" s="177"/>
      <c r="BF100" s="216"/>
      <c r="BG100" s="177"/>
      <c r="BH100" s="216"/>
      <c r="BI100" s="177"/>
      <c r="BJ100" s="216"/>
      <c r="BK100" s="177"/>
      <c r="BL100" s="216"/>
      <c r="BM100" s="177"/>
      <c r="BN100" s="216"/>
      <c r="BO100" s="177"/>
      <c r="BP100" s="216"/>
      <c r="BQ100" s="1"/>
    </row>
    <row r="101" spans="1:69" s="1" customFormat="1" ht="16.5" hidden="1" customHeight="1" x14ac:dyDescent="0.2">
      <c r="A101" s="114"/>
      <c r="B101" s="16"/>
      <c r="C101" s="98" t="s">
        <v>75</v>
      </c>
      <c r="D101" s="98" t="s">
        <v>108</v>
      </c>
      <c r="E101" s="99" t="s">
        <v>626</v>
      </c>
      <c r="F101" s="100" t="s">
        <v>627</v>
      </c>
      <c r="G101" s="101" t="s">
        <v>145</v>
      </c>
      <c r="H101" s="102">
        <v>284</v>
      </c>
      <c r="I101" s="103">
        <v>19.82</v>
      </c>
      <c r="J101" s="104">
        <f>ROUND(I101*H101,2)</f>
        <v>5628.88</v>
      </c>
      <c r="K101" s="142"/>
      <c r="M101" s="161">
        <v>0</v>
      </c>
      <c r="N101" s="162">
        <f>M101*I101</f>
        <v>0</v>
      </c>
      <c r="O101" s="161">
        <v>0</v>
      </c>
      <c r="P101" s="162">
        <f>O101*I101</f>
        <v>0</v>
      </c>
      <c r="Q101" s="161">
        <v>0</v>
      </c>
      <c r="R101" s="162">
        <f>Q101*I101</f>
        <v>0</v>
      </c>
      <c r="S101" s="161">
        <f>M101+O101</f>
        <v>0</v>
      </c>
      <c r="T101" s="162">
        <f>S101*I101</f>
        <v>0</v>
      </c>
      <c r="U101" s="161">
        <v>0</v>
      </c>
      <c r="V101" s="162">
        <f>U101*I101</f>
        <v>0</v>
      </c>
      <c r="W101" s="161">
        <f>Q101+S101</f>
        <v>0</v>
      </c>
      <c r="X101" s="162">
        <f>W101*I101</f>
        <v>0</v>
      </c>
      <c r="Y101" s="161">
        <v>0</v>
      </c>
      <c r="Z101" s="162">
        <f>Y101*I101</f>
        <v>0</v>
      </c>
      <c r="AA101" s="161" t="e">
        <f>#REF!+#REF!</f>
        <v>#REF!</v>
      </c>
      <c r="AB101" s="162" t="e">
        <f>AA101*I101</f>
        <v>#REF!</v>
      </c>
      <c r="AC101" s="161">
        <v>0</v>
      </c>
      <c r="AD101" s="162">
        <f>AC101*I101</f>
        <v>0</v>
      </c>
      <c r="AE101" s="161" t="e">
        <f>Y101+AA101</f>
        <v>#REF!</v>
      </c>
      <c r="AF101" s="162" t="e">
        <f>AE101*I101</f>
        <v>#REF!</v>
      </c>
      <c r="AG101" s="161">
        <v>0</v>
      </c>
      <c r="AH101" s="162">
        <f>AG101*I101</f>
        <v>0</v>
      </c>
      <c r="AI101" s="161" t="e">
        <f>AC101+AE101</f>
        <v>#REF!</v>
      </c>
      <c r="AJ101" s="162" t="e">
        <f>AI101*I101</f>
        <v>#REF!</v>
      </c>
      <c r="AK101" s="161">
        <v>0</v>
      </c>
      <c r="AL101" s="162">
        <f>AK101*I101</f>
        <v>0</v>
      </c>
      <c r="AM101" s="161" t="e">
        <f>AG101+AI101</f>
        <v>#REF!</v>
      </c>
      <c r="AN101" s="162" t="e">
        <f>AM101*I101</f>
        <v>#REF!</v>
      </c>
      <c r="AO101" s="161">
        <v>0</v>
      </c>
      <c r="AP101" s="162">
        <f>AO101*I101</f>
        <v>0</v>
      </c>
      <c r="AQ101" s="161" t="e">
        <f>AK101+AM101</f>
        <v>#REF!</v>
      </c>
      <c r="AR101" s="162" t="e">
        <f>AQ101*I101</f>
        <v>#REF!</v>
      </c>
      <c r="AS101" s="161">
        <v>0</v>
      </c>
      <c r="AT101" s="162">
        <f>AS101*I101</f>
        <v>0</v>
      </c>
      <c r="AU101" s="161" t="e">
        <f>AO101+AQ101</f>
        <v>#REF!</v>
      </c>
      <c r="AV101" s="162" t="e">
        <f>AU101*I101</f>
        <v>#REF!</v>
      </c>
      <c r="AW101" s="161">
        <v>0</v>
      </c>
      <c r="AX101" s="162">
        <f>AW101*I101</f>
        <v>0</v>
      </c>
      <c r="AY101" s="161" t="e">
        <f t="shared" ref="AY101" si="336">AS101+AU101</f>
        <v>#REF!</v>
      </c>
      <c r="AZ101" s="162" t="e">
        <f>AY101*I101</f>
        <v>#REF!</v>
      </c>
      <c r="BA101" s="161">
        <v>0</v>
      </c>
      <c r="BB101" s="162">
        <f>BA101*I101</f>
        <v>0</v>
      </c>
      <c r="BC101" s="161" t="e">
        <f t="shared" ref="BC101" si="337">AW101+AY101</f>
        <v>#REF!</v>
      </c>
      <c r="BD101" s="162" t="e">
        <f>BC101*I101</f>
        <v>#REF!</v>
      </c>
      <c r="BE101" s="161">
        <v>0</v>
      </c>
      <c r="BF101" s="162">
        <f>BE101*I101</f>
        <v>0</v>
      </c>
      <c r="BG101" s="161" t="e">
        <f t="shared" ref="BG101" si="338">BA101+BC101</f>
        <v>#REF!</v>
      </c>
      <c r="BH101" s="162" t="e">
        <f>BG101*I101</f>
        <v>#REF!</v>
      </c>
      <c r="BI101" s="161">
        <v>0</v>
      </c>
      <c r="BJ101" s="162">
        <f>BI101*I101</f>
        <v>0</v>
      </c>
      <c r="BK101" s="161" t="e">
        <f t="shared" ref="BK101" si="339">BE101+BG101</f>
        <v>#REF!</v>
      </c>
      <c r="BL101" s="162" t="e">
        <f>BK101*I101</f>
        <v>#REF!</v>
      </c>
      <c r="BM101" s="161">
        <v>0</v>
      </c>
      <c r="BN101" s="162">
        <f>BM101*I101</f>
        <v>0</v>
      </c>
      <c r="BO101" s="161" t="e">
        <f>BI101+BK101</f>
        <v>#REF!</v>
      </c>
      <c r="BP101" s="162" t="e">
        <f>BO101*I101</f>
        <v>#REF!</v>
      </c>
      <c r="BQ101" s="6"/>
    </row>
    <row r="102" spans="1:69" s="6" customFormat="1" ht="11.25" hidden="1" customHeight="1" x14ac:dyDescent="0.2">
      <c r="B102" s="86"/>
      <c r="C102" s="87"/>
      <c r="D102" s="79" t="s">
        <v>77</v>
      </c>
      <c r="E102" s="88" t="s">
        <v>5</v>
      </c>
      <c r="F102" s="89" t="s">
        <v>628</v>
      </c>
      <c r="G102" s="87"/>
      <c r="H102" s="90">
        <v>284</v>
      </c>
      <c r="I102" s="91"/>
      <c r="J102" s="87"/>
      <c r="K102" s="146"/>
      <c r="M102" s="177"/>
      <c r="N102" s="216"/>
      <c r="O102" s="177"/>
      <c r="P102" s="216"/>
      <c r="Q102" s="177"/>
      <c r="R102" s="216"/>
      <c r="S102" s="177"/>
      <c r="T102" s="216"/>
      <c r="U102" s="177"/>
      <c r="V102" s="216"/>
      <c r="W102" s="177"/>
      <c r="X102" s="216"/>
      <c r="Y102" s="177"/>
      <c r="Z102" s="216"/>
      <c r="AA102" s="177"/>
      <c r="AB102" s="216"/>
      <c r="AC102" s="177"/>
      <c r="AD102" s="216"/>
      <c r="AE102" s="177"/>
      <c r="AF102" s="216"/>
      <c r="AG102" s="177"/>
      <c r="AH102" s="216"/>
      <c r="AI102" s="177"/>
      <c r="AJ102" s="216"/>
      <c r="AK102" s="177"/>
      <c r="AL102" s="216"/>
      <c r="AM102" s="177"/>
      <c r="AN102" s="216"/>
      <c r="AO102" s="177"/>
      <c r="AP102" s="216"/>
      <c r="AQ102" s="177"/>
      <c r="AR102" s="216"/>
      <c r="AS102" s="177"/>
      <c r="AT102" s="216"/>
      <c r="AU102" s="177"/>
      <c r="AV102" s="216"/>
      <c r="AW102" s="177"/>
      <c r="AX102" s="216"/>
      <c r="AY102" s="177"/>
      <c r="AZ102" s="216"/>
      <c r="BA102" s="177"/>
      <c r="BB102" s="216"/>
      <c r="BC102" s="177"/>
      <c r="BD102" s="216"/>
      <c r="BE102" s="177"/>
      <c r="BF102" s="216"/>
      <c r="BG102" s="177"/>
      <c r="BH102" s="216"/>
      <c r="BI102" s="177"/>
      <c r="BJ102" s="216"/>
      <c r="BK102" s="177"/>
      <c r="BL102" s="216"/>
      <c r="BM102" s="177"/>
      <c r="BN102" s="216"/>
      <c r="BO102" s="177"/>
      <c r="BP102" s="216"/>
      <c r="BQ102" s="1"/>
    </row>
    <row r="103" spans="1:69" s="1" customFormat="1" ht="16.5" hidden="1" customHeight="1" x14ac:dyDescent="0.2">
      <c r="A103" s="114"/>
      <c r="B103" s="16"/>
      <c r="C103" s="98" t="s">
        <v>80</v>
      </c>
      <c r="D103" s="98" t="s">
        <v>108</v>
      </c>
      <c r="E103" s="99" t="s">
        <v>629</v>
      </c>
      <c r="F103" s="100" t="s">
        <v>630</v>
      </c>
      <c r="G103" s="101" t="s">
        <v>145</v>
      </c>
      <c r="H103" s="102">
        <v>23</v>
      </c>
      <c r="I103" s="103">
        <v>30.74</v>
      </c>
      <c r="J103" s="104">
        <f>ROUND(I103*H103,2)</f>
        <v>707.02</v>
      </c>
      <c r="K103" s="142"/>
      <c r="M103" s="161">
        <v>0</v>
      </c>
      <c r="N103" s="162">
        <f>M103*I103</f>
        <v>0</v>
      </c>
      <c r="O103" s="161">
        <v>0</v>
      </c>
      <c r="P103" s="162">
        <f>O103*I103</f>
        <v>0</v>
      </c>
      <c r="Q103" s="161">
        <v>0</v>
      </c>
      <c r="R103" s="162">
        <f>Q103*I103</f>
        <v>0</v>
      </c>
      <c r="S103" s="161">
        <f>M103+O103</f>
        <v>0</v>
      </c>
      <c r="T103" s="162">
        <f>S103*I103</f>
        <v>0</v>
      </c>
      <c r="U103" s="161">
        <v>0</v>
      </c>
      <c r="V103" s="162">
        <f>U103*I103</f>
        <v>0</v>
      </c>
      <c r="W103" s="161">
        <f>Q103+S103</f>
        <v>0</v>
      </c>
      <c r="X103" s="162">
        <f>W103*I103</f>
        <v>0</v>
      </c>
      <c r="Y103" s="161">
        <v>0</v>
      </c>
      <c r="Z103" s="162">
        <f>Y103*I103</f>
        <v>0</v>
      </c>
      <c r="AA103" s="161" t="e">
        <f>#REF!+#REF!</f>
        <v>#REF!</v>
      </c>
      <c r="AB103" s="162" t="e">
        <f>AA103*I103</f>
        <v>#REF!</v>
      </c>
      <c r="AC103" s="161">
        <v>0</v>
      </c>
      <c r="AD103" s="162">
        <f>AC103*I103</f>
        <v>0</v>
      </c>
      <c r="AE103" s="161" t="e">
        <f>Y103+AA103</f>
        <v>#REF!</v>
      </c>
      <c r="AF103" s="162" t="e">
        <f>AE103*I103</f>
        <v>#REF!</v>
      </c>
      <c r="AG103" s="161">
        <v>0</v>
      </c>
      <c r="AH103" s="162">
        <f>AG103*I103</f>
        <v>0</v>
      </c>
      <c r="AI103" s="161" t="e">
        <f>AC103+AE103</f>
        <v>#REF!</v>
      </c>
      <c r="AJ103" s="162" t="e">
        <f>AI103*I103</f>
        <v>#REF!</v>
      </c>
      <c r="AK103" s="161">
        <v>0</v>
      </c>
      <c r="AL103" s="162">
        <f>AK103*I103</f>
        <v>0</v>
      </c>
      <c r="AM103" s="161" t="e">
        <f>AG103+AI103</f>
        <v>#REF!</v>
      </c>
      <c r="AN103" s="162" t="e">
        <f>AM103*I103</f>
        <v>#REF!</v>
      </c>
      <c r="AO103" s="161">
        <v>0</v>
      </c>
      <c r="AP103" s="162">
        <f>AO103*I103</f>
        <v>0</v>
      </c>
      <c r="AQ103" s="161" t="e">
        <f>AK103+AM103</f>
        <v>#REF!</v>
      </c>
      <c r="AR103" s="162" t="e">
        <f>AQ103*I103</f>
        <v>#REF!</v>
      </c>
      <c r="AS103" s="161">
        <v>0</v>
      </c>
      <c r="AT103" s="162">
        <f>AS103*I103</f>
        <v>0</v>
      </c>
      <c r="AU103" s="161" t="e">
        <f>AO103+AQ103</f>
        <v>#REF!</v>
      </c>
      <c r="AV103" s="162" t="e">
        <f>AU103*I103</f>
        <v>#REF!</v>
      </c>
      <c r="AW103" s="161">
        <v>0</v>
      </c>
      <c r="AX103" s="162">
        <f>AW103*I103</f>
        <v>0</v>
      </c>
      <c r="AY103" s="161" t="e">
        <f t="shared" ref="AY103" si="340">AS103+AU103</f>
        <v>#REF!</v>
      </c>
      <c r="AZ103" s="162" t="e">
        <f>AY103*I103</f>
        <v>#REF!</v>
      </c>
      <c r="BA103" s="161">
        <v>0</v>
      </c>
      <c r="BB103" s="162">
        <f>BA103*I103</f>
        <v>0</v>
      </c>
      <c r="BC103" s="161" t="e">
        <f t="shared" ref="BC103" si="341">AW103+AY103</f>
        <v>#REF!</v>
      </c>
      <c r="BD103" s="162" t="e">
        <f>BC103*I103</f>
        <v>#REF!</v>
      </c>
      <c r="BE103" s="161">
        <v>0</v>
      </c>
      <c r="BF103" s="162">
        <f>BE103*I103</f>
        <v>0</v>
      </c>
      <c r="BG103" s="161" t="e">
        <f t="shared" ref="BG103" si="342">BA103+BC103</f>
        <v>#REF!</v>
      </c>
      <c r="BH103" s="162" t="e">
        <f>BG103*I103</f>
        <v>#REF!</v>
      </c>
      <c r="BI103" s="161">
        <v>0</v>
      </c>
      <c r="BJ103" s="162">
        <f>BI103*I103</f>
        <v>0</v>
      </c>
      <c r="BK103" s="161" t="e">
        <f t="shared" ref="BK103" si="343">BE103+BG103</f>
        <v>#REF!</v>
      </c>
      <c r="BL103" s="162" t="e">
        <f>BK103*I103</f>
        <v>#REF!</v>
      </c>
      <c r="BM103" s="161">
        <v>0</v>
      </c>
      <c r="BN103" s="162">
        <f>BM103*I103</f>
        <v>0</v>
      </c>
      <c r="BO103" s="161" t="e">
        <f>BI103+BK103</f>
        <v>#REF!</v>
      </c>
      <c r="BP103" s="162" t="e">
        <f>BO103*I103</f>
        <v>#REF!</v>
      </c>
      <c r="BQ103" s="6"/>
    </row>
    <row r="104" spans="1:69" s="6" customFormat="1" ht="11.25" hidden="1" customHeight="1" x14ac:dyDescent="0.2">
      <c r="B104" s="86"/>
      <c r="C104" s="87"/>
      <c r="D104" s="79" t="s">
        <v>77</v>
      </c>
      <c r="E104" s="88" t="s">
        <v>5</v>
      </c>
      <c r="F104" s="89" t="s">
        <v>631</v>
      </c>
      <c r="G104" s="87"/>
      <c r="H104" s="90">
        <v>23</v>
      </c>
      <c r="I104" s="91"/>
      <c r="J104" s="87"/>
      <c r="K104" s="146"/>
      <c r="M104" s="177"/>
      <c r="N104" s="216"/>
      <c r="O104" s="177"/>
      <c r="P104" s="216"/>
      <c r="Q104" s="177"/>
      <c r="R104" s="216"/>
      <c r="S104" s="177"/>
      <c r="T104" s="216"/>
      <c r="U104" s="177"/>
      <c r="V104" s="216"/>
      <c r="W104" s="177"/>
      <c r="X104" s="216"/>
      <c r="Y104" s="177"/>
      <c r="Z104" s="216"/>
      <c r="AA104" s="177"/>
      <c r="AB104" s="216"/>
      <c r="AC104" s="177"/>
      <c r="AD104" s="216"/>
      <c r="AE104" s="177"/>
      <c r="AF104" s="216"/>
      <c r="AG104" s="177"/>
      <c r="AH104" s="216"/>
      <c r="AI104" s="177"/>
      <c r="AJ104" s="216"/>
      <c r="AK104" s="177"/>
      <c r="AL104" s="216"/>
      <c r="AM104" s="177"/>
      <c r="AN104" s="216"/>
      <c r="AO104" s="177"/>
      <c r="AP104" s="216"/>
      <c r="AQ104" s="177"/>
      <c r="AR104" s="216"/>
      <c r="AS104" s="177"/>
      <c r="AT104" s="216"/>
      <c r="AU104" s="177"/>
      <c r="AV104" s="216"/>
      <c r="AW104" s="177"/>
      <c r="AX104" s="216"/>
      <c r="AY104" s="177"/>
      <c r="AZ104" s="216"/>
      <c r="BA104" s="177"/>
      <c r="BB104" s="216"/>
      <c r="BC104" s="177"/>
      <c r="BD104" s="216"/>
      <c r="BE104" s="177"/>
      <c r="BF104" s="216"/>
      <c r="BG104" s="177"/>
      <c r="BH104" s="216"/>
      <c r="BI104" s="177"/>
      <c r="BJ104" s="216"/>
      <c r="BK104" s="177"/>
      <c r="BL104" s="216"/>
      <c r="BM104" s="177"/>
      <c r="BN104" s="216"/>
      <c r="BO104" s="177"/>
      <c r="BP104" s="216"/>
      <c r="BQ104" s="1"/>
    </row>
    <row r="105" spans="1:69" s="1" customFormat="1" ht="16.5" hidden="1" customHeight="1" x14ac:dyDescent="0.2">
      <c r="A105" s="114"/>
      <c r="B105" s="16"/>
      <c r="C105" s="98" t="s">
        <v>81</v>
      </c>
      <c r="D105" s="98" t="s">
        <v>108</v>
      </c>
      <c r="E105" s="99" t="s">
        <v>632</v>
      </c>
      <c r="F105" s="100" t="s">
        <v>633</v>
      </c>
      <c r="G105" s="101" t="s">
        <v>145</v>
      </c>
      <c r="H105" s="102">
        <v>18</v>
      </c>
      <c r="I105" s="103">
        <v>59.25</v>
      </c>
      <c r="J105" s="104">
        <f>ROUND(I105*H105,2)</f>
        <v>1066.5</v>
      </c>
      <c r="K105" s="142"/>
      <c r="M105" s="161">
        <v>0</v>
      </c>
      <c r="N105" s="162">
        <f>M105*I105</f>
        <v>0</v>
      </c>
      <c r="O105" s="161">
        <v>0</v>
      </c>
      <c r="P105" s="162">
        <f>O105*I105</f>
        <v>0</v>
      </c>
      <c r="Q105" s="161">
        <v>0</v>
      </c>
      <c r="R105" s="162">
        <f>Q105*I105</f>
        <v>0</v>
      </c>
      <c r="S105" s="161">
        <f>M105+O105</f>
        <v>0</v>
      </c>
      <c r="T105" s="162">
        <f>S105*I105</f>
        <v>0</v>
      </c>
      <c r="U105" s="161">
        <v>0</v>
      </c>
      <c r="V105" s="162">
        <f>U105*I105</f>
        <v>0</v>
      </c>
      <c r="W105" s="161">
        <f>Q105+S105</f>
        <v>0</v>
      </c>
      <c r="X105" s="162">
        <f>W105*I105</f>
        <v>0</v>
      </c>
      <c r="Y105" s="161">
        <v>0</v>
      </c>
      <c r="Z105" s="162">
        <f>Y105*I105</f>
        <v>0</v>
      </c>
      <c r="AA105" s="161" t="e">
        <f>#REF!+#REF!</f>
        <v>#REF!</v>
      </c>
      <c r="AB105" s="162" t="e">
        <f>AA105*I105</f>
        <v>#REF!</v>
      </c>
      <c r="AC105" s="161">
        <v>0</v>
      </c>
      <c r="AD105" s="162">
        <f>AC105*I105</f>
        <v>0</v>
      </c>
      <c r="AE105" s="161" t="e">
        <f>Y105+AA105</f>
        <v>#REF!</v>
      </c>
      <c r="AF105" s="162" t="e">
        <f>AE105*I105</f>
        <v>#REF!</v>
      </c>
      <c r="AG105" s="161">
        <v>0</v>
      </c>
      <c r="AH105" s="162">
        <f>AG105*I105</f>
        <v>0</v>
      </c>
      <c r="AI105" s="161" t="e">
        <f>AC105+AE105</f>
        <v>#REF!</v>
      </c>
      <c r="AJ105" s="162" t="e">
        <f>AI105*I105</f>
        <v>#REF!</v>
      </c>
      <c r="AK105" s="161">
        <v>0</v>
      </c>
      <c r="AL105" s="162">
        <f>AK105*I105</f>
        <v>0</v>
      </c>
      <c r="AM105" s="161" t="e">
        <f>AG105+AI105</f>
        <v>#REF!</v>
      </c>
      <c r="AN105" s="162" t="e">
        <f>AM105*I105</f>
        <v>#REF!</v>
      </c>
      <c r="AO105" s="161">
        <v>0</v>
      </c>
      <c r="AP105" s="162">
        <f>AO105*I105</f>
        <v>0</v>
      </c>
      <c r="AQ105" s="161" t="e">
        <f>AK105+AM105</f>
        <v>#REF!</v>
      </c>
      <c r="AR105" s="162" t="e">
        <f>AQ105*I105</f>
        <v>#REF!</v>
      </c>
      <c r="AS105" s="161">
        <v>0</v>
      </c>
      <c r="AT105" s="162">
        <f>AS105*I105</f>
        <v>0</v>
      </c>
      <c r="AU105" s="161" t="e">
        <f>AO105+AQ105</f>
        <v>#REF!</v>
      </c>
      <c r="AV105" s="162" t="e">
        <f>AU105*I105</f>
        <v>#REF!</v>
      </c>
      <c r="AW105" s="161">
        <v>0</v>
      </c>
      <c r="AX105" s="162">
        <f>AW105*I105</f>
        <v>0</v>
      </c>
      <c r="AY105" s="161" t="e">
        <f t="shared" ref="AY105" si="344">AS105+AU105</f>
        <v>#REF!</v>
      </c>
      <c r="AZ105" s="162" t="e">
        <f>AY105*I105</f>
        <v>#REF!</v>
      </c>
      <c r="BA105" s="161">
        <v>0</v>
      </c>
      <c r="BB105" s="162">
        <f>BA105*I105</f>
        <v>0</v>
      </c>
      <c r="BC105" s="161" t="e">
        <f t="shared" ref="BC105" si="345">AW105+AY105</f>
        <v>#REF!</v>
      </c>
      <c r="BD105" s="162" t="e">
        <f>BC105*I105</f>
        <v>#REF!</v>
      </c>
      <c r="BE105" s="161">
        <v>0</v>
      </c>
      <c r="BF105" s="162">
        <f>BE105*I105</f>
        <v>0</v>
      </c>
      <c r="BG105" s="161" t="e">
        <f t="shared" ref="BG105" si="346">BA105+BC105</f>
        <v>#REF!</v>
      </c>
      <c r="BH105" s="162" t="e">
        <f>BG105*I105</f>
        <v>#REF!</v>
      </c>
      <c r="BI105" s="161">
        <v>0</v>
      </c>
      <c r="BJ105" s="162">
        <f>BI105*I105</f>
        <v>0</v>
      </c>
      <c r="BK105" s="161" t="e">
        <f t="shared" ref="BK105" si="347">BE105+BG105</f>
        <v>#REF!</v>
      </c>
      <c r="BL105" s="162" t="e">
        <f>BK105*I105</f>
        <v>#REF!</v>
      </c>
      <c r="BM105" s="161">
        <v>0</v>
      </c>
      <c r="BN105" s="162">
        <f>BM105*I105</f>
        <v>0</v>
      </c>
      <c r="BO105" s="161" t="e">
        <f>BI105+BK105</f>
        <v>#REF!</v>
      </c>
      <c r="BP105" s="162" t="e">
        <f>BO105*I105</f>
        <v>#REF!</v>
      </c>
      <c r="BQ105" s="6"/>
    </row>
    <row r="106" spans="1:69" s="6" customFormat="1" ht="11.25" hidden="1" customHeight="1" x14ac:dyDescent="0.2">
      <c r="B106" s="86"/>
      <c r="C106" s="87"/>
      <c r="D106" s="79" t="s">
        <v>77</v>
      </c>
      <c r="E106" s="88" t="s">
        <v>5</v>
      </c>
      <c r="F106" s="89" t="s">
        <v>634</v>
      </c>
      <c r="G106" s="87"/>
      <c r="H106" s="90">
        <v>18</v>
      </c>
      <c r="I106" s="91"/>
      <c r="J106" s="87"/>
      <c r="K106" s="146"/>
      <c r="M106" s="177"/>
      <c r="N106" s="216"/>
      <c r="O106" s="177"/>
      <c r="P106" s="216"/>
      <c r="Q106" s="177"/>
      <c r="R106" s="216"/>
      <c r="S106" s="177"/>
      <c r="T106" s="216"/>
      <c r="U106" s="177"/>
      <c r="V106" s="216"/>
      <c r="W106" s="177"/>
      <c r="X106" s="216"/>
      <c r="Y106" s="177"/>
      <c r="Z106" s="216"/>
      <c r="AA106" s="177"/>
      <c r="AB106" s="216"/>
      <c r="AC106" s="177"/>
      <c r="AD106" s="216"/>
      <c r="AE106" s="177"/>
      <c r="AF106" s="216"/>
      <c r="AG106" s="177"/>
      <c r="AH106" s="216"/>
      <c r="AI106" s="177"/>
      <c r="AJ106" s="216"/>
      <c r="AK106" s="177"/>
      <c r="AL106" s="216"/>
      <c r="AM106" s="177"/>
      <c r="AN106" s="216"/>
      <c r="AO106" s="177"/>
      <c r="AP106" s="216"/>
      <c r="AQ106" s="177"/>
      <c r="AR106" s="216"/>
      <c r="AS106" s="177"/>
      <c r="AT106" s="216"/>
      <c r="AU106" s="177"/>
      <c r="AV106" s="216"/>
      <c r="AW106" s="177"/>
      <c r="AX106" s="216"/>
      <c r="AY106" s="177"/>
      <c r="AZ106" s="216"/>
      <c r="BA106" s="177"/>
      <c r="BB106" s="216"/>
      <c r="BC106" s="177"/>
      <c r="BD106" s="216"/>
      <c r="BE106" s="177"/>
      <c r="BF106" s="216"/>
      <c r="BG106" s="177"/>
      <c r="BH106" s="216"/>
      <c r="BI106" s="177"/>
      <c r="BJ106" s="216"/>
      <c r="BK106" s="177"/>
      <c r="BL106" s="216"/>
      <c r="BM106" s="177"/>
      <c r="BN106" s="216"/>
      <c r="BO106" s="177"/>
      <c r="BP106" s="216"/>
      <c r="BQ106" s="1"/>
    </row>
    <row r="107" spans="1:69" s="1" customFormat="1" ht="16.5" hidden="1" customHeight="1" x14ac:dyDescent="0.2">
      <c r="A107" s="114"/>
      <c r="B107" s="16"/>
      <c r="C107" s="98" t="s">
        <v>85</v>
      </c>
      <c r="D107" s="98" t="s">
        <v>108</v>
      </c>
      <c r="E107" s="99" t="s">
        <v>635</v>
      </c>
      <c r="F107" s="100" t="s">
        <v>636</v>
      </c>
      <c r="G107" s="101" t="s">
        <v>145</v>
      </c>
      <c r="H107" s="102">
        <v>55</v>
      </c>
      <c r="I107" s="103">
        <v>116.18</v>
      </c>
      <c r="J107" s="104">
        <f>ROUND(I107*H107,2)</f>
        <v>6389.9</v>
      </c>
      <c r="K107" s="142"/>
      <c r="M107" s="161">
        <v>0</v>
      </c>
      <c r="N107" s="162">
        <f>M107*I107</f>
        <v>0</v>
      </c>
      <c r="O107" s="161">
        <v>0</v>
      </c>
      <c r="P107" s="162">
        <f>O107*I107</f>
        <v>0</v>
      </c>
      <c r="Q107" s="161">
        <v>0</v>
      </c>
      <c r="R107" s="162">
        <f>Q107*I107</f>
        <v>0</v>
      </c>
      <c r="S107" s="161">
        <f>M107+O107</f>
        <v>0</v>
      </c>
      <c r="T107" s="162">
        <f>S107*I107</f>
        <v>0</v>
      </c>
      <c r="U107" s="161">
        <v>0</v>
      </c>
      <c r="V107" s="162">
        <f>U107*I107</f>
        <v>0</v>
      </c>
      <c r="W107" s="161">
        <f>Q107+S107</f>
        <v>0</v>
      </c>
      <c r="X107" s="162">
        <f>W107*I107</f>
        <v>0</v>
      </c>
      <c r="Y107" s="161">
        <v>0</v>
      </c>
      <c r="Z107" s="162">
        <f>Y107*I107</f>
        <v>0</v>
      </c>
      <c r="AA107" s="161" t="e">
        <f>#REF!+#REF!</f>
        <v>#REF!</v>
      </c>
      <c r="AB107" s="162" t="e">
        <f>AA107*I107</f>
        <v>#REF!</v>
      </c>
      <c r="AC107" s="161">
        <v>0</v>
      </c>
      <c r="AD107" s="162">
        <f>AC107*I107</f>
        <v>0</v>
      </c>
      <c r="AE107" s="161" t="e">
        <f>Y107+AA107</f>
        <v>#REF!</v>
      </c>
      <c r="AF107" s="162" t="e">
        <f>AE107*I107</f>
        <v>#REF!</v>
      </c>
      <c r="AG107" s="161">
        <v>0</v>
      </c>
      <c r="AH107" s="162">
        <f>AG107*I107</f>
        <v>0</v>
      </c>
      <c r="AI107" s="161" t="e">
        <f>AC107+AE107</f>
        <v>#REF!</v>
      </c>
      <c r="AJ107" s="162" t="e">
        <f>AI107*I107</f>
        <v>#REF!</v>
      </c>
      <c r="AK107" s="161">
        <v>0</v>
      </c>
      <c r="AL107" s="162">
        <f>AK107*I107</f>
        <v>0</v>
      </c>
      <c r="AM107" s="161" t="e">
        <f>AG107+AI107</f>
        <v>#REF!</v>
      </c>
      <c r="AN107" s="162" t="e">
        <f>AM107*I107</f>
        <v>#REF!</v>
      </c>
      <c r="AO107" s="161">
        <v>0</v>
      </c>
      <c r="AP107" s="162">
        <f>AO107*I107</f>
        <v>0</v>
      </c>
      <c r="AQ107" s="161" t="e">
        <f>AK107+AM107</f>
        <v>#REF!</v>
      </c>
      <c r="AR107" s="162" t="e">
        <f>AQ107*I107</f>
        <v>#REF!</v>
      </c>
      <c r="AS107" s="161">
        <v>0</v>
      </c>
      <c r="AT107" s="162">
        <f>AS107*I107</f>
        <v>0</v>
      </c>
      <c r="AU107" s="161" t="e">
        <f>AO107+AQ107</f>
        <v>#REF!</v>
      </c>
      <c r="AV107" s="162" t="e">
        <f>AU107*I107</f>
        <v>#REF!</v>
      </c>
      <c r="AW107" s="161">
        <v>0</v>
      </c>
      <c r="AX107" s="162">
        <f>AW107*I107</f>
        <v>0</v>
      </c>
      <c r="AY107" s="161" t="e">
        <f t="shared" ref="AY107" si="348">AS107+AU107</f>
        <v>#REF!</v>
      </c>
      <c r="AZ107" s="162" t="e">
        <f>AY107*I107</f>
        <v>#REF!</v>
      </c>
      <c r="BA107" s="161">
        <v>0</v>
      </c>
      <c r="BB107" s="162">
        <f>BA107*I107</f>
        <v>0</v>
      </c>
      <c r="BC107" s="161" t="e">
        <f t="shared" ref="BC107" si="349">AW107+AY107</f>
        <v>#REF!</v>
      </c>
      <c r="BD107" s="162" t="e">
        <f>BC107*I107</f>
        <v>#REF!</v>
      </c>
      <c r="BE107" s="161">
        <v>0</v>
      </c>
      <c r="BF107" s="162">
        <f>BE107*I107</f>
        <v>0</v>
      </c>
      <c r="BG107" s="161" t="e">
        <f t="shared" ref="BG107" si="350">BA107+BC107</f>
        <v>#REF!</v>
      </c>
      <c r="BH107" s="162" t="e">
        <f>BG107*I107</f>
        <v>#REF!</v>
      </c>
      <c r="BI107" s="161">
        <v>0</v>
      </c>
      <c r="BJ107" s="162">
        <f>BI107*I107</f>
        <v>0</v>
      </c>
      <c r="BK107" s="161" t="e">
        <f t="shared" ref="BK107" si="351">BE107+BG107</f>
        <v>#REF!</v>
      </c>
      <c r="BL107" s="162" t="e">
        <f>BK107*I107</f>
        <v>#REF!</v>
      </c>
      <c r="BM107" s="161">
        <v>0</v>
      </c>
      <c r="BN107" s="162">
        <f>BM107*I107</f>
        <v>0</v>
      </c>
      <c r="BO107" s="161" t="e">
        <f>BI107+BK107</f>
        <v>#REF!</v>
      </c>
      <c r="BP107" s="162" t="e">
        <f>BO107*I107</f>
        <v>#REF!</v>
      </c>
      <c r="BQ107" s="6"/>
    </row>
    <row r="108" spans="1:69" s="6" customFormat="1" ht="11.25" hidden="1" customHeight="1" x14ac:dyDescent="0.2">
      <c r="B108" s="86"/>
      <c r="C108" s="87"/>
      <c r="D108" s="79" t="s">
        <v>77</v>
      </c>
      <c r="E108" s="88" t="s">
        <v>5</v>
      </c>
      <c r="F108" s="89" t="s">
        <v>637</v>
      </c>
      <c r="G108" s="87"/>
      <c r="H108" s="90">
        <v>55</v>
      </c>
      <c r="I108" s="91"/>
      <c r="J108" s="87"/>
      <c r="K108" s="146"/>
      <c r="M108" s="177"/>
      <c r="N108" s="216"/>
      <c r="O108" s="177"/>
      <c r="P108" s="216"/>
      <c r="Q108" s="177"/>
      <c r="R108" s="216"/>
      <c r="S108" s="177"/>
      <c r="T108" s="216"/>
      <c r="U108" s="177"/>
      <c r="V108" s="216"/>
      <c r="W108" s="177"/>
      <c r="X108" s="216"/>
      <c r="Y108" s="177"/>
      <c r="Z108" s="216"/>
      <c r="AA108" s="177"/>
      <c r="AB108" s="216"/>
      <c r="AC108" s="177"/>
      <c r="AD108" s="216"/>
      <c r="AE108" s="177"/>
      <c r="AF108" s="216"/>
      <c r="AG108" s="177"/>
      <c r="AH108" s="216"/>
      <c r="AI108" s="177"/>
      <c r="AJ108" s="216"/>
      <c r="AK108" s="177"/>
      <c r="AL108" s="216"/>
      <c r="AM108" s="177"/>
      <c r="AN108" s="216"/>
      <c r="AO108" s="177"/>
      <c r="AP108" s="216"/>
      <c r="AQ108" s="177"/>
      <c r="AR108" s="216"/>
      <c r="AS108" s="177"/>
      <c r="AT108" s="216"/>
      <c r="AU108" s="177"/>
      <c r="AV108" s="216"/>
      <c r="AW108" s="177"/>
      <c r="AX108" s="216"/>
      <c r="AY108" s="177"/>
      <c r="AZ108" s="216"/>
      <c r="BA108" s="177"/>
      <c r="BB108" s="216"/>
      <c r="BC108" s="177"/>
      <c r="BD108" s="216"/>
      <c r="BE108" s="177"/>
      <c r="BF108" s="216"/>
      <c r="BG108" s="177"/>
      <c r="BH108" s="216"/>
      <c r="BI108" s="177"/>
      <c r="BJ108" s="216"/>
      <c r="BK108" s="177"/>
      <c r="BL108" s="216"/>
      <c r="BM108" s="177"/>
      <c r="BN108" s="216"/>
      <c r="BO108" s="177"/>
      <c r="BP108" s="216"/>
      <c r="BQ108" s="1"/>
    </row>
    <row r="109" spans="1:69" s="1" customFormat="1" ht="16.5" hidden="1" customHeight="1" x14ac:dyDescent="0.2">
      <c r="A109" s="114"/>
      <c r="B109" s="16"/>
      <c r="C109" s="98" t="s">
        <v>88</v>
      </c>
      <c r="D109" s="98" t="s">
        <v>108</v>
      </c>
      <c r="E109" s="99" t="s">
        <v>638</v>
      </c>
      <c r="F109" s="100" t="s">
        <v>639</v>
      </c>
      <c r="G109" s="101" t="s">
        <v>145</v>
      </c>
      <c r="H109" s="102">
        <v>20</v>
      </c>
      <c r="I109" s="103">
        <v>93.17</v>
      </c>
      <c r="J109" s="104">
        <f>ROUND(I109*H109,2)</f>
        <v>1863.4</v>
      </c>
      <c r="K109" s="142"/>
      <c r="M109" s="161">
        <v>0</v>
      </c>
      <c r="N109" s="162">
        <f>M109*I109</f>
        <v>0</v>
      </c>
      <c r="O109" s="161">
        <v>0</v>
      </c>
      <c r="P109" s="162">
        <f>O109*I109</f>
        <v>0</v>
      </c>
      <c r="Q109" s="161">
        <v>0</v>
      </c>
      <c r="R109" s="162">
        <f>Q109*I109</f>
        <v>0</v>
      </c>
      <c r="S109" s="161">
        <f>M109+O109</f>
        <v>0</v>
      </c>
      <c r="T109" s="162">
        <f>S109*I109</f>
        <v>0</v>
      </c>
      <c r="U109" s="161">
        <v>0</v>
      </c>
      <c r="V109" s="162">
        <f>U109*I109</f>
        <v>0</v>
      </c>
      <c r="W109" s="161">
        <f>Q109+S109</f>
        <v>0</v>
      </c>
      <c r="X109" s="162">
        <f>W109*I109</f>
        <v>0</v>
      </c>
      <c r="Y109" s="161">
        <v>0</v>
      </c>
      <c r="Z109" s="162">
        <f>Y109*I109</f>
        <v>0</v>
      </c>
      <c r="AA109" s="161" t="e">
        <f>#REF!+#REF!</f>
        <v>#REF!</v>
      </c>
      <c r="AB109" s="162" t="e">
        <f>AA109*I109</f>
        <v>#REF!</v>
      </c>
      <c r="AC109" s="161">
        <v>0</v>
      </c>
      <c r="AD109" s="162">
        <f>AC109*I109</f>
        <v>0</v>
      </c>
      <c r="AE109" s="161" t="e">
        <f>Y109+AA109</f>
        <v>#REF!</v>
      </c>
      <c r="AF109" s="162" t="e">
        <f>AE109*I109</f>
        <v>#REF!</v>
      </c>
      <c r="AG109" s="161">
        <v>0</v>
      </c>
      <c r="AH109" s="162">
        <f>AG109*I109</f>
        <v>0</v>
      </c>
      <c r="AI109" s="161" t="e">
        <f>AC109+AE109</f>
        <v>#REF!</v>
      </c>
      <c r="AJ109" s="162" t="e">
        <f>AI109*I109</f>
        <v>#REF!</v>
      </c>
      <c r="AK109" s="161">
        <v>0</v>
      </c>
      <c r="AL109" s="162">
        <f>AK109*I109</f>
        <v>0</v>
      </c>
      <c r="AM109" s="161" t="e">
        <f>AG109+AI109</f>
        <v>#REF!</v>
      </c>
      <c r="AN109" s="162" t="e">
        <f>AM109*I109</f>
        <v>#REF!</v>
      </c>
      <c r="AO109" s="161">
        <v>0</v>
      </c>
      <c r="AP109" s="162">
        <f>AO109*I109</f>
        <v>0</v>
      </c>
      <c r="AQ109" s="161" t="e">
        <f>AK109+AM109</f>
        <v>#REF!</v>
      </c>
      <c r="AR109" s="162" t="e">
        <f>AQ109*I109</f>
        <v>#REF!</v>
      </c>
      <c r="AS109" s="161">
        <v>0</v>
      </c>
      <c r="AT109" s="162">
        <f>AS109*I109</f>
        <v>0</v>
      </c>
      <c r="AU109" s="161" t="e">
        <f>AO109+AQ109</f>
        <v>#REF!</v>
      </c>
      <c r="AV109" s="162" t="e">
        <f>AU109*I109</f>
        <v>#REF!</v>
      </c>
      <c r="AW109" s="161">
        <v>0</v>
      </c>
      <c r="AX109" s="162">
        <f>AW109*I109</f>
        <v>0</v>
      </c>
      <c r="AY109" s="161" t="e">
        <f t="shared" ref="AY109" si="352">AS109+AU109</f>
        <v>#REF!</v>
      </c>
      <c r="AZ109" s="162" t="e">
        <f>AY109*I109</f>
        <v>#REF!</v>
      </c>
      <c r="BA109" s="161">
        <v>0</v>
      </c>
      <c r="BB109" s="162">
        <f>BA109*I109</f>
        <v>0</v>
      </c>
      <c r="BC109" s="161" t="e">
        <f t="shared" ref="BC109" si="353">AW109+AY109</f>
        <v>#REF!</v>
      </c>
      <c r="BD109" s="162" t="e">
        <f>BC109*I109</f>
        <v>#REF!</v>
      </c>
      <c r="BE109" s="161">
        <v>0</v>
      </c>
      <c r="BF109" s="162">
        <f>BE109*I109</f>
        <v>0</v>
      </c>
      <c r="BG109" s="161" t="e">
        <f t="shared" ref="BG109" si="354">BA109+BC109</f>
        <v>#REF!</v>
      </c>
      <c r="BH109" s="162" t="e">
        <f>BG109*I109</f>
        <v>#REF!</v>
      </c>
      <c r="BI109" s="161">
        <v>0</v>
      </c>
      <c r="BJ109" s="162">
        <f>BI109*I109</f>
        <v>0</v>
      </c>
      <c r="BK109" s="161" t="e">
        <f t="shared" ref="BK109" si="355">BE109+BG109</f>
        <v>#REF!</v>
      </c>
      <c r="BL109" s="162" t="e">
        <f>BK109*I109</f>
        <v>#REF!</v>
      </c>
      <c r="BM109" s="161">
        <v>0</v>
      </c>
      <c r="BN109" s="162">
        <f>BM109*I109</f>
        <v>0</v>
      </c>
      <c r="BO109" s="161" t="e">
        <f>BI109+BK109</f>
        <v>#REF!</v>
      </c>
      <c r="BP109" s="162" t="e">
        <f>BO109*I109</f>
        <v>#REF!</v>
      </c>
      <c r="BQ109" s="6"/>
    </row>
    <row r="110" spans="1:69" s="6" customFormat="1" ht="11.25" hidden="1" customHeight="1" x14ac:dyDescent="0.2">
      <c r="B110" s="86"/>
      <c r="C110" s="87"/>
      <c r="D110" s="79" t="s">
        <v>77</v>
      </c>
      <c r="E110" s="88" t="s">
        <v>5</v>
      </c>
      <c r="F110" s="89" t="s">
        <v>640</v>
      </c>
      <c r="G110" s="87"/>
      <c r="H110" s="90">
        <v>20</v>
      </c>
      <c r="I110" s="91"/>
      <c r="J110" s="87"/>
      <c r="K110" s="146"/>
      <c r="M110" s="177"/>
      <c r="N110" s="216"/>
      <c r="O110" s="177"/>
      <c r="P110" s="216"/>
      <c r="Q110" s="177"/>
      <c r="R110" s="216"/>
      <c r="S110" s="177"/>
      <c r="T110" s="216"/>
      <c r="U110" s="177"/>
      <c r="V110" s="216"/>
      <c r="W110" s="177"/>
      <c r="X110" s="216"/>
      <c r="Y110" s="177"/>
      <c r="Z110" s="216"/>
      <c r="AA110" s="177"/>
      <c r="AB110" s="216"/>
      <c r="AC110" s="177"/>
      <c r="AD110" s="216"/>
      <c r="AE110" s="177"/>
      <c r="AF110" s="216"/>
      <c r="AG110" s="177"/>
      <c r="AH110" s="216"/>
      <c r="AI110" s="177"/>
      <c r="AJ110" s="216"/>
      <c r="AK110" s="177"/>
      <c r="AL110" s="216"/>
      <c r="AM110" s="177"/>
      <c r="AN110" s="216"/>
      <c r="AO110" s="177"/>
      <c r="AP110" s="216"/>
      <c r="AQ110" s="177"/>
      <c r="AR110" s="216"/>
      <c r="AS110" s="177"/>
      <c r="AT110" s="216"/>
      <c r="AU110" s="177"/>
      <c r="AV110" s="216"/>
      <c r="AW110" s="177"/>
      <c r="AX110" s="216"/>
      <c r="AY110" s="177"/>
      <c r="AZ110" s="216"/>
      <c r="BA110" s="177"/>
      <c r="BB110" s="216"/>
      <c r="BC110" s="177"/>
      <c r="BD110" s="216"/>
      <c r="BE110" s="177"/>
      <c r="BF110" s="216"/>
      <c r="BG110" s="177"/>
      <c r="BH110" s="216"/>
      <c r="BI110" s="177"/>
      <c r="BJ110" s="216"/>
      <c r="BK110" s="177"/>
      <c r="BL110" s="216"/>
      <c r="BM110" s="177"/>
      <c r="BN110" s="216"/>
      <c r="BO110" s="177"/>
      <c r="BP110" s="216"/>
      <c r="BQ110" s="1"/>
    </row>
    <row r="111" spans="1:69" s="1" customFormat="1" ht="16.5" hidden="1" customHeight="1" x14ac:dyDescent="0.2">
      <c r="A111" s="114"/>
      <c r="B111" s="16"/>
      <c r="C111" s="98" t="s">
        <v>91</v>
      </c>
      <c r="D111" s="98" t="s">
        <v>108</v>
      </c>
      <c r="E111" s="99" t="s">
        <v>641</v>
      </c>
      <c r="F111" s="100" t="s">
        <v>642</v>
      </c>
      <c r="G111" s="101" t="s">
        <v>145</v>
      </c>
      <c r="H111" s="102">
        <v>32</v>
      </c>
      <c r="I111" s="103">
        <v>34.770000000000003</v>
      </c>
      <c r="J111" s="104">
        <f>ROUND(I111*H111,2)</f>
        <v>1112.6400000000001</v>
      </c>
      <c r="K111" s="142"/>
      <c r="M111" s="161">
        <v>0</v>
      </c>
      <c r="N111" s="162">
        <f>M111*I111</f>
        <v>0</v>
      </c>
      <c r="O111" s="161">
        <v>0</v>
      </c>
      <c r="P111" s="162">
        <f>O111*I111</f>
        <v>0</v>
      </c>
      <c r="Q111" s="161">
        <v>0</v>
      </c>
      <c r="R111" s="162">
        <f>Q111*I111</f>
        <v>0</v>
      </c>
      <c r="S111" s="161">
        <f>M111+O111</f>
        <v>0</v>
      </c>
      <c r="T111" s="162">
        <f>S111*I111</f>
        <v>0</v>
      </c>
      <c r="U111" s="161">
        <v>0</v>
      </c>
      <c r="V111" s="162">
        <f>U111*I111</f>
        <v>0</v>
      </c>
      <c r="W111" s="161">
        <f>Q111+S111</f>
        <v>0</v>
      </c>
      <c r="X111" s="162">
        <f>W111*I111</f>
        <v>0</v>
      </c>
      <c r="Y111" s="161">
        <v>0</v>
      </c>
      <c r="Z111" s="162">
        <f>Y111*I111</f>
        <v>0</v>
      </c>
      <c r="AA111" s="161" t="e">
        <f>#REF!+#REF!</f>
        <v>#REF!</v>
      </c>
      <c r="AB111" s="162" t="e">
        <f>AA111*I111</f>
        <v>#REF!</v>
      </c>
      <c r="AC111" s="161">
        <v>0</v>
      </c>
      <c r="AD111" s="162">
        <f>AC111*I111</f>
        <v>0</v>
      </c>
      <c r="AE111" s="161" t="e">
        <f>Y111+AA111</f>
        <v>#REF!</v>
      </c>
      <c r="AF111" s="162" t="e">
        <f>AE111*I111</f>
        <v>#REF!</v>
      </c>
      <c r="AG111" s="161">
        <v>0</v>
      </c>
      <c r="AH111" s="162">
        <f>AG111*I111</f>
        <v>0</v>
      </c>
      <c r="AI111" s="161" t="e">
        <f>AC111+AE111</f>
        <v>#REF!</v>
      </c>
      <c r="AJ111" s="162" t="e">
        <f>AI111*I111</f>
        <v>#REF!</v>
      </c>
      <c r="AK111" s="161">
        <v>0</v>
      </c>
      <c r="AL111" s="162">
        <f>AK111*I111</f>
        <v>0</v>
      </c>
      <c r="AM111" s="161" t="e">
        <f>AG111+AI111</f>
        <v>#REF!</v>
      </c>
      <c r="AN111" s="162" t="e">
        <f>AM111*I111</f>
        <v>#REF!</v>
      </c>
      <c r="AO111" s="161">
        <v>0</v>
      </c>
      <c r="AP111" s="162">
        <f>AO111*I111</f>
        <v>0</v>
      </c>
      <c r="AQ111" s="161" t="e">
        <f>AK111+AM111</f>
        <v>#REF!</v>
      </c>
      <c r="AR111" s="162" t="e">
        <f>AQ111*I111</f>
        <v>#REF!</v>
      </c>
      <c r="AS111" s="161">
        <v>0</v>
      </c>
      <c r="AT111" s="162">
        <f>AS111*I111</f>
        <v>0</v>
      </c>
      <c r="AU111" s="161" t="e">
        <f>AO111+AQ111</f>
        <v>#REF!</v>
      </c>
      <c r="AV111" s="162" t="e">
        <f>AU111*I111</f>
        <v>#REF!</v>
      </c>
      <c r="AW111" s="161">
        <v>0</v>
      </c>
      <c r="AX111" s="162">
        <f>AW111*I111</f>
        <v>0</v>
      </c>
      <c r="AY111" s="161" t="e">
        <f t="shared" ref="AY111" si="356">AS111+AU111</f>
        <v>#REF!</v>
      </c>
      <c r="AZ111" s="162" t="e">
        <f>AY111*I111</f>
        <v>#REF!</v>
      </c>
      <c r="BA111" s="161">
        <v>0</v>
      </c>
      <c r="BB111" s="162">
        <f>BA111*I111</f>
        <v>0</v>
      </c>
      <c r="BC111" s="161" t="e">
        <f t="shared" ref="BC111" si="357">AW111+AY111</f>
        <v>#REF!</v>
      </c>
      <c r="BD111" s="162" t="e">
        <f>BC111*I111</f>
        <v>#REF!</v>
      </c>
      <c r="BE111" s="161">
        <v>0</v>
      </c>
      <c r="BF111" s="162">
        <f>BE111*I111</f>
        <v>0</v>
      </c>
      <c r="BG111" s="161" t="e">
        <f t="shared" ref="BG111" si="358">BA111+BC111</f>
        <v>#REF!</v>
      </c>
      <c r="BH111" s="162" t="e">
        <f>BG111*I111</f>
        <v>#REF!</v>
      </c>
      <c r="BI111" s="161">
        <v>0</v>
      </c>
      <c r="BJ111" s="162">
        <f>BI111*I111</f>
        <v>0</v>
      </c>
      <c r="BK111" s="161" t="e">
        <f t="shared" ref="BK111" si="359">BE111+BG111</f>
        <v>#REF!</v>
      </c>
      <c r="BL111" s="162" t="e">
        <f>BK111*I111</f>
        <v>#REF!</v>
      </c>
      <c r="BM111" s="161">
        <v>0</v>
      </c>
      <c r="BN111" s="162">
        <f>BM111*I111</f>
        <v>0</v>
      </c>
      <c r="BO111" s="161" t="e">
        <f>BI111+BK111</f>
        <v>#REF!</v>
      </c>
      <c r="BP111" s="162" t="e">
        <f>BO111*I111</f>
        <v>#REF!</v>
      </c>
      <c r="BQ111" s="6"/>
    </row>
    <row r="112" spans="1:69" s="5" customFormat="1" ht="11.25" hidden="1" customHeight="1" x14ac:dyDescent="0.2">
      <c r="B112" s="81"/>
      <c r="C112" s="82"/>
      <c r="D112" s="79" t="s">
        <v>77</v>
      </c>
      <c r="E112" s="83" t="s">
        <v>5</v>
      </c>
      <c r="F112" s="84" t="s">
        <v>643</v>
      </c>
      <c r="G112" s="82"/>
      <c r="H112" s="83" t="s">
        <v>5</v>
      </c>
      <c r="I112" s="85"/>
      <c r="J112" s="82"/>
      <c r="K112" s="145"/>
      <c r="M112" s="176"/>
      <c r="N112" s="219"/>
      <c r="O112" s="176"/>
      <c r="P112" s="219"/>
      <c r="Q112" s="176"/>
      <c r="R112" s="219"/>
      <c r="S112" s="176"/>
      <c r="T112" s="219"/>
      <c r="U112" s="176"/>
      <c r="V112" s="219"/>
      <c r="W112" s="176"/>
      <c r="X112" s="219"/>
      <c r="Y112" s="176"/>
      <c r="Z112" s="219"/>
      <c r="AA112" s="176"/>
      <c r="AB112" s="219"/>
      <c r="AC112" s="176"/>
      <c r="AD112" s="219"/>
      <c r="AE112" s="176"/>
      <c r="AF112" s="219"/>
      <c r="AG112" s="176"/>
      <c r="AH112" s="219"/>
      <c r="AI112" s="176"/>
      <c r="AJ112" s="219"/>
      <c r="AK112" s="176"/>
      <c r="AL112" s="219"/>
      <c r="AM112" s="176"/>
      <c r="AN112" s="219"/>
      <c r="AO112" s="176"/>
      <c r="AP112" s="219"/>
      <c r="AQ112" s="176"/>
      <c r="AR112" s="219"/>
      <c r="AS112" s="176"/>
      <c r="AT112" s="219"/>
      <c r="AU112" s="176"/>
      <c r="AV112" s="219"/>
      <c r="AW112" s="176"/>
      <c r="AX112" s="219"/>
      <c r="AY112" s="176"/>
      <c r="AZ112" s="219"/>
      <c r="BA112" s="176"/>
      <c r="BB112" s="219"/>
      <c r="BC112" s="176"/>
      <c r="BD112" s="219"/>
      <c r="BE112" s="176"/>
      <c r="BF112" s="219"/>
      <c r="BG112" s="176"/>
      <c r="BH112" s="219"/>
      <c r="BI112" s="176"/>
      <c r="BJ112" s="219"/>
      <c r="BK112" s="176"/>
      <c r="BL112" s="219"/>
      <c r="BM112" s="176"/>
      <c r="BN112" s="219"/>
      <c r="BO112" s="176"/>
      <c r="BP112" s="219"/>
      <c r="BQ112" s="1"/>
    </row>
    <row r="113" spans="1:69" s="6" customFormat="1" ht="11.25" hidden="1" customHeight="1" x14ac:dyDescent="0.2">
      <c r="B113" s="86"/>
      <c r="C113" s="87"/>
      <c r="D113" s="79" t="s">
        <v>77</v>
      </c>
      <c r="E113" s="88" t="s">
        <v>5</v>
      </c>
      <c r="F113" s="89" t="s">
        <v>127</v>
      </c>
      <c r="G113" s="87"/>
      <c r="H113" s="90">
        <v>32</v>
      </c>
      <c r="I113" s="91"/>
      <c r="J113" s="87"/>
      <c r="K113" s="146"/>
      <c r="M113" s="177"/>
      <c r="N113" s="216"/>
      <c r="O113" s="177"/>
      <c r="P113" s="216"/>
      <c r="Q113" s="177"/>
      <c r="R113" s="216"/>
      <c r="S113" s="177"/>
      <c r="T113" s="216"/>
      <c r="U113" s="177"/>
      <c r="V113" s="216"/>
      <c r="W113" s="177"/>
      <c r="X113" s="216"/>
      <c r="Y113" s="177"/>
      <c r="Z113" s="216"/>
      <c r="AA113" s="177"/>
      <c r="AB113" s="216"/>
      <c r="AC113" s="177"/>
      <c r="AD113" s="216"/>
      <c r="AE113" s="177"/>
      <c r="AF113" s="216"/>
      <c r="AG113" s="177"/>
      <c r="AH113" s="216"/>
      <c r="AI113" s="177"/>
      <c r="AJ113" s="216"/>
      <c r="AK113" s="177"/>
      <c r="AL113" s="216"/>
      <c r="AM113" s="177"/>
      <c r="AN113" s="216"/>
      <c r="AO113" s="177"/>
      <c r="AP113" s="216"/>
      <c r="AQ113" s="177"/>
      <c r="AR113" s="216"/>
      <c r="AS113" s="177"/>
      <c r="AT113" s="216"/>
      <c r="AU113" s="177"/>
      <c r="AV113" s="216"/>
      <c r="AW113" s="177"/>
      <c r="AX113" s="216"/>
      <c r="AY113" s="177"/>
      <c r="AZ113" s="216"/>
      <c r="BA113" s="177"/>
      <c r="BB113" s="216"/>
      <c r="BC113" s="177"/>
      <c r="BD113" s="216"/>
      <c r="BE113" s="177"/>
      <c r="BF113" s="216"/>
      <c r="BG113" s="177"/>
      <c r="BH113" s="216"/>
      <c r="BI113" s="177"/>
      <c r="BJ113" s="216"/>
      <c r="BK113" s="177"/>
      <c r="BL113" s="216"/>
      <c r="BM113" s="177"/>
      <c r="BN113" s="216"/>
      <c r="BO113" s="177"/>
      <c r="BP113" s="216"/>
    </row>
    <row r="114" spans="1:69" s="7" customFormat="1" ht="11.25" hidden="1" customHeight="1" x14ac:dyDescent="0.2">
      <c r="B114" s="92"/>
      <c r="C114" s="93"/>
      <c r="D114" s="79" t="s">
        <v>77</v>
      </c>
      <c r="E114" s="94" t="s">
        <v>5</v>
      </c>
      <c r="F114" s="95" t="s">
        <v>78</v>
      </c>
      <c r="G114" s="93"/>
      <c r="H114" s="96">
        <v>32</v>
      </c>
      <c r="I114" s="97"/>
      <c r="J114" s="93"/>
      <c r="K114" s="147"/>
      <c r="M114" s="178"/>
      <c r="N114" s="220"/>
      <c r="O114" s="178"/>
      <c r="P114" s="220"/>
      <c r="Q114" s="178"/>
      <c r="R114" s="220"/>
      <c r="S114" s="178"/>
      <c r="T114" s="220"/>
      <c r="U114" s="178"/>
      <c r="V114" s="220"/>
      <c r="W114" s="178"/>
      <c r="X114" s="220"/>
      <c r="Y114" s="178"/>
      <c r="Z114" s="220"/>
      <c r="AA114" s="178"/>
      <c r="AB114" s="220"/>
      <c r="AC114" s="178"/>
      <c r="AD114" s="220"/>
      <c r="AE114" s="178"/>
      <c r="AF114" s="220"/>
      <c r="AG114" s="178"/>
      <c r="AH114" s="220"/>
      <c r="AI114" s="178"/>
      <c r="AJ114" s="220"/>
      <c r="AK114" s="178"/>
      <c r="AL114" s="220"/>
      <c r="AM114" s="178"/>
      <c r="AN114" s="220"/>
      <c r="AO114" s="178"/>
      <c r="AP114" s="220"/>
      <c r="AQ114" s="178"/>
      <c r="AR114" s="220"/>
      <c r="AS114" s="178"/>
      <c r="AT114" s="220"/>
      <c r="AU114" s="178"/>
      <c r="AV114" s="220"/>
      <c r="AW114" s="178"/>
      <c r="AX114" s="220"/>
      <c r="AY114" s="178"/>
      <c r="AZ114" s="220"/>
      <c r="BA114" s="178"/>
      <c r="BB114" s="220"/>
      <c r="BC114" s="178"/>
      <c r="BD114" s="220"/>
      <c r="BE114" s="178"/>
      <c r="BF114" s="220"/>
      <c r="BG114" s="178"/>
      <c r="BH114" s="220"/>
      <c r="BI114" s="178"/>
      <c r="BJ114" s="220"/>
      <c r="BK114" s="178"/>
      <c r="BL114" s="220"/>
      <c r="BM114" s="178"/>
      <c r="BN114" s="220"/>
      <c r="BO114" s="178"/>
      <c r="BP114" s="220"/>
      <c r="BQ114" s="1"/>
    </row>
    <row r="115" spans="1:69" s="1" customFormat="1" ht="16.5" hidden="1" customHeight="1" x14ac:dyDescent="0.2">
      <c r="A115" s="114"/>
      <c r="B115" s="16"/>
      <c r="C115" s="98" t="s">
        <v>95</v>
      </c>
      <c r="D115" s="98" t="s">
        <v>108</v>
      </c>
      <c r="E115" s="99" t="s">
        <v>644</v>
      </c>
      <c r="F115" s="100" t="s">
        <v>645</v>
      </c>
      <c r="G115" s="101" t="s">
        <v>145</v>
      </c>
      <c r="H115" s="102">
        <v>4</v>
      </c>
      <c r="I115" s="103">
        <v>52.26</v>
      </c>
      <c r="J115" s="104">
        <f>ROUND(I115*H115,2)</f>
        <v>209.04</v>
      </c>
      <c r="K115" s="142"/>
      <c r="M115" s="161">
        <v>0</v>
      </c>
      <c r="N115" s="162">
        <f>M115*I115</f>
        <v>0</v>
      </c>
      <c r="O115" s="161">
        <v>0</v>
      </c>
      <c r="P115" s="162">
        <f>O115*I115</f>
        <v>0</v>
      </c>
      <c r="Q115" s="161">
        <v>0</v>
      </c>
      <c r="R115" s="162">
        <f>Q115*I115</f>
        <v>0</v>
      </c>
      <c r="S115" s="161">
        <f>M115+O115</f>
        <v>0</v>
      </c>
      <c r="T115" s="162">
        <f>S115*I115</f>
        <v>0</v>
      </c>
      <c r="U115" s="161">
        <v>0</v>
      </c>
      <c r="V115" s="162">
        <f>U115*I115</f>
        <v>0</v>
      </c>
      <c r="W115" s="161">
        <f>Q115+S115</f>
        <v>0</v>
      </c>
      <c r="X115" s="162">
        <f>W115*I115</f>
        <v>0</v>
      </c>
      <c r="Y115" s="161">
        <v>0</v>
      </c>
      <c r="Z115" s="162">
        <f>Y115*I115</f>
        <v>0</v>
      </c>
      <c r="AA115" s="161" t="e">
        <f>#REF!+#REF!</f>
        <v>#REF!</v>
      </c>
      <c r="AB115" s="162" t="e">
        <f>AA115*I115</f>
        <v>#REF!</v>
      </c>
      <c r="AC115" s="161">
        <v>0</v>
      </c>
      <c r="AD115" s="162">
        <f>AC115*I115</f>
        <v>0</v>
      </c>
      <c r="AE115" s="161" t="e">
        <f>Y115+AA115</f>
        <v>#REF!</v>
      </c>
      <c r="AF115" s="162" t="e">
        <f>AE115*I115</f>
        <v>#REF!</v>
      </c>
      <c r="AG115" s="161">
        <v>0</v>
      </c>
      <c r="AH115" s="162">
        <f>AG115*I115</f>
        <v>0</v>
      </c>
      <c r="AI115" s="161" t="e">
        <f>AC115+AE115</f>
        <v>#REF!</v>
      </c>
      <c r="AJ115" s="162" t="e">
        <f>AI115*I115</f>
        <v>#REF!</v>
      </c>
      <c r="AK115" s="161">
        <v>0</v>
      </c>
      <c r="AL115" s="162">
        <f>AK115*I115</f>
        <v>0</v>
      </c>
      <c r="AM115" s="161" t="e">
        <f>AG115+AI115</f>
        <v>#REF!</v>
      </c>
      <c r="AN115" s="162" t="e">
        <f>AM115*I115</f>
        <v>#REF!</v>
      </c>
      <c r="AO115" s="161">
        <v>0</v>
      </c>
      <c r="AP115" s="162">
        <f>AO115*I115</f>
        <v>0</v>
      </c>
      <c r="AQ115" s="161" t="e">
        <f>AK115+AM115</f>
        <v>#REF!</v>
      </c>
      <c r="AR115" s="162" t="e">
        <f>AQ115*I115</f>
        <v>#REF!</v>
      </c>
      <c r="AS115" s="161">
        <v>0</v>
      </c>
      <c r="AT115" s="162">
        <f>AS115*I115</f>
        <v>0</v>
      </c>
      <c r="AU115" s="161" t="e">
        <f>AO115+AQ115</f>
        <v>#REF!</v>
      </c>
      <c r="AV115" s="162" t="e">
        <f>AU115*I115</f>
        <v>#REF!</v>
      </c>
      <c r="AW115" s="161">
        <v>0</v>
      </c>
      <c r="AX115" s="162">
        <f>AW115*I115</f>
        <v>0</v>
      </c>
      <c r="AY115" s="161" t="e">
        <f t="shared" ref="AY115" si="360">AS115+AU115</f>
        <v>#REF!</v>
      </c>
      <c r="AZ115" s="162" t="e">
        <f>AY115*I115</f>
        <v>#REF!</v>
      </c>
      <c r="BA115" s="161">
        <v>0</v>
      </c>
      <c r="BB115" s="162">
        <f>BA115*I115</f>
        <v>0</v>
      </c>
      <c r="BC115" s="161" t="e">
        <f t="shared" ref="BC115" si="361">AW115+AY115</f>
        <v>#REF!</v>
      </c>
      <c r="BD115" s="162" t="e">
        <f>BC115*I115</f>
        <v>#REF!</v>
      </c>
      <c r="BE115" s="161">
        <v>0</v>
      </c>
      <c r="BF115" s="162">
        <f>BE115*I115</f>
        <v>0</v>
      </c>
      <c r="BG115" s="161" t="e">
        <f t="shared" ref="BG115" si="362">BA115+BC115</f>
        <v>#REF!</v>
      </c>
      <c r="BH115" s="162" t="e">
        <f>BG115*I115</f>
        <v>#REF!</v>
      </c>
      <c r="BI115" s="161">
        <v>0</v>
      </c>
      <c r="BJ115" s="162">
        <f>BI115*I115</f>
        <v>0</v>
      </c>
      <c r="BK115" s="161" t="e">
        <f t="shared" ref="BK115" si="363">BE115+BG115</f>
        <v>#REF!</v>
      </c>
      <c r="BL115" s="162" t="e">
        <f>BK115*I115</f>
        <v>#REF!</v>
      </c>
      <c r="BM115" s="161">
        <v>0</v>
      </c>
      <c r="BN115" s="162">
        <f>BM115*I115</f>
        <v>0</v>
      </c>
      <c r="BO115" s="161" t="e">
        <f>BI115+BK115</f>
        <v>#REF!</v>
      </c>
      <c r="BP115" s="162" t="e">
        <f>BO115*I115</f>
        <v>#REF!</v>
      </c>
      <c r="BQ115" s="5"/>
    </row>
    <row r="116" spans="1:69" s="5" customFormat="1" ht="11.25" hidden="1" customHeight="1" x14ac:dyDescent="0.2">
      <c r="B116" s="81"/>
      <c r="C116" s="82"/>
      <c r="D116" s="79" t="s">
        <v>77</v>
      </c>
      <c r="E116" s="83" t="s">
        <v>5</v>
      </c>
      <c r="F116" s="84" t="s">
        <v>643</v>
      </c>
      <c r="G116" s="82"/>
      <c r="H116" s="83" t="s">
        <v>5</v>
      </c>
      <c r="I116" s="85"/>
      <c r="J116" s="82"/>
      <c r="K116" s="145"/>
      <c r="M116" s="176"/>
      <c r="N116" s="219"/>
      <c r="O116" s="176"/>
      <c r="P116" s="219"/>
      <c r="Q116" s="176"/>
      <c r="R116" s="219"/>
      <c r="S116" s="176"/>
      <c r="T116" s="219"/>
      <c r="U116" s="176"/>
      <c r="V116" s="219"/>
      <c r="W116" s="176"/>
      <c r="X116" s="219"/>
      <c r="Y116" s="176"/>
      <c r="Z116" s="219"/>
      <c r="AA116" s="176"/>
      <c r="AB116" s="219"/>
      <c r="AC116" s="176"/>
      <c r="AD116" s="219"/>
      <c r="AE116" s="176"/>
      <c r="AF116" s="219"/>
      <c r="AG116" s="176"/>
      <c r="AH116" s="219"/>
      <c r="AI116" s="176"/>
      <c r="AJ116" s="219"/>
      <c r="AK116" s="176"/>
      <c r="AL116" s="219"/>
      <c r="AM116" s="176"/>
      <c r="AN116" s="219"/>
      <c r="AO116" s="176"/>
      <c r="AP116" s="219"/>
      <c r="AQ116" s="176"/>
      <c r="AR116" s="219"/>
      <c r="AS116" s="176"/>
      <c r="AT116" s="219"/>
      <c r="AU116" s="176"/>
      <c r="AV116" s="219"/>
      <c r="AW116" s="176"/>
      <c r="AX116" s="219"/>
      <c r="AY116" s="176"/>
      <c r="AZ116" s="219"/>
      <c r="BA116" s="176"/>
      <c r="BB116" s="219"/>
      <c r="BC116" s="176"/>
      <c r="BD116" s="219"/>
      <c r="BE116" s="176"/>
      <c r="BF116" s="219"/>
      <c r="BG116" s="176"/>
      <c r="BH116" s="219"/>
      <c r="BI116" s="176"/>
      <c r="BJ116" s="219"/>
      <c r="BK116" s="176"/>
      <c r="BL116" s="219"/>
      <c r="BM116" s="176"/>
      <c r="BN116" s="219"/>
      <c r="BO116" s="176"/>
      <c r="BP116" s="219"/>
      <c r="BQ116" s="6"/>
    </row>
    <row r="117" spans="1:69" s="6" customFormat="1" ht="11.25" hidden="1" customHeight="1" x14ac:dyDescent="0.2">
      <c r="B117" s="86"/>
      <c r="C117" s="87"/>
      <c r="D117" s="79" t="s">
        <v>77</v>
      </c>
      <c r="E117" s="88" t="s">
        <v>5</v>
      </c>
      <c r="F117" s="89" t="s">
        <v>75</v>
      </c>
      <c r="G117" s="87"/>
      <c r="H117" s="90">
        <v>4</v>
      </c>
      <c r="I117" s="91"/>
      <c r="J117" s="87"/>
      <c r="K117" s="146"/>
      <c r="M117" s="177"/>
      <c r="N117" s="216"/>
      <c r="O117" s="177"/>
      <c r="P117" s="216"/>
      <c r="Q117" s="177"/>
      <c r="R117" s="216"/>
      <c r="S117" s="177"/>
      <c r="T117" s="216"/>
      <c r="U117" s="177"/>
      <c r="V117" s="216"/>
      <c r="W117" s="177"/>
      <c r="X117" s="216"/>
      <c r="Y117" s="177"/>
      <c r="Z117" s="216"/>
      <c r="AA117" s="177"/>
      <c r="AB117" s="216"/>
      <c r="AC117" s="177"/>
      <c r="AD117" s="216"/>
      <c r="AE117" s="177"/>
      <c r="AF117" s="216"/>
      <c r="AG117" s="177"/>
      <c r="AH117" s="216"/>
      <c r="AI117" s="177"/>
      <c r="AJ117" s="216"/>
      <c r="AK117" s="177"/>
      <c r="AL117" s="216"/>
      <c r="AM117" s="177"/>
      <c r="AN117" s="216"/>
      <c r="AO117" s="177"/>
      <c r="AP117" s="216"/>
      <c r="AQ117" s="177"/>
      <c r="AR117" s="216"/>
      <c r="AS117" s="177"/>
      <c r="AT117" s="216"/>
      <c r="AU117" s="177"/>
      <c r="AV117" s="216"/>
      <c r="AW117" s="177"/>
      <c r="AX117" s="216"/>
      <c r="AY117" s="177"/>
      <c r="AZ117" s="216"/>
      <c r="BA117" s="177"/>
      <c r="BB117" s="216"/>
      <c r="BC117" s="177"/>
      <c r="BD117" s="216"/>
      <c r="BE117" s="177"/>
      <c r="BF117" s="216"/>
      <c r="BG117" s="177"/>
      <c r="BH117" s="216"/>
      <c r="BI117" s="177"/>
      <c r="BJ117" s="216"/>
      <c r="BK117" s="177"/>
      <c r="BL117" s="216"/>
      <c r="BM117" s="177"/>
      <c r="BN117" s="216"/>
      <c r="BO117" s="177"/>
      <c r="BP117" s="216"/>
      <c r="BQ117" s="7"/>
    </row>
    <row r="118" spans="1:69" s="7" customFormat="1" ht="11.25" hidden="1" customHeight="1" x14ac:dyDescent="0.2">
      <c r="B118" s="92"/>
      <c r="C118" s="93"/>
      <c r="D118" s="79" t="s">
        <v>77</v>
      </c>
      <c r="E118" s="94" t="s">
        <v>5</v>
      </c>
      <c r="F118" s="95" t="s">
        <v>78</v>
      </c>
      <c r="G118" s="93"/>
      <c r="H118" s="96">
        <v>4</v>
      </c>
      <c r="I118" s="97"/>
      <c r="J118" s="93"/>
      <c r="K118" s="147"/>
      <c r="M118" s="178"/>
      <c r="N118" s="220"/>
      <c r="O118" s="178"/>
      <c r="P118" s="220"/>
      <c r="Q118" s="178"/>
      <c r="R118" s="220"/>
      <c r="S118" s="178"/>
      <c r="T118" s="220"/>
      <c r="U118" s="178"/>
      <c r="V118" s="220"/>
      <c r="W118" s="178"/>
      <c r="X118" s="220"/>
      <c r="Y118" s="178"/>
      <c r="Z118" s="220"/>
      <c r="AA118" s="178"/>
      <c r="AB118" s="220"/>
      <c r="AC118" s="178"/>
      <c r="AD118" s="220"/>
      <c r="AE118" s="178"/>
      <c r="AF118" s="220"/>
      <c r="AG118" s="178"/>
      <c r="AH118" s="220"/>
      <c r="AI118" s="178"/>
      <c r="AJ118" s="220"/>
      <c r="AK118" s="178"/>
      <c r="AL118" s="220"/>
      <c r="AM118" s="178"/>
      <c r="AN118" s="220"/>
      <c r="AO118" s="178"/>
      <c r="AP118" s="220"/>
      <c r="AQ118" s="178"/>
      <c r="AR118" s="220"/>
      <c r="AS118" s="178"/>
      <c r="AT118" s="220"/>
      <c r="AU118" s="178"/>
      <c r="AV118" s="220"/>
      <c r="AW118" s="178"/>
      <c r="AX118" s="220"/>
      <c r="AY118" s="178"/>
      <c r="AZ118" s="220"/>
      <c r="BA118" s="178"/>
      <c r="BB118" s="220"/>
      <c r="BC118" s="178"/>
      <c r="BD118" s="220"/>
      <c r="BE118" s="178"/>
      <c r="BF118" s="220"/>
      <c r="BG118" s="178"/>
      <c r="BH118" s="220"/>
      <c r="BI118" s="178"/>
      <c r="BJ118" s="220"/>
      <c r="BK118" s="178"/>
      <c r="BL118" s="220"/>
      <c r="BM118" s="178"/>
      <c r="BN118" s="220"/>
      <c r="BO118" s="178"/>
      <c r="BP118" s="220"/>
      <c r="BQ118" s="1"/>
    </row>
    <row r="119" spans="1:69" s="1" customFormat="1" ht="16.5" hidden="1" customHeight="1" x14ac:dyDescent="0.2">
      <c r="A119" s="114"/>
      <c r="B119" s="16"/>
      <c r="C119" s="98" t="s">
        <v>99</v>
      </c>
      <c r="D119" s="98" t="s">
        <v>108</v>
      </c>
      <c r="E119" s="99" t="s">
        <v>646</v>
      </c>
      <c r="F119" s="100" t="s">
        <v>647</v>
      </c>
      <c r="G119" s="101" t="s">
        <v>145</v>
      </c>
      <c r="H119" s="102">
        <v>68</v>
      </c>
      <c r="I119" s="103">
        <v>10.18</v>
      </c>
      <c r="J119" s="104">
        <f>ROUND(I119*H119,2)</f>
        <v>692.24</v>
      </c>
      <c r="K119" s="142"/>
      <c r="M119" s="161">
        <v>0</v>
      </c>
      <c r="N119" s="162">
        <f>M119*I119</f>
        <v>0</v>
      </c>
      <c r="O119" s="161">
        <v>0</v>
      </c>
      <c r="P119" s="162">
        <f>O119*I119</f>
        <v>0</v>
      </c>
      <c r="Q119" s="161">
        <v>0</v>
      </c>
      <c r="R119" s="162">
        <f>Q119*I119</f>
        <v>0</v>
      </c>
      <c r="S119" s="161">
        <f>M119+O119</f>
        <v>0</v>
      </c>
      <c r="T119" s="162">
        <f>S119*I119</f>
        <v>0</v>
      </c>
      <c r="U119" s="161">
        <v>0</v>
      </c>
      <c r="V119" s="162">
        <f>U119*I119</f>
        <v>0</v>
      </c>
      <c r="W119" s="161">
        <f>Q119+S119</f>
        <v>0</v>
      </c>
      <c r="X119" s="162">
        <f>W119*I119</f>
        <v>0</v>
      </c>
      <c r="Y119" s="161">
        <v>0</v>
      </c>
      <c r="Z119" s="162">
        <f>Y119*I119</f>
        <v>0</v>
      </c>
      <c r="AA119" s="161" t="e">
        <f>#REF!+#REF!</f>
        <v>#REF!</v>
      </c>
      <c r="AB119" s="162" t="e">
        <f>AA119*I119</f>
        <v>#REF!</v>
      </c>
      <c r="AC119" s="161">
        <v>0</v>
      </c>
      <c r="AD119" s="162">
        <f>AC119*I119</f>
        <v>0</v>
      </c>
      <c r="AE119" s="161" t="e">
        <f>Y119+AA119</f>
        <v>#REF!</v>
      </c>
      <c r="AF119" s="162" t="e">
        <f>AE119*I119</f>
        <v>#REF!</v>
      </c>
      <c r="AG119" s="161">
        <v>0</v>
      </c>
      <c r="AH119" s="162">
        <f>AG119*I119</f>
        <v>0</v>
      </c>
      <c r="AI119" s="161" t="e">
        <f>AC119+AE119</f>
        <v>#REF!</v>
      </c>
      <c r="AJ119" s="162" t="e">
        <f>AI119*I119</f>
        <v>#REF!</v>
      </c>
      <c r="AK119" s="161">
        <v>0</v>
      </c>
      <c r="AL119" s="162">
        <f>AK119*I119</f>
        <v>0</v>
      </c>
      <c r="AM119" s="161" t="e">
        <f>AG119+AI119</f>
        <v>#REF!</v>
      </c>
      <c r="AN119" s="162" t="e">
        <f>AM119*I119</f>
        <v>#REF!</v>
      </c>
      <c r="AO119" s="161">
        <v>0</v>
      </c>
      <c r="AP119" s="162">
        <f>AO119*I119</f>
        <v>0</v>
      </c>
      <c r="AQ119" s="161" t="e">
        <f>AK119+AM119</f>
        <v>#REF!</v>
      </c>
      <c r="AR119" s="162" t="e">
        <f>AQ119*I119</f>
        <v>#REF!</v>
      </c>
      <c r="AS119" s="161">
        <v>0</v>
      </c>
      <c r="AT119" s="162">
        <f>AS119*I119</f>
        <v>0</v>
      </c>
      <c r="AU119" s="161" t="e">
        <f>AO119+AQ119</f>
        <v>#REF!</v>
      </c>
      <c r="AV119" s="162" t="e">
        <f>AU119*I119</f>
        <v>#REF!</v>
      </c>
      <c r="AW119" s="161">
        <v>0</v>
      </c>
      <c r="AX119" s="162">
        <f>AW119*I119</f>
        <v>0</v>
      </c>
      <c r="AY119" s="161" t="e">
        <f t="shared" ref="AY119" si="364">AS119+AU119</f>
        <v>#REF!</v>
      </c>
      <c r="AZ119" s="162" t="e">
        <f>AY119*I119</f>
        <v>#REF!</v>
      </c>
      <c r="BA119" s="161">
        <v>0</v>
      </c>
      <c r="BB119" s="162">
        <f>BA119*I119</f>
        <v>0</v>
      </c>
      <c r="BC119" s="161" t="e">
        <f t="shared" ref="BC119" si="365">AW119+AY119</f>
        <v>#REF!</v>
      </c>
      <c r="BD119" s="162" t="e">
        <f>BC119*I119</f>
        <v>#REF!</v>
      </c>
      <c r="BE119" s="161">
        <v>0</v>
      </c>
      <c r="BF119" s="162">
        <f>BE119*I119</f>
        <v>0</v>
      </c>
      <c r="BG119" s="161" t="e">
        <f t="shared" ref="BG119" si="366">BA119+BC119</f>
        <v>#REF!</v>
      </c>
      <c r="BH119" s="162" t="e">
        <f>BG119*I119</f>
        <v>#REF!</v>
      </c>
      <c r="BI119" s="161">
        <v>0</v>
      </c>
      <c r="BJ119" s="162">
        <f>BI119*I119</f>
        <v>0</v>
      </c>
      <c r="BK119" s="161" t="e">
        <f t="shared" ref="BK119" si="367">BE119+BG119</f>
        <v>#REF!</v>
      </c>
      <c r="BL119" s="162" t="e">
        <f>BK119*I119</f>
        <v>#REF!</v>
      </c>
      <c r="BM119" s="161">
        <v>0</v>
      </c>
      <c r="BN119" s="162">
        <f>BM119*I119</f>
        <v>0</v>
      </c>
      <c r="BO119" s="161" t="e">
        <f>BI119+BK119</f>
        <v>#REF!</v>
      </c>
      <c r="BP119" s="162" t="e">
        <f>BO119*I119</f>
        <v>#REF!</v>
      </c>
      <c r="BQ119" s="5"/>
    </row>
    <row r="120" spans="1:69" s="5" customFormat="1" ht="11.25" hidden="1" customHeight="1" x14ac:dyDescent="0.2">
      <c r="B120" s="81"/>
      <c r="C120" s="82"/>
      <c r="D120" s="79" t="s">
        <v>77</v>
      </c>
      <c r="E120" s="83" t="s">
        <v>5</v>
      </c>
      <c r="F120" s="84" t="s">
        <v>643</v>
      </c>
      <c r="G120" s="82"/>
      <c r="H120" s="83" t="s">
        <v>5</v>
      </c>
      <c r="I120" s="85"/>
      <c r="J120" s="82"/>
      <c r="K120" s="145"/>
      <c r="M120" s="176"/>
      <c r="N120" s="219"/>
      <c r="O120" s="176"/>
      <c r="P120" s="219"/>
      <c r="Q120" s="176"/>
      <c r="R120" s="219"/>
      <c r="S120" s="176"/>
      <c r="T120" s="219"/>
      <c r="U120" s="176"/>
      <c r="V120" s="219"/>
      <c r="W120" s="176"/>
      <c r="X120" s="219"/>
      <c r="Y120" s="176"/>
      <c r="Z120" s="219"/>
      <c r="AA120" s="176"/>
      <c r="AB120" s="219"/>
      <c r="AC120" s="176"/>
      <c r="AD120" s="219"/>
      <c r="AE120" s="176"/>
      <c r="AF120" s="219"/>
      <c r="AG120" s="176"/>
      <c r="AH120" s="219"/>
      <c r="AI120" s="176"/>
      <c r="AJ120" s="219"/>
      <c r="AK120" s="176"/>
      <c r="AL120" s="219"/>
      <c r="AM120" s="176"/>
      <c r="AN120" s="219"/>
      <c r="AO120" s="176"/>
      <c r="AP120" s="219"/>
      <c r="AQ120" s="176"/>
      <c r="AR120" s="219"/>
      <c r="AS120" s="176"/>
      <c r="AT120" s="219"/>
      <c r="AU120" s="176"/>
      <c r="AV120" s="219"/>
      <c r="AW120" s="176"/>
      <c r="AX120" s="219"/>
      <c r="AY120" s="176"/>
      <c r="AZ120" s="219"/>
      <c r="BA120" s="176"/>
      <c r="BB120" s="219"/>
      <c r="BC120" s="176"/>
      <c r="BD120" s="219"/>
      <c r="BE120" s="176"/>
      <c r="BF120" s="219"/>
      <c r="BG120" s="176"/>
      <c r="BH120" s="219"/>
      <c r="BI120" s="176"/>
      <c r="BJ120" s="219"/>
      <c r="BK120" s="176"/>
      <c r="BL120" s="219"/>
      <c r="BM120" s="176"/>
      <c r="BN120" s="219"/>
      <c r="BO120" s="176"/>
      <c r="BP120" s="219"/>
      <c r="BQ120" s="6"/>
    </row>
    <row r="121" spans="1:69" s="6" customFormat="1" ht="11.25" hidden="1" customHeight="1" x14ac:dyDescent="0.2">
      <c r="B121" s="86"/>
      <c r="C121" s="87"/>
      <c r="D121" s="79" t="s">
        <v>77</v>
      </c>
      <c r="E121" s="88" t="s">
        <v>5</v>
      </c>
      <c r="F121" s="89" t="s">
        <v>166</v>
      </c>
      <c r="G121" s="87"/>
      <c r="H121" s="90">
        <v>68</v>
      </c>
      <c r="I121" s="91"/>
      <c r="J121" s="87"/>
      <c r="K121" s="146"/>
      <c r="M121" s="177"/>
      <c r="N121" s="216"/>
      <c r="O121" s="177"/>
      <c r="P121" s="216"/>
      <c r="Q121" s="177"/>
      <c r="R121" s="216"/>
      <c r="S121" s="177"/>
      <c r="T121" s="216"/>
      <c r="U121" s="177"/>
      <c r="V121" s="216"/>
      <c r="W121" s="177"/>
      <c r="X121" s="216"/>
      <c r="Y121" s="177"/>
      <c r="Z121" s="216"/>
      <c r="AA121" s="177"/>
      <c r="AB121" s="216"/>
      <c r="AC121" s="177"/>
      <c r="AD121" s="216"/>
      <c r="AE121" s="177"/>
      <c r="AF121" s="216"/>
      <c r="AG121" s="177"/>
      <c r="AH121" s="216"/>
      <c r="AI121" s="177"/>
      <c r="AJ121" s="216"/>
      <c r="AK121" s="177"/>
      <c r="AL121" s="216"/>
      <c r="AM121" s="177"/>
      <c r="AN121" s="216"/>
      <c r="AO121" s="177"/>
      <c r="AP121" s="216"/>
      <c r="AQ121" s="177"/>
      <c r="AR121" s="216"/>
      <c r="AS121" s="177"/>
      <c r="AT121" s="216"/>
      <c r="AU121" s="177"/>
      <c r="AV121" s="216"/>
      <c r="AW121" s="177"/>
      <c r="AX121" s="216"/>
      <c r="AY121" s="177"/>
      <c r="AZ121" s="216"/>
      <c r="BA121" s="177"/>
      <c r="BB121" s="216"/>
      <c r="BC121" s="177"/>
      <c r="BD121" s="216"/>
      <c r="BE121" s="177"/>
      <c r="BF121" s="216"/>
      <c r="BG121" s="177"/>
      <c r="BH121" s="216"/>
      <c r="BI121" s="177"/>
      <c r="BJ121" s="216"/>
      <c r="BK121" s="177"/>
      <c r="BL121" s="216"/>
      <c r="BM121" s="177"/>
      <c r="BN121" s="216"/>
      <c r="BO121" s="177"/>
      <c r="BP121" s="216"/>
      <c r="BQ121" s="7"/>
    </row>
    <row r="122" spans="1:69" s="7" customFormat="1" ht="11.25" hidden="1" customHeight="1" x14ac:dyDescent="0.2">
      <c r="B122" s="92"/>
      <c r="C122" s="93"/>
      <c r="D122" s="79" t="s">
        <v>77</v>
      </c>
      <c r="E122" s="94" t="s">
        <v>5</v>
      </c>
      <c r="F122" s="95" t="s">
        <v>78</v>
      </c>
      <c r="G122" s="93"/>
      <c r="H122" s="96">
        <v>68</v>
      </c>
      <c r="I122" s="97"/>
      <c r="J122" s="93"/>
      <c r="K122" s="147"/>
      <c r="M122" s="178"/>
      <c r="N122" s="220"/>
      <c r="O122" s="178"/>
      <c r="P122" s="220"/>
      <c r="Q122" s="178"/>
      <c r="R122" s="220"/>
      <c r="S122" s="178"/>
      <c r="T122" s="220"/>
      <c r="U122" s="178"/>
      <c r="V122" s="220"/>
      <c r="W122" s="178"/>
      <c r="X122" s="220"/>
      <c r="Y122" s="178"/>
      <c r="Z122" s="220"/>
      <c r="AA122" s="178"/>
      <c r="AB122" s="220"/>
      <c r="AC122" s="178"/>
      <c r="AD122" s="220"/>
      <c r="AE122" s="178"/>
      <c r="AF122" s="220"/>
      <c r="AG122" s="178"/>
      <c r="AH122" s="220"/>
      <c r="AI122" s="178"/>
      <c r="AJ122" s="220"/>
      <c r="AK122" s="178"/>
      <c r="AL122" s="220"/>
      <c r="AM122" s="178"/>
      <c r="AN122" s="220"/>
      <c r="AO122" s="178"/>
      <c r="AP122" s="220"/>
      <c r="AQ122" s="178"/>
      <c r="AR122" s="220"/>
      <c r="AS122" s="178"/>
      <c r="AT122" s="220"/>
      <c r="AU122" s="178"/>
      <c r="AV122" s="220"/>
      <c r="AW122" s="178"/>
      <c r="AX122" s="220"/>
      <c r="AY122" s="178"/>
      <c r="AZ122" s="220"/>
      <c r="BA122" s="178"/>
      <c r="BB122" s="220"/>
      <c r="BC122" s="178"/>
      <c r="BD122" s="220"/>
      <c r="BE122" s="178"/>
      <c r="BF122" s="220"/>
      <c r="BG122" s="178"/>
      <c r="BH122" s="220"/>
      <c r="BI122" s="178"/>
      <c r="BJ122" s="220"/>
      <c r="BK122" s="178"/>
      <c r="BL122" s="220"/>
      <c r="BM122" s="178"/>
      <c r="BN122" s="220"/>
      <c r="BO122" s="178"/>
      <c r="BP122" s="220"/>
      <c r="BQ122" s="1"/>
    </row>
    <row r="123" spans="1:69" s="1" customFormat="1" ht="16.5" hidden="1" customHeight="1" x14ac:dyDescent="0.2">
      <c r="A123" s="114"/>
      <c r="B123" s="16"/>
      <c r="C123" s="98" t="s">
        <v>103</v>
      </c>
      <c r="D123" s="98" t="s">
        <v>108</v>
      </c>
      <c r="E123" s="99" t="s">
        <v>648</v>
      </c>
      <c r="F123" s="100" t="s">
        <v>649</v>
      </c>
      <c r="G123" s="101" t="s">
        <v>145</v>
      </c>
      <c r="H123" s="102">
        <v>80</v>
      </c>
      <c r="I123" s="103">
        <v>26.08</v>
      </c>
      <c r="J123" s="104">
        <f>ROUND(I123*H123,2)</f>
        <v>2086.4</v>
      </c>
      <c r="K123" s="142"/>
      <c r="M123" s="161">
        <v>0</v>
      </c>
      <c r="N123" s="162">
        <f>M123*I123</f>
        <v>0</v>
      </c>
      <c r="O123" s="161">
        <v>0</v>
      </c>
      <c r="P123" s="162">
        <f>O123*I123</f>
        <v>0</v>
      </c>
      <c r="Q123" s="161">
        <v>0</v>
      </c>
      <c r="R123" s="162">
        <f>Q123*I123</f>
        <v>0</v>
      </c>
      <c r="S123" s="161">
        <f>M123+O123</f>
        <v>0</v>
      </c>
      <c r="T123" s="162">
        <f>S123*I123</f>
        <v>0</v>
      </c>
      <c r="U123" s="161">
        <v>0</v>
      </c>
      <c r="V123" s="162">
        <f>U123*I123</f>
        <v>0</v>
      </c>
      <c r="W123" s="161">
        <f>Q123+S123</f>
        <v>0</v>
      </c>
      <c r="X123" s="162">
        <f>W123*I123</f>
        <v>0</v>
      </c>
      <c r="Y123" s="161">
        <v>0</v>
      </c>
      <c r="Z123" s="162">
        <f>Y123*I123</f>
        <v>0</v>
      </c>
      <c r="AA123" s="161" t="e">
        <f>#REF!+#REF!</f>
        <v>#REF!</v>
      </c>
      <c r="AB123" s="162" t="e">
        <f>AA123*I123</f>
        <v>#REF!</v>
      </c>
      <c r="AC123" s="161">
        <v>0</v>
      </c>
      <c r="AD123" s="162">
        <f>AC123*I123</f>
        <v>0</v>
      </c>
      <c r="AE123" s="161" t="e">
        <f>Y123+AA123</f>
        <v>#REF!</v>
      </c>
      <c r="AF123" s="162" t="e">
        <f>AE123*I123</f>
        <v>#REF!</v>
      </c>
      <c r="AG123" s="161">
        <v>0</v>
      </c>
      <c r="AH123" s="162">
        <f>AG123*I123</f>
        <v>0</v>
      </c>
      <c r="AI123" s="161" t="e">
        <f>AC123+AE123</f>
        <v>#REF!</v>
      </c>
      <c r="AJ123" s="162" t="e">
        <f>AI123*I123</f>
        <v>#REF!</v>
      </c>
      <c r="AK123" s="161">
        <v>0</v>
      </c>
      <c r="AL123" s="162">
        <f>AK123*I123</f>
        <v>0</v>
      </c>
      <c r="AM123" s="161" t="e">
        <f>AG123+AI123</f>
        <v>#REF!</v>
      </c>
      <c r="AN123" s="162" t="e">
        <f>AM123*I123</f>
        <v>#REF!</v>
      </c>
      <c r="AO123" s="161">
        <v>0</v>
      </c>
      <c r="AP123" s="162">
        <f>AO123*I123</f>
        <v>0</v>
      </c>
      <c r="AQ123" s="161" t="e">
        <f>AK123+AM123</f>
        <v>#REF!</v>
      </c>
      <c r="AR123" s="162" t="e">
        <f>AQ123*I123</f>
        <v>#REF!</v>
      </c>
      <c r="AS123" s="161">
        <v>0</v>
      </c>
      <c r="AT123" s="162">
        <f>AS123*I123</f>
        <v>0</v>
      </c>
      <c r="AU123" s="161" t="e">
        <f>AO123+AQ123</f>
        <v>#REF!</v>
      </c>
      <c r="AV123" s="162" t="e">
        <f>AU123*I123</f>
        <v>#REF!</v>
      </c>
      <c r="AW123" s="161">
        <v>0</v>
      </c>
      <c r="AX123" s="162">
        <f>AW123*I123</f>
        <v>0</v>
      </c>
      <c r="AY123" s="161" t="e">
        <f t="shared" ref="AY123" si="368">AS123+AU123</f>
        <v>#REF!</v>
      </c>
      <c r="AZ123" s="162" t="e">
        <f>AY123*I123</f>
        <v>#REF!</v>
      </c>
      <c r="BA123" s="161">
        <v>0</v>
      </c>
      <c r="BB123" s="162">
        <f>BA123*I123</f>
        <v>0</v>
      </c>
      <c r="BC123" s="161" t="e">
        <f t="shared" ref="BC123" si="369">AW123+AY123</f>
        <v>#REF!</v>
      </c>
      <c r="BD123" s="162" t="e">
        <f>BC123*I123</f>
        <v>#REF!</v>
      </c>
      <c r="BE123" s="161">
        <v>0</v>
      </c>
      <c r="BF123" s="162">
        <f>BE123*I123</f>
        <v>0</v>
      </c>
      <c r="BG123" s="161" t="e">
        <f t="shared" ref="BG123" si="370">BA123+BC123</f>
        <v>#REF!</v>
      </c>
      <c r="BH123" s="162" t="e">
        <f>BG123*I123</f>
        <v>#REF!</v>
      </c>
      <c r="BI123" s="161">
        <v>0</v>
      </c>
      <c r="BJ123" s="162">
        <f>BI123*I123</f>
        <v>0</v>
      </c>
      <c r="BK123" s="161" t="e">
        <f t="shared" ref="BK123" si="371">BE123+BG123</f>
        <v>#REF!</v>
      </c>
      <c r="BL123" s="162" t="e">
        <f>BK123*I123</f>
        <v>#REF!</v>
      </c>
      <c r="BM123" s="161">
        <v>0</v>
      </c>
      <c r="BN123" s="162">
        <f>BM123*I123</f>
        <v>0</v>
      </c>
      <c r="BO123" s="161" t="e">
        <f>BI123+BK123</f>
        <v>#REF!</v>
      </c>
      <c r="BP123" s="162" t="e">
        <f>BO123*I123</f>
        <v>#REF!</v>
      </c>
      <c r="BQ123" s="5"/>
    </row>
    <row r="124" spans="1:69" s="5" customFormat="1" ht="11.25" hidden="1" customHeight="1" x14ac:dyDescent="0.2">
      <c r="B124" s="81"/>
      <c r="C124" s="82"/>
      <c r="D124" s="79" t="s">
        <v>77</v>
      </c>
      <c r="E124" s="83" t="s">
        <v>5</v>
      </c>
      <c r="F124" s="84" t="s">
        <v>643</v>
      </c>
      <c r="G124" s="82"/>
      <c r="H124" s="83" t="s">
        <v>5</v>
      </c>
      <c r="I124" s="85"/>
      <c r="J124" s="82"/>
      <c r="K124" s="145"/>
      <c r="M124" s="176"/>
      <c r="N124" s="219"/>
      <c r="O124" s="176"/>
      <c r="P124" s="219"/>
      <c r="Q124" s="176"/>
      <c r="R124" s="219"/>
      <c r="S124" s="176"/>
      <c r="T124" s="219"/>
      <c r="U124" s="176"/>
      <c r="V124" s="219"/>
      <c r="W124" s="176"/>
      <c r="X124" s="219"/>
      <c r="Y124" s="176"/>
      <c r="Z124" s="219"/>
      <c r="AA124" s="176"/>
      <c r="AB124" s="219"/>
      <c r="AC124" s="176"/>
      <c r="AD124" s="219"/>
      <c r="AE124" s="176"/>
      <c r="AF124" s="219"/>
      <c r="AG124" s="176"/>
      <c r="AH124" s="219"/>
      <c r="AI124" s="176"/>
      <c r="AJ124" s="219"/>
      <c r="AK124" s="176"/>
      <c r="AL124" s="219"/>
      <c r="AM124" s="176"/>
      <c r="AN124" s="219"/>
      <c r="AO124" s="176"/>
      <c r="AP124" s="219"/>
      <c r="AQ124" s="176"/>
      <c r="AR124" s="219"/>
      <c r="AS124" s="176"/>
      <c r="AT124" s="219"/>
      <c r="AU124" s="176"/>
      <c r="AV124" s="219"/>
      <c r="AW124" s="176"/>
      <c r="AX124" s="219"/>
      <c r="AY124" s="176"/>
      <c r="AZ124" s="219"/>
      <c r="BA124" s="176"/>
      <c r="BB124" s="219"/>
      <c r="BC124" s="176"/>
      <c r="BD124" s="219"/>
      <c r="BE124" s="176"/>
      <c r="BF124" s="219"/>
      <c r="BG124" s="176"/>
      <c r="BH124" s="219"/>
      <c r="BI124" s="176"/>
      <c r="BJ124" s="219"/>
      <c r="BK124" s="176"/>
      <c r="BL124" s="219"/>
      <c r="BM124" s="176"/>
      <c r="BN124" s="219"/>
      <c r="BO124" s="176"/>
      <c r="BP124" s="219"/>
      <c r="BQ124" s="6"/>
    </row>
    <row r="125" spans="1:69" s="6" customFormat="1" ht="11.25" hidden="1" customHeight="1" x14ac:dyDescent="0.2">
      <c r="B125" s="86"/>
      <c r="C125" s="87"/>
      <c r="D125" s="79" t="s">
        <v>77</v>
      </c>
      <c r="E125" s="88" t="s">
        <v>5</v>
      </c>
      <c r="F125" s="89" t="s">
        <v>179</v>
      </c>
      <c r="G125" s="87"/>
      <c r="H125" s="90">
        <v>80</v>
      </c>
      <c r="I125" s="91"/>
      <c r="J125" s="87"/>
      <c r="K125" s="146"/>
      <c r="M125" s="177"/>
      <c r="N125" s="216"/>
      <c r="O125" s="177"/>
      <c r="P125" s="216"/>
      <c r="Q125" s="177"/>
      <c r="R125" s="216"/>
      <c r="S125" s="177"/>
      <c r="T125" s="216"/>
      <c r="U125" s="177"/>
      <c r="V125" s="216"/>
      <c r="W125" s="177"/>
      <c r="X125" s="216"/>
      <c r="Y125" s="177"/>
      <c r="Z125" s="216"/>
      <c r="AA125" s="177"/>
      <c r="AB125" s="216"/>
      <c r="AC125" s="177"/>
      <c r="AD125" s="216"/>
      <c r="AE125" s="177"/>
      <c r="AF125" s="216"/>
      <c r="AG125" s="177"/>
      <c r="AH125" s="216"/>
      <c r="AI125" s="177"/>
      <c r="AJ125" s="216"/>
      <c r="AK125" s="177"/>
      <c r="AL125" s="216"/>
      <c r="AM125" s="177"/>
      <c r="AN125" s="216"/>
      <c r="AO125" s="177"/>
      <c r="AP125" s="216"/>
      <c r="AQ125" s="177"/>
      <c r="AR125" s="216"/>
      <c r="AS125" s="177"/>
      <c r="AT125" s="216"/>
      <c r="AU125" s="177"/>
      <c r="AV125" s="216"/>
      <c r="AW125" s="177"/>
      <c r="AX125" s="216"/>
      <c r="AY125" s="177"/>
      <c r="AZ125" s="216"/>
      <c r="BA125" s="177"/>
      <c r="BB125" s="216"/>
      <c r="BC125" s="177"/>
      <c r="BD125" s="216"/>
      <c r="BE125" s="177"/>
      <c r="BF125" s="216"/>
      <c r="BG125" s="177"/>
      <c r="BH125" s="216"/>
      <c r="BI125" s="177"/>
      <c r="BJ125" s="216"/>
      <c r="BK125" s="177"/>
      <c r="BL125" s="216"/>
      <c r="BM125" s="177"/>
      <c r="BN125" s="216"/>
      <c r="BO125" s="177"/>
      <c r="BP125" s="216"/>
      <c r="BQ125" s="7"/>
    </row>
    <row r="126" spans="1:69" s="7" customFormat="1" ht="11.25" hidden="1" customHeight="1" x14ac:dyDescent="0.2">
      <c r="B126" s="92"/>
      <c r="C126" s="93"/>
      <c r="D126" s="79" t="s">
        <v>77</v>
      </c>
      <c r="E126" s="94" t="s">
        <v>5</v>
      </c>
      <c r="F126" s="95" t="s">
        <v>78</v>
      </c>
      <c r="G126" s="93"/>
      <c r="H126" s="96">
        <v>80</v>
      </c>
      <c r="I126" s="97"/>
      <c r="J126" s="93"/>
      <c r="K126" s="147"/>
      <c r="M126" s="178"/>
      <c r="N126" s="220"/>
      <c r="O126" s="178"/>
      <c r="P126" s="220"/>
      <c r="Q126" s="178"/>
      <c r="R126" s="220"/>
      <c r="S126" s="178"/>
      <c r="T126" s="220"/>
      <c r="U126" s="178"/>
      <c r="V126" s="220"/>
      <c r="W126" s="178"/>
      <c r="X126" s="220"/>
      <c r="Y126" s="178"/>
      <c r="Z126" s="220"/>
      <c r="AA126" s="178"/>
      <c r="AB126" s="220"/>
      <c r="AC126" s="178"/>
      <c r="AD126" s="220"/>
      <c r="AE126" s="178"/>
      <c r="AF126" s="220"/>
      <c r="AG126" s="178"/>
      <c r="AH126" s="220"/>
      <c r="AI126" s="178"/>
      <c r="AJ126" s="220"/>
      <c r="AK126" s="178"/>
      <c r="AL126" s="220"/>
      <c r="AM126" s="178"/>
      <c r="AN126" s="220"/>
      <c r="AO126" s="178"/>
      <c r="AP126" s="220"/>
      <c r="AQ126" s="178"/>
      <c r="AR126" s="220"/>
      <c r="AS126" s="178"/>
      <c r="AT126" s="220"/>
      <c r="AU126" s="178"/>
      <c r="AV126" s="220"/>
      <c r="AW126" s="178"/>
      <c r="AX126" s="220"/>
      <c r="AY126" s="178"/>
      <c r="AZ126" s="220"/>
      <c r="BA126" s="178"/>
      <c r="BB126" s="220"/>
      <c r="BC126" s="178"/>
      <c r="BD126" s="220"/>
      <c r="BE126" s="178"/>
      <c r="BF126" s="220"/>
      <c r="BG126" s="178"/>
      <c r="BH126" s="220"/>
      <c r="BI126" s="178"/>
      <c r="BJ126" s="220"/>
      <c r="BK126" s="178"/>
      <c r="BL126" s="220"/>
      <c r="BM126" s="178"/>
      <c r="BN126" s="220"/>
      <c r="BO126" s="178"/>
      <c r="BP126" s="220"/>
      <c r="BQ126" s="1"/>
    </row>
    <row r="127" spans="1:69" s="1" customFormat="1" ht="16.5" hidden="1" customHeight="1" x14ac:dyDescent="0.2">
      <c r="A127" s="114"/>
      <c r="B127" s="16"/>
      <c r="C127" s="98" t="s">
        <v>107</v>
      </c>
      <c r="D127" s="98" t="s">
        <v>108</v>
      </c>
      <c r="E127" s="99" t="s">
        <v>650</v>
      </c>
      <c r="F127" s="100" t="s">
        <v>651</v>
      </c>
      <c r="G127" s="101" t="s">
        <v>584</v>
      </c>
      <c r="H127" s="102">
        <v>10</v>
      </c>
      <c r="I127" s="103">
        <v>47.7</v>
      </c>
      <c r="J127" s="104">
        <f>ROUND(I127*H127,2)</f>
        <v>477</v>
      </c>
      <c r="K127" s="142"/>
      <c r="M127" s="161">
        <v>0</v>
      </c>
      <c r="N127" s="162">
        <f>M127*I127</f>
        <v>0</v>
      </c>
      <c r="O127" s="161">
        <v>0</v>
      </c>
      <c r="P127" s="162">
        <f>O127*I127</f>
        <v>0</v>
      </c>
      <c r="Q127" s="161">
        <v>0</v>
      </c>
      <c r="R127" s="162">
        <f>Q127*I127</f>
        <v>0</v>
      </c>
      <c r="S127" s="161">
        <f>M127+O127</f>
        <v>0</v>
      </c>
      <c r="T127" s="162">
        <f>S127*I127</f>
        <v>0</v>
      </c>
      <c r="U127" s="161">
        <v>0</v>
      </c>
      <c r="V127" s="162">
        <f>U127*I127</f>
        <v>0</v>
      </c>
      <c r="W127" s="161">
        <f>Q127+S127</f>
        <v>0</v>
      </c>
      <c r="X127" s="162">
        <f>W127*I127</f>
        <v>0</v>
      </c>
      <c r="Y127" s="161">
        <v>0</v>
      </c>
      <c r="Z127" s="162">
        <f>Y127*I127</f>
        <v>0</v>
      </c>
      <c r="AA127" s="161" t="e">
        <f>#REF!+#REF!</f>
        <v>#REF!</v>
      </c>
      <c r="AB127" s="162" t="e">
        <f>AA127*I127</f>
        <v>#REF!</v>
      </c>
      <c r="AC127" s="161">
        <v>0</v>
      </c>
      <c r="AD127" s="162">
        <f>AC127*I127</f>
        <v>0</v>
      </c>
      <c r="AE127" s="161" t="e">
        <f>Y127+AA127</f>
        <v>#REF!</v>
      </c>
      <c r="AF127" s="162" t="e">
        <f>AE127*I127</f>
        <v>#REF!</v>
      </c>
      <c r="AG127" s="161">
        <v>0</v>
      </c>
      <c r="AH127" s="162">
        <f>AG127*I127</f>
        <v>0</v>
      </c>
      <c r="AI127" s="161" t="e">
        <f>AC127+AE127</f>
        <v>#REF!</v>
      </c>
      <c r="AJ127" s="162" t="e">
        <f>AI127*I127</f>
        <v>#REF!</v>
      </c>
      <c r="AK127" s="161">
        <v>0</v>
      </c>
      <c r="AL127" s="162">
        <f>AK127*I127</f>
        <v>0</v>
      </c>
      <c r="AM127" s="161" t="e">
        <f>AG127+AI127</f>
        <v>#REF!</v>
      </c>
      <c r="AN127" s="162" t="e">
        <f>AM127*I127</f>
        <v>#REF!</v>
      </c>
      <c r="AO127" s="161">
        <v>0</v>
      </c>
      <c r="AP127" s="162">
        <f>AO127*I127</f>
        <v>0</v>
      </c>
      <c r="AQ127" s="161" t="e">
        <f>AK127+AM127</f>
        <v>#REF!</v>
      </c>
      <c r="AR127" s="162" t="e">
        <f>AQ127*I127</f>
        <v>#REF!</v>
      </c>
      <c r="AS127" s="161">
        <v>0</v>
      </c>
      <c r="AT127" s="162">
        <f>AS127*I127</f>
        <v>0</v>
      </c>
      <c r="AU127" s="161" t="e">
        <f>AO127+AQ127</f>
        <v>#REF!</v>
      </c>
      <c r="AV127" s="162" t="e">
        <f>AU127*I127</f>
        <v>#REF!</v>
      </c>
      <c r="AW127" s="161">
        <v>0</v>
      </c>
      <c r="AX127" s="162">
        <f>AW127*I127</f>
        <v>0</v>
      </c>
      <c r="AY127" s="161" t="e">
        <f t="shared" ref="AY127" si="372">AS127+AU127</f>
        <v>#REF!</v>
      </c>
      <c r="AZ127" s="162" t="e">
        <f>AY127*I127</f>
        <v>#REF!</v>
      </c>
      <c r="BA127" s="161">
        <v>0</v>
      </c>
      <c r="BB127" s="162">
        <f>BA127*I127</f>
        <v>0</v>
      </c>
      <c r="BC127" s="161" t="e">
        <f t="shared" ref="BC127" si="373">AW127+AY127</f>
        <v>#REF!</v>
      </c>
      <c r="BD127" s="162" t="e">
        <f>BC127*I127</f>
        <v>#REF!</v>
      </c>
      <c r="BE127" s="161">
        <v>0</v>
      </c>
      <c r="BF127" s="162">
        <f>BE127*I127</f>
        <v>0</v>
      </c>
      <c r="BG127" s="161" t="e">
        <f t="shared" ref="BG127" si="374">BA127+BC127</f>
        <v>#REF!</v>
      </c>
      <c r="BH127" s="162" t="e">
        <f>BG127*I127</f>
        <v>#REF!</v>
      </c>
      <c r="BI127" s="161">
        <v>0</v>
      </c>
      <c r="BJ127" s="162">
        <f>BI127*I127</f>
        <v>0</v>
      </c>
      <c r="BK127" s="161" t="e">
        <f t="shared" ref="BK127" si="375">BE127+BG127</f>
        <v>#REF!</v>
      </c>
      <c r="BL127" s="162" t="e">
        <f>BK127*I127</f>
        <v>#REF!</v>
      </c>
      <c r="BM127" s="161">
        <v>0</v>
      </c>
      <c r="BN127" s="162">
        <f>BM127*I127</f>
        <v>0</v>
      </c>
      <c r="BO127" s="161" t="e">
        <f>BI127+BK127</f>
        <v>#REF!</v>
      </c>
      <c r="BP127" s="162" t="e">
        <f>BO127*I127</f>
        <v>#REF!</v>
      </c>
      <c r="BQ127" s="5"/>
    </row>
    <row r="128" spans="1:69" s="5" customFormat="1" ht="11.25" hidden="1" customHeight="1" x14ac:dyDescent="0.2">
      <c r="B128" s="81"/>
      <c r="C128" s="82"/>
      <c r="D128" s="79" t="s">
        <v>77</v>
      </c>
      <c r="E128" s="83" t="s">
        <v>5</v>
      </c>
      <c r="F128" s="84" t="s">
        <v>643</v>
      </c>
      <c r="G128" s="82"/>
      <c r="H128" s="83" t="s">
        <v>5</v>
      </c>
      <c r="I128" s="85"/>
      <c r="J128" s="82"/>
      <c r="K128" s="145"/>
      <c r="M128" s="176"/>
      <c r="N128" s="219"/>
      <c r="O128" s="176"/>
      <c r="P128" s="219"/>
      <c r="Q128" s="176"/>
      <c r="R128" s="219"/>
      <c r="S128" s="176"/>
      <c r="T128" s="219"/>
      <c r="U128" s="176"/>
      <c r="V128" s="219"/>
      <c r="W128" s="176"/>
      <c r="X128" s="219"/>
      <c r="Y128" s="176"/>
      <c r="Z128" s="219"/>
      <c r="AA128" s="176"/>
      <c r="AB128" s="219"/>
      <c r="AC128" s="176"/>
      <c r="AD128" s="219"/>
      <c r="AE128" s="176"/>
      <c r="AF128" s="219"/>
      <c r="AG128" s="176"/>
      <c r="AH128" s="219"/>
      <c r="AI128" s="176"/>
      <c r="AJ128" s="219"/>
      <c r="AK128" s="176"/>
      <c r="AL128" s="219"/>
      <c r="AM128" s="176"/>
      <c r="AN128" s="219"/>
      <c r="AO128" s="176"/>
      <c r="AP128" s="219"/>
      <c r="AQ128" s="176"/>
      <c r="AR128" s="219"/>
      <c r="AS128" s="176"/>
      <c r="AT128" s="219"/>
      <c r="AU128" s="176"/>
      <c r="AV128" s="219"/>
      <c r="AW128" s="176"/>
      <c r="AX128" s="219"/>
      <c r="AY128" s="176"/>
      <c r="AZ128" s="219"/>
      <c r="BA128" s="176"/>
      <c r="BB128" s="219"/>
      <c r="BC128" s="176"/>
      <c r="BD128" s="219"/>
      <c r="BE128" s="176"/>
      <c r="BF128" s="219"/>
      <c r="BG128" s="176"/>
      <c r="BH128" s="219"/>
      <c r="BI128" s="176"/>
      <c r="BJ128" s="219"/>
      <c r="BK128" s="176"/>
      <c r="BL128" s="219"/>
      <c r="BM128" s="176"/>
      <c r="BN128" s="219"/>
      <c r="BO128" s="176"/>
      <c r="BP128" s="219"/>
      <c r="BQ128" s="6"/>
    </row>
    <row r="129" spans="1:69" s="6" customFormat="1" ht="11.25" hidden="1" customHeight="1" x14ac:dyDescent="0.2">
      <c r="B129" s="86"/>
      <c r="C129" s="87"/>
      <c r="D129" s="79" t="s">
        <v>77</v>
      </c>
      <c r="E129" s="88" t="s">
        <v>5</v>
      </c>
      <c r="F129" s="89" t="s">
        <v>95</v>
      </c>
      <c r="G129" s="87"/>
      <c r="H129" s="90">
        <v>10</v>
      </c>
      <c r="I129" s="91"/>
      <c r="J129" s="87"/>
      <c r="K129" s="146"/>
      <c r="M129" s="177"/>
      <c r="N129" s="216"/>
      <c r="O129" s="177"/>
      <c r="P129" s="216"/>
      <c r="Q129" s="177"/>
      <c r="R129" s="216"/>
      <c r="S129" s="177"/>
      <c r="T129" s="216"/>
      <c r="U129" s="177"/>
      <c r="V129" s="216"/>
      <c r="W129" s="177"/>
      <c r="X129" s="216"/>
      <c r="Y129" s="177"/>
      <c r="Z129" s="216"/>
      <c r="AA129" s="177"/>
      <c r="AB129" s="216"/>
      <c r="AC129" s="177"/>
      <c r="AD129" s="216"/>
      <c r="AE129" s="177"/>
      <c r="AF129" s="216"/>
      <c r="AG129" s="177"/>
      <c r="AH129" s="216"/>
      <c r="AI129" s="177"/>
      <c r="AJ129" s="216"/>
      <c r="AK129" s="177"/>
      <c r="AL129" s="216"/>
      <c r="AM129" s="177"/>
      <c r="AN129" s="216"/>
      <c r="AO129" s="177"/>
      <c r="AP129" s="216"/>
      <c r="AQ129" s="177"/>
      <c r="AR129" s="216"/>
      <c r="AS129" s="177"/>
      <c r="AT129" s="216"/>
      <c r="AU129" s="177"/>
      <c r="AV129" s="216"/>
      <c r="AW129" s="177"/>
      <c r="AX129" s="216"/>
      <c r="AY129" s="177"/>
      <c r="AZ129" s="216"/>
      <c r="BA129" s="177"/>
      <c r="BB129" s="216"/>
      <c r="BC129" s="177"/>
      <c r="BD129" s="216"/>
      <c r="BE129" s="177"/>
      <c r="BF129" s="216"/>
      <c r="BG129" s="177"/>
      <c r="BH129" s="216"/>
      <c r="BI129" s="177"/>
      <c r="BJ129" s="216"/>
      <c r="BK129" s="177"/>
      <c r="BL129" s="216"/>
      <c r="BM129" s="177"/>
      <c r="BN129" s="216"/>
      <c r="BO129" s="177"/>
      <c r="BP129" s="216"/>
      <c r="BQ129" s="7"/>
    </row>
    <row r="130" spans="1:69" s="7" customFormat="1" ht="11.25" hidden="1" customHeight="1" x14ac:dyDescent="0.2">
      <c r="B130" s="92"/>
      <c r="C130" s="93"/>
      <c r="D130" s="79" t="s">
        <v>77</v>
      </c>
      <c r="E130" s="94" t="s">
        <v>5</v>
      </c>
      <c r="F130" s="95" t="s">
        <v>78</v>
      </c>
      <c r="G130" s="93"/>
      <c r="H130" s="96">
        <v>10</v>
      </c>
      <c r="I130" s="97"/>
      <c r="J130" s="93"/>
      <c r="K130" s="147"/>
      <c r="M130" s="178"/>
      <c r="N130" s="220"/>
      <c r="O130" s="178"/>
      <c r="P130" s="220"/>
      <c r="Q130" s="178"/>
      <c r="R130" s="220"/>
      <c r="S130" s="178"/>
      <c r="T130" s="220"/>
      <c r="U130" s="178"/>
      <c r="V130" s="220"/>
      <c r="W130" s="178"/>
      <c r="X130" s="220"/>
      <c r="Y130" s="178"/>
      <c r="Z130" s="220"/>
      <c r="AA130" s="178"/>
      <c r="AB130" s="220"/>
      <c r="AC130" s="178"/>
      <c r="AD130" s="220"/>
      <c r="AE130" s="178"/>
      <c r="AF130" s="220"/>
      <c r="AG130" s="178"/>
      <c r="AH130" s="220"/>
      <c r="AI130" s="178"/>
      <c r="AJ130" s="220"/>
      <c r="AK130" s="178"/>
      <c r="AL130" s="220"/>
      <c r="AM130" s="178"/>
      <c r="AN130" s="220"/>
      <c r="AO130" s="178"/>
      <c r="AP130" s="220"/>
      <c r="AQ130" s="178"/>
      <c r="AR130" s="220"/>
      <c r="AS130" s="178"/>
      <c r="AT130" s="220"/>
      <c r="AU130" s="178"/>
      <c r="AV130" s="220"/>
      <c r="AW130" s="178"/>
      <c r="AX130" s="220"/>
      <c r="AY130" s="178"/>
      <c r="AZ130" s="220"/>
      <c r="BA130" s="178"/>
      <c r="BB130" s="220"/>
      <c r="BC130" s="178"/>
      <c r="BD130" s="220"/>
      <c r="BE130" s="178"/>
      <c r="BF130" s="220"/>
      <c r="BG130" s="178"/>
      <c r="BH130" s="220"/>
      <c r="BI130" s="178"/>
      <c r="BJ130" s="220"/>
      <c r="BK130" s="178"/>
      <c r="BL130" s="220"/>
      <c r="BM130" s="178"/>
      <c r="BN130" s="220"/>
      <c r="BO130" s="178"/>
      <c r="BP130" s="220"/>
      <c r="BQ130" s="1"/>
    </row>
    <row r="131" spans="1:69" s="1" customFormat="1" ht="16.5" hidden="1" customHeight="1" x14ac:dyDescent="0.2">
      <c r="A131" s="114"/>
      <c r="B131" s="16"/>
      <c r="C131" s="98" t="s">
        <v>109</v>
      </c>
      <c r="D131" s="98" t="s">
        <v>108</v>
      </c>
      <c r="E131" s="99" t="s">
        <v>652</v>
      </c>
      <c r="F131" s="100" t="s">
        <v>653</v>
      </c>
      <c r="G131" s="101" t="s">
        <v>584</v>
      </c>
      <c r="H131" s="102">
        <v>17</v>
      </c>
      <c r="I131" s="103">
        <v>137.27000000000001</v>
      </c>
      <c r="J131" s="104">
        <f>ROUND(I131*H131,2)</f>
        <v>2333.59</v>
      </c>
      <c r="K131" s="142"/>
      <c r="M131" s="161">
        <v>0</v>
      </c>
      <c r="N131" s="162">
        <f>M131*I131</f>
        <v>0</v>
      </c>
      <c r="O131" s="161">
        <v>0</v>
      </c>
      <c r="P131" s="162">
        <f>O131*I131</f>
        <v>0</v>
      </c>
      <c r="Q131" s="161">
        <v>0</v>
      </c>
      <c r="R131" s="162">
        <f>Q131*I131</f>
        <v>0</v>
      </c>
      <c r="S131" s="161">
        <f>M131+O131</f>
        <v>0</v>
      </c>
      <c r="T131" s="162">
        <f>S131*I131</f>
        <v>0</v>
      </c>
      <c r="U131" s="161">
        <v>0</v>
      </c>
      <c r="V131" s="162">
        <f>U131*I131</f>
        <v>0</v>
      </c>
      <c r="W131" s="161">
        <f>Q131+S131</f>
        <v>0</v>
      </c>
      <c r="X131" s="162">
        <f>W131*I131</f>
        <v>0</v>
      </c>
      <c r="Y131" s="161">
        <v>0</v>
      </c>
      <c r="Z131" s="162">
        <f>Y131*I131</f>
        <v>0</v>
      </c>
      <c r="AA131" s="161" t="e">
        <f>#REF!+#REF!</f>
        <v>#REF!</v>
      </c>
      <c r="AB131" s="162" t="e">
        <f>AA131*I131</f>
        <v>#REF!</v>
      </c>
      <c r="AC131" s="161">
        <v>0</v>
      </c>
      <c r="AD131" s="162">
        <f>AC131*I131</f>
        <v>0</v>
      </c>
      <c r="AE131" s="161" t="e">
        <f>Y131+AA131</f>
        <v>#REF!</v>
      </c>
      <c r="AF131" s="162" t="e">
        <f>AE131*I131</f>
        <v>#REF!</v>
      </c>
      <c r="AG131" s="161">
        <v>0</v>
      </c>
      <c r="AH131" s="162">
        <f>AG131*I131</f>
        <v>0</v>
      </c>
      <c r="AI131" s="161" t="e">
        <f>AC131+AE131</f>
        <v>#REF!</v>
      </c>
      <c r="AJ131" s="162" t="e">
        <f>AI131*I131</f>
        <v>#REF!</v>
      </c>
      <c r="AK131" s="161">
        <v>0</v>
      </c>
      <c r="AL131" s="162">
        <f>AK131*I131</f>
        <v>0</v>
      </c>
      <c r="AM131" s="161" t="e">
        <f>AG131+AI131</f>
        <v>#REF!</v>
      </c>
      <c r="AN131" s="162" t="e">
        <f>AM131*I131</f>
        <v>#REF!</v>
      </c>
      <c r="AO131" s="161">
        <v>0</v>
      </c>
      <c r="AP131" s="162">
        <f>AO131*I131</f>
        <v>0</v>
      </c>
      <c r="AQ131" s="161" t="e">
        <f>AK131+AM131</f>
        <v>#REF!</v>
      </c>
      <c r="AR131" s="162" t="e">
        <f>AQ131*I131</f>
        <v>#REF!</v>
      </c>
      <c r="AS131" s="161">
        <v>0</v>
      </c>
      <c r="AT131" s="162">
        <f>AS131*I131</f>
        <v>0</v>
      </c>
      <c r="AU131" s="161" t="e">
        <f>AO131+AQ131</f>
        <v>#REF!</v>
      </c>
      <c r="AV131" s="162" t="e">
        <f>AU131*I131</f>
        <v>#REF!</v>
      </c>
      <c r="AW131" s="161">
        <v>0</v>
      </c>
      <c r="AX131" s="162">
        <f>AW131*I131</f>
        <v>0</v>
      </c>
      <c r="AY131" s="161" t="e">
        <f t="shared" ref="AY131" si="376">AS131+AU131</f>
        <v>#REF!</v>
      </c>
      <c r="AZ131" s="162" t="e">
        <f>AY131*I131</f>
        <v>#REF!</v>
      </c>
      <c r="BA131" s="161">
        <v>0</v>
      </c>
      <c r="BB131" s="162">
        <f>BA131*I131</f>
        <v>0</v>
      </c>
      <c r="BC131" s="161" t="e">
        <f t="shared" ref="BC131" si="377">AW131+AY131</f>
        <v>#REF!</v>
      </c>
      <c r="BD131" s="162" t="e">
        <f>BC131*I131</f>
        <v>#REF!</v>
      </c>
      <c r="BE131" s="161">
        <v>0</v>
      </c>
      <c r="BF131" s="162">
        <f>BE131*I131</f>
        <v>0</v>
      </c>
      <c r="BG131" s="161" t="e">
        <f t="shared" ref="BG131" si="378">BA131+BC131</f>
        <v>#REF!</v>
      </c>
      <c r="BH131" s="162" t="e">
        <f>BG131*I131</f>
        <v>#REF!</v>
      </c>
      <c r="BI131" s="161">
        <v>0</v>
      </c>
      <c r="BJ131" s="162">
        <f>BI131*I131</f>
        <v>0</v>
      </c>
      <c r="BK131" s="161" t="e">
        <f t="shared" ref="BK131" si="379">BE131+BG131</f>
        <v>#REF!</v>
      </c>
      <c r="BL131" s="162" t="e">
        <f>BK131*I131</f>
        <v>#REF!</v>
      </c>
      <c r="BM131" s="161">
        <v>0</v>
      </c>
      <c r="BN131" s="162">
        <f>BM131*I131</f>
        <v>0</v>
      </c>
      <c r="BO131" s="161" t="e">
        <f>BI131+BK131</f>
        <v>#REF!</v>
      </c>
      <c r="BP131" s="162" t="e">
        <f>BO131*I131</f>
        <v>#REF!</v>
      </c>
      <c r="BQ131" s="5"/>
    </row>
    <row r="132" spans="1:69" s="5" customFormat="1" ht="11.25" hidden="1" customHeight="1" x14ac:dyDescent="0.2">
      <c r="B132" s="81"/>
      <c r="C132" s="82"/>
      <c r="D132" s="79" t="s">
        <v>77</v>
      </c>
      <c r="E132" s="83" t="s">
        <v>5</v>
      </c>
      <c r="F132" s="84" t="s">
        <v>654</v>
      </c>
      <c r="G132" s="82"/>
      <c r="H132" s="83" t="s">
        <v>5</v>
      </c>
      <c r="I132" s="85"/>
      <c r="J132" s="82"/>
      <c r="K132" s="145"/>
      <c r="M132" s="176"/>
      <c r="N132" s="219"/>
      <c r="O132" s="176"/>
      <c r="P132" s="219"/>
      <c r="Q132" s="176"/>
      <c r="R132" s="219"/>
      <c r="S132" s="176"/>
      <c r="T132" s="219"/>
      <c r="U132" s="176"/>
      <c r="V132" s="219"/>
      <c r="W132" s="176"/>
      <c r="X132" s="219"/>
      <c r="Y132" s="176"/>
      <c r="Z132" s="219"/>
      <c r="AA132" s="176"/>
      <c r="AB132" s="219"/>
      <c r="AC132" s="176"/>
      <c r="AD132" s="219"/>
      <c r="AE132" s="176"/>
      <c r="AF132" s="219"/>
      <c r="AG132" s="176"/>
      <c r="AH132" s="219"/>
      <c r="AI132" s="176"/>
      <c r="AJ132" s="219"/>
      <c r="AK132" s="176"/>
      <c r="AL132" s="219"/>
      <c r="AM132" s="176"/>
      <c r="AN132" s="219"/>
      <c r="AO132" s="176"/>
      <c r="AP132" s="219"/>
      <c r="AQ132" s="176"/>
      <c r="AR132" s="219"/>
      <c r="AS132" s="176"/>
      <c r="AT132" s="219"/>
      <c r="AU132" s="176"/>
      <c r="AV132" s="219"/>
      <c r="AW132" s="176"/>
      <c r="AX132" s="219"/>
      <c r="AY132" s="176"/>
      <c r="AZ132" s="219"/>
      <c r="BA132" s="176"/>
      <c r="BB132" s="219"/>
      <c r="BC132" s="176"/>
      <c r="BD132" s="219"/>
      <c r="BE132" s="176"/>
      <c r="BF132" s="219"/>
      <c r="BG132" s="176"/>
      <c r="BH132" s="219"/>
      <c r="BI132" s="176"/>
      <c r="BJ132" s="219"/>
      <c r="BK132" s="176"/>
      <c r="BL132" s="219"/>
      <c r="BM132" s="176"/>
      <c r="BN132" s="219"/>
      <c r="BO132" s="176"/>
      <c r="BP132" s="219"/>
      <c r="BQ132" s="6"/>
    </row>
    <row r="133" spans="1:69" s="6" customFormat="1" ht="11.25" hidden="1" customHeight="1" x14ac:dyDescent="0.2">
      <c r="B133" s="86"/>
      <c r="C133" s="87"/>
      <c r="D133" s="79" t="s">
        <v>77</v>
      </c>
      <c r="E133" s="88" t="s">
        <v>5</v>
      </c>
      <c r="F133" s="89" t="s">
        <v>113</v>
      </c>
      <c r="G133" s="87"/>
      <c r="H133" s="90">
        <v>17</v>
      </c>
      <c r="I133" s="91"/>
      <c r="J133" s="87"/>
      <c r="K133" s="146"/>
      <c r="M133" s="177"/>
      <c r="N133" s="216"/>
      <c r="O133" s="177"/>
      <c r="P133" s="216"/>
      <c r="Q133" s="177"/>
      <c r="R133" s="216"/>
      <c r="S133" s="177"/>
      <c r="T133" s="216"/>
      <c r="U133" s="177"/>
      <c r="V133" s="216"/>
      <c r="W133" s="177"/>
      <c r="X133" s="216"/>
      <c r="Y133" s="177"/>
      <c r="Z133" s="216"/>
      <c r="AA133" s="177"/>
      <c r="AB133" s="216"/>
      <c r="AC133" s="177"/>
      <c r="AD133" s="216"/>
      <c r="AE133" s="177"/>
      <c r="AF133" s="216"/>
      <c r="AG133" s="177"/>
      <c r="AH133" s="216"/>
      <c r="AI133" s="177"/>
      <c r="AJ133" s="216"/>
      <c r="AK133" s="177"/>
      <c r="AL133" s="216"/>
      <c r="AM133" s="177"/>
      <c r="AN133" s="216"/>
      <c r="AO133" s="177"/>
      <c r="AP133" s="216"/>
      <c r="AQ133" s="177"/>
      <c r="AR133" s="216"/>
      <c r="AS133" s="177"/>
      <c r="AT133" s="216"/>
      <c r="AU133" s="177"/>
      <c r="AV133" s="216"/>
      <c r="AW133" s="177"/>
      <c r="AX133" s="216"/>
      <c r="AY133" s="177"/>
      <c r="AZ133" s="216"/>
      <c r="BA133" s="177"/>
      <c r="BB133" s="216"/>
      <c r="BC133" s="177"/>
      <c r="BD133" s="216"/>
      <c r="BE133" s="177"/>
      <c r="BF133" s="216"/>
      <c r="BG133" s="177"/>
      <c r="BH133" s="216"/>
      <c r="BI133" s="177"/>
      <c r="BJ133" s="216"/>
      <c r="BK133" s="177"/>
      <c r="BL133" s="216"/>
      <c r="BM133" s="177"/>
      <c r="BN133" s="216"/>
      <c r="BO133" s="177"/>
      <c r="BP133" s="216"/>
      <c r="BQ133" s="7"/>
    </row>
    <row r="134" spans="1:69" s="7" customFormat="1" ht="11.25" hidden="1" customHeight="1" x14ac:dyDescent="0.2">
      <c r="B134" s="92"/>
      <c r="C134" s="93"/>
      <c r="D134" s="79" t="s">
        <v>77</v>
      </c>
      <c r="E134" s="94" t="s">
        <v>5</v>
      </c>
      <c r="F134" s="95" t="s">
        <v>78</v>
      </c>
      <c r="G134" s="93"/>
      <c r="H134" s="96">
        <v>17</v>
      </c>
      <c r="I134" s="97"/>
      <c r="J134" s="93"/>
      <c r="K134" s="147"/>
      <c r="M134" s="178"/>
      <c r="N134" s="220"/>
      <c r="O134" s="178"/>
      <c r="P134" s="220"/>
      <c r="Q134" s="178"/>
      <c r="R134" s="220"/>
      <c r="S134" s="178"/>
      <c r="T134" s="220"/>
      <c r="U134" s="178"/>
      <c r="V134" s="220"/>
      <c r="W134" s="178"/>
      <c r="X134" s="220"/>
      <c r="Y134" s="178"/>
      <c r="Z134" s="220"/>
      <c r="AA134" s="178"/>
      <c r="AB134" s="220"/>
      <c r="AC134" s="178"/>
      <c r="AD134" s="220"/>
      <c r="AE134" s="178"/>
      <c r="AF134" s="220"/>
      <c r="AG134" s="178"/>
      <c r="AH134" s="220"/>
      <c r="AI134" s="178"/>
      <c r="AJ134" s="220"/>
      <c r="AK134" s="178"/>
      <c r="AL134" s="220"/>
      <c r="AM134" s="178"/>
      <c r="AN134" s="220"/>
      <c r="AO134" s="178"/>
      <c r="AP134" s="220"/>
      <c r="AQ134" s="178"/>
      <c r="AR134" s="220"/>
      <c r="AS134" s="178"/>
      <c r="AT134" s="220"/>
      <c r="AU134" s="178"/>
      <c r="AV134" s="220"/>
      <c r="AW134" s="178"/>
      <c r="AX134" s="220"/>
      <c r="AY134" s="178"/>
      <c r="AZ134" s="220"/>
      <c r="BA134" s="178"/>
      <c r="BB134" s="220"/>
      <c r="BC134" s="178"/>
      <c r="BD134" s="220"/>
      <c r="BE134" s="178"/>
      <c r="BF134" s="220"/>
      <c r="BG134" s="178"/>
      <c r="BH134" s="220"/>
      <c r="BI134" s="178"/>
      <c r="BJ134" s="220"/>
      <c r="BK134" s="178"/>
      <c r="BL134" s="220"/>
      <c r="BM134" s="178"/>
      <c r="BN134" s="220"/>
      <c r="BO134" s="178"/>
      <c r="BP134" s="220"/>
      <c r="BQ134" s="1"/>
    </row>
    <row r="135" spans="1:69" s="1" customFormat="1" ht="16.5" hidden="1" customHeight="1" x14ac:dyDescent="0.2">
      <c r="A135" s="114"/>
      <c r="B135" s="16"/>
      <c r="C135" s="98" t="s">
        <v>1</v>
      </c>
      <c r="D135" s="98" t="s">
        <v>108</v>
      </c>
      <c r="E135" s="99" t="s">
        <v>655</v>
      </c>
      <c r="F135" s="100" t="s">
        <v>656</v>
      </c>
      <c r="G135" s="101" t="s">
        <v>584</v>
      </c>
      <c r="H135" s="102">
        <v>6</v>
      </c>
      <c r="I135" s="103">
        <v>126.56</v>
      </c>
      <c r="J135" s="104">
        <f>ROUND(I135*H135,2)</f>
        <v>759.36</v>
      </c>
      <c r="K135" s="142"/>
      <c r="M135" s="161">
        <v>0</v>
      </c>
      <c r="N135" s="162">
        <f>M135*I135</f>
        <v>0</v>
      </c>
      <c r="O135" s="161">
        <v>0</v>
      </c>
      <c r="P135" s="162">
        <f>O135*I135</f>
        <v>0</v>
      </c>
      <c r="Q135" s="161">
        <v>0</v>
      </c>
      <c r="R135" s="162">
        <f>Q135*I135</f>
        <v>0</v>
      </c>
      <c r="S135" s="161">
        <f>M135+O135</f>
        <v>0</v>
      </c>
      <c r="T135" s="162">
        <f>S135*I135</f>
        <v>0</v>
      </c>
      <c r="U135" s="161">
        <v>0</v>
      </c>
      <c r="V135" s="162">
        <f>U135*I135</f>
        <v>0</v>
      </c>
      <c r="W135" s="161">
        <f>Q135+S135</f>
        <v>0</v>
      </c>
      <c r="X135" s="162">
        <f>W135*I135</f>
        <v>0</v>
      </c>
      <c r="Y135" s="161">
        <v>0</v>
      </c>
      <c r="Z135" s="162">
        <f>Y135*I135</f>
        <v>0</v>
      </c>
      <c r="AA135" s="161" t="e">
        <f>#REF!+#REF!</f>
        <v>#REF!</v>
      </c>
      <c r="AB135" s="162" t="e">
        <f>AA135*I135</f>
        <v>#REF!</v>
      </c>
      <c r="AC135" s="161">
        <v>0</v>
      </c>
      <c r="AD135" s="162">
        <f>AC135*I135</f>
        <v>0</v>
      </c>
      <c r="AE135" s="161" t="e">
        <f>Y135+AA135</f>
        <v>#REF!</v>
      </c>
      <c r="AF135" s="162" t="e">
        <f>AE135*I135</f>
        <v>#REF!</v>
      </c>
      <c r="AG135" s="161">
        <v>0</v>
      </c>
      <c r="AH135" s="162">
        <f>AG135*I135</f>
        <v>0</v>
      </c>
      <c r="AI135" s="161" t="e">
        <f>AC135+AE135</f>
        <v>#REF!</v>
      </c>
      <c r="AJ135" s="162" t="e">
        <f>AI135*I135</f>
        <v>#REF!</v>
      </c>
      <c r="AK135" s="161">
        <v>0</v>
      </c>
      <c r="AL135" s="162">
        <f>AK135*I135</f>
        <v>0</v>
      </c>
      <c r="AM135" s="161" t="e">
        <f>AG135+AI135</f>
        <v>#REF!</v>
      </c>
      <c r="AN135" s="162" t="e">
        <f>AM135*I135</f>
        <v>#REF!</v>
      </c>
      <c r="AO135" s="161">
        <v>0</v>
      </c>
      <c r="AP135" s="162">
        <f>AO135*I135</f>
        <v>0</v>
      </c>
      <c r="AQ135" s="161" t="e">
        <f>AK135+AM135</f>
        <v>#REF!</v>
      </c>
      <c r="AR135" s="162" t="e">
        <f>AQ135*I135</f>
        <v>#REF!</v>
      </c>
      <c r="AS135" s="161">
        <v>0</v>
      </c>
      <c r="AT135" s="162">
        <f>AS135*I135</f>
        <v>0</v>
      </c>
      <c r="AU135" s="161" t="e">
        <f>AO135+AQ135</f>
        <v>#REF!</v>
      </c>
      <c r="AV135" s="162" t="e">
        <f>AU135*I135</f>
        <v>#REF!</v>
      </c>
      <c r="AW135" s="161">
        <v>0</v>
      </c>
      <c r="AX135" s="162">
        <f>AW135*I135</f>
        <v>0</v>
      </c>
      <c r="AY135" s="161" t="e">
        <f t="shared" ref="AY135" si="380">AS135+AU135</f>
        <v>#REF!</v>
      </c>
      <c r="AZ135" s="162" t="e">
        <f>AY135*I135</f>
        <v>#REF!</v>
      </c>
      <c r="BA135" s="161">
        <v>0</v>
      </c>
      <c r="BB135" s="162">
        <f>BA135*I135</f>
        <v>0</v>
      </c>
      <c r="BC135" s="161" t="e">
        <f t="shared" ref="BC135" si="381">AW135+AY135</f>
        <v>#REF!</v>
      </c>
      <c r="BD135" s="162" t="e">
        <f>BC135*I135</f>
        <v>#REF!</v>
      </c>
      <c r="BE135" s="161">
        <v>0</v>
      </c>
      <c r="BF135" s="162">
        <f>BE135*I135</f>
        <v>0</v>
      </c>
      <c r="BG135" s="161" t="e">
        <f t="shared" ref="BG135" si="382">BA135+BC135</f>
        <v>#REF!</v>
      </c>
      <c r="BH135" s="162" t="e">
        <f>BG135*I135</f>
        <v>#REF!</v>
      </c>
      <c r="BI135" s="161">
        <v>0</v>
      </c>
      <c r="BJ135" s="162">
        <f>BI135*I135</f>
        <v>0</v>
      </c>
      <c r="BK135" s="161" t="e">
        <f t="shared" ref="BK135" si="383">BE135+BG135</f>
        <v>#REF!</v>
      </c>
      <c r="BL135" s="162" t="e">
        <f>BK135*I135</f>
        <v>#REF!</v>
      </c>
      <c r="BM135" s="161">
        <v>0</v>
      </c>
      <c r="BN135" s="162">
        <f>BM135*I135</f>
        <v>0</v>
      </c>
      <c r="BO135" s="161" t="e">
        <f>BI135+BK135</f>
        <v>#REF!</v>
      </c>
      <c r="BP135" s="162" t="e">
        <f>BO135*I135</f>
        <v>#REF!</v>
      </c>
      <c r="BQ135" s="5"/>
    </row>
    <row r="136" spans="1:69" s="5" customFormat="1" ht="11.25" hidden="1" customHeight="1" x14ac:dyDescent="0.2">
      <c r="B136" s="81"/>
      <c r="C136" s="82"/>
      <c r="D136" s="79" t="s">
        <v>77</v>
      </c>
      <c r="E136" s="83" t="s">
        <v>5</v>
      </c>
      <c r="F136" s="84" t="s">
        <v>654</v>
      </c>
      <c r="G136" s="82"/>
      <c r="H136" s="83" t="s">
        <v>5</v>
      </c>
      <c r="I136" s="85"/>
      <c r="J136" s="82"/>
      <c r="K136" s="145"/>
      <c r="M136" s="176"/>
      <c r="N136" s="219"/>
      <c r="O136" s="176"/>
      <c r="P136" s="219"/>
      <c r="Q136" s="176"/>
      <c r="R136" s="219"/>
      <c r="S136" s="176"/>
      <c r="T136" s="219"/>
      <c r="U136" s="176"/>
      <c r="V136" s="219"/>
      <c r="W136" s="176"/>
      <c r="X136" s="219"/>
      <c r="Y136" s="176"/>
      <c r="Z136" s="219"/>
      <c r="AA136" s="176"/>
      <c r="AB136" s="219"/>
      <c r="AC136" s="176"/>
      <c r="AD136" s="219"/>
      <c r="AE136" s="176"/>
      <c r="AF136" s="219"/>
      <c r="AG136" s="176"/>
      <c r="AH136" s="219"/>
      <c r="AI136" s="176"/>
      <c r="AJ136" s="219"/>
      <c r="AK136" s="176"/>
      <c r="AL136" s="219"/>
      <c r="AM136" s="176"/>
      <c r="AN136" s="219"/>
      <c r="AO136" s="176"/>
      <c r="AP136" s="219"/>
      <c r="AQ136" s="176"/>
      <c r="AR136" s="219"/>
      <c r="AS136" s="176"/>
      <c r="AT136" s="219"/>
      <c r="AU136" s="176"/>
      <c r="AV136" s="219"/>
      <c r="AW136" s="176"/>
      <c r="AX136" s="219"/>
      <c r="AY136" s="176"/>
      <c r="AZ136" s="219"/>
      <c r="BA136" s="176"/>
      <c r="BB136" s="219"/>
      <c r="BC136" s="176"/>
      <c r="BD136" s="219"/>
      <c r="BE136" s="176"/>
      <c r="BF136" s="219"/>
      <c r="BG136" s="176"/>
      <c r="BH136" s="219"/>
      <c r="BI136" s="176"/>
      <c r="BJ136" s="219"/>
      <c r="BK136" s="176"/>
      <c r="BL136" s="219"/>
      <c r="BM136" s="176"/>
      <c r="BN136" s="219"/>
      <c r="BO136" s="176"/>
      <c r="BP136" s="219"/>
      <c r="BQ136" s="6"/>
    </row>
    <row r="137" spans="1:69" s="6" customFormat="1" ht="11.25" hidden="1" customHeight="1" x14ac:dyDescent="0.2">
      <c r="B137" s="86"/>
      <c r="C137" s="87"/>
      <c r="D137" s="79" t="s">
        <v>77</v>
      </c>
      <c r="E137" s="88" t="s">
        <v>5</v>
      </c>
      <c r="F137" s="89" t="s">
        <v>81</v>
      </c>
      <c r="G137" s="87"/>
      <c r="H137" s="90">
        <v>6</v>
      </c>
      <c r="I137" s="91"/>
      <c r="J137" s="87"/>
      <c r="K137" s="146"/>
      <c r="M137" s="177"/>
      <c r="N137" s="216"/>
      <c r="O137" s="177"/>
      <c r="P137" s="216"/>
      <c r="Q137" s="177"/>
      <c r="R137" s="216"/>
      <c r="S137" s="177"/>
      <c r="T137" s="216"/>
      <c r="U137" s="177"/>
      <c r="V137" s="216"/>
      <c r="W137" s="177"/>
      <c r="X137" s="216"/>
      <c r="Y137" s="177"/>
      <c r="Z137" s="216"/>
      <c r="AA137" s="177"/>
      <c r="AB137" s="216"/>
      <c r="AC137" s="177"/>
      <c r="AD137" s="216"/>
      <c r="AE137" s="177"/>
      <c r="AF137" s="216"/>
      <c r="AG137" s="177"/>
      <c r="AH137" s="216"/>
      <c r="AI137" s="177"/>
      <c r="AJ137" s="216"/>
      <c r="AK137" s="177"/>
      <c r="AL137" s="216"/>
      <c r="AM137" s="177"/>
      <c r="AN137" s="216"/>
      <c r="AO137" s="177"/>
      <c r="AP137" s="216"/>
      <c r="AQ137" s="177"/>
      <c r="AR137" s="216"/>
      <c r="AS137" s="177"/>
      <c r="AT137" s="216"/>
      <c r="AU137" s="177"/>
      <c r="AV137" s="216"/>
      <c r="AW137" s="177"/>
      <c r="AX137" s="216"/>
      <c r="AY137" s="177"/>
      <c r="AZ137" s="216"/>
      <c r="BA137" s="177"/>
      <c r="BB137" s="216"/>
      <c r="BC137" s="177"/>
      <c r="BD137" s="216"/>
      <c r="BE137" s="177"/>
      <c r="BF137" s="216"/>
      <c r="BG137" s="177"/>
      <c r="BH137" s="216"/>
      <c r="BI137" s="177"/>
      <c r="BJ137" s="216"/>
      <c r="BK137" s="177"/>
      <c r="BL137" s="216"/>
      <c r="BM137" s="177"/>
      <c r="BN137" s="216"/>
      <c r="BO137" s="177"/>
      <c r="BP137" s="216"/>
      <c r="BQ137" s="7"/>
    </row>
    <row r="138" spans="1:69" s="7" customFormat="1" ht="11.25" hidden="1" customHeight="1" x14ac:dyDescent="0.2">
      <c r="B138" s="92"/>
      <c r="C138" s="93"/>
      <c r="D138" s="79" t="s">
        <v>77</v>
      </c>
      <c r="E138" s="94" t="s">
        <v>5</v>
      </c>
      <c r="F138" s="95" t="s">
        <v>78</v>
      </c>
      <c r="G138" s="93"/>
      <c r="H138" s="96">
        <v>6</v>
      </c>
      <c r="I138" s="97"/>
      <c r="J138" s="93"/>
      <c r="K138" s="147"/>
      <c r="M138" s="178"/>
      <c r="N138" s="220"/>
      <c r="O138" s="178"/>
      <c r="P138" s="220"/>
      <c r="Q138" s="178"/>
      <c r="R138" s="220"/>
      <c r="S138" s="178"/>
      <c r="T138" s="220"/>
      <c r="U138" s="178"/>
      <c r="V138" s="220"/>
      <c r="W138" s="178"/>
      <c r="X138" s="220"/>
      <c r="Y138" s="178"/>
      <c r="Z138" s="220"/>
      <c r="AA138" s="178"/>
      <c r="AB138" s="220"/>
      <c r="AC138" s="178"/>
      <c r="AD138" s="220"/>
      <c r="AE138" s="178"/>
      <c r="AF138" s="220"/>
      <c r="AG138" s="178"/>
      <c r="AH138" s="220"/>
      <c r="AI138" s="178"/>
      <c r="AJ138" s="220"/>
      <c r="AK138" s="178"/>
      <c r="AL138" s="220"/>
      <c r="AM138" s="178"/>
      <c r="AN138" s="220"/>
      <c r="AO138" s="178"/>
      <c r="AP138" s="220"/>
      <c r="AQ138" s="178"/>
      <c r="AR138" s="220"/>
      <c r="AS138" s="178"/>
      <c r="AT138" s="220"/>
      <c r="AU138" s="178"/>
      <c r="AV138" s="220"/>
      <c r="AW138" s="178"/>
      <c r="AX138" s="220"/>
      <c r="AY138" s="178"/>
      <c r="AZ138" s="220"/>
      <c r="BA138" s="178"/>
      <c r="BB138" s="220"/>
      <c r="BC138" s="178"/>
      <c r="BD138" s="220"/>
      <c r="BE138" s="178"/>
      <c r="BF138" s="220"/>
      <c r="BG138" s="178"/>
      <c r="BH138" s="220"/>
      <c r="BI138" s="178"/>
      <c r="BJ138" s="220"/>
      <c r="BK138" s="178"/>
      <c r="BL138" s="220"/>
      <c r="BM138" s="178"/>
      <c r="BN138" s="220"/>
      <c r="BO138" s="178"/>
      <c r="BP138" s="220"/>
      <c r="BQ138" s="1"/>
    </row>
    <row r="139" spans="1:69" s="1" customFormat="1" ht="16.5" hidden="1" customHeight="1" x14ac:dyDescent="0.2">
      <c r="A139" s="114"/>
      <c r="B139" s="16"/>
      <c r="C139" s="98" t="s">
        <v>112</v>
      </c>
      <c r="D139" s="98" t="s">
        <v>108</v>
      </c>
      <c r="E139" s="99" t="s">
        <v>657</v>
      </c>
      <c r="F139" s="100" t="s">
        <v>658</v>
      </c>
      <c r="G139" s="101" t="s">
        <v>584</v>
      </c>
      <c r="H139" s="102">
        <v>6</v>
      </c>
      <c r="I139" s="103">
        <v>137.27000000000001</v>
      </c>
      <c r="J139" s="104">
        <f>ROUND(I139*H139,2)</f>
        <v>823.62</v>
      </c>
      <c r="K139" s="142"/>
      <c r="M139" s="161">
        <v>0</v>
      </c>
      <c r="N139" s="162">
        <f>M139*I139</f>
        <v>0</v>
      </c>
      <c r="O139" s="161">
        <v>0</v>
      </c>
      <c r="P139" s="162">
        <f>O139*I139</f>
        <v>0</v>
      </c>
      <c r="Q139" s="161">
        <v>0</v>
      </c>
      <c r="R139" s="162">
        <f>Q139*I139</f>
        <v>0</v>
      </c>
      <c r="S139" s="161">
        <f>M139+O139</f>
        <v>0</v>
      </c>
      <c r="T139" s="162">
        <f>S139*I139</f>
        <v>0</v>
      </c>
      <c r="U139" s="161">
        <v>0</v>
      </c>
      <c r="V139" s="162">
        <f>U139*I139</f>
        <v>0</v>
      </c>
      <c r="W139" s="161">
        <f>Q139+S139</f>
        <v>0</v>
      </c>
      <c r="X139" s="162">
        <f>W139*I139</f>
        <v>0</v>
      </c>
      <c r="Y139" s="161">
        <v>0</v>
      </c>
      <c r="Z139" s="162">
        <f>Y139*I139</f>
        <v>0</v>
      </c>
      <c r="AA139" s="161" t="e">
        <f>#REF!+#REF!</f>
        <v>#REF!</v>
      </c>
      <c r="AB139" s="162" t="e">
        <f>AA139*I139</f>
        <v>#REF!</v>
      </c>
      <c r="AC139" s="161">
        <v>0</v>
      </c>
      <c r="AD139" s="162">
        <f>AC139*I139</f>
        <v>0</v>
      </c>
      <c r="AE139" s="161" t="e">
        <f>Y139+AA139</f>
        <v>#REF!</v>
      </c>
      <c r="AF139" s="162" t="e">
        <f>AE139*I139</f>
        <v>#REF!</v>
      </c>
      <c r="AG139" s="161">
        <v>0</v>
      </c>
      <c r="AH139" s="162">
        <f>AG139*I139</f>
        <v>0</v>
      </c>
      <c r="AI139" s="161" t="e">
        <f>AC139+AE139</f>
        <v>#REF!</v>
      </c>
      <c r="AJ139" s="162" t="e">
        <f>AI139*I139</f>
        <v>#REF!</v>
      </c>
      <c r="AK139" s="161">
        <v>0</v>
      </c>
      <c r="AL139" s="162">
        <f>AK139*I139</f>
        <v>0</v>
      </c>
      <c r="AM139" s="161" t="e">
        <f>AG139+AI139</f>
        <v>#REF!</v>
      </c>
      <c r="AN139" s="162" t="e">
        <f>AM139*I139</f>
        <v>#REF!</v>
      </c>
      <c r="AO139" s="161">
        <v>0</v>
      </c>
      <c r="AP139" s="162">
        <f>AO139*I139</f>
        <v>0</v>
      </c>
      <c r="AQ139" s="161" t="e">
        <f>AK139+AM139</f>
        <v>#REF!</v>
      </c>
      <c r="AR139" s="162" t="e">
        <f>AQ139*I139</f>
        <v>#REF!</v>
      </c>
      <c r="AS139" s="161">
        <v>0</v>
      </c>
      <c r="AT139" s="162">
        <f>AS139*I139</f>
        <v>0</v>
      </c>
      <c r="AU139" s="161" t="e">
        <f>AO139+AQ139</f>
        <v>#REF!</v>
      </c>
      <c r="AV139" s="162" t="e">
        <f>AU139*I139</f>
        <v>#REF!</v>
      </c>
      <c r="AW139" s="161">
        <v>0</v>
      </c>
      <c r="AX139" s="162">
        <f>AW139*I139</f>
        <v>0</v>
      </c>
      <c r="AY139" s="161" t="e">
        <f t="shared" ref="AY139" si="384">AS139+AU139</f>
        <v>#REF!</v>
      </c>
      <c r="AZ139" s="162" t="e">
        <f>AY139*I139</f>
        <v>#REF!</v>
      </c>
      <c r="BA139" s="161">
        <v>0</v>
      </c>
      <c r="BB139" s="162">
        <f>BA139*I139</f>
        <v>0</v>
      </c>
      <c r="BC139" s="161" t="e">
        <f t="shared" ref="BC139" si="385">AW139+AY139</f>
        <v>#REF!</v>
      </c>
      <c r="BD139" s="162" t="e">
        <f>BC139*I139</f>
        <v>#REF!</v>
      </c>
      <c r="BE139" s="161">
        <v>0</v>
      </c>
      <c r="BF139" s="162">
        <f>BE139*I139</f>
        <v>0</v>
      </c>
      <c r="BG139" s="161" t="e">
        <f t="shared" ref="BG139" si="386">BA139+BC139</f>
        <v>#REF!</v>
      </c>
      <c r="BH139" s="162" t="e">
        <f>BG139*I139</f>
        <v>#REF!</v>
      </c>
      <c r="BI139" s="161">
        <v>0</v>
      </c>
      <c r="BJ139" s="162">
        <f>BI139*I139</f>
        <v>0</v>
      </c>
      <c r="BK139" s="161" t="e">
        <f t="shared" ref="BK139" si="387">BE139+BG139</f>
        <v>#REF!</v>
      </c>
      <c r="BL139" s="162" t="e">
        <f>BK139*I139</f>
        <v>#REF!</v>
      </c>
      <c r="BM139" s="161">
        <v>0</v>
      </c>
      <c r="BN139" s="162">
        <f>BM139*I139</f>
        <v>0</v>
      </c>
      <c r="BO139" s="161" t="e">
        <f>BI139+BK139</f>
        <v>#REF!</v>
      </c>
      <c r="BP139" s="162" t="e">
        <f>BO139*I139</f>
        <v>#REF!</v>
      </c>
      <c r="BQ139" s="5"/>
    </row>
    <row r="140" spans="1:69" s="5" customFormat="1" ht="11.25" hidden="1" customHeight="1" x14ac:dyDescent="0.2">
      <c r="B140" s="81"/>
      <c r="C140" s="82"/>
      <c r="D140" s="79" t="s">
        <v>77</v>
      </c>
      <c r="E140" s="83" t="s">
        <v>5</v>
      </c>
      <c r="F140" s="84" t="s">
        <v>654</v>
      </c>
      <c r="G140" s="82"/>
      <c r="H140" s="83" t="s">
        <v>5</v>
      </c>
      <c r="I140" s="85"/>
      <c r="J140" s="82"/>
      <c r="K140" s="145"/>
      <c r="M140" s="176"/>
      <c r="N140" s="219"/>
      <c r="O140" s="176"/>
      <c r="P140" s="219"/>
      <c r="Q140" s="176"/>
      <c r="R140" s="219"/>
      <c r="S140" s="176"/>
      <c r="T140" s="219"/>
      <c r="U140" s="176"/>
      <c r="V140" s="219"/>
      <c r="W140" s="176"/>
      <c r="X140" s="219"/>
      <c r="Y140" s="176"/>
      <c r="Z140" s="219"/>
      <c r="AA140" s="176"/>
      <c r="AB140" s="219"/>
      <c r="AC140" s="176"/>
      <c r="AD140" s="219"/>
      <c r="AE140" s="176"/>
      <c r="AF140" s="219"/>
      <c r="AG140" s="176"/>
      <c r="AH140" s="219"/>
      <c r="AI140" s="176"/>
      <c r="AJ140" s="219"/>
      <c r="AK140" s="176"/>
      <c r="AL140" s="219"/>
      <c r="AM140" s="176"/>
      <c r="AN140" s="219"/>
      <c r="AO140" s="176"/>
      <c r="AP140" s="219"/>
      <c r="AQ140" s="176"/>
      <c r="AR140" s="219"/>
      <c r="AS140" s="176"/>
      <c r="AT140" s="219"/>
      <c r="AU140" s="176"/>
      <c r="AV140" s="219"/>
      <c r="AW140" s="176"/>
      <c r="AX140" s="219"/>
      <c r="AY140" s="176"/>
      <c r="AZ140" s="219"/>
      <c r="BA140" s="176"/>
      <c r="BB140" s="219"/>
      <c r="BC140" s="176"/>
      <c r="BD140" s="219"/>
      <c r="BE140" s="176"/>
      <c r="BF140" s="219"/>
      <c r="BG140" s="176"/>
      <c r="BH140" s="219"/>
      <c r="BI140" s="176"/>
      <c r="BJ140" s="219"/>
      <c r="BK140" s="176"/>
      <c r="BL140" s="219"/>
      <c r="BM140" s="176"/>
      <c r="BN140" s="219"/>
      <c r="BO140" s="176"/>
      <c r="BP140" s="219"/>
      <c r="BQ140" s="6"/>
    </row>
    <row r="141" spans="1:69" s="6" customFormat="1" ht="11.25" hidden="1" customHeight="1" x14ac:dyDescent="0.2">
      <c r="B141" s="86"/>
      <c r="C141" s="87"/>
      <c r="D141" s="79" t="s">
        <v>77</v>
      </c>
      <c r="E141" s="88" t="s">
        <v>5</v>
      </c>
      <c r="F141" s="89" t="s">
        <v>81</v>
      </c>
      <c r="G141" s="87"/>
      <c r="H141" s="90">
        <v>6</v>
      </c>
      <c r="I141" s="91"/>
      <c r="J141" s="87"/>
      <c r="K141" s="146"/>
      <c r="M141" s="177"/>
      <c r="N141" s="216"/>
      <c r="O141" s="177"/>
      <c r="P141" s="216"/>
      <c r="Q141" s="177"/>
      <c r="R141" s="216"/>
      <c r="S141" s="177"/>
      <c r="T141" s="216"/>
      <c r="U141" s="177"/>
      <c r="V141" s="216"/>
      <c r="W141" s="177"/>
      <c r="X141" s="216"/>
      <c r="Y141" s="177"/>
      <c r="Z141" s="216"/>
      <c r="AA141" s="177"/>
      <c r="AB141" s="216"/>
      <c r="AC141" s="177"/>
      <c r="AD141" s="216"/>
      <c r="AE141" s="177"/>
      <c r="AF141" s="216"/>
      <c r="AG141" s="177"/>
      <c r="AH141" s="216"/>
      <c r="AI141" s="177"/>
      <c r="AJ141" s="216"/>
      <c r="AK141" s="177"/>
      <c r="AL141" s="216"/>
      <c r="AM141" s="177"/>
      <c r="AN141" s="216"/>
      <c r="AO141" s="177"/>
      <c r="AP141" s="216"/>
      <c r="AQ141" s="177"/>
      <c r="AR141" s="216"/>
      <c r="AS141" s="177"/>
      <c r="AT141" s="216"/>
      <c r="AU141" s="177"/>
      <c r="AV141" s="216"/>
      <c r="AW141" s="177"/>
      <c r="AX141" s="216"/>
      <c r="AY141" s="177"/>
      <c r="AZ141" s="216"/>
      <c r="BA141" s="177"/>
      <c r="BB141" s="216"/>
      <c r="BC141" s="177"/>
      <c r="BD141" s="216"/>
      <c r="BE141" s="177"/>
      <c r="BF141" s="216"/>
      <c r="BG141" s="177"/>
      <c r="BH141" s="216"/>
      <c r="BI141" s="177"/>
      <c r="BJ141" s="216"/>
      <c r="BK141" s="177"/>
      <c r="BL141" s="216"/>
      <c r="BM141" s="177"/>
      <c r="BN141" s="216"/>
      <c r="BO141" s="177"/>
      <c r="BP141" s="216"/>
      <c r="BQ141" s="7"/>
    </row>
    <row r="142" spans="1:69" s="7" customFormat="1" ht="11.25" hidden="1" customHeight="1" x14ac:dyDescent="0.2">
      <c r="B142" s="92"/>
      <c r="C142" s="93"/>
      <c r="D142" s="79" t="s">
        <v>77</v>
      </c>
      <c r="E142" s="94" t="s">
        <v>5</v>
      </c>
      <c r="F142" s="95" t="s">
        <v>78</v>
      </c>
      <c r="G142" s="93"/>
      <c r="H142" s="96">
        <v>6</v>
      </c>
      <c r="I142" s="97"/>
      <c r="J142" s="93"/>
      <c r="K142" s="147"/>
      <c r="M142" s="178"/>
      <c r="N142" s="220"/>
      <c r="O142" s="178"/>
      <c r="P142" s="220"/>
      <c r="Q142" s="178"/>
      <c r="R142" s="220"/>
      <c r="S142" s="178"/>
      <c r="T142" s="220"/>
      <c r="U142" s="178"/>
      <c r="V142" s="220"/>
      <c r="W142" s="178"/>
      <c r="X142" s="220"/>
      <c r="Y142" s="178"/>
      <c r="Z142" s="220"/>
      <c r="AA142" s="178"/>
      <c r="AB142" s="220"/>
      <c r="AC142" s="178"/>
      <c r="AD142" s="220"/>
      <c r="AE142" s="178"/>
      <c r="AF142" s="220"/>
      <c r="AG142" s="178"/>
      <c r="AH142" s="220"/>
      <c r="AI142" s="178"/>
      <c r="AJ142" s="220"/>
      <c r="AK142" s="178"/>
      <c r="AL142" s="220"/>
      <c r="AM142" s="178"/>
      <c r="AN142" s="220"/>
      <c r="AO142" s="178"/>
      <c r="AP142" s="220"/>
      <c r="AQ142" s="178"/>
      <c r="AR142" s="220"/>
      <c r="AS142" s="178"/>
      <c r="AT142" s="220"/>
      <c r="AU142" s="178"/>
      <c r="AV142" s="220"/>
      <c r="AW142" s="178"/>
      <c r="AX142" s="220"/>
      <c r="AY142" s="178"/>
      <c r="AZ142" s="220"/>
      <c r="BA142" s="178"/>
      <c r="BB142" s="220"/>
      <c r="BC142" s="178"/>
      <c r="BD142" s="220"/>
      <c r="BE142" s="178"/>
      <c r="BF142" s="220"/>
      <c r="BG142" s="178"/>
      <c r="BH142" s="220"/>
      <c r="BI142" s="178"/>
      <c r="BJ142" s="220"/>
      <c r="BK142" s="178"/>
      <c r="BL142" s="220"/>
      <c r="BM142" s="178"/>
      <c r="BN142" s="220"/>
      <c r="BO142" s="178"/>
      <c r="BP142" s="220"/>
      <c r="BQ142" s="1"/>
    </row>
    <row r="143" spans="1:69" s="1" customFormat="1" ht="16.5" hidden="1" customHeight="1" x14ac:dyDescent="0.2">
      <c r="A143" s="114"/>
      <c r="B143" s="16"/>
      <c r="C143" s="98" t="s">
        <v>113</v>
      </c>
      <c r="D143" s="98" t="s">
        <v>108</v>
      </c>
      <c r="E143" s="99" t="s">
        <v>659</v>
      </c>
      <c r="F143" s="100" t="s">
        <v>660</v>
      </c>
      <c r="G143" s="101" t="s">
        <v>584</v>
      </c>
      <c r="H143" s="102">
        <v>4</v>
      </c>
      <c r="I143" s="103">
        <v>179.46</v>
      </c>
      <c r="J143" s="104">
        <f>ROUND(I143*H143,2)</f>
        <v>717.84</v>
      </c>
      <c r="K143" s="142"/>
      <c r="M143" s="161">
        <v>0</v>
      </c>
      <c r="N143" s="162">
        <f>M143*I143</f>
        <v>0</v>
      </c>
      <c r="O143" s="161">
        <v>0</v>
      </c>
      <c r="P143" s="162">
        <f>O143*I143</f>
        <v>0</v>
      </c>
      <c r="Q143" s="161">
        <v>0</v>
      </c>
      <c r="R143" s="162">
        <f>Q143*I143</f>
        <v>0</v>
      </c>
      <c r="S143" s="161">
        <f>M143+O143</f>
        <v>0</v>
      </c>
      <c r="T143" s="162">
        <f>S143*I143</f>
        <v>0</v>
      </c>
      <c r="U143" s="161">
        <v>0</v>
      </c>
      <c r="V143" s="162">
        <f>U143*I143</f>
        <v>0</v>
      </c>
      <c r="W143" s="161">
        <f>Q143+S143</f>
        <v>0</v>
      </c>
      <c r="X143" s="162">
        <f>W143*I143</f>
        <v>0</v>
      </c>
      <c r="Y143" s="161">
        <v>0</v>
      </c>
      <c r="Z143" s="162">
        <f>Y143*I143</f>
        <v>0</v>
      </c>
      <c r="AA143" s="161" t="e">
        <f>#REF!+#REF!</f>
        <v>#REF!</v>
      </c>
      <c r="AB143" s="162" t="e">
        <f>AA143*I143</f>
        <v>#REF!</v>
      </c>
      <c r="AC143" s="161">
        <v>0</v>
      </c>
      <c r="AD143" s="162">
        <f>AC143*I143</f>
        <v>0</v>
      </c>
      <c r="AE143" s="161" t="e">
        <f>Y143+AA143</f>
        <v>#REF!</v>
      </c>
      <c r="AF143" s="162" t="e">
        <f>AE143*I143</f>
        <v>#REF!</v>
      </c>
      <c r="AG143" s="161">
        <v>0</v>
      </c>
      <c r="AH143" s="162">
        <f>AG143*I143</f>
        <v>0</v>
      </c>
      <c r="AI143" s="161" t="e">
        <f>AC143+AE143</f>
        <v>#REF!</v>
      </c>
      <c r="AJ143" s="162" t="e">
        <f>AI143*I143</f>
        <v>#REF!</v>
      </c>
      <c r="AK143" s="161">
        <v>0</v>
      </c>
      <c r="AL143" s="162">
        <f>AK143*I143</f>
        <v>0</v>
      </c>
      <c r="AM143" s="161" t="e">
        <f>AG143+AI143</f>
        <v>#REF!</v>
      </c>
      <c r="AN143" s="162" t="e">
        <f>AM143*I143</f>
        <v>#REF!</v>
      </c>
      <c r="AO143" s="161">
        <v>0</v>
      </c>
      <c r="AP143" s="162">
        <f>AO143*I143</f>
        <v>0</v>
      </c>
      <c r="AQ143" s="161" t="e">
        <f>AK143+AM143</f>
        <v>#REF!</v>
      </c>
      <c r="AR143" s="162" t="e">
        <f>AQ143*I143</f>
        <v>#REF!</v>
      </c>
      <c r="AS143" s="161">
        <v>0</v>
      </c>
      <c r="AT143" s="162">
        <f>AS143*I143</f>
        <v>0</v>
      </c>
      <c r="AU143" s="161" t="e">
        <f>AO143+AQ143</f>
        <v>#REF!</v>
      </c>
      <c r="AV143" s="162" t="e">
        <f>AU143*I143</f>
        <v>#REF!</v>
      </c>
      <c r="AW143" s="161">
        <v>0</v>
      </c>
      <c r="AX143" s="162">
        <f>AW143*I143</f>
        <v>0</v>
      </c>
      <c r="AY143" s="161" t="e">
        <f t="shared" ref="AY143" si="388">AS143+AU143</f>
        <v>#REF!</v>
      </c>
      <c r="AZ143" s="162" t="e">
        <f>AY143*I143</f>
        <v>#REF!</v>
      </c>
      <c r="BA143" s="161">
        <v>0</v>
      </c>
      <c r="BB143" s="162">
        <f>BA143*I143</f>
        <v>0</v>
      </c>
      <c r="BC143" s="161" t="e">
        <f t="shared" ref="BC143" si="389">AW143+AY143</f>
        <v>#REF!</v>
      </c>
      <c r="BD143" s="162" t="e">
        <f>BC143*I143</f>
        <v>#REF!</v>
      </c>
      <c r="BE143" s="161">
        <v>0</v>
      </c>
      <c r="BF143" s="162">
        <f>BE143*I143</f>
        <v>0</v>
      </c>
      <c r="BG143" s="161" t="e">
        <f t="shared" ref="BG143" si="390">BA143+BC143</f>
        <v>#REF!</v>
      </c>
      <c r="BH143" s="162" t="e">
        <f>BG143*I143</f>
        <v>#REF!</v>
      </c>
      <c r="BI143" s="161">
        <v>0</v>
      </c>
      <c r="BJ143" s="162">
        <f>BI143*I143</f>
        <v>0</v>
      </c>
      <c r="BK143" s="161" t="e">
        <f t="shared" ref="BK143" si="391">BE143+BG143</f>
        <v>#REF!</v>
      </c>
      <c r="BL143" s="162" t="e">
        <f>BK143*I143</f>
        <v>#REF!</v>
      </c>
      <c r="BM143" s="161">
        <v>0</v>
      </c>
      <c r="BN143" s="162">
        <f>BM143*I143</f>
        <v>0</v>
      </c>
      <c r="BO143" s="161" t="e">
        <f>BI143+BK143</f>
        <v>#REF!</v>
      </c>
      <c r="BP143" s="162" t="e">
        <f>BO143*I143</f>
        <v>#REF!</v>
      </c>
      <c r="BQ143" s="5"/>
    </row>
    <row r="144" spans="1:69" s="5" customFormat="1" ht="11.25" hidden="1" customHeight="1" x14ac:dyDescent="0.2">
      <c r="B144" s="81"/>
      <c r="C144" s="82"/>
      <c r="D144" s="79" t="s">
        <v>77</v>
      </c>
      <c r="E144" s="83" t="s">
        <v>5</v>
      </c>
      <c r="F144" s="84" t="s">
        <v>654</v>
      </c>
      <c r="G144" s="82"/>
      <c r="H144" s="83" t="s">
        <v>5</v>
      </c>
      <c r="I144" s="85"/>
      <c r="J144" s="82"/>
      <c r="K144" s="145"/>
      <c r="M144" s="176"/>
      <c r="N144" s="219"/>
      <c r="O144" s="176"/>
      <c r="P144" s="219"/>
      <c r="Q144" s="176"/>
      <c r="R144" s="219"/>
      <c r="S144" s="176"/>
      <c r="T144" s="219"/>
      <c r="U144" s="176"/>
      <c r="V144" s="219"/>
      <c r="W144" s="176"/>
      <c r="X144" s="219"/>
      <c r="Y144" s="176"/>
      <c r="Z144" s="219"/>
      <c r="AA144" s="176"/>
      <c r="AB144" s="219"/>
      <c r="AC144" s="176"/>
      <c r="AD144" s="219"/>
      <c r="AE144" s="176"/>
      <c r="AF144" s="219"/>
      <c r="AG144" s="176"/>
      <c r="AH144" s="219"/>
      <c r="AI144" s="176"/>
      <c r="AJ144" s="219"/>
      <c r="AK144" s="176"/>
      <c r="AL144" s="219"/>
      <c r="AM144" s="176"/>
      <c r="AN144" s="219"/>
      <c r="AO144" s="176"/>
      <c r="AP144" s="219"/>
      <c r="AQ144" s="176"/>
      <c r="AR144" s="219"/>
      <c r="AS144" s="176"/>
      <c r="AT144" s="219"/>
      <c r="AU144" s="176"/>
      <c r="AV144" s="219"/>
      <c r="AW144" s="176"/>
      <c r="AX144" s="219"/>
      <c r="AY144" s="176"/>
      <c r="AZ144" s="219"/>
      <c r="BA144" s="176"/>
      <c r="BB144" s="219"/>
      <c r="BC144" s="176"/>
      <c r="BD144" s="219"/>
      <c r="BE144" s="176"/>
      <c r="BF144" s="219"/>
      <c r="BG144" s="176"/>
      <c r="BH144" s="219"/>
      <c r="BI144" s="176"/>
      <c r="BJ144" s="219"/>
      <c r="BK144" s="176"/>
      <c r="BL144" s="219"/>
      <c r="BM144" s="176"/>
      <c r="BN144" s="219"/>
      <c r="BO144" s="176"/>
      <c r="BP144" s="219"/>
      <c r="BQ144" s="6"/>
    </row>
    <row r="145" spans="1:69" s="6" customFormat="1" ht="11.25" hidden="1" customHeight="1" x14ac:dyDescent="0.2">
      <c r="B145" s="86"/>
      <c r="C145" s="87"/>
      <c r="D145" s="79" t="s">
        <v>77</v>
      </c>
      <c r="E145" s="88" t="s">
        <v>5</v>
      </c>
      <c r="F145" s="89" t="s">
        <v>75</v>
      </c>
      <c r="G145" s="87"/>
      <c r="H145" s="90">
        <v>4</v>
      </c>
      <c r="I145" s="91"/>
      <c r="J145" s="87"/>
      <c r="K145" s="146"/>
      <c r="M145" s="177"/>
      <c r="N145" s="216"/>
      <c r="O145" s="177"/>
      <c r="P145" s="216"/>
      <c r="Q145" s="177"/>
      <c r="R145" s="216"/>
      <c r="S145" s="177"/>
      <c r="T145" s="216"/>
      <c r="U145" s="177"/>
      <c r="V145" s="216"/>
      <c r="W145" s="177"/>
      <c r="X145" s="216"/>
      <c r="Y145" s="177"/>
      <c r="Z145" s="216"/>
      <c r="AA145" s="177"/>
      <c r="AB145" s="216"/>
      <c r="AC145" s="177"/>
      <c r="AD145" s="216"/>
      <c r="AE145" s="177"/>
      <c r="AF145" s="216"/>
      <c r="AG145" s="177"/>
      <c r="AH145" s="216"/>
      <c r="AI145" s="177"/>
      <c r="AJ145" s="216"/>
      <c r="AK145" s="177"/>
      <c r="AL145" s="216"/>
      <c r="AM145" s="177"/>
      <c r="AN145" s="216"/>
      <c r="AO145" s="177"/>
      <c r="AP145" s="216"/>
      <c r="AQ145" s="177"/>
      <c r="AR145" s="216"/>
      <c r="AS145" s="177"/>
      <c r="AT145" s="216"/>
      <c r="AU145" s="177"/>
      <c r="AV145" s="216"/>
      <c r="AW145" s="177"/>
      <c r="AX145" s="216"/>
      <c r="AY145" s="177"/>
      <c r="AZ145" s="216"/>
      <c r="BA145" s="177"/>
      <c r="BB145" s="216"/>
      <c r="BC145" s="177"/>
      <c r="BD145" s="216"/>
      <c r="BE145" s="177"/>
      <c r="BF145" s="216"/>
      <c r="BG145" s="177"/>
      <c r="BH145" s="216"/>
      <c r="BI145" s="177"/>
      <c r="BJ145" s="216"/>
      <c r="BK145" s="177"/>
      <c r="BL145" s="216"/>
      <c r="BM145" s="177"/>
      <c r="BN145" s="216"/>
      <c r="BO145" s="177"/>
      <c r="BP145" s="216"/>
      <c r="BQ145" s="7"/>
    </row>
    <row r="146" spans="1:69" s="7" customFormat="1" ht="11.25" hidden="1" customHeight="1" x14ac:dyDescent="0.2">
      <c r="B146" s="92"/>
      <c r="C146" s="93"/>
      <c r="D146" s="79" t="s">
        <v>77</v>
      </c>
      <c r="E146" s="94" t="s">
        <v>5</v>
      </c>
      <c r="F146" s="95" t="s">
        <v>78</v>
      </c>
      <c r="G146" s="93"/>
      <c r="H146" s="96">
        <v>4</v>
      </c>
      <c r="I146" s="97"/>
      <c r="J146" s="93"/>
      <c r="K146" s="147"/>
      <c r="M146" s="178"/>
      <c r="N146" s="220"/>
      <c r="O146" s="178"/>
      <c r="P146" s="220"/>
      <c r="Q146" s="178"/>
      <c r="R146" s="220"/>
      <c r="S146" s="178"/>
      <c r="T146" s="220"/>
      <c r="U146" s="178"/>
      <c r="V146" s="220"/>
      <c r="W146" s="178"/>
      <c r="X146" s="220"/>
      <c r="Y146" s="178"/>
      <c r="Z146" s="220"/>
      <c r="AA146" s="178"/>
      <c r="AB146" s="220"/>
      <c r="AC146" s="178"/>
      <c r="AD146" s="220"/>
      <c r="AE146" s="178"/>
      <c r="AF146" s="220"/>
      <c r="AG146" s="178"/>
      <c r="AH146" s="220"/>
      <c r="AI146" s="178"/>
      <c r="AJ146" s="220"/>
      <c r="AK146" s="178"/>
      <c r="AL146" s="220"/>
      <c r="AM146" s="178"/>
      <c r="AN146" s="220"/>
      <c r="AO146" s="178"/>
      <c r="AP146" s="220"/>
      <c r="AQ146" s="178"/>
      <c r="AR146" s="220"/>
      <c r="AS146" s="178"/>
      <c r="AT146" s="220"/>
      <c r="AU146" s="178"/>
      <c r="AV146" s="220"/>
      <c r="AW146" s="178"/>
      <c r="AX146" s="220"/>
      <c r="AY146" s="178"/>
      <c r="AZ146" s="220"/>
      <c r="BA146" s="178"/>
      <c r="BB146" s="220"/>
      <c r="BC146" s="178"/>
      <c r="BD146" s="220"/>
      <c r="BE146" s="178"/>
      <c r="BF146" s="220"/>
      <c r="BG146" s="178"/>
      <c r="BH146" s="220"/>
      <c r="BI146" s="178"/>
      <c r="BJ146" s="220"/>
      <c r="BK146" s="178"/>
      <c r="BL146" s="220"/>
      <c r="BM146" s="178"/>
      <c r="BN146" s="220"/>
      <c r="BO146" s="178"/>
      <c r="BP146" s="220"/>
      <c r="BQ146" s="1"/>
    </row>
    <row r="147" spans="1:69" s="1" customFormat="1" ht="16.5" hidden="1" customHeight="1" x14ac:dyDescent="0.2">
      <c r="A147" s="114"/>
      <c r="B147" s="16"/>
      <c r="C147" s="98" t="s">
        <v>114</v>
      </c>
      <c r="D147" s="98" t="s">
        <v>108</v>
      </c>
      <c r="E147" s="99" t="s">
        <v>661</v>
      </c>
      <c r="F147" s="100" t="s">
        <v>662</v>
      </c>
      <c r="G147" s="101" t="s">
        <v>584</v>
      </c>
      <c r="H147" s="102">
        <v>18</v>
      </c>
      <c r="I147" s="103">
        <v>145.75</v>
      </c>
      <c r="J147" s="104">
        <f>ROUND(I147*H147,2)</f>
        <v>2623.5</v>
      </c>
      <c r="K147" s="142"/>
      <c r="M147" s="161">
        <v>0</v>
      </c>
      <c r="N147" s="162">
        <f>M147*I147</f>
        <v>0</v>
      </c>
      <c r="O147" s="161">
        <v>0</v>
      </c>
      <c r="P147" s="162">
        <f>O147*I147</f>
        <v>0</v>
      </c>
      <c r="Q147" s="161">
        <v>0</v>
      </c>
      <c r="R147" s="162">
        <f>Q147*I147</f>
        <v>0</v>
      </c>
      <c r="S147" s="161">
        <f>M147+O147</f>
        <v>0</v>
      </c>
      <c r="T147" s="162">
        <f>S147*I147</f>
        <v>0</v>
      </c>
      <c r="U147" s="161">
        <v>0</v>
      </c>
      <c r="V147" s="162">
        <f>U147*I147</f>
        <v>0</v>
      </c>
      <c r="W147" s="161">
        <f>Q147+S147</f>
        <v>0</v>
      </c>
      <c r="X147" s="162">
        <f>W147*I147</f>
        <v>0</v>
      </c>
      <c r="Y147" s="161">
        <v>0</v>
      </c>
      <c r="Z147" s="162">
        <f>Y147*I147</f>
        <v>0</v>
      </c>
      <c r="AA147" s="161" t="e">
        <f>#REF!+#REF!</f>
        <v>#REF!</v>
      </c>
      <c r="AB147" s="162" t="e">
        <f>AA147*I147</f>
        <v>#REF!</v>
      </c>
      <c r="AC147" s="161">
        <v>0</v>
      </c>
      <c r="AD147" s="162">
        <f>AC147*I147</f>
        <v>0</v>
      </c>
      <c r="AE147" s="161" t="e">
        <f>Y147+AA147</f>
        <v>#REF!</v>
      </c>
      <c r="AF147" s="162" t="e">
        <f>AE147*I147</f>
        <v>#REF!</v>
      </c>
      <c r="AG147" s="161">
        <v>0</v>
      </c>
      <c r="AH147" s="162">
        <f>AG147*I147</f>
        <v>0</v>
      </c>
      <c r="AI147" s="161" t="e">
        <f>AC147+AE147</f>
        <v>#REF!</v>
      </c>
      <c r="AJ147" s="162" t="e">
        <f>AI147*I147</f>
        <v>#REF!</v>
      </c>
      <c r="AK147" s="161">
        <v>0</v>
      </c>
      <c r="AL147" s="162">
        <f>AK147*I147</f>
        <v>0</v>
      </c>
      <c r="AM147" s="161" t="e">
        <f>AG147+AI147</f>
        <v>#REF!</v>
      </c>
      <c r="AN147" s="162" t="e">
        <f>AM147*I147</f>
        <v>#REF!</v>
      </c>
      <c r="AO147" s="161">
        <v>0</v>
      </c>
      <c r="AP147" s="162">
        <f>AO147*I147</f>
        <v>0</v>
      </c>
      <c r="AQ147" s="161" t="e">
        <f>AK147+AM147</f>
        <v>#REF!</v>
      </c>
      <c r="AR147" s="162" t="e">
        <f>AQ147*I147</f>
        <v>#REF!</v>
      </c>
      <c r="AS147" s="161">
        <v>0</v>
      </c>
      <c r="AT147" s="162">
        <f>AS147*I147</f>
        <v>0</v>
      </c>
      <c r="AU147" s="161" t="e">
        <f>AO147+AQ147</f>
        <v>#REF!</v>
      </c>
      <c r="AV147" s="162" t="e">
        <f>AU147*I147</f>
        <v>#REF!</v>
      </c>
      <c r="AW147" s="161">
        <v>0</v>
      </c>
      <c r="AX147" s="162">
        <f>AW147*I147</f>
        <v>0</v>
      </c>
      <c r="AY147" s="161" t="e">
        <f t="shared" ref="AY147" si="392">AS147+AU147</f>
        <v>#REF!</v>
      </c>
      <c r="AZ147" s="162" t="e">
        <f>AY147*I147</f>
        <v>#REF!</v>
      </c>
      <c r="BA147" s="161">
        <v>0</v>
      </c>
      <c r="BB147" s="162">
        <f>BA147*I147</f>
        <v>0</v>
      </c>
      <c r="BC147" s="161" t="e">
        <f t="shared" ref="BC147" si="393">AW147+AY147</f>
        <v>#REF!</v>
      </c>
      <c r="BD147" s="162" t="e">
        <f>BC147*I147</f>
        <v>#REF!</v>
      </c>
      <c r="BE147" s="161">
        <v>0</v>
      </c>
      <c r="BF147" s="162">
        <f>BE147*I147</f>
        <v>0</v>
      </c>
      <c r="BG147" s="161" t="e">
        <f t="shared" ref="BG147" si="394">BA147+BC147</f>
        <v>#REF!</v>
      </c>
      <c r="BH147" s="162" t="e">
        <f>BG147*I147</f>
        <v>#REF!</v>
      </c>
      <c r="BI147" s="161">
        <v>0</v>
      </c>
      <c r="BJ147" s="162">
        <f>BI147*I147</f>
        <v>0</v>
      </c>
      <c r="BK147" s="161" t="e">
        <f t="shared" ref="BK147" si="395">BE147+BG147</f>
        <v>#REF!</v>
      </c>
      <c r="BL147" s="162" t="e">
        <f>BK147*I147</f>
        <v>#REF!</v>
      </c>
      <c r="BM147" s="161">
        <v>0</v>
      </c>
      <c r="BN147" s="162">
        <f>BM147*I147</f>
        <v>0</v>
      </c>
      <c r="BO147" s="161" t="e">
        <f>BI147+BK147</f>
        <v>#REF!</v>
      </c>
      <c r="BP147" s="162" t="e">
        <f>BO147*I147</f>
        <v>#REF!</v>
      </c>
      <c r="BQ147" s="5"/>
    </row>
    <row r="148" spans="1:69" s="5" customFormat="1" ht="11.25" hidden="1" customHeight="1" x14ac:dyDescent="0.2">
      <c r="B148" s="81"/>
      <c r="C148" s="82"/>
      <c r="D148" s="79" t="s">
        <v>77</v>
      </c>
      <c r="E148" s="83" t="s">
        <v>5</v>
      </c>
      <c r="F148" s="84" t="s">
        <v>654</v>
      </c>
      <c r="G148" s="82"/>
      <c r="H148" s="83" t="s">
        <v>5</v>
      </c>
      <c r="I148" s="85"/>
      <c r="J148" s="82"/>
      <c r="K148" s="145"/>
      <c r="M148" s="176"/>
      <c r="N148" s="219"/>
      <c r="O148" s="176"/>
      <c r="P148" s="219"/>
      <c r="Q148" s="176"/>
      <c r="R148" s="219"/>
      <c r="S148" s="176"/>
      <c r="T148" s="219"/>
      <c r="U148" s="176"/>
      <c r="V148" s="219"/>
      <c r="W148" s="176"/>
      <c r="X148" s="219"/>
      <c r="Y148" s="176"/>
      <c r="Z148" s="219"/>
      <c r="AA148" s="176"/>
      <c r="AB148" s="219"/>
      <c r="AC148" s="176"/>
      <c r="AD148" s="219"/>
      <c r="AE148" s="176"/>
      <c r="AF148" s="219"/>
      <c r="AG148" s="176"/>
      <c r="AH148" s="219"/>
      <c r="AI148" s="176"/>
      <c r="AJ148" s="219"/>
      <c r="AK148" s="176"/>
      <c r="AL148" s="219"/>
      <c r="AM148" s="176"/>
      <c r="AN148" s="219"/>
      <c r="AO148" s="176"/>
      <c r="AP148" s="219"/>
      <c r="AQ148" s="176"/>
      <c r="AR148" s="219"/>
      <c r="AS148" s="176"/>
      <c r="AT148" s="219"/>
      <c r="AU148" s="176"/>
      <c r="AV148" s="219"/>
      <c r="AW148" s="176"/>
      <c r="AX148" s="219"/>
      <c r="AY148" s="176"/>
      <c r="AZ148" s="219"/>
      <c r="BA148" s="176"/>
      <c r="BB148" s="219"/>
      <c r="BC148" s="176"/>
      <c r="BD148" s="219"/>
      <c r="BE148" s="176"/>
      <c r="BF148" s="219"/>
      <c r="BG148" s="176"/>
      <c r="BH148" s="219"/>
      <c r="BI148" s="176"/>
      <c r="BJ148" s="219"/>
      <c r="BK148" s="176"/>
      <c r="BL148" s="219"/>
      <c r="BM148" s="176"/>
      <c r="BN148" s="219"/>
      <c r="BO148" s="176"/>
      <c r="BP148" s="219"/>
      <c r="BQ148" s="6"/>
    </row>
    <row r="149" spans="1:69" s="6" customFormat="1" ht="11.25" hidden="1" customHeight="1" x14ac:dyDescent="0.2">
      <c r="B149" s="86"/>
      <c r="C149" s="87"/>
      <c r="D149" s="79" t="s">
        <v>77</v>
      </c>
      <c r="E149" s="88" t="s">
        <v>5</v>
      </c>
      <c r="F149" s="89" t="s">
        <v>114</v>
      </c>
      <c r="G149" s="87"/>
      <c r="H149" s="90">
        <v>18</v>
      </c>
      <c r="I149" s="91"/>
      <c r="J149" s="87"/>
      <c r="K149" s="146"/>
      <c r="M149" s="177"/>
      <c r="N149" s="216"/>
      <c r="O149" s="177"/>
      <c r="P149" s="216"/>
      <c r="Q149" s="177"/>
      <c r="R149" s="216"/>
      <c r="S149" s="177"/>
      <c r="T149" s="216"/>
      <c r="U149" s="177"/>
      <c r="V149" s="216"/>
      <c r="W149" s="177"/>
      <c r="X149" s="216"/>
      <c r="Y149" s="177"/>
      <c r="Z149" s="216"/>
      <c r="AA149" s="177"/>
      <c r="AB149" s="216"/>
      <c r="AC149" s="177"/>
      <c r="AD149" s="216"/>
      <c r="AE149" s="177"/>
      <c r="AF149" s="216"/>
      <c r="AG149" s="177"/>
      <c r="AH149" s="216"/>
      <c r="AI149" s="177"/>
      <c r="AJ149" s="216"/>
      <c r="AK149" s="177"/>
      <c r="AL149" s="216"/>
      <c r="AM149" s="177"/>
      <c r="AN149" s="216"/>
      <c r="AO149" s="177"/>
      <c r="AP149" s="216"/>
      <c r="AQ149" s="177"/>
      <c r="AR149" s="216"/>
      <c r="AS149" s="177"/>
      <c r="AT149" s="216"/>
      <c r="AU149" s="177"/>
      <c r="AV149" s="216"/>
      <c r="AW149" s="177"/>
      <c r="AX149" s="216"/>
      <c r="AY149" s="177"/>
      <c r="AZ149" s="216"/>
      <c r="BA149" s="177"/>
      <c r="BB149" s="216"/>
      <c r="BC149" s="177"/>
      <c r="BD149" s="216"/>
      <c r="BE149" s="177"/>
      <c r="BF149" s="216"/>
      <c r="BG149" s="177"/>
      <c r="BH149" s="216"/>
      <c r="BI149" s="177"/>
      <c r="BJ149" s="216"/>
      <c r="BK149" s="177"/>
      <c r="BL149" s="216"/>
      <c r="BM149" s="177"/>
      <c r="BN149" s="216"/>
      <c r="BO149" s="177"/>
      <c r="BP149" s="216"/>
      <c r="BQ149" s="7"/>
    </row>
    <row r="150" spans="1:69" s="7" customFormat="1" ht="11.25" hidden="1" customHeight="1" x14ac:dyDescent="0.2">
      <c r="B150" s="92"/>
      <c r="C150" s="93"/>
      <c r="D150" s="79" t="s">
        <v>77</v>
      </c>
      <c r="E150" s="94" t="s">
        <v>5</v>
      </c>
      <c r="F150" s="95" t="s">
        <v>78</v>
      </c>
      <c r="G150" s="93"/>
      <c r="H150" s="96">
        <v>18</v>
      </c>
      <c r="I150" s="97"/>
      <c r="J150" s="93"/>
      <c r="K150" s="147"/>
      <c r="M150" s="178"/>
      <c r="N150" s="220"/>
      <c r="O150" s="178"/>
      <c r="P150" s="220"/>
      <c r="Q150" s="178"/>
      <c r="R150" s="220"/>
      <c r="S150" s="178"/>
      <c r="T150" s="220"/>
      <c r="U150" s="178"/>
      <c r="V150" s="220"/>
      <c r="W150" s="178"/>
      <c r="X150" s="220"/>
      <c r="Y150" s="178"/>
      <c r="Z150" s="220"/>
      <c r="AA150" s="178"/>
      <c r="AB150" s="220"/>
      <c r="AC150" s="178"/>
      <c r="AD150" s="220"/>
      <c r="AE150" s="178"/>
      <c r="AF150" s="220"/>
      <c r="AG150" s="178"/>
      <c r="AH150" s="220"/>
      <c r="AI150" s="178"/>
      <c r="AJ150" s="220"/>
      <c r="AK150" s="178"/>
      <c r="AL150" s="220"/>
      <c r="AM150" s="178"/>
      <c r="AN150" s="220"/>
      <c r="AO150" s="178"/>
      <c r="AP150" s="220"/>
      <c r="AQ150" s="178"/>
      <c r="AR150" s="220"/>
      <c r="AS150" s="178"/>
      <c r="AT150" s="220"/>
      <c r="AU150" s="178"/>
      <c r="AV150" s="220"/>
      <c r="AW150" s="178"/>
      <c r="AX150" s="220"/>
      <c r="AY150" s="178"/>
      <c r="AZ150" s="220"/>
      <c r="BA150" s="178"/>
      <c r="BB150" s="220"/>
      <c r="BC150" s="178"/>
      <c r="BD150" s="220"/>
      <c r="BE150" s="178"/>
      <c r="BF150" s="220"/>
      <c r="BG150" s="178"/>
      <c r="BH150" s="220"/>
      <c r="BI150" s="178"/>
      <c r="BJ150" s="220"/>
      <c r="BK150" s="178"/>
      <c r="BL150" s="220"/>
      <c r="BM150" s="178"/>
      <c r="BN150" s="220"/>
      <c r="BO150" s="178"/>
      <c r="BP150" s="220"/>
      <c r="BQ150" s="1"/>
    </row>
    <row r="151" spans="1:69" s="1" customFormat="1" ht="16.5" hidden="1" customHeight="1" x14ac:dyDescent="0.2">
      <c r="A151" s="114"/>
      <c r="B151" s="16"/>
      <c r="C151" s="98" t="s">
        <v>115</v>
      </c>
      <c r="D151" s="98" t="s">
        <v>108</v>
      </c>
      <c r="E151" s="99" t="s">
        <v>663</v>
      </c>
      <c r="F151" s="100" t="s">
        <v>664</v>
      </c>
      <c r="G151" s="101" t="s">
        <v>584</v>
      </c>
      <c r="H151" s="102">
        <v>1</v>
      </c>
      <c r="I151" s="103">
        <v>979.02</v>
      </c>
      <c r="J151" s="104">
        <f>ROUND(I151*H151,2)</f>
        <v>979.02</v>
      </c>
      <c r="K151" s="142"/>
      <c r="M151" s="161">
        <v>0</v>
      </c>
      <c r="N151" s="162">
        <f>M151*I151</f>
        <v>0</v>
      </c>
      <c r="O151" s="161">
        <v>0</v>
      </c>
      <c r="P151" s="162">
        <f>O151*I151</f>
        <v>0</v>
      </c>
      <c r="Q151" s="161">
        <v>0</v>
      </c>
      <c r="R151" s="162">
        <f>Q151*I151</f>
        <v>0</v>
      </c>
      <c r="S151" s="161">
        <f>M151+O151</f>
        <v>0</v>
      </c>
      <c r="T151" s="162">
        <f>S151*I151</f>
        <v>0</v>
      </c>
      <c r="U151" s="161">
        <v>0</v>
      </c>
      <c r="V151" s="162">
        <f>U151*I151</f>
        <v>0</v>
      </c>
      <c r="W151" s="161">
        <f>Q151+S151</f>
        <v>0</v>
      </c>
      <c r="X151" s="162">
        <f>W151*I151</f>
        <v>0</v>
      </c>
      <c r="Y151" s="161">
        <v>0</v>
      </c>
      <c r="Z151" s="162">
        <f>Y151*I151</f>
        <v>0</v>
      </c>
      <c r="AA151" s="161" t="e">
        <f>#REF!+#REF!</f>
        <v>#REF!</v>
      </c>
      <c r="AB151" s="162" t="e">
        <f>AA151*I151</f>
        <v>#REF!</v>
      </c>
      <c r="AC151" s="161">
        <v>0</v>
      </c>
      <c r="AD151" s="162">
        <f>AC151*I151</f>
        <v>0</v>
      </c>
      <c r="AE151" s="161" t="e">
        <f>Y151+AA151</f>
        <v>#REF!</v>
      </c>
      <c r="AF151" s="162" t="e">
        <f>AE151*I151</f>
        <v>#REF!</v>
      </c>
      <c r="AG151" s="161">
        <v>0</v>
      </c>
      <c r="AH151" s="162">
        <f>AG151*I151</f>
        <v>0</v>
      </c>
      <c r="AI151" s="161" t="e">
        <f>AC151+AE151</f>
        <v>#REF!</v>
      </c>
      <c r="AJ151" s="162" t="e">
        <f>AI151*I151</f>
        <v>#REF!</v>
      </c>
      <c r="AK151" s="161">
        <v>0</v>
      </c>
      <c r="AL151" s="162">
        <f>AK151*I151</f>
        <v>0</v>
      </c>
      <c r="AM151" s="161" t="e">
        <f>AG151+AI151</f>
        <v>#REF!</v>
      </c>
      <c r="AN151" s="162" t="e">
        <f>AM151*I151</f>
        <v>#REF!</v>
      </c>
      <c r="AO151" s="161">
        <v>0</v>
      </c>
      <c r="AP151" s="162">
        <f>AO151*I151</f>
        <v>0</v>
      </c>
      <c r="AQ151" s="161" t="e">
        <f>AK151+AM151</f>
        <v>#REF!</v>
      </c>
      <c r="AR151" s="162" t="e">
        <f>AQ151*I151</f>
        <v>#REF!</v>
      </c>
      <c r="AS151" s="161">
        <v>0</v>
      </c>
      <c r="AT151" s="162">
        <f>AS151*I151</f>
        <v>0</v>
      </c>
      <c r="AU151" s="161" t="e">
        <f>AO151+AQ151</f>
        <v>#REF!</v>
      </c>
      <c r="AV151" s="162" t="e">
        <f>AU151*I151</f>
        <v>#REF!</v>
      </c>
      <c r="AW151" s="161">
        <v>0</v>
      </c>
      <c r="AX151" s="162">
        <f>AW151*I151</f>
        <v>0</v>
      </c>
      <c r="AY151" s="161" t="e">
        <f t="shared" ref="AY151" si="396">AS151+AU151</f>
        <v>#REF!</v>
      </c>
      <c r="AZ151" s="162" t="e">
        <f>AY151*I151</f>
        <v>#REF!</v>
      </c>
      <c r="BA151" s="161">
        <v>0</v>
      </c>
      <c r="BB151" s="162">
        <f>BA151*I151</f>
        <v>0</v>
      </c>
      <c r="BC151" s="161" t="e">
        <f t="shared" ref="BC151" si="397">AW151+AY151</f>
        <v>#REF!</v>
      </c>
      <c r="BD151" s="162" t="e">
        <f>BC151*I151</f>
        <v>#REF!</v>
      </c>
      <c r="BE151" s="161">
        <v>0</v>
      </c>
      <c r="BF151" s="162">
        <f>BE151*I151</f>
        <v>0</v>
      </c>
      <c r="BG151" s="161" t="e">
        <f t="shared" ref="BG151" si="398">BA151+BC151</f>
        <v>#REF!</v>
      </c>
      <c r="BH151" s="162" t="e">
        <f>BG151*I151</f>
        <v>#REF!</v>
      </c>
      <c r="BI151" s="161">
        <v>0</v>
      </c>
      <c r="BJ151" s="162">
        <f>BI151*I151</f>
        <v>0</v>
      </c>
      <c r="BK151" s="161" t="e">
        <f t="shared" ref="BK151" si="399">BE151+BG151</f>
        <v>#REF!</v>
      </c>
      <c r="BL151" s="162" t="e">
        <f>BK151*I151</f>
        <v>#REF!</v>
      </c>
      <c r="BM151" s="161">
        <v>0</v>
      </c>
      <c r="BN151" s="162">
        <f>BM151*I151</f>
        <v>0</v>
      </c>
      <c r="BO151" s="161" t="e">
        <f>BI151+BK151</f>
        <v>#REF!</v>
      </c>
      <c r="BP151" s="162" t="e">
        <f>BO151*I151</f>
        <v>#REF!</v>
      </c>
      <c r="BQ151" s="5"/>
    </row>
    <row r="152" spans="1:69" s="5" customFormat="1" ht="11.25" hidden="1" customHeight="1" x14ac:dyDescent="0.2">
      <c r="B152" s="81"/>
      <c r="C152" s="82"/>
      <c r="D152" s="79" t="s">
        <v>77</v>
      </c>
      <c r="E152" s="83" t="s">
        <v>5</v>
      </c>
      <c r="F152" s="84" t="s">
        <v>654</v>
      </c>
      <c r="G152" s="82"/>
      <c r="H152" s="83" t="s">
        <v>5</v>
      </c>
      <c r="I152" s="85"/>
      <c r="J152" s="82"/>
      <c r="K152" s="145"/>
      <c r="M152" s="176"/>
      <c r="N152" s="219"/>
      <c r="O152" s="176"/>
      <c r="P152" s="219"/>
      <c r="Q152" s="176"/>
      <c r="R152" s="219"/>
      <c r="S152" s="176"/>
      <c r="T152" s="219"/>
      <c r="U152" s="176"/>
      <c r="V152" s="219"/>
      <c r="W152" s="176"/>
      <c r="X152" s="219"/>
      <c r="Y152" s="176"/>
      <c r="Z152" s="219"/>
      <c r="AA152" s="176"/>
      <c r="AB152" s="219"/>
      <c r="AC152" s="176"/>
      <c r="AD152" s="219"/>
      <c r="AE152" s="176"/>
      <c r="AF152" s="219"/>
      <c r="AG152" s="176"/>
      <c r="AH152" s="219"/>
      <c r="AI152" s="176"/>
      <c r="AJ152" s="219"/>
      <c r="AK152" s="176"/>
      <c r="AL152" s="219"/>
      <c r="AM152" s="176"/>
      <c r="AN152" s="219"/>
      <c r="AO152" s="176"/>
      <c r="AP152" s="219"/>
      <c r="AQ152" s="176"/>
      <c r="AR152" s="219"/>
      <c r="AS152" s="176"/>
      <c r="AT152" s="219"/>
      <c r="AU152" s="176"/>
      <c r="AV152" s="219"/>
      <c r="AW152" s="176"/>
      <c r="AX152" s="219"/>
      <c r="AY152" s="176"/>
      <c r="AZ152" s="219"/>
      <c r="BA152" s="176"/>
      <c r="BB152" s="219"/>
      <c r="BC152" s="176"/>
      <c r="BD152" s="219"/>
      <c r="BE152" s="176"/>
      <c r="BF152" s="219"/>
      <c r="BG152" s="176"/>
      <c r="BH152" s="219"/>
      <c r="BI152" s="176"/>
      <c r="BJ152" s="219"/>
      <c r="BK152" s="176"/>
      <c r="BL152" s="219"/>
      <c r="BM152" s="176"/>
      <c r="BN152" s="219"/>
      <c r="BO152" s="176"/>
      <c r="BP152" s="219"/>
      <c r="BQ152" s="6"/>
    </row>
    <row r="153" spans="1:69" s="6" customFormat="1" ht="11.25" hidden="1" customHeight="1" x14ac:dyDescent="0.2">
      <c r="B153" s="86"/>
      <c r="C153" s="87"/>
      <c r="D153" s="79" t="s">
        <v>77</v>
      </c>
      <c r="E153" s="88" t="s">
        <v>5</v>
      </c>
      <c r="F153" s="89" t="s">
        <v>39</v>
      </c>
      <c r="G153" s="87"/>
      <c r="H153" s="90">
        <v>1</v>
      </c>
      <c r="I153" s="91"/>
      <c r="J153" s="87"/>
      <c r="K153" s="146"/>
      <c r="M153" s="177"/>
      <c r="N153" s="216"/>
      <c r="O153" s="177"/>
      <c r="P153" s="216"/>
      <c r="Q153" s="177"/>
      <c r="R153" s="216"/>
      <c r="S153" s="177"/>
      <c r="T153" s="216"/>
      <c r="U153" s="177"/>
      <c r="V153" s="216"/>
      <c r="W153" s="177"/>
      <c r="X153" s="216"/>
      <c r="Y153" s="177"/>
      <c r="Z153" s="216"/>
      <c r="AA153" s="177"/>
      <c r="AB153" s="216"/>
      <c r="AC153" s="177"/>
      <c r="AD153" s="216"/>
      <c r="AE153" s="177"/>
      <c r="AF153" s="216"/>
      <c r="AG153" s="177"/>
      <c r="AH153" s="216"/>
      <c r="AI153" s="177"/>
      <c r="AJ153" s="216"/>
      <c r="AK153" s="177"/>
      <c r="AL153" s="216"/>
      <c r="AM153" s="177"/>
      <c r="AN153" s="216"/>
      <c r="AO153" s="177"/>
      <c r="AP153" s="216"/>
      <c r="AQ153" s="177"/>
      <c r="AR153" s="216"/>
      <c r="AS153" s="177"/>
      <c r="AT153" s="216"/>
      <c r="AU153" s="177"/>
      <c r="AV153" s="216"/>
      <c r="AW153" s="177"/>
      <c r="AX153" s="216"/>
      <c r="AY153" s="177"/>
      <c r="AZ153" s="216"/>
      <c r="BA153" s="177"/>
      <c r="BB153" s="216"/>
      <c r="BC153" s="177"/>
      <c r="BD153" s="216"/>
      <c r="BE153" s="177"/>
      <c r="BF153" s="216"/>
      <c r="BG153" s="177"/>
      <c r="BH153" s="216"/>
      <c r="BI153" s="177"/>
      <c r="BJ153" s="216"/>
      <c r="BK153" s="177"/>
      <c r="BL153" s="216"/>
      <c r="BM153" s="177"/>
      <c r="BN153" s="216"/>
      <c r="BO153" s="177"/>
      <c r="BP153" s="216"/>
      <c r="BQ153" s="7"/>
    </row>
    <row r="154" spans="1:69" s="7" customFormat="1" ht="11.25" hidden="1" customHeight="1" x14ac:dyDescent="0.2">
      <c r="B154" s="92"/>
      <c r="C154" s="93"/>
      <c r="D154" s="79" t="s">
        <v>77</v>
      </c>
      <c r="E154" s="94" t="s">
        <v>5</v>
      </c>
      <c r="F154" s="95" t="s">
        <v>78</v>
      </c>
      <c r="G154" s="93"/>
      <c r="H154" s="96">
        <v>1</v>
      </c>
      <c r="I154" s="97"/>
      <c r="J154" s="93"/>
      <c r="K154" s="147"/>
      <c r="M154" s="178"/>
      <c r="N154" s="220"/>
      <c r="O154" s="178"/>
      <c r="P154" s="220"/>
      <c r="Q154" s="178"/>
      <c r="R154" s="220"/>
      <c r="S154" s="178"/>
      <c r="T154" s="220"/>
      <c r="U154" s="178"/>
      <c r="V154" s="220"/>
      <c r="W154" s="178"/>
      <c r="X154" s="220"/>
      <c r="Y154" s="178"/>
      <c r="Z154" s="220"/>
      <c r="AA154" s="178"/>
      <c r="AB154" s="220"/>
      <c r="AC154" s="178"/>
      <c r="AD154" s="220"/>
      <c r="AE154" s="178"/>
      <c r="AF154" s="220"/>
      <c r="AG154" s="178"/>
      <c r="AH154" s="220"/>
      <c r="AI154" s="178"/>
      <c r="AJ154" s="220"/>
      <c r="AK154" s="178"/>
      <c r="AL154" s="220"/>
      <c r="AM154" s="178"/>
      <c r="AN154" s="220"/>
      <c r="AO154" s="178"/>
      <c r="AP154" s="220"/>
      <c r="AQ154" s="178"/>
      <c r="AR154" s="220"/>
      <c r="AS154" s="178"/>
      <c r="AT154" s="220"/>
      <c r="AU154" s="178"/>
      <c r="AV154" s="220"/>
      <c r="AW154" s="178"/>
      <c r="AX154" s="220"/>
      <c r="AY154" s="178"/>
      <c r="AZ154" s="220"/>
      <c r="BA154" s="178"/>
      <c r="BB154" s="220"/>
      <c r="BC154" s="178"/>
      <c r="BD154" s="220"/>
      <c r="BE154" s="178"/>
      <c r="BF154" s="220"/>
      <c r="BG154" s="178"/>
      <c r="BH154" s="220"/>
      <c r="BI154" s="178"/>
      <c r="BJ154" s="220"/>
      <c r="BK154" s="178"/>
      <c r="BL154" s="220"/>
      <c r="BM154" s="178"/>
      <c r="BN154" s="220"/>
      <c r="BO154" s="178"/>
      <c r="BP154" s="220"/>
      <c r="BQ154" s="1"/>
    </row>
    <row r="155" spans="1:69" s="1" customFormat="1" ht="16.5" hidden="1" customHeight="1" x14ac:dyDescent="0.2">
      <c r="A155" s="114"/>
      <c r="B155" s="16"/>
      <c r="C155" s="98" t="s">
        <v>116</v>
      </c>
      <c r="D155" s="98" t="s">
        <v>108</v>
      </c>
      <c r="E155" s="99" t="s">
        <v>665</v>
      </c>
      <c r="F155" s="100" t="s">
        <v>666</v>
      </c>
      <c r="G155" s="101" t="s">
        <v>130</v>
      </c>
      <c r="H155" s="102">
        <v>48</v>
      </c>
      <c r="I155" s="103">
        <v>23.53</v>
      </c>
      <c r="J155" s="104">
        <f>ROUND(I155*H155,2)</f>
        <v>1129.44</v>
      </c>
      <c r="K155" s="142"/>
      <c r="M155" s="161">
        <v>0</v>
      </c>
      <c r="N155" s="162">
        <f>M155*I155</f>
        <v>0</v>
      </c>
      <c r="O155" s="161">
        <v>0</v>
      </c>
      <c r="P155" s="162">
        <f>O155*I155</f>
        <v>0</v>
      </c>
      <c r="Q155" s="161">
        <v>0</v>
      </c>
      <c r="R155" s="162">
        <f>Q155*I155</f>
        <v>0</v>
      </c>
      <c r="S155" s="161">
        <f>M155+O155</f>
        <v>0</v>
      </c>
      <c r="T155" s="162">
        <f>S155*I155</f>
        <v>0</v>
      </c>
      <c r="U155" s="161">
        <v>0</v>
      </c>
      <c r="V155" s="162">
        <f>U155*I155</f>
        <v>0</v>
      </c>
      <c r="W155" s="161">
        <f>Q155+S155</f>
        <v>0</v>
      </c>
      <c r="X155" s="162">
        <f>W155*I155</f>
        <v>0</v>
      </c>
      <c r="Y155" s="161">
        <v>0</v>
      </c>
      <c r="Z155" s="162">
        <f>Y155*I155</f>
        <v>0</v>
      </c>
      <c r="AA155" s="161" t="e">
        <f>#REF!+#REF!</f>
        <v>#REF!</v>
      </c>
      <c r="AB155" s="162" t="e">
        <f>AA155*I155</f>
        <v>#REF!</v>
      </c>
      <c r="AC155" s="161">
        <v>0</v>
      </c>
      <c r="AD155" s="162">
        <f>AC155*I155</f>
        <v>0</v>
      </c>
      <c r="AE155" s="161" t="e">
        <f>Y155+AA155</f>
        <v>#REF!</v>
      </c>
      <c r="AF155" s="162" t="e">
        <f>AE155*I155</f>
        <v>#REF!</v>
      </c>
      <c r="AG155" s="161">
        <v>0</v>
      </c>
      <c r="AH155" s="162">
        <f>AG155*I155</f>
        <v>0</v>
      </c>
      <c r="AI155" s="161" t="e">
        <f>AC155+AE155</f>
        <v>#REF!</v>
      </c>
      <c r="AJ155" s="162" t="e">
        <f>AI155*I155</f>
        <v>#REF!</v>
      </c>
      <c r="AK155" s="161">
        <v>0</v>
      </c>
      <c r="AL155" s="162">
        <f>AK155*I155</f>
        <v>0</v>
      </c>
      <c r="AM155" s="161" t="e">
        <f>AG155+AI155</f>
        <v>#REF!</v>
      </c>
      <c r="AN155" s="162" t="e">
        <f>AM155*I155</f>
        <v>#REF!</v>
      </c>
      <c r="AO155" s="161">
        <v>0</v>
      </c>
      <c r="AP155" s="162">
        <f>AO155*I155</f>
        <v>0</v>
      </c>
      <c r="AQ155" s="161" t="e">
        <f>AK155+AM155</f>
        <v>#REF!</v>
      </c>
      <c r="AR155" s="162" t="e">
        <f>AQ155*I155</f>
        <v>#REF!</v>
      </c>
      <c r="AS155" s="161">
        <v>0</v>
      </c>
      <c r="AT155" s="162">
        <f>AS155*I155</f>
        <v>0</v>
      </c>
      <c r="AU155" s="161" t="e">
        <f>AO155+AQ155</f>
        <v>#REF!</v>
      </c>
      <c r="AV155" s="162" t="e">
        <f>AU155*I155</f>
        <v>#REF!</v>
      </c>
      <c r="AW155" s="161">
        <v>0</v>
      </c>
      <c r="AX155" s="162">
        <f>AW155*I155</f>
        <v>0</v>
      </c>
      <c r="AY155" s="161" t="e">
        <f t="shared" ref="AY155" si="400">AS155+AU155</f>
        <v>#REF!</v>
      </c>
      <c r="AZ155" s="162" t="e">
        <f>AY155*I155</f>
        <v>#REF!</v>
      </c>
      <c r="BA155" s="161">
        <v>0</v>
      </c>
      <c r="BB155" s="162">
        <f>BA155*I155</f>
        <v>0</v>
      </c>
      <c r="BC155" s="161" t="e">
        <f t="shared" ref="BC155" si="401">AW155+AY155</f>
        <v>#REF!</v>
      </c>
      <c r="BD155" s="162" t="e">
        <f>BC155*I155</f>
        <v>#REF!</v>
      </c>
      <c r="BE155" s="161">
        <v>0</v>
      </c>
      <c r="BF155" s="162">
        <f>BE155*I155</f>
        <v>0</v>
      </c>
      <c r="BG155" s="161" t="e">
        <f t="shared" ref="BG155" si="402">BA155+BC155</f>
        <v>#REF!</v>
      </c>
      <c r="BH155" s="162" t="e">
        <f>BG155*I155</f>
        <v>#REF!</v>
      </c>
      <c r="BI155" s="161">
        <v>0</v>
      </c>
      <c r="BJ155" s="162">
        <f>BI155*I155</f>
        <v>0</v>
      </c>
      <c r="BK155" s="161" t="e">
        <f t="shared" ref="BK155" si="403">BE155+BG155</f>
        <v>#REF!</v>
      </c>
      <c r="BL155" s="162" t="e">
        <f>BK155*I155</f>
        <v>#REF!</v>
      </c>
      <c r="BM155" s="161">
        <v>0</v>
      </c>
      <c r="BN155" s="162">
        <f>BM155*I155</f>
        <v>0</v>
      </c>
      <c r="BO155" s="161" t="e">
        <f>BI155+BK155</f>
        <v>#REF!</v>
      </c>
      <c r="BP155" s="162" t="e">
        <f>BO155*I155</f>
        <v>#REF!</v>
      </c>
      <c r="BQ155" s="5"/>
    </row>
    <row r="156" spans="1:69" s="6" customFormat="1" ht="11.25" hidden="1" customHeight="1" x14ac:dyDescent="0.2">
      <c r="B156" s="86"/>
      <c r="C156" s="87"/>
      <c r="D156" s="79" t="s">
        <v>77</v>
      </c>
      <c r="E156" s="88" t="s">
        <v>5</v>
      </c>
      <c r="F156" s="89" t="s">
        <v>667</v>
      </c>
      <c r="G156" s="87"/>
      <c r="H156" s="90">
        <v>48</v>
      </c>
      <c r="I156" s="91"/>
      <c r="J156" s="87"/>
      <c r="K156" s="146"/>
      <c r="M156" s="177"/>
      <c r="N156" s="216"/>
      <c r="O156" s="177"/>
      <c r="P156" s="216"/>
      <c r="Q156" s="177"/>
      <c r="R156" s="216"/>
      <c r="S156" s="177"/>
      <c r="T156" s="216"/>
      <c r="U156" s="177"/>
      <c r="V156" s="216"/>
      <c r="W156" s="177"/>
      <c r="X156" s="216"/>
      <c r="Y156" s="177"/>
      <c r="Z156" s="216"/>
      <c r="AA156" s="177"/>
      <c r="AB156" s="216"/>
      <c r="AC156" s="177"/>
      <c r="AD156" s="216"/>
      <c r="AE156" s="177"/>
      <c r="AF156" s="216"/>
      <c r="AG156" s="177"/>
      <c r="AH156" s="216"/>
      <c r="AI156" s="177"/>
      <c r="AJ156" s="216"/>
      <c r="AK156" s="177"/>
      <c r="AL156" s="216"/>
      <c r="AM156" s="177"/>
      <c r="AN156" s="216"/>
      <c r="AO156" s="177"/>
      <c r="AP156" s="216"/>
      <c r="AQ156" s="177"/>
      <c r="AR156" s="216"/>
      <c r="AS156" s="177"/>
      <c r="AT156" s="216"/>
      <c r="AU156" s="177"/>
      <c r="AV156" s="216"/>
      <c r="AW156" s="177"/>
      <c r="AX156" s="216"/>
      <c r="AY156" s="177"/>
      <c r="AZ156" s="216"/>
      <c r="BA156" s="177"/>
      <c r="BB156" s="216"/>
      <c r="BC156" s="177"/>
      <c r="BD156" s="216"/>
      <c r="BE156" s="177"/>
      <c r="BF156" s="216"/>
      <c r="BG156" s="177"/>
      <c r="BH156" s="216"/>
      <c r="BI156" s="177"/>
      <c r="BJ156" s="216"/>
      <c r="BK156" s="177"/>
      <c r="BL156" s="216"/>
      <c r="BM156" s="177"/>
      <c r="BN156" s="216"/>
      <c r="BO156" s="177"/>
      <c r="BP156" s="216"/>
    </row>
    <row r="157" spans="1:69" s="1" customFormat="1" ht="16.5" hidden="1" customHeight="1" x14ac:dyDescent="0.2">
      <c r="A157" s="114"/>
      <c r="B157" s="16"/>
      <c r="C157" s="98" t="s">
        <v>0</v>
      </c>
      <c r="D157" s="98" t="s">
        <v>108</v>
      </c>
      <c r="E157" s="99" t="s">
        <v>668</v>
      </c>
      <c r="F157" s="100" t="s">
        <v>669</v>
      </c>
      <c r="G157" s="101" t="s">
        <v>130</v>
      </c>
      <c r="H157" s="102">
        <v>2</v>
      </c>
      <c r="I157" s="103">
        <v>41.87</v>
      </c>
      <c r="J157" s="104">
        <f>ROUND(I157*H157,2)</f>
        <v>83.74</v>
      </c>
      <c r="K157" s="142"/>
      <c r="M157" s="161">
        <v>0</v>
      </c>
      <c r="N157" s="162">
        <f>M157*I157</f>
        <v>0</v>
      </c>
      <c r="O157" s="161">
        <v>0</v>
      </c>
      <c r="P157" s="162">
        <f>O157*I157</f>
        <v>0</v>
      </c>
      <c r="Q157" s="161">
        <v>0</v>
      </c>
      <c r="R157" s="162">
        <f>Q157*I157</f>
        <v>0</v>
      </c>
      <c r="S157" s="161">
        <f>M157+O157</f>
        <v>0</v>
      </c>
      <c r="T157" s="162">
        <f>S157*I157</f>
        <v>0</v>
      </c>
      <c r="U157" s="161">
        <v>0</v>
      </c>
      <c r="V157" s="162">
        <f>U157*I157</f>
        <v>0</v>
      </c>
      <c r="W157" s="161">
        <f>Q157+S157</f>
        <v>0</v>
      </c>
      <c r="X157" s="162">
        <f>W157*I157</f>
        <v>0</v>
      </c>
      <c r="Y157" s="161">
        <v>0</v>
      </c>
      <c r="Z157" s="162">
        <f>Y157*I157</f>
        <v>0</v>
      </c>
      <c r="AA157" s="161" t="e">
        <f>#REF!+#REF!</f>
        <v>#REF!</v>
      </c>
      <c r="AB157" s="162" t="e">
        <f>AA157*I157</f>
        <v>#REF!</v>
      </c>
      <c r="AC157" s="161">
        <v>0</v>
      </c>
      <c r="AD157" s="162">
        <f>AC157*I157</f>
        <v>0</v>
      </c>
      <c r="AE157" s="161" t="e">
        <f>Y157+AA157</f>
        <v>#REF!</v>
      </c>
      <c r="AF157" s="162" t="e">
        <f>AE157*I157</f>
        <v>#REF!</v>
      </c>
      <c r="AG157" s="161">
        <v>0</v>
      </c>
      <c r="AH157" s="162">
        <f>AG157*I157</f>
        <v>0</v>
      </c>
      <c r="AI157" s="161" t="e">
        <f>AC157+AE157</f>
        <v>#REF!</v>
      </c>
      <c r="AJ157" s="162" t="e">
        <f>AI157*I157</f>
        <v>#REF!</v>
      </c>
      <c r="AK157" s="161">
        <v>0</v>
      </c>
      <c r="AL157" s="162">
        <f>AK157*I157</f>
        <v>0</v>
      </c>
      <c r="AM157" s="161" t="e">
        <f>AG157+AI157</f>
        <v>#REF!</v>
      </c>
      <c r="AN157" s="162" t="e">
        <f>AM157*I157</f>
        <v>#REF!</v>
      </c>
      <c r="AO157" s="161">
        <v>0</v>
      </c>
      <c r="AP157" s="162">
        <f>AO157*I157</f>
        <v>0</v>
      </c>
      <c r="AQ157" s="161" t="e">
        <f>AK157+AM157</f>
        <v>#REF!</v>
      </c>
      <c r="AR157" s="162" t="e">
        <f>AQ157*I157</f>
        <v>#REF!</v>
      </c>
      <c r="AS157" s="161">
        <v>0</v>
      </c>
      <c r="AT157" s="162">
        <f>AS157*I157</f>
        <v>0</v>
      </c>
      <c r="AU157" s="161" t="e">
        <f>AO157+AQ157</f>
        <v>#REF!</v>
      </c>
      <c r="AV157" s="162" t="e">
        <f>AU157*I157</f>
        <v>#REF!</v>
      </c>
      <c r="AW157" s="161">
        <v>0</v>
      </c>
      <c r="AX157" s="162">
        <f>AW157*I157</f>
        <v>0</v>
      </c>
      <c r="AY157" s="161" t="e">
        <f t="shared" ref="AY157" si="404">AS157+AU157</f>
        <v>#REF!</v>
      </c>
      <c r="AZ157" s="162" t="e">
        <f>AY157*I157</f>
        <v>#REF!</v>
      </c>
      <c r="BA157" s="161">
        <v>0</v>
      </c>
      <c r="BB157" s="162">
        <f>BA157*I157</f>
        <v>0</v>
      </c>
      <c r="BC157" s="161" t="e">
        <f t="shared" ref="BC157" si="405">AW157+AY157</f>
        <v>#REF!</v>
      </c>
      <c r="BD157" s="162" t="e">
        <f>BC157*I157</f>
        <v>#REF!</v>
      </c>
      <c r="BE157" s="161">
        <v>0</v>
      </c>
      <c r="BF157" s="162">
        <f>BE157*I157</f>
        <v>0</v>
      </c>
      <c r="BG157" s="161" t="e">
        <f t="shared" ref="BG157" si="406">BA157+BC157</f>
        <v>#REF!</v>
      </c>
      <c r="BH157" s="162" t="e">
        <f>BG157*I157</f>
        <v>#REF!</v>
      </c>
      <c r="BI157" s="161">
        <v>0</v>
      </c>
      <c r="BJ157" s="162">
        <f>BI157*I157</f>
        <v>0</v>
      </c>
      <c r="BK157" s="161" t="e">
        <f t="shared" ref="BK157" si="407">BE157+BG157</f>
        <v>#REF!</v>
      </c>
      <c r="BL157" s="162" t="e">
        <f>BK157*I157</f>
        <v>#REF!</v>
      </c>
      <c r="BM157" s="161">
        <v>0</v>
      </c>
      <c r="BN157" s="162">
        <f>BM157*I157</f>
        <v>0</v>
      </c>
      <c r="BO157" s="161" t="e">
        <f>BI157+BK157</f>
        <v>#REF!</v>
      </c>
      <c r="BP157" s="162" t="e">
        <f>BO157*I157</f>
        <v>#REF!</v>
      </c>
      <c r="BQ157" s="7"/>
    </row>
    <row r="158" spans="1:69" s="6" customFormat="1" ht="11.25" hidden="1" customHeight="1" x14ac:dyDescent="0.2">
      <c r="B158" s="86"/>
      <c r="C158" s="87"/>
      <c r="D158" s="79" t="s">
        <v>77</v>
      </c>
      <c r="E158" s="88" t="s">
        <v>5</v>
      </c>
      <c r="F158" s="89" t="s">
        <v>670</v>
      </c>
      <c r="G158" s="87"/>
      <c r="H158" s="90">
        <v>2</v>
      </c>
      <c r="I158" s="91"/>
      <c r="J158" s="87"/>
      <c r="K158" s="146"/>
      <c r="M158" s="177"/>
      <c r="N158" s="216"/>
      <c r="O158" s="177"/>
      <c r="P158" s="216"/>
      <c r="Q158" s="177"/>
      <c r="R158" s="216"/>
      <c r="S158" s="177"/>
      <c r="T158" s="216"/>
      <c r="U158" s="177"/>
      <c r="V158" s="216"/>
      <c r="W158" s="177"/>
      <c r="X158" s="216"/>
      <c r="Y158" s="177"/>
      <c r="Z158" s="216"/>
      <c r="AA158" s="177"/>
      <c r="AB158" s="216"/>
      <c r="AC158" s="177"/>
      <c r="AD158" s="216"/>
      <c r="AE158" s="177"/>
      <c r="AF158" s="216"/>
      <c r="AG158" s="177"/>
      <c r="AH158" s="216"/>
      <c r="AI158" s="177"/>
      <c r="AJ158" s="216"/>
      <c r="AK158" s="177"/>
      <c r="AL158" s="216"/>
      <c r="AM158" s="177"/>
      <c r="AN158" s="216"/>
      <c r="AO158" s="177"/>
      <c r="AP158" s="216"/>
      <c r="AQ158" s="177"/>
      <c r="AR158" s="216"/>
      <c r="AS158" s="177"/>
      <c r="AT158" s="216"/>
      <c r="AU158" s="177"/>
      <c r="AV158" s="216"/>
      <c r="AW158" s="177"/>
      <c r="AX158" s="216"/>
      <c r="AY158" s="177"/>
      <c r="AZ158" s="216"/>
      <c r="BA158" s="177"/>
      <c r="BB158" s="216"/>
      <c r="BC158" s="177"/>
      <c r="BD158" s="216"/>
      <c r="BE158" s="177"/>
      <c r="BF158" s="216"/>
      <c r="BG158" s="177"/>
      <c r="BH158" s="216"/>
      <c r="BI158" s="177"/>
      <c r="BJ158" s="216"/>
      <c r="BK158" s="177"/>
      <c r="BL158" s="216"/>
      <c r="BM158" s="177"/>
      <c r="BN158" s="216"/>
      <c r="BO158" s="177"/>
      <c r="BP158" s="216"/>
      <c r="BQ158" s="1"/>
    </row>
    <row r="159" spans="1:69" s="1" customFormat="1" ht="16.5" hidden="1" customHeight="1" x14ac:dyDescent="0.2">
      <c r="A159" s="114"/>
      <c r="B159" s="16"/>
      <c r="C159" s="98" t="s">
        <v>117</v>
      </c>
      <c r="D159" s="98" t="s">
        <v>108</v>
      </c>
      <c r="E159" s="99" t="s">
        <v>671</v>
      </c>
      <c r="F159" s="100" t="s">
        <v>672</v>
      </c>
      <c r="G159" s="101" t="s">
        <v>584</v>
      </c>
      <c r="H159" s="102">
        <v>3</v>
      </c>
      <c r="I159" s="103">
        <v>910.54</v>
      </c>
      <c r="J159" s="104">
        <f>ROUND(I159*H159,2)</f>
        <v>2731.62</v>
      </c>
      <c r="K159" s="142"/>
      <c r="M159" s="161">
        <v>0</v>
      </c>
      <c r="N159" s="162">
        <f>M159*I159</f>
        <v>0</v>
      </c>
      <c r="O159" s="161">
        <v>0</v>
      </c>
      <c r="P159" s="162">
        <f>O159*I159</f>
        <v>0</v>
      </c>
      <c r="Q159" s="161">
        <v>0</v>
      </c>
      <c r="R159" s="162">
        <f>Q159*I159</f>
        <v>0</v>
      </c>
      <c r="S159" s="161">
        <f>M159+O159</f>
        <v>0</v>
      </c>
      <c r="T159" s="162">
        <f>S159*I159</f>
        <v>0</v>
      </c>
      <c r="U159" s="161">
        <v>0</v>
      </c>
      <c r="V159" s="162">
        <f>U159*I159</f>
        <v>0</v>
      </c>
      <c r="W159" s="161">
        <f>Q159+S159</f>
        <v>0</v>
      </c>
      <c r="X159" s="162">
        <f>W159*I159</f>
        <v>0</v>
      </c>
      <c r="Y159" s="161">
        <v>0</v>
      </c>
      <c r="Z159" s="162">
        <f>Y159*I159</f>
        <v>0</v>
      </c>
      <c r="AA159" s="161" t="e">
        <f>#REF!+#REF!</f>
        <v>#REF!</v>
      </c>
      <c r="AB159" s="162" t="e">
        <f>AA159*I159</f>
        <v>#REF!</v>
      </c>
      <c r="AC159" s="161">
        <v>0</v>
      </c>
      <c r="AD159" s="162">
        <f>AC159*I159</f>
        <v>0</v>
      </c>
      <c r="AE159" s="161" t="e">
        <f>Y159+AA159</f>
        <v>#REF!</v>
      </c>
      <c r="AF159" s="162" t="e">
        <f>AE159*I159</f>
        <v>#REF!</v>
      </c>
      <c r="AG159" s="161">
        <v>0</v>
      </c>
      <c r="AH159" s="162">
        <f>AG159*I159</f>
        <v>0</v>
      </c>
      <c r="AI159" s="161" t="e">
        <f>AC159+AE159</f>
        <v>#REF!</v>
      </c>
      <c r="AJ159" s="162" t="e">
        <f>AI159*I159</f>
        <v>#REF!</v>
      </c>
      <c r="AK159" s="161">
        <v>0</v>
      </c>
      <c r="AL159" s="162">
        <f>AK159*I159</f>
        <v>0</v>
      </c>
      <c r="AM159" s="161" t="e">
        <f>AG159+AI159</f>
        <v>#REF!</v>
      </c>
      <c r="AN159" s="162" t="e">
        <f>AM159*I159</f>
        <v>#REF!</v>
      </c>
      <c r="AO159" s="161">
        <v>0</v>
      </c>
      <c r="AP159" s="162">
        <f>AO159*I159</f>
        <v>0</v>
      </c>
      <c r="AQ159" s="161" t="e">
        <f>AK159+AM159</f>
        <v>#REF!</v>
      </c>
      <c r="AR159" s="162" t="e">
        <f>AQ159*I159</f>
        <v>#REF!</v>
      </c>
      <c r="AS159" s="161">
        <v>0</v>
      </c>
      <c r="AT159" s="162">
        <f>AS159*I159</f>
        <v>0</v>
      </c>
      <c r="AU159" s="161" t="e">
        <f>AO159+AQ159</f>
        <v>#REF!</v>
      </c>
      <c r="AV159" s="162" t="e">
        <f>AU159*I159</f>
        <v>#REF!</v>
      </c>
      <c r="AW159" s="161">
        <v>0</v>
      </c>
      <c r="AX159" s="162">
        <f>AW159*I159</f>
        <v>0</v>
      </c>
      <c r="AY159" s="161" t="e">
        <f t="shared" ref="AY159" si="408">AS159+AU159</f>
        <v>#REF!</v>
      </c>
      <c r="AZ159" s="162" t="e">
        <f>AY159*I159</f>
        <v>#REF!</v>
      </c>
      <c r="BA159" s="161">
        <v>0</v>
      </c>
      <c r="BB159" s="162">
        <f>BA159*I159</f>
        <v>0</v>
      </c>
      <c r="BC159" s="161" t="e">
        <f t="shared" ref="BC159" si="409">AW159+AY159</f>
        <v>#REF!</v>
      </c>
      <c r="BD159" s="162" t="e">
        <f>BC159*I159</f>
        <v>#REF!</v>
      </c>
      <c r="BE159" s="161">
        <v>0</v>
      </c>
      <c r="BF159" s="162">
        <f>BE159*I159</f>
        <v>0</v>
      </c>
      <c r="BG159" s="161" t="e">
        <f t="shared" ref="BG159" si="410">BA159+BC159</f>
        <v>#REF!</v>
      </c>
      <c r="BH159" s="162" t="e">
        <f>BG159*I159</f>
        <v>#REF!</v>
      </c>
      <c r="BI159" s="161">
        <v>0</v>
      </c>
      <c r="BJ159" s="162">
        <f>BI159*I159</f>
        <v>0</v>
      </c>
      <c r="BK159" s="161" t="e">
        <f t="shared" ref="BK159" si="411">BE159+BG159</f>
        <v>#REF!</v>
      </c>
      <c r="BL159" s="162" t="e">
        <f>BK159*I159</f>
        <v>#REF!</v>
      </c>
      <c r="BM159" s="161">
        <v>0</v>
      </c>
      <c r="BN159" s="162">
        <f>BM159*I159</f>
        <v>0</v>
      </c>
      <c r="BO159" s="161" t="e">
        <f>BI159+BK159</f>
        <v>#REF!</v>
      </c>
      <c r="BP159" s="162" t="e">
        <f>BO159*I159</f>
        <v>#REF!</v>
      </c>
      <c r="BQ159" s="6"/>
    </row>
    <row r="160" spans="1:69" s="5" customFormat="1" ht="11.25" hidden="1" customHeight="1" x14ac:dyDescent="0.2">
      <c r="B160" s="81"/>
      <c r="C160" s="82"/>
      <c r="D160" s="79" t="s">
        <v>77</v>
      </c>
      <c r="E160" s="83" t="s">
        <v>5</v>
      </c>
      <c r="F160" s="84" t="s">
        <v>654</v>
      </c>
      <c r="G160" s="82"/>
      <c r="H160" s="83" t="s">
        <v>5</v>
      </c>
      <c r="I160" s="85"/>
      <c r="J160" s="82"/>
      <c r="K160" s="145"/>
      <c r="M160" s="176"/>
      <c r="N160" s="219"/>
      <c r="O160" s="176"/>
      <c r="P160" s="219"/>
      <c r="Q160" s="176"/>
      <c r="R160" s="219"/>
      <c r="S160" s="176"/>
      <c r="T160" s="219"/>
      <c r="U160" s="176"/>
      <c r="V160" s="219"/>
      <c r="W160" s="176"/>
      <c r="X160" s="219"/>
      <c r="Y160" s="176"/>
      <c r="Z160" s="219"/>
      <c r="AA160" s="176"/>
      <c r="AB160" s="219"/>
      <c r="AC160" s="176"/>
      <c r="AD160" s="219"/>
      <c r="AE160" s="176"/>
      <c r="AF160" s="219"/>
      <c r="AG160" s="176"/>
      <c r="AH160" s="219"/>
      <c r="AI160" s="176"/>
      <c r="AJ160" s="219"/>
      <c r="AK160" s="176"/>
      <c r="AL160" s="219"/>
      <c r="AM160" s="176"/>
      <c r="AN160" s="219"/>
      <c r="AO160" s="176"/>
      <c r="AP160" s="219"/>
      <c r="AQ160" s="176"/>
      <c r="AR160" s="219"/>
      <c r="AS160" s="176"/>
      <c r="AT160" s="219"/>
      <c r="AU160" s="176"/>
      <c r="AV160" s="219"/>
      <c r="AW160" s="176"/>
      <c r="AX160" s="219"/>
      <c r="AY160" s="176"/>
      <c r="AZ160" s="219"/>
      <c r="BA160" s="176"/>
      <c r="BB160" s="219"/>
      <c r="BC160" s="176"/>
      <c r="BD160" s="219"/>
      <c r="BE160" s="176"/>
      <c r="BF160" s="219"/>
      <c r="BG160" s="176"/>
      <c r="BH160" s="219"/>
      <c r="BI160" s="176"/>
      <c r="BJ160" s="219"/>
      <c r="BK160" s="176"/>
      <c r="BL160" s="219"/>
      <c r="BM160" s="176"/>
      <c r="BN160" s="219"/>
      <c r="BO160" s="176"/>
      <c r="BP160" s="219"/>
      <c r="BQ160" s="1"/>
    </row>
    <row r="161" spans="1:69" s="6" customFormat="1" ht="11.25" hidden="1" customHeight="1" x14ac:dyDescent="0.2">
      <c r="B161" s="86"/>
      <c r="C161" s="87"/>
      <c r="D161" s="79" t="s">
        <v>77</v>
      </c>
      <c r="E161" s="88" t="s">
        <v>5</v>
      </c>
      <c r="F161" s="89" t="s">
        <v>50</v>
      </c>
      <c r="G161" s="87"/>
      <c r="H161" s="90">
        <v>3</v>
      </c>
      <c r="I161" s="91"/>
      <c r="J161" s="87"/>
      <c r="K161" s="146"/>
      <c r="M161" s="177"/>
      <c r="N161" s="216"/>
      <c r="O161" s="177"/>
      <c r="P161" s="216"/>
      <c r="Q161" s="177"/>
      <c r="R161" s="216"/>
      <c r="S161" s="177"/>
      <c r="T161" s="216"/>
      <c r="U161" s="177"/>
      <c r="V161" s="216"/>
      <c r="W161" s="177"/>
      <c r="X161" s="216"/>
      <c r="Y161" s="177"/>
      <c r="Z161" s="216"/>
      <c r="AA161" s="177"/>
      <c r="AB161" s="216"/>
      <c r="AC161" s="177"/>
      <c r="AD161" s="216"/>
      <c r="AE161" s="177"/>
      <c r="AF161" s="216"/>
      <c r="AG161" s="177"/>
      <c r="AH161" s="216"/>
      <c r="AI161" s="177"/>
      <c r="AJ161" s="216"/>
      <c r="AK161" s="177"/>
      <c r="AL161" s="216"/>
      <c r="AM161" s="177"/>
      <c r="AN161" s="216"/>
      <c r="AO161" s="177"/>
      <c r="AP161" s="216"/>
      <c r="AQ161" s="177"/>
      <c r="AR161" s="216"/>
      <c r="AS161" s="177"/>
      <c r="AT161" s="216"/>
      <c r="AU161" s="177"/>
      <c r="AV161" s="216"/>
      <c r="AW161" s="177"/>
      <c r="AX161" s="216"/>
      <c r="AY161" s="177"/>
      <c r="AZ161" s="216"/>
      <c r="BA161" s="177"/>
      <c r="BB161" s="216"/>
      <c r="BC161" s="177"/>
      <c r="BD161" s="216"/>
      <c r="BE161" s="177"/>
      <c r="BF161" s="216"/>
      <c r="BG161" s="177"/>
      <c r="BH161" s="216"/>
      <c r="BI161" s="177"/>
      <c r="BJ161" s="216"/>
      <c r="BK161" s="177"/>
      <c r="BL161" s="216"/>
      <c r="BM161" s="177"/>
      <c r="BN161" s="216"/>
      <c r="BO161" s="177"/>
      <c r="BP161" s="216"/>
    </row>
    <row r="162" spans="1:69" s="7" customFormat="1" ht="11.25" hidden="1" customHeight="1" x14ac:dyDescent="0.2">
      <c r="B162" s="92"/>
      <c r="C162" s="93"/>
      <c r="D162" s="79" t="s">
        <v>77</v>
      </c>
      <c r="E162" s="94" t="s">
        <v>5</v>
      </c>
      <c r="F162" s="95" t="s">
        <v>78</v>
      </c>
      <c r="G162" s="93"/>
      <c r="H162" s="96">
        <v>3</v>
      </c>
      <c r="I162" s="97"/>
      <c r="J162" s="93"/>
      <c r="K162" s="147"/>
      <c r="M162" s="178"/>
      <c r="N162" s="220"/>
      <c r="O162" s="178"/>
      <c r="P162" s="220"/>
      <c r="Q162" s="178"/>
      <c r="R162" s="220"/>
      <c r="S162" s="178"/>
      <c r="T162" s="220"/>
      <c r="U162" s="178"/>
      <c r="V162" s="220"/>
      <c r="W162" s="178"/>
      <c r="X162" s="220"/>
      <c r="Y162" s="178"/>
      <c r="Z162" s="220"/>
      <c r="AA162" s="178"/>
      <c r="AB162" s="220"/>
      <c r="AC162" s="178"/>
      <c r="AD162" s="220"/>
      <c r="AE162" s="178"/>
      <c r="AF162" s="220"/>
      <c r="AG162" s="178"/>
      <c r="AH162" s="220"/>
      <c r="AI162" s="178"/>
      <c r="AJ162" s="220"/>
      <c r="AK162" s="178"/>
      <c r="AL162" s="220"/>
      <c r="AM162" s="178"/>
      <c r="AN162" s="220"/>
      <c r="AO162" s="178"/>
      <c r="AP162" s="220"/>
      <c r="AQ162" s="178"/>
      <c r="AR162" s="220"/>
      <c r="AS162" s="178"/>
      <c r="AT162" s="220"/>
      <c r="AU162" s="178"/>
      <c r="AV162" s="220"/>
      <c r="AW162" s="178"/>
      <c r="AX162" s="220"/>
      <c r="AY162" s="178"/>
      <c r="AZ162" s="220"/>
      <c r="BA162" s="178"/>
      <c r="BB162" s="220"/>
      <c r="BC162" s="178"/>
      <c r="BD162" s="220"/>
      <c r="BE162" s="178"/>
      <c r="BF162" s="220"/>
      <c r="BG162" s="178"/>
      <c r="BH162" s="220"/>
      <c r="BI162" s="178"/>
      <c r="BJ162" s="220"/>
      <c r="BK162" s="178"/>
      <c r="BL162" s="220"/>
      <c r="BM162" s="178"/>
      <c r="BN162" s="220"/>
      <c r="BO162" s="178"/>
      <c r="BP162" s="220"/>
      <c r="BQ162" s="1"/>
    </row>
    <row r="163" spans="1:69" s="1" customFormat="1" ht="16.5" hidden="1" customHeight="1" x14ac:dyDescent="0.2">
      <c r="A163" s="114"/>
      <c r="B163" s="16"/>
      <c r="C163" s="98" t="s">
        <v>118</v>
      </c>
      <c r="D163" s="98" t="s">
        <v>108</v>
      </c>
      <c r="E163" s="99" t="s">
        <v>673</v>
      </c>
      <c r="F163" s="100" t="s">
        <v>674</v>
      </c>
      <c r="G163" s="101" t="s">
        <v>584</v>
      </c>
      <c r="H163" s="102">
        <v>3</v>
      </c>
      <c r="I163" s="103">
        <v>1657.84</v>
      </c>
      <c r="J163" s="104">
        <f>ROUND(I163*H163,2)</f>
        <v>4973.5200000000004</v>
      </c>
      <c r="K163" s="142"/>
      <c r="M163" s="161">
        <v>0</v>
      </c>
      <c r="N163" s="162">
        <f>M163*I163</f>
        <v>0</v>
      </c>
      <c r="O163" s="161">
        <v>0</v>
      </c>
      <c r="P163" s="162">
        <f>O163*I163</f>
        <v>0</v>
      </c>
      <c r="Q163" s="161">
        <v>0</v>
      </c>
      <c r="R163" s="162">
        <f>Q163*I163</f>
        <v>0</v>
      </c>
      <c r="S163" s="161">
        <f>M163+O163</f>
        <v>0</v>
      </c>
      <c r="T163" s="162">
        <f>S163*I163</f>
        <v>0</v>
      </c>
      <c r="U163" s="161">
        <v>0</v>
      </c>
      <c r="V163" s="162">
        <f>U163*I163</f>
        <v>0</v>
      </c>
      <c r="W163" s="161">
        <f>Q163+S163</f>
        <v>0</v>
      </c>
      <c r="X163" s="162">
        <f>W163*I163</f>
        <v>0</v>
      </c>
      <c r="Y163" s="161">
        <v>0</v>
      </c>
      <c r="Z163" s="162">
        <f>Y163*I163</f>
        <v>0</v>
      </c>
      <c r="AA163" s="161" t="e">
        <f>#REF!+#REF!</f>
        <v>#REF!</v>
      </c>
      <c r="AB163" s="162" t="e">
        <f>AA163*I163</f>
        <v>#REF!</v>
      </c>
      <c r="AC163" s="161">
        <v>0</v>
      </c>
      <c r="AD163" s="162">
        <f>AC163*I163</f>
        <v>0</v>
      </c>
      <c r="AE163" s="161" t="e">
        <f>Y163+AA163</f>
        <v>#REF!</v>
      </c>
      <c r="AF163" s="162" t="e">
        <f>AE163*I163</f>
        <v>#REF!</v>
      </c>
      <c r="AG163" s="161">
        <v>0</v>
      </c>
      <c r="AH163" s="162">
        <f>AG163*I163</f>
        <v>0</v>
      </c>
      <c r="AI163" s="161" t="e">
        <f>AC163+AE163</f>
        <v>#REF!</v>
      </c>
      <c r="AJ163" s="162" t="e">
        <f>AI163*I163</f>
        <v>#REF!</v>
      </c>
      <c r="AK163" s="161">
        <v>0</v>
      </c>
      <c r="AL163" s="162">
        <f>AK163*I163</f>
        <v>0</v>
      </c>
      <c r="AM163" s="161" t="e">
        <f>AG163+AI163</f>
        <v>#REF!</v>
      </c>
      <c r="AN163" s="162" t="e">
        <f>AM163*I163</f>
        <v>#REF!</v>
      </c>
      <c r="AO163" s="161">
        <v>0</v>
      </c>
      <c r="AP163" s="162">
        <f>AO163*I163</f>
        <v>0</v>
      </c>
      <c r="AQ163" s="161" t="e">
        <f>AK163+AM163</f>
        <v>#REF!</v>
      </c>
      <c r="AR163" s="162" t="e">
        <f>AQ163*I163</f>
        <v>#REF!</v>
      </c>
      <c r="AS163" s="161">
        <v>0</v>
      </c>
      <c r="AT163" s="162">
        <f>AS163*I163</f>
        <v>0</v>
      </c>
      <c r="AU163" s="161" t="e">
        <f>AO163+AQ163</f>
        <v>#REF!</v>
      </c>
      <c r="AV163" s="162" t="e">
        <f>AU163*I163</f>
        <v>#REF!</v>
      </c>
      <c r="AW163" s="161">
        <v>0</v>
      </c>
      <c r="AX163" s="162">
        <f>AW163*I163</f>
        <v>0</v>
      </c>
      <c r="AY163" s="161" t="e">
        <f t="shared" ref="AY163" si="412">AS163+AU163</f>
        <v>#REF!</v>
      </c>
      <c r="AZ163" s="162" t="e">
        <f>AY163*I163</f>
        <v>#REF!</v>
      </c>
      <c r="BA163" s="161">
        <v>0</v>
      </c>
      <c r="BB163" s="162">
        <f>BA163*I163</f>
        <v>0</v>
      </c>
      <c r="BC163" s="161" t="e">
        <f t="shared" ref="BC163" si="413">AW163+AY163</f>
        <v>#REF!</v>
      </c>
      <c r="BD163" s="162" t="e">
        <f>BC163*I163</f>
        <v>#REF!</v>
      </c>
      <c r="BE163" s="161">
        <v>0</v>
      </c>
      <c r="BF163" s="162">
        <f>BE163*I163</f>
        <v>0</v>
      </c>
      <c r="BG163" s="161" t="e">
        <f t="shared" ref="BG163" si="414">BA163+BC163</f>
        <v>#REF!</v>
      </c>
      <c r="BH163" s="162" t="e">
        <f>BG163*I163</f>
        <v>#REF!</v>
      </c>
      <c r="BI163" s="161">
        <v>0</v>
      </c>
      <c r="BJ163" s="162">
        <f>BI163*I163</f>
        <v>0</v>
      </c>
      <c r="BK163" s="161" t="e">
        <f t="shared" ref="BK163" si="415">BE163+BG163</f>
        <v>#REF!</v>
      </c>
      <c r="BL163" s="162" t="e">
        <f>BK163*I163</f>
        <v>#REF!</v>
      </c>
      <c r="BM163" s="161">
        <v>0</v>
      </c>
      <c r="BN163" s="162">
        <f>BM163*I163</f>
        <v>0</v>
      </c>
      <c r="BO163" s="161" t="e">
        <f>BI163+BK163</f>
        <v>#REF!</v>
      </c>
      <c r="BP163" s="162" t="e">
        <f>BO163*I163</f>
        <v>#REF!</v>
      </c>
      <c r="BQ163" s="5"/>
    </row>
    <row r="164" spans="1:69" s="5" customFormat="1" ht="11.25" hidden="1" customHeight="1" x14ac:dyDescent="0.2">
      <c r="B164" s="81"/>
      <c r="C164" s="82"/>
      <c r="D164" s="79" t="s">
        <v>77</v>
      </c>
      <c r="E164" s="83" t="s">
        <v>5</v>
      </c>
      <c r="F164" s="84" t="s">
        <v>654</v>
      </c>
      <c r="G164" s="82"/>
      <c r="H164" s="83" t="s">
        <v>5</v>
      </c>
      <c r="I164" s="85"/>
      <c r="J164" s="82"/>
      <c r="K164" s="145"/>
      <c r="M164" s="176"/>
      <c r="N164" s="219"/>
      <c r="O164" s="176"/>
      <c r="P164" s="219"/>
      <c r="Q164" s="176"/>
      <c r="R164" s="219"/>
      <c r="S164" s="176"/>
      <c r="T164" s="219"/>
      <c r="U164" s="176"/>
      <c r="V164" s="219"/>
      <c r="W164" s="176"/>
      <c r="X164" s="219"/>
      <c r="Y164" s="176"/>
      <c r="Z164" s="219"/>
      <c r="AA164" s="176"/>
      <c r="AB164" s="219"/>
      <c r="AC164" s="176"/>
      <c r="AD164" s="219"/>
      <c r="AE164" s="176"/>
      <c r="AF164" s="219"/>
      <c r="AG164" s="176"/>
      <c r="AH164" s="219"/>
      <c r="AI164" s="176"/>
      <c r="AJ164" s="219"/>
      <c r="AK164" s="176"/>
      <c r="AL164" s="219"/>
      <c r="AM164" s="176"/>
      <c r="AN164" s="219"/>
      <c r="AO164" s="176"/>
      <c r="AP164" s="219"/>
      <c r="AQ164" s="176"/>
      <c r="AR164" s="219"/>
      <c r="AS164" s="176"/>
      <c r="AT164" s="219"/>
      <c r="AU164" s="176"/>
      <c r="AV164" s="219"/>
      <c r="AW164" s="176"/>
      <c r="AX164" s="219"/>
      <c r="AY164" s="176"/>
      <c r="AZ164" s="219"/>
      <c r="BA164" s="176"/>
      <c r="BB164" s="219"/>
      <c r="BC164" s="176"/>
      <c r="BD164" s="219"/>
      <c r="BE164" s="176"/>
      <c r="BF164" s="219"/>
      <c r="BG164" s="176"/>
      <c r="BH164" s="219"/>
      <c r="BI164" s="176"/>
      <c r="BJ164" s="219"/>
      <c r="BK164" s="176"/>
      <c r="BL164" s="219"/>
      <c r="BM164" s="176"/>
      <c r="BN164" s="219"/>
      <c r="BO164" s="176"/>
      <c r="BP164" s="219"/>
      <c r="BQ164" s="6"/>
    </row>
    <row r="165" spans="1:69" s="6" customFormat="1" ht="11.25" hidden="1" customHeight="1" x14ac:dyDescent="0.2">
      <c r="B165" s="86"/>
      <c r="C165" s="87"/>
      <c r="D165" s="79" t="s">
        <v>77</v>
      </c>
      <c r="E165" s="88" t="s">
        <v>5</v>
      </c>
      <c r="F165" s="89" t="s">
        <v>50</v>
      </c>
      <c r="G165" s="87"/>
      <c r="H165" s="90">
        <v>3</v>
      </c>
      <c r="I165" s="91"/>
      <c r="J165" s="87"/>
      <c r="K165" s="146"/>
      <c r="M165" s="177"/>
      <c r="N165" s="216"/>
      <c r="O165" s="177"/>
      <c r="P165" s="216"/>
      <c r="Q165" s="177"/>
      <c r="R165" s="216"/>
      <c r="S165" s="177"/>
      <c r="T165" s="216"/>
      <c r="U165" s="177"/>
      <c r="V165" s="216"/>
      <c r="W165" s="177"/>
      <c r="X165" s="216"/>
      <c r="Y165" s="177"/>
      <c r="Z165" s="216"/>
      <c r="AA165" s="177"/>
      <c r="AB165" s="216"/>
      <c r="AC165" s="177"/>
      <c r="AD165" s="216"/>
      <c r="AE165" s="177"/>
      <c r="AF165" s="216"/>
      <c r="AG165" s="177"/>
      <c r="AH165" s="216"/>
      <c r="AI165" s="177"/>
      <c r="AJ165" s="216"/>
      <c r="AK165" s="177"/>
      <c r="AL165" s="216"/>
      <c r="AM165" s="177"/>
      <c r="AN165" s="216"/>
      <c r="AO165" s="177"/>
      <c r="AP165" s="216"/>
      <c r="AQ165" s="177"/>
      <c r="AR165" s="216"/>
      <c r="AS165" s="177"/>
      <c r="AT165" s="216"/>
      <c r="AU165" s="177"/>
      <c r="AV165" s="216"/>
      <c r="AW165" s="177"/>
      <c r="AX165" s="216"/>
      <c r="AY165" s="177"/>
      <c r="AZ165" s="216"/>
      <c r="BA165" s="177"/>
      <c r="BB165" s="216"/>
      <c r="BC165" s="177"/>
      <c r="BD165" s="216"/>
      <c r="BE165" s="177"/>
      <c r="BF165" s="216"/>
      <c r="BG165" s="177"/>
      <c r="BH165" s="216"/>
      <c r="BI165" s="177"/>
      <c r="BJ165" s="216"/>
      <c r="BK165" s="177"/>
      <c r="BL165" s="216"/>
      <c r="BM165" s="177"/>
      <c r="BN165" s="216"/>
      <c r="BO165" s="177"/>
      <c r="BP165" s="216"/>
      <c r="BQ165" s="7"/>
    </row>
    <row r="166" spans="1:69" s="7" customFormat="1" ht="11.25" hidden="1" customHeight="1" x14ac:dyDescent="0.2">
      <c r="B166" s="92"/>
      <c r="C166" s="93"/>
      <c r="D166" s="79" t="s">
        <v>77</v>
      </c>
      <c r="E166" s="94" t="s">
        <v>5</v>
      </c>
      <c r="F166" s="95" t="s">
        <v>78</v>
      </c>
      <c r="G166" s="93"/>
      <c r="H166" s="96">
        <v>3</v>
      </c>
      <c r="I166" s="97"/>
      <c r="J166" s="93"/>
      <c r="K166" s="147"/>
      <c r="M166" s="178"/>
      <c r="N166" s="220"/>
      <c r="O166" s="178"/>
      <c r="P166" s="220"/>
      <c r="Q166" s="178"/>
      <c r="R166" s="220"/>
      <c r="S166" s="178"/>
      <c r="T166" s="220"/>
      <c r="U166" s="178"/>
      <c r="V166" s="220"/>
      <c r="W166" s="178"/>
      <c r="X166" s="220"/>
      <c r="Y166" s="178"/>
      <c r="Z166" s="220"/>
      <c r="AA166" s="178"/>
      <c r="AB166" s="220"/>
      <c r="AC166" s="178"/>
      <c r="AD166" s="220"/>
      <c r="AE166" s="178"/>
      <c r="AF166" s="220"/>
      <c r="AG166" s="178"/>
      <c r="AH166" s="220"/>
      <c r="AI166" s="178"/>
      <c r="AJ166" s="220"/>
      <c r="AK166" s="178"/>
      <c r="AL166" s="220"/>
      <c r="AM166" s="178"/>
      <c r="AN166" s="220"/>
      <c r="AO166" s="178"/>
      <c r="AP166" s="220"/>
      <c r="AQ166" s="178"/>
      <c r="AR166" s="220"/>
      <c r="AS166" s="178"/>
      <c r="AT166" s="220"/>
      <c r="AU166" s="178"/>
      <c r="AV166" s="220"/>
      <c r="AW166" s="178"/>
      <c r="AX166" s="220"/>
      <c r="AY166" s="178"/>
      <c r="AZ166" s="220"/>
      <c r="BA166" s="178"/>
      <c r="BB166" s="220"/>
      <c r="BC166" s="178"/>
      <c r="BD166" s="220"/>
      <c r="BE166" s="178"/>
      <c r="BF166" s="220"/>
      <c r="BG166" s="178"/>
      <c r="BH166" s="220"/>
      <c r="BI166" s="178"/>
      <c r="BJ166" s="220"/>
      <c r="BK166" s="178"/>
      <c r="BL166" s="220"/>
      <c r="BM166" s="178"/>
      <c r="BN166" s="220"/>
      <c r="BO166" s="178"/>
      <c r="BP166" s="220"/>
      <c r="BQ166" s="1"/>
    </row>
    <row r="167" spans="1:69" s="1" customFormat="1" ht="16.5" hidden="1" customHeight="1" x14ac:dyDescent="0.2">
      <c r="A167" s="114"/>
      <c r="B167" s="16"/>
      <c r="C167" s="98" t="s">
        <v>119</v>
      </c>
      <c r="D167" s="98" t="s">
        <v>108</v>
      </c>
      <c r="E167" s="99" t="s">
        <v>675</v>
      </c>
      <c r="F167" s="100" t="s">
        <v>676</v>
      </c>
      <c r="G167" s="101" t="s">
        <v>584</v>
      </c>
      <c r="H167" s="102">
        <v>4</v>
      </c>
      <c r="I167" s="103">
        <v>158.47</v>
      </c>
      <c r="J167" s="104">
        <f>ROUND(I167*H167,2)</f>
        <v>633.88</v>
      </c>
      <c r="K167" s="142"/>
      <c r="M167" s="161">
        <v>0</v>
      </c>
      <c r="N167" s="162">
        <f>M167*I167</f>
        <v>0</v>
      </c>
      <c r="O167" s="161">
        <v>0</v>
      </c>
      <c r="P167" s="162">
        <f>O167*I167</f>
        <v>0</v>
      </c>
      <c r="Q167" s="161">
        <v>0</v>
      </c>
      <c r="R167" s="162">
        <f>Q167*I167</f>
        <v>0</v>
      </c>
      <c r="S167" s="161">
        <f>M167+O167</f>
        <v>0</v>
      </c>
      <c r="T167" s="162">
        <f>S167*I167</f>
        <v>0</v>
      </c>
      <c r="U167" s="161">
        <v>0</v>
      </c>
      <c r="V167" s="162">
        <f>U167*I167</f>
        <v>0</v>
      </c>
      <c r="W167" s="161">
        <f>Q167+S167</f>
        <v>0</v>
      </c>
      <c r="X167" s="162">
        <f>W167*I167</f>
        <v>0</v>
      </c>
      <c r="Y167" s="161">
        <v>0</v>
      </c>
      <c r="Z167" s="162">
        <f>Y167*I167</f>
        <v>0</v>
      </c>
      <c r="AA167" s="161" t="e">
        <f>#REF!+#REF!</f>
        <v>#REF!</v>
      </c>
      <c r="AB167" s="162" t="e">
        <f>AA167*I167</f>
        <v>#REF!</v>
      </c>
      <c r="AC167" s="161">
        <v>0</v>
      </c>
      <c r="AD167" s="162">
        <f>AC167*I167</f>
        <v>0</v>
      </c>
      <c r="AE167" s="161" t="e">
        <f>Y167+AA167</f>
        <v>#REF!</v>
      </c>
      <c r="AF167" s="162" t="e">
        <f>AE167*I167</f>
        <v>#REF!</v>
      </c>
      <c r="AG167" s="161">
        <v>0</v>
      </c>
      <c r="AH167" s="162">
        <f>AG167*I167</f>
        <v>0</v>
      </c>
      <c r="AI167" s="161" t="e">
        <f>AC167+AE167</f>
        <v>#REF!</v>
      </c>
      <c r="AJ167" s="162" t="e">
        <f>AI167*I167</f>
        <v>#REF!</v>
      </c>
      <c r="AK167" s="161">
        <v>0</v>
      </c>
      <c r="AL167" s="162">
        <f>AK167*I167</f>
        <v>0</v>
      </c>
      <c r="AM167" s="161" t="e">
        <f>AG167+AI167</f>
        <v>#REF!</v>
      </c>
      <c r="AN167" s="162" t="e">
        <f>AM167*I167</f>
        <v>#REF!</v>
      </c>
      <c r="AO167" s="161">
        <v>0</v>
      </c>
      <c r="AP167" s="162">
        <f>AO167*I167</f>
        <v>0</v>
      </c>
      <c r="AQ167" s="161" t="e">
        <f>AK167+AM167</f>
        <v>#REF!</v>
      </c>
      <c r="AR167" s="162" t="e">
        <f>AQ167*I167</f>
        <v>#REF!</v>
      </c>
      <c r="AS167" s="161">
        <v>0</v>
      </c>
      <c r="AT167" s="162">
        <f>AS167*I167</f>
        <v>0</v>
      </c>
      <c r="AU167" s="161" t="e">
        <f>AO167+AQ167</f>
        <v>#REF!</v>
      </c>
      <c r="AV167" s="162" t="e">
        <f>AU167*I167</f>
        <v>#REF!</v>
      </c>
      <c r="AW167" s="161">
        <v>0</v>
      </c>
      <c r="AX167" s="162">
        <f>AW167*I167</f>
        <v>0</v>
      </c>
      <c r="AY167" s="161" t="e">
        <f t="shared" ref="AY167" si="416">AS167+AU167</f>
        <v>#REF!</v>
      </c>
      <c r="AZ167" s="162" t="e">
        <f>AY167*I167</f>
        <v>#REF!</v>
      </c>
      <c r="BA167" s="161">
        <v>0</v>
      </c>
      <c r="BB167" s="162">
        <f>BA167*I167</f>
        <v>0</v>
      </c>
      <c r="BC167" s="161" t="e">
        <f t="shared" ref="BC167" si="417">AW167+AY167</f>
        <v>#REF!</v>
      </c>
      <c r="BD167" s="162" t="e">
        <f>BC167*I167</f>
        <v>#REF!</v>
      </c>
      <c r="BE167" s="161">
        <v>0</v>
      </c>
      <c r="BF167" s="162">
        <f>BE167*I167</f>
        <v>0</v>
      </c>
      <c r="BG167" s="161" t="e">
        <f t="shared" ref="BG167" si="418">BA167+BC167</f>
        <v>#REF!</v>
      </c>
      <c r="BH167" s="162" t="e">
        <f>BG167*I167</f>
        <v>#REF!</v>
      </c>
      <c r="BI167" s="161">
        <v>0</v>
      </c>
      <c r="BJ167" s="162">
        <f>BI167*I167</f>
        <v>0</v>
      </c>
      <c r="BK167" s="161" t="e">
        <f t="shared" ref="BK167" si="419">BE167+BG167</f>
        <v>#REF!</v>
      </c>
      <c r="BL167" s="162" t="e">
        <f>BK167*I167</f>
        <v>#REF!</v>
      </c>
      <c r="BM167" s="161">
        <v>0</v>
      </c>
      <c r="BN167" s="162">
        <f>BM167*I167</f>
        <v>0</v>
      </c>
      <c r="BO167" s="161" t="e">
        <f>BI167+BK167</f>
        <v>#REF!</v>
      </c>
      <c r="BP167" s="162" t="e">
        <f>BO167*I167</f>
        <v>#REF!</v>
      </c>
      <c r="BQ167" s="5"/>
    </row>
    <row r="168" spans="1:69" s="5" customFormat="1" ht="11.25" hidden="1" customHeight="1" x14ac:dyDescent="0.2">
      <c r="B168" s="81"/>
      <c r="C168" s="82"/>
      <c r="D168" s="79" t="s">
        <v>77</v>
      </c>
      <c r="E168" s="83" t="s">
        <v>5</v>
      </c>
      <c r="F168" s="84" t="s">
        <v>654</v>
      </c>
      <c r="G168" s="82"/>
      <c r="H168" s="83" t="s">
        <v>5</v>
      </c>
      <c r="I168" s="85"/>
      <c r="J168" s="82"/>
      <c r="K168" s="145"/>
      <c r="M168" s="176"/>
      <c r="N168" s="219"/>
      <c r="O168" s="176"/>
      <c r="P168" s="219"/>
      <c r="Q168" s="176"/>
      <c r="R168" s="219"/>
      <c r="S168" s="176"/>
      <c r="T168" s="219"/>
      <c r="U168" s="176"/>
      <c r="V168" s="219"/>
      <c r="W168" s="176"/>
      <c r="X168" s="219"/>
      <c r="Y168" s="176"/>
      <c r="Z168" s="219"/>
      <c r="AA168" s="176"/>
      <c r="AB168" s="219"/>
      <c r="AC168" s="176"/>
      <c r="AD168" s="219"/>
      <c r="AE168" s="176"/>
      <c r="AF168" s="219"/>
      <c r="AG168" s="176"/>
      <c r="AH168" s="219"/>
      <c r="AI168" s="176"/>
      <c r="AJ168" s="219"/>
      <c r="AK168" s="176"/>
      <c r="AL168" s="219"/>
      <c r="AM168" s="176"/>
      <c r="AN168" s="219"/>
      <c r="AO168" s="176"/>
      <c r="AP168" s="219"/>
      <c r="AQ168" s="176"/>
      <c r="AR168" s="219"/>
      <c r="AS168" s="176"/>
      <c r="AT168" s="219"/>
      <c r="AU168" s="176"/>
      <c r="AV168" s="219"/>
      <c r="AW168" s="176"/>
      <c r="AX168" s="219"/>
      <c r="AY168" s="176"/>
      <c r="AZ168" s="219"/>
      <c r="BA168" s="176"/>
      <c r="BB168" s="219"/>
      <c r="BC168" s="176"/>
      <c r="BD168" s="219"/>
      <c r="BE168" s="176"/>
      <c r="BF168" s="219"/>
      <c r="BG168" s="176"/>
      <c r="BH168" s="219"/>
      <c r="BI168" s="176"/>
      <c r="BJ168" s="219"/>
      <c r="BK168" s="176"/>
      <c r="BL168" s="219"/>
      <c r="BM168" s="176"/>
      <c r="BN168" s="219"/>
      <c r="BO168" s="176"/>
      <c r="BP168" s="219"/>
      <c r="BQ168" s="6"/>
    </row>
    <row r="169" spans="1:69" s="6" customFormat="1" ht="11.25" hidden="1" customHeight="1" x14ac:dyDescent="0.2">
      <c r="B169" s="86"/>
      <c r="C169" s="87"/>
      <c r="D169" s="79" t="s">
        <v>77</v>
      </c>
      <c r="E169" s="88" t="s">
        <v>5</v>
      </c>
      <c r="F169" s="89" t="s">
        <v>75</v>
      </c>
      <c r="G169" s="87"/>
      <c r="H169" s="90">
        <v>4</v>
      </c>
      <c r="I169" s="91"/>
      <c r="J169" s="87"/>
      <c r="K169" s="146"/>
      <c r="M169" s="177"/>
      <c r="N169" s="216"/>
      <c r="O169" s="177"/>
      <c r="P169" s="216"/>
      <c r="Q169" s="177"/>
      <c r="R169" s="216"/>
      <c r="S169" s="177"/>
      <c r="T169" s="216"/>
      <c r="U169" s="177"/>
      <c r="V169" s="216"/>
      <c r="W169" s="177"/>
      <c r="X169" s="216"/>
      <c r="Y169" s="177"/>
      <c r="Z169" s="216"/>
      <c r="AA169" s="177"/>
      <c r="AB169" s="216"/>
      <c r="AC169" s="177"/>
      <c r="AD169" s="216"/>
      <c r="AE169" s="177"/>
      <c r="AF169" s="216"/>
      <c r="AG169" s="177"/>
      <c r="AH169" s="216"/>
      <c r="AI169" s="177"/>
      <c r="AJ169" s="216"/>
      <c r="AK169" s="177"/>
      <c r="AL169" s="216"/>
      <c r="AM169" s="177"/>
      <c r="AN169" s="216"/>
      <c r="AO169" s="177"/>
      <c r="AP169" s="216"/>
      <c r="AQ169" s="177"/>
      <c r="AR169" s="216"/>
      <c r="AS169" s="177"/>
      <c r="AT169" s="216"/>
      <c r="AU169" s="177"/>
      <c r="AV169" s="216"/>
      <c r="AW169" s="177"/>
      <c r="AX169" s="216"/>
      <c r="AY169" s="177"/>
      <c r="AZ169" s="216"/>
      <c r="BA169" s="177"/>
      <c r="BB169" s="216"/>
      <c r="BC169" s="177"/>
      <c r="BD169" s="216"/>
      <c r="BE169" s="177"/>
      <c r="BF169" s="216"/>
      <c r="BG169" s="177"/>
      <c r="BH169" s="216"/>
      <c r="BI169" s="177"/>
      <c r="BJ169" s="216"/>
      <c r="BK169" s="177"/>
      <c r="BL169" s="216"/>
      <c r="BM169" s="177"/>
      <c r="BN169" s="216"/>
      <c r="BO169" s="177"/>
      <c r="BP169" s="216"/>
      <c r="BQ169" s="7"/>
    </row>
    <row r="170" spans="1:69" s="7" customFormat="1" ht="11.25" hidden="1" customHeight="1" x14ac:dyDescent="0.2">
      <c r="B170" s="92"/>
      <c r="C170" s="93"/>
      <c r="D170" s="79" t="s">
        <v>77</v>
      </c>
      <c r="E170" s="94" t="s">
        <v>5</v>
      </c>
      <c r="F170" s="95" t="s">
        <v>78</v>
      </c>
      <c r="G170" s="93"/>
      <c r="H170" s="96">
        <v>4</v>
      </c>
      <c r="I170" s="97"/>
      <c r="J170" s="93"/>
      <c r="K170" s="147"/>
      <c r="M170" s="178"/>
      <c r="N170" s="220"/>
      <c r="O170" s="178"/>
      <c r="P170" s="220"/>
      <c r="Q170" s="178"/>
      <c r="R170" s="220"/>
      <c r="S170" s="178"/>
      <c r="T170" s="220"/>
      <c r="U170" s="178"/>
      <c r="V170" s="220"/>
      <c r="W170" s="178"/>
      <c r="X170" s="220"/>
      <c r="Y170" s="178"/>
      <c r="Z170" s="220"/>
      <c r="AA170" s="178"/>
      <c r="AB170" s="220"/>
      <c r="AC170" s="178"/>
      <c r="AD170" s="220"/>
      <c r="AE170" s="178"/>
      <c r="AF170" s="220"/>
      <c r="AG170" s="178"/>
      <c r="AH170" s="220"/>
      <c r="AI170" s="178"/>
      <c r="AJ170" s="220"/>
      <c r="AK170" s="178"/>
      <c r="AL170" s="220"/>
      <c r="AM170" s="178"/>
      <c r="AN170" s="220"/>
      <c r="AO170" s="178"/>
      <c r="AP170" s="220"/>
      <c r="AQ170" s="178"/>
      <c r="AR170" s="220"/>
      <c r="AS170" s="178"/>
      <c r="AT170" s="220"/>
      <c r="AU170" s="178"/>
      <c r="AV170" s="220"/>
      <c r="AW170" s="178"/>
      <c r="AX170" s="220"/>
      <c r="AY170" s="178"/>
      <c r="AZ170" s="220"/>
      <c r="BA170" s="178"/>
      <c r="BB170" s="220"/>
      <c r="BC170" s="178"/>
      <c r="BD170" s="220"/>
      <c r="BE170" s="178"/>
      <c r="BF170" s="220"/>
      <c r="BG170" s="178"/>
      <c r="BH170" s="220"/>
      <c r="BI170" s="178"/>
      <c r="BJ170" s="220"/>
      <c r="BK170" s="178"/>
      <c r="BL170" s="220"/>
      <c r="BM170" s="178"/>
      <c r="BN170" s="220"/>
      <c r="BO170" s="178"/>
      <c r="BP170" s="220"/>
      <c r="BQ170" s="1"/>
    </row>
    <row r="171" spans="1:69" s="1" customFormat="1" ht="16.5" hidden="1" customHeight="1" x14ac:dyDescent="0.2">
      <c r="A171" s="114"/>
      <c r="B171" s="16"/>
      <c r="C171" s="98" t="s">
        <v>120</v>
      </c>
      <c r="D171" s="98" t="s">
        <v>108</v>
      </c>
      <c r="E171" s="99" t="s">
        <v>677</v>
      </c>
      <c r="F171" s="100" t="s">
        <v>678</v>
      </c>
      <c r="G171" s="101" t="s">
        <v>584</v>
      </c>
      <c r="H171" s="102">
        <v>62</v>
      </c>
      <c r="I171" s="103">
        <v>7.95</v>
      </c>
      <c r="J171" s="104">
        <f>ROUND(I171*H171,2)</f>
        <v>492.9</v>
      </c>
      <c r="K171" s="142"/>
      <c r="M171" s="161">
        <v>0</v>
      </c>
      <c r="N171" s="162">
        <f>M171*I171</f>
        <v>0</v>
      </c>
      <c r="O171" s="161">
        <v>0</v>
      </c>
      <c r="P171" s="162">
        <f>O171*I171</f>
        <v>0</v>
      </c>
      <c r="Q171" s="161">
        <v>0</v>
      </c>
      <c r="R171" s="162">
        <f>Q171*I171</f>
        <v>0</v>
      </c>
      <c r="S171" s="161">
        <f>M171+O171</f>
        <v>0</v>
      </c>
      <c r="T171" s="162">
        <f>S171*I171</f>
        <v>0</v>
      </c>
      <c r="U171" s="161">
        <v>0</v>
      </c>
      <c r="V171" s="162">
        <f>U171*I171</f>
        <v>0</v>
      </c>
      <c r="W171" s="161">
        <f>Q171+S171</f>
        <v>0</v>
      </c>
      <c r="X171" s="162">
        <f>W171*I171</f>
        <v>0</v>
      </c>
      <c r="Y171" s="161">
        <v>0</v>
      </c>
      <c r="Z171" s="162">
        <f>Y171*I171</f>
        <v>0</v>
      </c>
      <c r="AA171" s="161" t="e">
        <f>#REF!+#REF!</f>
        <v>#REF!</v>
      </c>
      <c r="AB171" s="162" t="e">
        <f>AA171*I171</f>
        <v>#REF!</v>
      </c>
      <c r="AC171" s="161">
        <v>0</v>
      </c>
      <c r="AD171" s="162">
        <f>AC171*I171</f>
        <v>0</v>
      </c>
      <c r="AE171" s="161" t="e">
        <f>Y171+AA171</f>
        <v>#REF!</v>
      </c>
      <c r="AF171" s="162" t="e">
        <f>AE171*I171</f>
        <v>#REF!</v>
      </c>
      <c r="AG171" s="161">
        <v>0</v>
      </c>
      <c r="AH171" s="162">
        <f>AG171*I171</f>
        <v>0</v>
      </c>
      <c r="AI171" s="161" t="e">
        <f>AC171+AE171</f>
        <v>#REF!</v>
      </c>
      <c r="AJ171" s="162" t="e">
        <f>AI171*I171</f>
        <v>#REF!</v>
      </c>
      <c r="AK171" s="161">
        <v>0</v>
      </c>
      <c r="AL171" s="162">
        <f>AK171*I171</f>
        <v>0</v>
      </c>
      <c r="AM171" s="161" t="e">
        <f>AG171+AI171</f>
        <v>#REF!</v>
      </c>
      <c r="AN171" s="162" t="e">
        <f>AM171*I171</f>
        <v>#REF!</v>
      </c>
      <c r="AO171" s="161">
        <v>0</v>
      </c>
      <c r="AP171" s="162">
        <f>AO171*I171</f>
        <v>0</v>
      </c>
      <c r="AQ171" s="161" t="e">
        <f>AK171+AM171</f>
        <v>#REF!</v>
      </c>
      <c r="AR171" s="162" t="e">
        <f>AQ171*I171</f>
        <v>#REF!</v>
      </c>
      <c r="AS171" s="161">
        <v>0</v>
      </c>
      <c r="AT171" s="162">
        <f>AS171*I171</f>
        <v>0</v>
      </c>
      <c r="AU171" s="161" t="e">
        <f>AO171+AQ171</f>
        <v>#REF!</v>
      </c>
      <c r="AV171" s="162" t="e">
        <f>AU171*I171</f>
        <v>#REF!</v>
      </c>
      <c r="AW171" s="161">
        <v>0</v>
      </c>
      <c r="AX171" s="162">
        <f>AW171*I171</f>
        <v>0</v>
      </c>
      <c r="AY171" s="161" t="e">
        <f t="shared" ref="AY171" si="420">AS171+AU171</f>
        <v>#REF!</v>
      </c>
      <c r="AZ171" s="162" t="e">
        <f>AY171*I171</f>
        <v>#REF!</v>
      </c>
      <c r="BA171" s="161">
        <v>0</v>
      </c>
      <c r="BB171" s="162">
        <f>BA171*I171</f>
        <v>0</v>
      </c>
      <c r="BC171" s="161" t="e">
        <f t="shared" ref="BC171" si="421">AW171+AY171</f>
        <v>#REF!</v>
      </c>
      <c r="BD171" s="162" t="e">
        <f>BC171*I171</f>
        <v>#REF!</v>
      </c>
      <c r="BE171" s="161">
        <v>0</v>
      </c>
      <c r="BF171" s="162">
        <f>BE171*I171</f>
        <v>0</v>
      </c>
      <c r="BG171" s="161" t="e">
        <f t="shared" ref="BG171" si="422">BA171+BC171</f>
        <v>#REF!</v>
      </c>
      <c r="BH171" s="162" t="e">
        <f>BG171*I171</f>
        <v>#REF!</v>
      </c>
      <c r="BI171" s="161">
        <v>0</v>
      </c>
      <c r="BJ171" s="162">
        <f>BI171*I171</f>
        <v>0</v>
      </c>
      <c r="BK171" s="161" t="e">
        <f t="shared" ref="BK171" si="423">BE171+BG171</f>
        <v>#REF!</v>
      </c>
      <c r="BL171" s="162" t="e">
        <f>BK171*I171</f>
        <v>#REF!</v>
      </c>
      <c r="BM171" s="161">
        <v>0</v>
      </c>
      <c r="BN171" s="162">
        <f>BM171*I171</f>
        <v>0</v>
      </c>
      <c r="BO171" s="161" t="e">
        <f>BI171+BK171</f>
        <v>#REF!</v>
      </c>
      <c r="BP171" s="162" t="e">
        <f>BO171*I171</f>
        <v>#REF!</v>
      </c>
      <c r="BQ171" s="5"/>
    </row>
    <row r="172" spans="1:69" s="5" customFormat="1" ht="11.25" hidden="1" customHeight="1" x14ac:dyDescent="0.2">
      <c r="B172" s="81"/>
      <c r="C172" s="82"/>
      <c r="D172" s="79" t="s">
        <v>77</v>
      </c>
      <c r="E172" s="83" t="s">
        <v>5</v>
      </c>
      <c r="F172" s="84" t="s">
        <v>654</v>
      </c>
      <c r="G172" s="82"/>
      <c r="H172" s="83" t="s">
        <v>5</v>
      </c>
      <c r="I172" s="85"/>
      <c r="J172" s="82"/>
      <c r="K172" s="145"/>
      <c r="M172" s="176"/>
      <c r="N172" s="219"/>
      <c r="O172" s="176"/>
      <c r="P172" s="219"/>
      <c r="Q172" s="176"/>
      <c r="R172" s="219"/>
      <c r="S172" s="176"/>
      <c r="T172" s="219"/>
      <c r="U172" s="176"/>
      <c r="V172" s="219"/>
      <c r="W172" s="176"/>
      <c r="X172" s="219"/>
      <c r="Y172" s="176"/>
      <c r="Z172" s="219"/>
      <c r="AA172" s="176"/>
      <c r="AB172" s="219"/>
      <c r="AC172" s="176"/>
      <c r="AD172" s="219"/>
      <c r="AE172" s="176"/>
      <c r="AF172" s="219"/>
      <c r="AG172" s="176"/>
      <c r="AH172" s="219"/>
      <c r="AI172" s="176"/>
      <c r="AJ172" s="219"/>
      <c r="AK172" s="176"/>
      <c r="AL172" s="219"/>
      <c r="AM172" s="176"/>
      <c r="AN172" s="219"/>
      <c r="AO172" s="176"/>
      <c r="AP172" s="219"/>
      <c r="AQ172" s="176"/>
      <c r="AR172" s="219"/>
      <c r="AS172" s="176"/>
      <c r="AT172" s="219"/>
      <c r="AU172" s="176"/>
      <c r="AV172" s="219"/>
      <c r="AW172" s="176"/>
      <c r="AX172" s="219"/>
      <c r="AY172" s="176"/>
      <c r="AZ172" s="219"/>
      <c r="BA172" s="176"/>
      <c r="BB172" s="219"/>
      <c r="BC172" s="176"/>
      <c r="BD172" s="219"/>
      <c r="BE172" s="176"/>
      <c r="BF172" s="219"/>
      <c r="BG172" s="176"/>
      <c r="BH172" s="219"/>
      <c r="BI172" s="176"/>
      <c r="BJ172" s="219"/>
      <c r="BK172" s="176"/>
      <c r="BL172" s="219"/>
      <c r="BM172" s="176"/>
      <c r="BN172" s="219"/>
      <c r="BO172" s="176"/>
      <c r="BP172" s="219"/>
      <c r="BQ172" s="6"/>
    </row>
    <row r="173" spans="1:69" s="6" customFormat="1" ht="11.25" hidden="1" customHeight="1" x14ac:dyDescent="0.2">
      <c r="B173" s="86"/>
      <c r="C173" s="87"/>
      <c r="D173" s="79" t="s">
        <v>77</v>
      </c>
      <c r="E173" s="88" t="s">
        <v>5</v>
      </c>
      <c r="F173" s="89" t="s">
        <v>160</v>
      </c>
      <c r="G173" s="87"/>
      <c r="H173" s="90">
        <v>62</v>
      </c>
      <c r="I173" s="91"/>
      <c r="J173" s="87"/>
      <c r="K173" s="146"/>
      <c r="M173" s="177"/>
      <c r="N173" s="216"/>
      <c r="O173" s="177"/>
      <c r="P173" s="216"/>
      <c r="Q173" s="177"/>
      <c r="R173" s="216"/>
      <c r="S173" s="177"/>
      <c r="T173" s="216"/>
      <c r="U173" s="177"/>
      <c r="V173" s="216"/>
      <c r="W173" s="177"/>
      <c r="X173" s="216"/>
      <c r="Y173" s="177"/>
      <c r="Z173" s="216"/>
      <c r="AA173" s="177"/>
      <c r="AB173" s="216"/>
      <c r="AC173" s="177"/>
      <c r="AD173" s="216"/>
      <c r="AE173" s="177"/>
      <c r="AF173" s="216"/>
      <c r="AG173" s="177"/>
      <c r="AH173" s="216"/>
      <c r="AI173" s="177"/>
      <c r="AJ173" s="216"/>
      <c r="AK173" s="177"/>
      <c r="AL173" s="216"/>
      <c r="AM173" s="177"/>
      <c r="AN173" s="216"/>
      <c r="AO173" s="177"/>
      <c r="AP173" s="216"/>
      <c r="AQ173" s="177"/>
      <c r="AR173" s="216"/>
      <c r="AS173" s="177"/>
      <c r="AT173" s="216"/>
      <c r="AU173" s="177"/>
      <c r="AV173" s="216"/>
      <c r="AW173" s="177"/>
      <c r="AX173" s="216"/>
      <c r="AY173" s="177"/>
      <c r="AZ173" s="216"/>
      <c r="BA173" s="177"/>
      <c r="BB173" s="216"/>
      <c r="BC173" s="177"/>
      <c r="BD173" s="216"/>
      <c r="BE173" s="177"/>
      <c r="BF173" s="216"/>
      <c r="BG173" s="177"/>
      <c r="BH173" s="216"/>
      <c r="BI173" s="177"/>
      <c r="BJ173" s="216"/>
      <c r="BK173" s="177"/>
      <c r="BL173" s="216"/>
      <c r="BM173" s="177"/>
      <c r="BN173" s="216"/>
      <c r="BO173" s="177"/>
      <c r="BP173" s="216"/>
      <c r="BQ173" s="7"/>
    </row>
    <row r="174" spans="1:69" s="7" customFormat="1" ht="11.25" hidden="1" customHeight="1" x14ac:dyDescent="0.2">
      <c r="B174" s="92"/>
      <c r="C174" s="93"/>
      <c r="D174" s="79" t="s">
        <v>77</v>
      </c>
      <c r="E174" s="94" t="s">
        <v>5</v>
      </c>
      <c r="F174" s="95" t="s">
        <v>78</v>
      </c>
      <c r="G174" s="93"/>
      <c r="H174" s="96">
        <v>62</v>
      </c>
      <c r="I174" s="97"/>
      <c r="J174" s="93"/>
      <c r="K174" s="147"/>
      <c r="M174" s="178"/>
      <c r="N174" s="220"/>
      <c r="O174" s="178"/>
      <c r="P174" s="220"/>
      <c r="Q174" s="178"/>
      <c r="R174" s="220"/>
      <c r="S174" s="178"/>
      <c r="T174" s="220"/>
      <c r="U174" s="178"/>
      <c r="V174" s="220"/>
      <c r="W174" s="178"/>
      <c r="X174" s="220"/>
      <c r="Y174" s="178"/>
      <c r="Z174" s="220"/>
      <c r="AA174" s="178"/>
      <c r="AB174" s="220"/>
      <c r="AC174" s="178"/>
      <c r="AD174" s="220"/>
      <c r="AE174" s="178"/>
      <c r="AF174" s="220"/>
      <c r="AG174" s="178"/>
      <c r="AH174" s="220"/>
      <c r="AI174" s="178"/>
      <c r="AJ174" s="220"/>
      <c r="AK174" s="178"/>
      <c r="AL174" s="220"/>
      <c r="AM174" s="178"/>
      <c r="AN174" s="220"/>
      <c r="AO174" s="178"/>
      <c r="AP174" s="220"/>
      <c r="AQ174" s="178"/>
      <c r="AR174" s="220"/>
      <c r="AS174" s="178"/>
      <c r="AT174" s="220"/>
      <c r="AU174" s="178"/>
      <c r="AV174" s="220"/>
      <c r="AW174" s="178"/>
      <c r="AX174" s="220"/>
      <c r="AY174" s="178"/>
      <c r="AZ174" s="220"/>
      <c r="BA174" s="178"/>
      <c r="BB174" s="220"/>
      <c r="BC174" s="178"/>
      <c r="BD174" s="220"/>
      <c r="BE174" s="178"/>
      <c r="BF174" s="220"/>
      <c r="BG174" s="178"/>
      <c r="BH174" s="220"/>
      <c r="BI174" s="178"/>
      <c r="BJ174" s="220"/>
      <c r="BK174" s="178"/>
      <c r="BL174" s="220"/>
      <c r="BM174" s="178"/>
      <c r="BN174" s="220"/>
      <c r="BO174" s="178"/>
      <c r="BP174" s="220"/>
      <c r="BQ174" s="1"/>
    </row>
    <row r="175" spans="1:69" s="1" customFormat="1" ht="16.5" hidden="1" customHeight="1" x14ac:dyDescent="0.2">
      <c r="A175" s="114"/>
      <c r="B175" s="16"/>
      <c r="C175" s="98" t="s">
        <v>121</v>
      </c>
      <c r="D175" s="98" t="s">
        <v>108</v>
      </c>
      <c r="E175" s="99" t="s">
        <v>679</v>
      </c>
      <c r="F175" s="100" t="s">
        <v>680</v>
      </c>
      <c r="G175" s="101" t="s">
        <v>584</v>
      </c>
      <c r="H175" s="102">
        <v>6</v>
      </c>
      <c r="I175" s="103">
        <v>14.31</v>
      </c>
      <c r="J175" s="104">
        <f>ROUND(I175*H175,2)</f>
        <v>85.86</v>
      </c>
      <c r="K175" s="142"/>
      <c r="M175" s="161">
        <v>0</v>
      </c>
      <c r="N175" s="162">
        <f>M175*I175</f>
        <v>0</v>
      </c>
      <c r="O175" s="161">
        <v>0</v>
      </c>
      <c r="P175" s="162">
        <f>O175*I175</f>
        <v>0</v>
      </c>
      <c r="Q175" s="161">
        <v>0</v>
      </c>
      <c r="R175" s="162">
        <f>Q175*I175</f>
        <v>0</v>
      </c>
      <c r="S175" s="161">
        <f>M175+O175</f>
        <v>0</v>
      </c>
      <c r="T175" s="162">
        <f>S175*I175</f>
        <v>0</v>
      </c>
      <c r="U175" s="161">
        <v>0</v>
      </c>
      <c r="V175" s="162">
        <f>U175*I175</f>
        <v>0</v>
      </c>
      <c r="W175" s="161">
        <f>Q175+S175</f>
        <v>0</v>
      </c>
      <c r="X175" s="162">
        <f>W175*I175</f>
        <v>0</v>
      </c>
      <c r="Y175" s="161">
        <v>0</v>
      </c>
      <c r="Z175" s="162">
        <f>Y175*I175</f>
        <v>0</v>
      </c>
      <c r="AA175" s="161" t="e">
        <f>#REF!+#REF!</f>
        <v>#REF!</v>
      </c>
      <c r="AB175" s="162" t="e">
        <f>AA175*I175</f>
        <v>#REF!</v>
      </c>
      <c r="AC175" s="161">
        <v>0</v>
      </c>
      <c r="AD175" s="162">
        <f>AC175*I175</f>
        <v>0</v>
      </c>
      <c r="AE175" s="161" t="e">
        <f>Y175+AA175</f>
        <v>#REF!</v>
      </c>
      <c r="AF175" s="162" t="e">
        <f>AE175*I175</f>
        <v>#REF!</v>
      </c>
      <c r="AG175" s="161">
        <v>0</v>
      </c>
      <c r="AH175" s="162">
        <f>AG175*I175</f>
        <v>0</v>
      </c>
      <c r="AI175" s="161" t="e">
        <f>AC175+AE175</f>
        <v>#REF!</v>
      </c>
      <c r="AJ175" s="162" t="e">
        <f>AI175*I175</f>
        <v>#REF!</v>
      </c>
      <c r="AK175" s="161">
        <v>0</v>
      </c>
      <c r="AL175" s="162">
        <f>AK175*I175</f>
        <v>0</v>
      </c>
      <c r="AM175" s="161" t="e">
        <f>AG175+AI175</f>
        <v>#REF!</v>
      </c>
      <c r="AN175" s="162" t="e">
        <f>AM175*I175</f>
        <v>#REF!</v>
      </c>
      <c r="AO175" s="161">
        <v>0</v>
      </c>
      <c r="AP175" s="162">
        <f>AO175*I175</f>
        <v>0</v>
      </c>
      <c r="AQ175" s="161" t="e">
        <f>AK175+AM175</f>
        <v>#REF!</v>
      </c>
      <c r="AR175" s="162" t="e">
        <f>AQ175*I175</f>
        <v>#REF!</v>
      </c>
      <c r="AS175" s="161">
        <v>0</v>
      </c>
      <c r="AT175" s="162">
        <f>AS175*I175</f>
        <v>0</v>
      </c>
      <c r="AU175" s="161" t="e">
        <f>AO175+AQ175</f>
        <v>#REF!</v>
      </c>
      <c r="AV175" s="162" t="e">
        <f>AU175*I175</f>
        <v>#REF!</v>
      </c>
      <c r="AW175" s="161">
        <v>0</v>
      </c>
      <c r="AX175" s="162">
        <f>AW175*I175</f>
        <v>0</v>
      </c>
      <c r="AY175" s="161" t="e">
        <f t="shared" ref="AY175" si="424">AS175+AU175</f>
        <v>#REF!</v>
      </c>
      <c r="AZ175" s="162" t="e">
        <f>AY175*I175</f>
        <v>#REF!</v>
      </c>
      <c r="BA175" s="161">
        <v>0</v>
      </c>
      <c r="BB175" s="162">
        <f>BA175*I175</f>
        <v>0</v>
      </c>
      <c r="BC175" s="161" t="e">
        <f t="shared" ref="BC175" si="425">AW175+AY175</f>
        <v>#REF!</v>
      </c>
      <c r="BD175" s="162" t="e">
        <f>BC175*I175</f>
        <v>#REF!</v>
      </c>
      <c r="BE175" s="161">
        <v>0</v>
      </c>
      <c r="BF175" s="162">
        <f>BE175*I175</f>
        <v>0</v>
      </c>
      <c r="BG175" s="161" t="e">
        <f t="shared" ref="BG175" si="426">BA175+BC175</f>
        <v>#REF!</v>
      </c>
      <c r="BH175" s="162" t="e">
        <f>BG175*I175</f>
        <v>#REF!</v>
      </c>
      <c r="BI175" s="161">
        <v>0</v>
      </c>
      <c r="BJ175" s="162">
        <f>BI175*I175</f>
        <v>0</v>
      </c>
      <c r="BK175" s="161" t="e">
        <f t="shared" ref="BK175" si="427">BE175+BG175</f>
        <v>#REF!</v>
      </c>
      <c r="BL175" s="162" t="e">
        <f>BK175*I175</f>
        <v>#REF!</v>
      </c>
      <c r="BM175" s="161">
        <v>0</v>
      </c>
      <c r="BN175" s="162">
        <f>BM175*I175</f>
        <v>0</v>
      </c>
      <c r="BO175" s="161" t="e">
        <f>BI175+BK175</f>
        <v>#REF!</v>
      </c>
      <c r="BP175" s="162" t="e">
        <f>BO175*I175</f>
        <v>#REF!</v>
      </c>
      <c r="BQ175" s="5"/>
    </row>
    <row r="176" spans="1:69" s="5" customFormat="1" ht="11.25" hidden="1" customHeight="1" x14ac:dyDescent="0.2">
      <c r="B176" s="81"/>
      <c r="C176" s="82"/>
      <c r="D176" s="79" t="s">
        <v>77</v>
      </c>
      <c r="E176" s="83" t="s">
        <v>5</v>
      </c>
      <c r="F176" s="84" t="s">
        <v>654</v>
      </c>
      <c r="G176" s="82"/>
      <c r="H176" s="83" t="s">
        <v>5</v>
      </c>
      <c r="I176" s="85"/>
      <c r="J176" s="82"/>
      <c r="K176" s="145"/>
      <c r="M176" s="176"/>
      <c r="N176" s="219"/>
      <c r="O176" s="176"/>
      <c r="P176" s="219"/>
      <c r="Q176" s="176"/>
      <c r="R176" s="219"/>
      <c r="S176" s="176"/>
      <c r="T176" s="219"/>
      <c r="U176" s="176"/>
      <c r="V176" s="219"/>
      <c r="W176" s="176"/>
      <c r="X176" s="219"/>
      <c r="Y176" s="176"/>
      <c r="Z176" s="219"/>
      <c r="AA176" s="176"/>
      <c r="AB176" s="219"/>
      <c r="AC176" s="176"/>
      <c r="AD176" s="219"/>
      <c r="AE176" s="176"/>
      <c r="AF176" s="219"/>
      <c r="AG176" s="176"/>
      <c r="AH176" s="219"/>
      <c r="AI176" s="176"/>
      <c r="AJ176" s="219"/>
      <c r="AK176" s="176"/>
      <c r="AL176" s="219"/>
      <c r="AM176" s="176"/>
      <c r="AN176" s="219"/>
      <c r="AO176" s="176"/>
      <c r="AP176" s="219"/>
      <c r="AQ176" s="176"/>
      <c r="AR176" s="219"/>
      <c r="AS176" s="176"/>
      <c r="AT176" s="219"/>
      <c r="AU176" s="176"/>
      <c r="AV176" s="219"/>
      <c r="AW176" s="176"/>
      <c r="AX176" s="219"/>
      <c r="AY176" s="176"/>
      <c r="AZ176" s="219"/>
      <c r="BA176" s="176"/>
      <c r="BB176" s="219"/>
      <c r="BC176" s="176"/>
      <c r="BD176" s="219"/>
      <c r="BE176" s="176"/>
      <c r="BF176" s="219"/>
      <c r="BG176" s="176"/>
      <c r="BH176" s="219"/>
      <c r="BI176" s="176"/>
      <c r="BJ176" s="219"/>
      <c r="BK176" s="176"/>
      <c r="BL176" s="219"/>
      <c r="BM176" s="176"/>
      <c r="BN176" s="219"/>
      <c r="BO176" s="176"/>
      <c r="BP176" s="219"/>
      <c r="BQ176" s="6"/>
    </row>
    <row r="177" spans="1:69" s="6" customFormat="1" ht="11.25" hidden="1" customHeight="1" x14ac:dyDescent="0.2">
      <c r="B177" s="86"/>
      <c r="C177" s="87"/>
      <c r="D177" s="79" t="s">
        <v>77</v>
      </c>
      <c r="E177" s="88" t="s">
        <v>5</v>
      </c>
      <c r="F177" s="89" t="s">
        <v>81</v>
      </c>
      <c r="G177" s="87"/>
      <c r="H177" s="90">
        <v>6</v>
      </c>
      <c r="I177" s="91"/>
      <c r="J177" s="87"/>
      <c r="K177" s="146"/>
      <c r="M177" s="177"/>
      <c r="N177" s="216"/>
      <c r="O177" s="177"/>
      <c r="P177" s="216"/>
      <c r="Q177" s="177"/>
      <c r="R177" s="216"/>
      <c r="S177" s="177"/>
      <c r="T177" s="216"/>
      <c r="U177" s="177"/>
      <c r="V177" s="216"/>
      <c r="W177" s="177"/>
      <c r="X177" s="216"/>
      <c r="Y177" s="177"/>
      <c r="Z177" s="216"/>
      <c r="AA177" s="177"/>
      <c r="AB177" s="216"/>
      <c r="AC177" s="177"/>
      <c r="AD177" s="216"/>
      <c r="AE177" s="177"/>
      <c r="AF177" s="216"/>
      <c r="AG177" s="177"/>
      <c r="AH177" s="216"/>
      <c r="AI177" s="177"/>
      <c r="AJ177" s="216"/>
      <c r="AK177" s="177"/>
      <c r="AL177" s="216"/>
      <c r="AM177" s="177"/>
      <c r="AN177" s="216"/>
      <c r="AO177" s="177"/>
      <c r="AP177" s="216"/>
      <c r="AQ177" s="177"/>
      <c r="AR177" s="216"/>
      <c r="AS177" s="177"/>
      <c r="AT177" s="216"/>
      <c r="AU177" s="177"/>
      <c r="AV177" s="216"/>
      <c r="AW177" s="177"/>
      <c r="AX177" s="216"/>
      <c r="AY177" s="177"/>
      <c r="AZ177" s="216"/>
      <c r="BA177" s="177"/>
      <c r="BB177" s="216"/>
      <c r="BC177" s="177"/>
      <c r="BD177" s="216"/>
      <c r="BE177" s="177"/>
      <c r="BF177" s="216"/>
      <c r="BG177" s="177"/>
      <c r="BH177" s="216"/>
      <c r="BI177" s="177"/>
      <c r="BJ177" s="216"/>
      <c r="BK177" s="177"/>
      <c r="BL177" s="216"/>
      <c r="BM177" s="177"/>
      <c r="BN177" s="216"/>
      <c r="BO177" s="177"/>
      <c r="BP177" s="216"/>
      <c r="BQ177" s="7"/>
    </row>
    <row r="178" spans="1:69" s="7" customFormat="1" ht="11.25" hidden="1" customHeight="1" x14ac:dyDescent="0.2">
      <c r="B178" s="92"/>
      <c r="C178" s="93"/>
      <c r="D178" s="79" t="s">
        <v>77</v>
      </c>
      <c r="E178" s="94" t="s">
        <v>5</v>
      </c>
      <c r="F178" s="95" t="s">
        <v>78</v>
      </c>
      <c r="G178" s="93"/>
      <c r="H178" s="96">
        <v>6</v>
      </c>
      <c r="I178" s="97"/>
      <c r="J178" s="93"/>
      <c r="K178" s="147"/>
      <c r="M178" s="178"/>
      <c r="N178" s="220"/>
      <c r="O178" s="178"/>
      <c r="P178" s="220"/>
      <c r="Q178" s="178"/>
      <c r="R178" s="220"/>
      <c r="S178" s="178"/>
      <c r="T178" s="220"/>
      <c r="U178" s="178"/>
      <c r="V178" s="220"/>
      <c r="W178" s="178"/>
      <c r="X178" s="220"/>
      <c r="Y178" s="178"/>
      <c r="Z178" s="220"/>
      <c r="AA178" s="178"/>
      <c r="AB178" s="220"/>
      <c r="AC178" s="178"/>
      <c r="AD178" s="220"/>
      <c r="AE178" s="178"/>
      <c r="AF178" s="220"/>
      <c r="AG178" s="178"/>
      <c r="AH178" s="220"/>
      <c r="AI178" s="178"/>
      <c r="AJ178" s="220"/>
      <c r="AK178" s="178"/>
      <c r="AL178" s="220"/>
      <c r="AM178" s="178"/>
      <c r="AN178" s="220"/>
      <c r="AO178" s="178"/>
      <c r="AP178" s="220"/>
      <c r="AQ178" s="178"/>
      <c r="AR178" s="220"/>
      <c r="AS178" s="178"/>
      <c r="AT178" s="220"/>
      <c r="AU178" s="178"/>
      <c r="AV178" s="220"/>
      <c r="AW178" s="178"/>
      <c r="AX178" s="220"/>
      <c r="AY178" s="178"/>
      <c r="AZ178" s="220"/>
      <c r="BA178" s="178"/>
      <c r="BB178" s="220"/>
      <c r="BC178" s="178"/>
      <c r="BD178" s="220"/>
      <c r="BE178" s="178"/>
      <c r="BF178" s="220"/>
      <c r="BG178" s="178"/>
      <c r="BH178" s="220"/>
      <c r="BI178" s="178"/>
      <c r="BJ178" s="220"/>
      <c r="BK178" s="178"/>
      <c r="BL178" s="220"/>
      <c r="BM178" s="178"/>
      <c r="BN178" s="220"/>
      <c r="BO178" s="178"/>
      <c r="BP178" s="220"/>
      <c r="BQ178" s="1"/>
    </row>
    <row r="179" spans="1:69" s="1" customFormat="1" ht="16.5" hidden="1" customHeight="1" x14ac:dyDescent="0.2">
      <c r="A179" s="114"/>
      <c r="B179" s="16"/>
      <c r="C179" s="98" t="s">
        <v>122</v>
      </c>
      <c r="D179" s="98" t="s">
        <v>108</v>
      </c>
      <c r="E179" s="99" t="s">
        <v>681</v>
      </c>
      <c r="F179" s="100" t="s">
        <v>682</v>
      </c>
      <c r="G179" s="101" t="s">
        <v>584</v>
      </c>
      <c r="H179" s="102">
        <v>33</v>
      </c>
      <c r="I179" s="103">
        <v>14.31</v>
      </c>
      <c r="J179" s="104">
        <f>ROUND(I179*H179,2)</f>
        <v>472.23</v>
      </c>
      <c r="K179" s="142"/>
      <c r="M179" s="161">
        <v>0</v>
      </c>
      <c r="N179" s="162">
        <f>M179*I179</f>
        <v>0</v>
      </c>
      <c r="O179" s="161">
        <v>0</v>
      </c>
      <c r="P179" s="162">
        <f>O179*I179</f>
        <v>0</v>
      </c>
      <c r="Q179" s="161">
        <v>0</v>
      </c>
      <c r="R179" s="162">
        <f>Q179*I179</f>
        <v>0</v>
      </c>
      <c r="S179" s="161">
        <f>M179+O179</f>
        <v>0</v>
      </c>
      <c r="T179" s="162">
        <f>S179*I179</f>
        <v>0</v>
      </c>
      <c r="U179" s="161">
        <v>0</v>
      </c>
      <c r="V179" s="162">
        <f>U179*I179</f>
        <v>0</v>
      </c>
      <c r="W179" s="161">
        <f>Q179+S179</f>
        <v>0</v>
      </c>
      <c r="X179" s="162">
        <f>W179*I179</f>
        <v>0</v>
      </c>
      <c r="Y179" s="161">
        <v>0</v>
      </c>
      <c r="Z179" s="162">
        <f>Y179*I179</f>
        <v>0</v>
      </c>
      <c r="AA179" s="161" t="e">
        <f>#REF!+#REF!</f>
        <v>#REF!</v>
      </c>
      <c r="AB179" s="162" t="e">
        <f>AA179*I179</f>
        <v>#REF!</v>
      </c>
      <c r="AC179" s="161">
        <v>0</v>
      </c>
      <c r="AD179" s="162">
        <f>AC179*I179</f>
        <v>0</v>
      </c>
      <c r="AE179" s="161" t="e">
        <f>Y179+AA179</f>
        <v>#REF!</v>
      </c>
      <c r="AF179" s="162" t="e">
        <f>AE179*I179</f>
        <v>#REF!</v>
      </c>
      <c r="AG179" s="161">
        <v>0</v>
      </c>
      <c r="AH179" s="162">
        <f>AG179*I179</f>
        <v>0</v>
      </c>
      <c r="AI179" s="161" t="e">
        <f>AC179+AE179</f>
        <v>#REF!</v>
      </c>
      <c r="AJ179" s="162" t="e">
        <f>AI179*I179</f>
        <v>#REF!</v>
      </c>
      <c r="AK179" s="161">
        <v>0</v>
      </c>
      <c r="AL179" s="162">
        <f>AK179*I179</f>
        <v>0</v>
      </c>
      <c r="AM179" s="161" t="e">
        <f>AG179+AI179</f>
        <v>#REF!</v>
      </c>
      <c r="AN179" s="162" t="e">
        <f>AM179*I179</f>
        <v>#REF!</v>
      </c>
      <c r="AO179" s="161">
        <v>0</v>
      </c>
      <c r="AP179" s="162">
        <f>AO179*I179</f>
        <v>0</v>
      </c>
      <c r="AQ179" s="161" t="e">
        <f>AK179+AM179</f>
        <v>#REF!</v>
      </c>
      <c r="AR179" s="162" t="e">
        <f>AQ179*I179</f>
        <v>#REF!</v>
      </c>
      <c r="AS179" s="161">
        <v>0</v>
      </c>
      <c r="AT179" s="162">
        <f>AS179*I179</f>
        <v>0</v>
      </c>
      <c r="AU179" s="161" t="e">
        <f>AO179+AQ179</f>
        <v>#REF!</v>
      </c>
      <c r="AV179" s="162" t="e">
        <f>AU179*I179</f>
        <v>#REF!</v>
      </c>
      <c r="AW179" s="161">
        <v>0</v>
      </c>
      <c r="AX179" s="162">
        <f>AW179*I179</f>
        <v>0</v>
      </c>
      <c r="AY179" s="161" t="e">
        <f t="shared" ref="AY179" si="428">AS179+AU179</f>
        <v>#REF!</v>
      </c>
      <c r="AZ179" s="162" t="e">
        <f>AY179*I179</f>
        <v>#REF!</v>
      </c>
      <c r="BA179" s="161">
        <v>0</v>
      </c>
      <c r="BB179" s="162">
        <f>BA179*I179</f>
        <v>0</v>
      </c>
      <c r="BC179" s="161" t="e">
        <f t="shared" ref="BC179" si="429">AW179+AY179</f>
        <v>#REF!</v>
      </c>
      <c r="BD179" s="162" t="e">
        <f>BC179*I179</f>
        <v>#REF!</v>
      </c>
      <c r="BE179" s="161">
        <v>0</v>
      </c>
      <c r="BF179" s="162">
        <f>BE179*I179</f>
        <v>0</v>
      </c>
      <c r="BG179" s="161" t="e">
        <f t="shared" ref="BG179" si="430">BA179+BC179</f>
        <v>#REF!</v>
      </c>
      <c r="BH179" s="162" t="e">
        <f>BG179*I179</f>
        <v>#REF!</v>
      </c>
      <c r="BI179" s="161">
        <v>0</v>
      </c>
      <c r="BJ179" s="162">
        <f>BI179*I179</f>
        <v>0</v>
      </c>
      <c r="BK179" s="161" t="e">
        <f t="shared" ref="BK179" si="431">BE179+BG179</f>
        <v>#REF!</v>
      </c>
      <c r="BL179" s="162" t="e">
        <f>BK179*I179</f>
        <v>#REF!</v>
      </c>
      <c r="BM179" s="161">
        <v>0</v>
      </c>
      <c r="BN179" s="162">
        <f>BM179*I179</f>
        <v>0</v>
      </c>
      <c r="BO179" s="161" t="e">
        <f>BI179+BK179</f>
        <v>#REF!</v>
      </c>
      <c r="BP179" s="162" t="e">
        <f>BO179*I179</f>
        <v>#REF!</v>
      </c>
      <c r="BQ179" s="5"/>
    </row>
    <row r="180" spans="1:69" s="5" customFormat="1" ht="11.25" hidden="1" customHeight="1" x14ac:dyDescent="0.2">
      <c r="B180" s="81"/>
      <c r="C180" s="82"/>
      <c r="D180" s="79" t="s">
        <v>77</v>
      </c>
      <c r="E180" s="83" t="s">
        <v>5</v>
      </c>
      <c r="F180" s="84" t="s">
        <v>654</v>
      </c>
      <c r="G180" s="82"/>
      <c r="H180" s="83" t="s">
        <v>5</v>
      </c>
      <c r="I180" s="85"/>
      <c r="J180" s="82"/>
      <c r="K180" s="145"/>
      <c r="M180" s="176"/>
      <c r="N180" s="219"/>
      <c r="O180" s="176"/>
      <c r="P180" s="219"/>
      <c r="Q180" s="176"/>
      <c r="R180" s="219"/>
      <c r="S180" s="176"/>
      <c r="T180" s="219"/>
      <c r="U180" s="176"/>
      <c r="V180" s="219"/>
      <c r="W180" s="176"/>
      <c r="X180" s="219"/>
      <c r="Y180" s="176"/>
      <c r="Z180" s="219"/>
      <c r="AA180" s="176"/>
      <c r="AB180" s="219"/>
      <c r="AC180" s="176"/>
      <c r="AD180" s="219"/>
      <c r="AE180" s="176"/>
      <c r="AF180" s="219"/>
      <c r="AG180" s="176"/>
      <c r="AH180" s="219"/>
      <c r="AI180" s="176"/>
      <c r="AJ180" s="219"/>
      <c r="AK180" s="176"/>
      <c r="AL180" s="219"/>
      <c r="AM180" s="176"/>
      <c r="AN180" s="219"/>
      <c r="AO180" s="176"/>
      <c r="AP180" s="219"/>
      <c r="AQ180" s="176"/>
      <c r="AR180" s="219"/>
      <c r="AS180" s="176"/>
      <c r="AT180" s="219"/>
      <c r="AU180" s="176"/>
      <c r="AV180" s="219"/>
      <c r="AW180" s="176"/>
      <c r="AX180" s="219"/>
      <c r="AY180" s="176"/>
      <c r="AZ180" s="219"/>
      <c r="BA180" s="176"/>
      <c r="BB180" s="219"/>
      <c r="BC180" s="176"/>
      <c r="BD180" s="219"/>
      <c r="BE180" s="176"/>
      <c r="BF180" s="219"/>
      <c r="BG180" s="176"/>
      <c r="BH180" s="219"/>
      <c r="BI180" s="176"/>
      <c r="BJ180" s="219"/>
      <c r="BK180" s="176"/>
      <c r="BL180" s="219"/>
      <c r="BM180" s="176"/>
      <c r="BN180" s="219"/>
      <c r="BO180" s="176"/>
      <c r="BP180" s="219"/>
      <c r="BQ180" s="6"/>
    </row>
    <row r="181" spans="1:69" s="6" customFormat="1" ht="11.25" hidden="1" customHeight="1" x14ac:dyDescent="0.2">
      <c r="B181" s="86"/>
      <c r="C181" s="87"/>
      <c r="D181" s="79" t="s">
        <v>77</v>
      </c>
      <c r="E181" s="88" t="s">
        <v>5</v>
      </c>
      <c r="F181" s="89" t="s">
        <v>128</v>
      </c>
      <c r="G181" s="87"/>
      <c r="H181" s="90">
        <v>33</v>
      </c>
      <c r="I181" s="91"/>
      <c r="J181" s="87"/>
      <c r="K181" s="146"/>
      <c r="M181" s="177"/>
      <c r="N181" s="216"/>
      <c r="O181" s="177"/>
      <c r="P181" s="216"/>
      <c r="Q181" s="177"/>
      <c r="R181" s="216"/>
      <c r="S181" s="177"/>
      <c r="T181" s="216"/>
      <c r="U181" s="177"/>
      <c r="V181" s="216"/>
      <c r="W181" s="177"/>
      <c r="X181" s="216"/>
      <c r="Y181" s="177"/>
      <c r="Z181" s="216"/>
      <c r="AA181" s="177"/>
      <c r="AB181" s="216"/>
      <c r="AC181" s="177"/>
      <c r="AD181" s="216"/>
      <c r="AE181" s="177"/>
      <c r="AF181" s="216"/>
      <c r="AG181" s="177"/>
      <c r="AH181" s="216"/>
      <c r="AI181" s="177"/>
      <c r="AJ181" s="216"/>
      <c r="AK181" s="177"/>
      <c r="AL181" s="216"/>
      <c r="AM181" s="177"/>
      <c r="AN181" s="216"/>
      <c r="AO181" s="177"/>
      <c r="AP181" s="216"/>
      <c r="AQ181" s="177"/>
      <c r="AR181" s="216"/>
      <c r="AS181" s="177"/>
      <c r="AT181" s="216"/>
      <c r="AU181" s="177"/>
      <c r="AV181" s="216"/>
      <c r="AW181" s="177"/>
      <c r="AX181" s="216"/>
      <c r="AY181" s="177"/>
      <c r="AZ181" s="216"/>
      <c r="BA181" s="177"/>
      <c r="BB181" s="216"/>
      <c r="BC181" s="177"/>
      <c r="BD181" s="216"/>
      <c r="BE181" s="177"/>
      <c r="BF181" s="216"/>
      <c r="BG181" s="177"/>
      <c r="BH181" s="216"/>
      <c r="BI181" s="177"/>
      <c r="BJ181" s="216"/>
      <c r="BK181" s="177"/>
      <c r="BL181" s="216"/>
      <c r="BM181" s="177"/>
      <c r="BN181" s="216"/>
      <c r="BO181" s="177"/>
      <c r="BP181" s="216"/>
      <c r="BQ181" s="7"/>
    </row>
    <row r="182" spans="1:69" s="7" customFormat="1" ht="11.25" hidden="1" customHeight="1" x14ac:dyDescent="0.2">
      <c r="B182" s="92"/>
      <c r="C182" s="93"/>
      <c r="D182" s="79" t="s">
        <v>77</v>
      </c>
      <c r="E182" s="94" t="s">
        <v>5</v>
      </c>
      <c r="F182" s="95" t="s">
        <v>78</v>
      </c>
      <c r="G182" s="93"/>
      <c r="H182" s="96">
        <v>33</v>
      </c>
      <c r="I182" s="97"/>
      <c r="J182" s="93"/>
      <c r="K182" s="147"/>
      <c r="M182" s="178"/>
      <c r="N182" s="220"/>
      <c r="O182" s="178"/>
      <c r="P182" s="220"/>
      <c r="Q182" s="178"/>
      <c r="R182" s="220"/>
      <c r="S182" s="178"/>
      <c r="T182" s="220"/>
      <c r="U182" s="178"/>
      <c r="V182" s="220"/>
      <c r="W182" s="178"/>
      <c r="X182" s="220"/>
      <c r="Y182" s="178"/>
      <c r="Z182" s="220"/>
      <c r="AA182" s="178"/>
      <c r="AB182" s="220"/>
      <c r="AC182" s="178"/>
      <c r="AD182" s="220"/>
      <c r="AE182" s="178"/>
      <c r="AF182" s="220"/>
      <c r="AG182" s="178"/>
      <c r="AH182" s="220"/>
      <c r="AI182" s="178"/>
      <c r="AJ182" s="220"/>
      <c r="AK182" s="178"/>
      <c r="AL182" s="220"/>
      <c r="AM182" s="178"/>
      <c r="AN182" s="220"/>
      <c r="AO182" s="178"/>
      <c r="AP182" s="220"/>
      <c r="AQ182" s="178"/>
      <c r="AR182" s="220"/>
      <c r="AS182" s="178"/>
      <c r="AT182" s="220"/>
      <c r="AU182" s="178"/>
      <c r="AV182" s="220"/>
      <c r="AW182" s="178"/>
      <c r="AX182" s="220"/>
      <c r="AY182" s="178"/>
      <c r="AZ182" s="220"/>
      <c r="BA182" s="178"/>
      <c r="BB182" s="220"/>
      <c r="BC182" s="178"/>
      <c r="BD182" s="220"/>
      <c r="BE182" s="178"/>
      <c r="BF182" s="220"/>
      <c r="BG182" s="178"/>
      <c r="BH182" s="220"/>
      <c r="BI182" s="178"/>
      <c r="BJ182" s="220"/>
      <c r="BK182" s="178"/>
      <c r="BL182" s="220"/>
      <c r="BM182" s="178"/>
      <c r="BN182" s="220"/>
      <c r="BO182" s="178"/>
      <c r="BP182" s="220"/>
      <c r="BQ182" s="1"/>
    </row>
    <row r="183" spans="1:69" s="1" customFormat="1" ht="16.5" hidden="1" customHeight="1" x14ac:dyDescent="0.2">
      <c r="A183" s="114"/>
      <c r="B183" s="16"/>
      <c r="C183" s="98" t="s">
        <v>123</v>
      </c>
      <c r="D183" s="98" t="s">
        <v>108</v>
      </c>
      <c r="E183" s="99" t="s">
        <v>683</v>
      </c>
      <c r="F183" s="100" t="s">
        <v>684</v>
      </c>
      <c r="G183" s="101" t="s">
        <v>584</v>
      </c>
      <c r="H183" s="102">
        <v>6</v>
      </c>
      <c r="I183" s="103">
        <v>31.27</v>
      </c>
      <c r="J183" s="104">
        <f>ROUND(I183*H183,2)</f>
        <v>187.62</v>
      </c>
      <c r="K183" s="142"/>
      <c r="M183" s="161">
        <v>0</v>
      </c>
      <c r="N183" s="162">
        <f>M183*I183</f>
        <v>0</v>
      </c>
      <c r="O183" s="161">
        <v>0</v>
      </c>
      <c r="P183" s="162">
        <f>O183*I183</f>
        <v>0</v>
      </c>
      <c r="Q183" s="161">
        <v>0</v>
      </c>
      <c r="R183" s="162">
        <f>Q183*I183</f>
        <v>0</v>
      </c>
      <c r="S183" s="161">
        <f>M183+O183</f>
        <v>0</v>
      </c>
      <c r="T183" s="162">
        <f>S183*I183</f>
        <v>0</v>
      </c>
      <c r="U183" s="161">
        <v>0</v>
      </c>
      <c r="V183" s="162">
        <f>U183*I183</f>
        <v>0</v>
      </c>
      <c r="W183" s="161">
        <f>Q183+S183</f>
        <v>0</v>
      </c>
      <c r="X183" s="162">
        <f>W183*I183</f>
        <v>0</v>
      </c>
      <c r="Y183" s="161">
        <v>0</v>
      </c>
      <c r="Z183" s="162">
        <f>Y183*I183</f>
        <v>0</v>
      </c>
      <c r="AA183" s="161" t="e">
        <f>#REF!+#REF!</f>
        <v>#REF!</v>
      </c>
      <c r="AB183" s="162" t="e">
        <f>AA183*I183</f>
        <v>#REF!</v>
      </c>
      <c r="AC183" s="161">
        <v>0</v>
      </c>
      <c r="AD183" s="162">
        <f>AC183*I183</f>
        <v>0</v>
      </c>
      <c r="AE183" s="161" t="e">
        <f>Y183+AA183</f>
        <v>#REF!</v>
      </c>
      <c r="AF183" s="162" t="e">
        <f>AE183*I183</f>
        <v>#REF!</v>
      </c>
      <c r="AG183" s="161">
        <v>0</v>
      </c>
      <c r="AH183" s="162">
        <f>AG183*I183</f>
        <v>0</v>
      </c>
      <c r="AI183" s="161" t="e">
        <f>AC183+AE183</f>
        <v>#REF!</v>
      </c>
      <c r="AJ183" s="162" t="e">
        <f>AI183*I183</f>
        <v>#REF!</v>
      </c>
      <c r="AK183" s="161">
        <v>0</v>
      </c>
      <c r="AL183" s="162">
        <f>AK183*I183</f>
        <v>0</v>
      </c>
      <c r="AM183" s="161" t="e">
        <f>AG183+AI183</f>
        <v>#REF!</v>
      </c>
      <c r="AN183" s="162" t="e">
        <f>AM183*I183</f>
        <v>#REF!</v>
      </c>
      <c r="AO183" s="161">
        <v>0</v>
      </c>
      <c r="AP183" s="162">
        <f>AO183*I183</f>
        <v>0</v>
      </c>
      <c r="AQ183" s="161" t="e">
        <f>AK183+AM183</f>
        <v>#REF!</v>
      </c>
      <c r="AR183" s="162" t="e">
        <f>AQ183*I183</f>
        <v>#REF!</v>
      </c>
      <c r="AS183" s="161">
        <v>0</v>
      </c>
      <c r="AT183" s="162">
        <f>AS183*I183</f>
        <v>0</v>
      </c>
      <c r="AU183" s="161" t="e">
        <f>AO183+AQ183</f>
        <v>#REF!</v>
      </c>
      <c r="AV183" s="162" t="e">
        <f>AU183*I183</f>
        <v>#REF!</v>
      </c>
      <c r="AW183" s="161">
        <v>0</v>
      </c>
      <c r="AX183" s="162">
        <f>AW183*I183</f>
        <v>0</v>
      </c>
      <c r="AY183" s="161" t="e">
        <f t="shared" ref="AY183" si="432">AS183+AU183</f>
        <v>#REF!</v>
      </c>
      <c r="AZ183" s="162" t="e">
        <f>AY183*I183</f>
        <v>#REF!</v>
      </c>
      <c r="BA183" s="161">
        <v>0</v>
      </c>
      <c r="BB183" s="162">
        <f>BA183*I183</f>
        <v>0</v>
      </c>
      <c r="BC183" s="161" t="e">
        <f t="shared" ref="BC183" si="433">AW183+AY183</f>
        <v>#REF!</v>
      </c>
      <c r="BD183" s="162" t="e">
        <f>BC183*I183</f>
        <v>#REF!</v>
      </c>
      <c r="BE183" s="161">
        <v>0</v>
      </c>
      <c r="BF183" s="162">
        <f>BE183*I183</f>
        <v>0</v>
      </c>
      <c r="BG183" s="161" t="e">
        <f t="shared" ref="BG183" si="434">BA183+BC183</f>
        <v>#REF!</v>
      </c>
      <c r="BH183" s="162" t="e">
        <f>BG183*I183</f>
        <v>#REF!</v>
      </c>
      <c r="BI183" s="161">
        <v>0</v>
      </c>
      <c r="BJ183" s="162">
        <f>BI183*I183</f>
        <v>0</v>
      </c>
      <c r="BK183" s="161" t="e">
        <f t="shared" ref="BK183" si="435">BE183+BG183</f>
        <v>#REF!</v>
      </c>
      <c r="BL183" s="162" t="e">
        <f>BK183*I183</f>
        <v>#REF!</v>
      </c>
      <c r="BM183" s="161">
        <v>0</v>
      </c>
      <c r="BN183" s="162">
        <f>BM183*I183</f>
        <v>0</v>
      </c>
      <c r="BO183" s="161" t="e">
        <f>BI183+BK183</f>
        <v>#REF!</v>
      </c>
      <c r="BP183" s="162" t="e">
        <f>BO183*I183</f>
        <v>#REF!</v>
      </c>
      <c r="BQ183" s="5"/>
    </row>
    <row r="184" spans="1:69" s="5" customFormat="1" ht="11.25" hidden="1" customHeight="1" x14ac:dyDescent="0.2">
      <c r="B184" s="81"/>
      <c r="C184" s="82"/>
      <c r="D184" s="79" t="s">
        <v>77</v>
      </c>
      <c r="E184" s="83" t="s">
        <v>5</v>
      </c>
      <c r="F184" s="84" t="s">
        <v>654</v>
      </c>
      <c r="G184" s="82"/>
      <c r="H184" s="83" t="s">
        <v>5</v>
      </c>
      <c r="I184" s="85"/>
      <c r="J184" s="82"/>
      <c r="K184" s="145"/>
      <c r="M184" s="176"/>
      <c r="N184" s="219"/>
      <c r="O184" s="176"/>
      <c r="P184" s="219"/>
      <c r="Q184" s="176"/>
      <c r="R184" s="219"/>
      <c r="S184" s="176"/>
      <c r="T184" s="219"/>
      <c r="U184" s="176"/>
      <c r="V184" s="219"/>
      <c r="W184" s="176"/>
      <c r="X184" s="219"/>
      <c r="Y184" s="176"/>
      <c r="Z184" s="219"/>
      <c r="AA184" s="176"/>
      <c r="AB184" s="219"/>
      <c r="AC184" s="176"/>
      <c r="AD184" s="219"/>
      <c r="AE184" s="176"/>
      <c r="AF184" s="219"/>
      <c r="AG184" s="176"/>
      <c r="AH184" s="219"/>
      <c r="AI184" s="176"/>
      <c r="AJ184" s="219"/>
      <c r="AK184" s="176"/>
      <c r="AL184" s="219"/>
      <c r="AM184" s="176"/>
      <c r="AN184" s="219"/>
      <c r="AO184" s="176"/>
      <c r="AP184" s="219"/>
      <c r="AQ184" s="176"/>
      <c r="AR184" s="219"/>
      <c r="AS184" s="176"/>
      <c r="AT184" s="219"/>
      <c r="AU184" s="176"/>
      <c r="AV184" s="219"/>
      <c r="AW184" s="176"/>
      <c r="AX184" s="219"/>
      <c r="AY184" s="176"/>
      <c r="AZ184" s="219"/>
      <c r="BA184" s="176"/>
      <c r="BB184" s="219"/>
      <c r="BC184" s="176"/>
      <c r="BD184" s="219"/>
      <c r="BE184" s="176"/>
      <c r="BF184" s="219"/>
      <c r="BG184" s="176"/>
      <c r="BH184" s="219"/>
      <c r="BI184" s="176"/>
      <c r="BJ184" s="219"/>
      <c r="BK184" s="176"/>
      <c r="BL184" s="219"/>
      <c r="BM184" s="176"/>
      <c r="BN184" s="219"/>
      <c r="BO184" s="176"/>
      <c r="BP184" s="219"/>
      <c r="BQ184" s="6"/>
    </row>
    <row r="185" spans="1:69" s="6" customFormat="1" ht="11.25" hidden="1" customHeight="1" x14ac:dyDescent="0.2">
      <c r="B185" s="86"/>
      <c r="C185" s="87"/>
      <c r="D185" s="79" t="s">
        <v>77</v>
      </c>
      <c r="E185" s="88" t="s">
        <v>5</v>
      </c>
      <c r="F185" s="89" t="s">
        <v>81</v>
      </c>
      <c r="G185" s="87"/>
      <c r="H185" s="90">
        <v>6</v>
      </c>
      <c r="I185" s="91"/>
      <c r="J185" s="87"/>
      <c r="K185" s="146"/>
      <c r="M185" s="177"/>
      <c r="N185" s="216"/>
      <c r="O185" s="177"/>
      <c r="P185" s="216"/>
      <c r="Q185" s="177"/>
      <c r="R185" s="216"/>
      <c r="S185" s="177"/>
      <c r="T185" s="216"/>
      <c r="U185" s="177"/>
      <c r="V185" s="216"/>
      <c r="W185" s="177"/>
      <c r="X185" s="216"/>
      <c r="Y185" s="177"/>
      <c r="Z185" s="216"/>
      <c r="AA185" s="177"/>
      <c r="AB185" s="216"/>
      <c r="AC185" s="177"/>
      <c r="AD185" s="216"/>
      <c r="AE185" s="177"/>
      <c r="AF185" s="216"/>
      <c r="AG185" s="177"/>
      <c r="AH185" s="216"/>
      <c r="AI185" s="177"/>
      <c r="AJ185" s="216"/>
      <c r="AK185" s="177"/>
      <c r="AL185" s="216"/>
      <c r="AM185" s="177"/>
      <c r="AN185" s="216"/>
      <c r="AO185" s="177"/>
      <c r="AP185" s="216"/>
      <c r="AQ185" s="177"/>
      <c r="AR185" s="216"/>
      <c r="AS185" s="177"/>
      <c r="AT185" s="216"/>
      <c r="AU185" s="177"/>
      <c r="AV185" s="216"/>
      <c r="AW185" s="177"/>
      <c r="AX185" s="216"/>
      <c r="AY185" s="177"/>
      <c r="AZ185" s="216"/>
      <c r="BA185" s="177"/>
      <c r="BB185" s="216"/>
      <c r="BC185" s="177"/>
      <c r="BD185" s="216"/>
      <c r="BE185" s="177"/>
      <c r="BF185" s="216"/>
      <c r="BG185" s="177"/>
      <c r="BH185" s="216"/>
      <c r="BI185" s="177"/>
      <c r="BJ185" s="216"/>
      <c r="BK185" s="177"/>
      <c r="BL185" s="216"/>
      <c r="BM185" s="177"/>
      <c r="BN185" s="216"/>
      <c r="BO185" s="177"/>
      <c r="BP185" s="216"/>
      <c r="BQ185" s="7"/>
    </row>
    <row r="186" spans="1:69" s="7" customFormat="1" ht="11.25" hidden="1" customHeight="1" x14ac:dyDescent="0.2">
      <c r="B186" s="92"/>
      <c r="C186" s="93"/>
      <c r="D186" s="79" t="s">
        <v>77</v>
      </c>
      <c r="E186" s="94" t="s">
        <v>5</v>
      </c>
      <c r="F186" s="95" t="s">
        <v>78</v>
      </c>
      <c r="G186" s="93"/>
      <c r="H186" s="96">
        <v>6</v>
      </c>
      <c r="I186" s="97"/>
      <c r="J186" s="93"/>
      <c r="K186" s="147"/>
      <c r="M186" s="178"/>
      <c r="N186" s="220"/>
      <c r="O186" s="178"/>
      <c r="P186" s="220"/>
      <c r="Q186" s="178"/>
      <c r="R186" s="220"/>
      <c r="S186" s="178"/>
      <c r="T186" s="220"/>
      <c r="U186" s="178"/>
      <c r="V186" s="220"/>
      <c r="W186" s="178"/>
      <c r="X186" s="220"/>
      <c r="Y186" s="178"/>
      <c r="Z186" s="220"/>
      <c r="AA186" s="178"/>
      <c r="AB186" s="220"/>
      <c r="AC186" s="178"/>
      <c r="AD186" s="220"/>
      <c r="AE186" s="178"/>
      <c r="AF186" s="220"/>
      <c r="AG186" s="178"/>
      <c r="AH186" s="220"/>
      <c r="AI186" s="178"/>
      <c r="AJ186" s="220"/>
      <c r="AK186" s="178"/>
      <c r="AL186" s="220"/>
      <c r="AM186" s="178"/>
      <c r="AN186" s="220"/>
      <c r="AO186" s="178"/>
      <c r="AP186" s="220"/>
      <c r="AQ186" s="178"/>
      <c r="AR186" s="220"/>
      <c r="AS186" s="178"/>
      <c r="AT186" s="220"/>
      <c r="AU186" s="178"/>
      <c r="AV186" s="220"/>
      <c r="AW186" s="178"/>
      <c r="AX186" s="220"/>
      <c r="AY186" s="178"/>
      <c r="AZ186" s="220"/>
      <c r="BA186" s="178"/>
      <c r="BB186" s="220"/>
      <c r="BC186" s="178"/>
      <c r="BD186" s="220"/>
      <c r="BE186" s="178"/>
      <c r="BF186" s="220"/>
      <c r="BG186" s="178"/>
      <c r="BH186" s="220"/>
      <c r="BI186" s="178"/>
      <c r="BJ186" s="220"/>
      <c r="BK186" s="178"/>
      <c r="BL186" s="220"/>
      <c r="BM186" s="178"/>
      <c r="BN186" s="220"/>
      <c r="BO186" s="178"/>
      <c r="BP186" s="220"/>
      <c r="BQ186" s="1"/>
    </row>
    <row r="187" spans="1:69" s="1" customFormat="1" ht="16.5" hidden="1" customHeight="1" x14ac:dyDescent="0.2">
      <c r="A187" s="114"/>
      <c r="B187" s="16"/>
      <c r="C187" s="98" t="s">
        <v>124</v>
      </c>
      <c r="D187" s="98" t="s">
        <v>108</v>
      </c>
      <c r="E187" s="99" t="s">
        <v>685</v>
      </c>
      <c r="F187" s="100" t="s">
        <v>686</v>
      </c>
      <c r="G187" s="101" t="s">
        <v>584</v>
      </c>
      <c r="H187" s="102">
        <v>4</v>
      </c>
      <c r="I187" s="103">
        <v>33.39</v>
      </c>
      <c r="J187" s="104">
        <f>ROUND(I187*H187,2)</f>
        <v>133.56</v>
      </c>
      <c r="K187" s="142"/>
      <c r="M187" s="161">
        <v>0</v>
      </c>
      <c r="N187" s="162">
        <f>M187*I187</f>
        <v>0</v>
      </c>
      <c r="O187" s="161">
        <v>0</v>
      </c>
      <c r="P187" s="162">
        <f>O187*I187</f>
        <v>0</v>
      </c>
      <c r="Q187" s="161">
        <v>0</v>
      </c>
      <c r="R187" s="162">
        <f>Q187*I187</f>
        <v>0</v>
      </c>
      <c r="S187" s="161">
        <f>M187+O187</f>
        <v>0</v>
      </c>
      <c r="T187" s="162">
        <f>S187*I187</f>
        <v>0</v>
      </c>
      <c r="U187" s="161">
        <v>0</v>
      </c>
      <c r="V187" s="162">
        <f>U187*I187</f>
        <v>0</v>
      </c>
      <c r="W187" s="161">
        <f>Q187+S187</f>
        <v>0</v>
      </c>
      <c r="X187" s="162">
        <f>W187*I187</f>
        <v>0</v>
      </c>
      <c r="Y187" s="161">
        <v>0</v>
      </c>
      <c r="Z187" s="162">
        <f>Y187*I187</f>
        <v>0</v>
      </c>
      <c r="AA187" s="161" t="e">
        <f>#REF!+#REF!</f>
        <v>#REF!</v>
      </c>
      <c r="AB187" s="162" t="e">
        <f>AA187*I187</f>
        <v>#REF!</v>
      </c>
      <c r="AC187" s="161">
        <v>0</v>
      </c>
      <c r="AD187" s="162">
        <f>AC187*I187</f>
        <v>0</v>
      </c>
      <c r="AE187" s="161" t="e">
        <f>Y187+AA187</f>
        <v>#REF!</v>
      </c>
      <c r="AF187" s="162" t="e">
        <f>AE187*I187</f>
        <v>#REF!</v>
      </c>
      <c r="AG187" s="161">
        <v>0</v>
      </c>
      <c r="AH187" s="162">
        <f>AG187*I187</f>
        <v>0</v>
      </c>
      <c r="AI187" s="161" t="e">
        <f>AC187+AE187</f>
        <v>#REF!</v>
      </c>
      <c r="AJ187" s="162" t="e">
        <f>AI187*I187</f>
        <v>#REF!</v>
      </c>
      <c r="AK187" s="161">
        <v>0</v>
      </c>
      <c r="AL187" s="162">
        <f>AK187*I187</f>
        <v>0</v>
      </c>
      <c r="AM187" s="161" t="e">
        <f>AG187+AI187</f>
        <v>#REF!</v>
      </c>
      <c r="AN187" s="162" t="e">
        <f>AM187*I187</f>
        <v>#REF!</v>
      </c>
      <c r="AO187" s="161">
        <v>0</v>
      </c>
      <c r="AP187" s="162">
        <f>AO187*I187</f>
        <v>0</v>
      </c>
      <c r="AQ187" s="161" t="e">
        <f>AK187+AM187</f>
        <v>#REF!</v>
      </c>
      <c r="AR187" s="162" t="e">
        <f>AQ187*I187</f>
        <v>#REF!</v>
      </c>
      <c r="AS187" s="161">
        <v>0</v>
      </c>
      <c r="AT187" s="162">
        <f>AS187*I187</f>
        <v>0</v>
      </c>
      <c r="AU187" s="161" t="e">
        <f>AO187+AQ187</f>
        <v>#REF!</v>
      </c>
      <c r="AV187" s="162" t="e">
        <f>AU187*I187</f>
        <v>#REF!</v>
      </c>
      <c r="AW187" s="161">
        <v>0</v>
      </c>
      <c r="AX187" s="162">
        <f>AW187*I187</f>
        <v>0</v>
      </c>
      <c r="AY187" s="161" t="e">
        <f t="shared" ref="AY187" si="436">AS187+AU187</f>
        <v>#REF!</v>
      </c>
      <c r="AZ187" s="162" t="e">
        <f>AY187*I187</f>
        <v>#REF!</v>
      </c>
      <c r="BA187" s="161">
        <v>0</v>
      </c>
      <c r="BB187" s="162">
        <f>BA187*I187</f>
        <v>0</v>
      </c>
      <c r="BC187" s="161" t="e">
        <f t="shared" ref="BC187" si="437">AW187+AY187</f>
        <v>#REF!</v>
      </c>
      <c r="BD187" s="162" t="e">
        <f>BC187*I187</f>
        <v>#REF!</v>
      </c>
      <c r="BE187" s="161">
        <v>0</v>
      </c>
      <c r="BF187" s="162">
        <f>BE187*I187</f>
        <v>0</v>
      </c>
      <c r="BG187" s="161" t="e">
        <f t="shared" ref="BG187" si="438">BA187+BC187</f>
        <v>#REF!</v>
      </c>
      <c r="BH187" s="162" t="e">
        <f>BG187*I187</f>
        <v>#REF!</v>
      </c>
      <c r="BI187" s="161">
        <v>0</v>
      </c>
      <c r="BJ187" s="162">
        <f>BI187*I187</f>
        <v>0</v>
      </c>
      <c r="BK187" s="161" t="e">
        <f t="shared" ref="BK187" si="439">BE187+BG187</f>
        <v>#REF!</v>
      </c>
      <c r="BL187" s="162" t="e">
        <f>BK187*I187</f>
        <v>#REF!</v>
      </c>
      <c r="BM187" s="161">
        <v>0</v>
      </c>
      <c r="BN187" s="162">
        <f>BM187*I187</f>
        <v>0</v>
      </c>
      <c r="BO187" s="161" t="e">
        <f>BI187+BK187</f>
        <v>#REF!</v>
      </c>
      <c r="BP187" s="162" t="e">
        <f>BO187*I187</f>
        <v>#REF!</v>
      </c>
      <c r="BQ187" s="5"/>
    </row>
    <row r="188" spans="1:69" s="5" customFormat="1" ht="11.25" hidden="1" customHeight="1" x14ac:dyDescent="0.2">
      <c r="B188" s="81"/>
      <c r="C188" s="82"/>
      <c r="D188" s="79" t="s">
        <v>77</v>
      </c>
      <c r="E188" s="83" t="s">
        <v>5</v>
      </c>
      <c r="F188" s="84" t="s">
        <v>654</v>
      </c>
      <c r="G188" s="82"/>
      <c r="H188" s="83" t="s">
        <v>5</v>
      </c>
      <c r="I188" s="85"/>
      <c r="J188" s="82"/>
      <c r="K188" s="145"/>
      <c r="M188" s="176"/>
      <c r="N188" s="219"/>
      <c r="O188" s="176"/>
      <c r="P188" s="219"/>
      <c r="Q188" s="176"/>
      <c r="R188" s="219"/>
      <c r="S188" s="176"/>
      <c r="T188" s="219"/>
      <c r="U188" s="176"/>
      <c r="V188" s="219"/>
      <c r="W188" s="176"/>
      <c r="X188" s="219"/>
      <c r="Y188" s="176"/>
      <c r="Z188" s="219"/>
      <c r="AA188" s="176"/>
      <c r="AB188" s="219"/>
      <c r="AC188" s="176"/>
      <c r="AD188" s="219"/>
      <c r="AE188" s="176"/>
      <c r="AF188" s="219"/>
      <c r="AG188" s="176"/>
      <c r="AH188" s="219"/>
      <c r="AI188" s="176"/>
      <c r="AJ188" s="219"/>
      <c r="AK188" s="176"/>
      <c r="AL188" s="219"/>
      <c r="AM188" s="176"/>
      <c r="AN188" s="219"/>
      <c r="AO188" s="176"/>
      <c r="AP188" s="219"/>
      <c r="AQ188" s="176"/>
      <c r="AR188" s="219"/>
      <c r="AS188" s="176"/>
      <c r="AT188" s="219"/>
      <c r="AU188" s="176"/>
      <c r="AV188" s="219"/>
      <c r="AW188" s="176"/>
      <c r="AX188" s="219"/>
      <c r="AY188" s="176"/>
      <c r="AZ188" s="219"/>
      <c r="BA188" s="176"/>
      <c r="BB188" s="219"/>
      <c r="BC188" s="176"/>
      <c r="BD188" s="219"/>
      <c r="BE188" s="176"/>
      <c r="BF188" s="219"/>
      <c r="BG188" s="176"/>
      <c r="BH188" s="219"/>
      <c r="BI188" s="176"/>
      <c r="BJ188" s="219"/>
      <c r="BK188" s="176"/>
      <c r="BL188" s="219"/>
      <c r="BM188" s="176"/>
      <c r="BN188" s="219"/>
      <c r="BO188" s="176"/>
      <c r="BP188" s="219"/>
      <c r="BQ188" s="6"/>
    </row>
    <row r="189" spans="1:69" s="6" customFormat="1" ht="11.25" hidden="1" customHeight="1" x14ac:dyDescent="0.2">
      <c r="B189" s="86"/>
      <c r="C189" s="87"/>
      <c r="D189" s="79" t="s">
        <v>77</v>
      </c>
      <c r="E189" s="88" t="s">
        <v>5</v>
      </c>
      <c r="F189" s="89" t="s">
        <v>75</v>
      </c>
      <c r="G189" s="87"/>
      <c r="H189" s="90">
        <v>4</v>
      </c>
      <c r="I189" s="91"/>
      <c r="J189" s="87"/>
      <c r="K189" s="146"/>
      <c r="M189" s="177"/>
      <c r="N189" s="216"/>
      <c r="O189" s="177"/>
      <c r="P189" s="216"/>
      <c r="Q189" s="177"/>
      <c r="R189" s="216"/>
      <c r="S189" s="177"/>
      <c r="T189" s="216"/>
      <c r="U189" s="177"/>
      <c r="V189" s="216"/>
      <c r="W189" s="177"/>
      <c r="X189" s="216"/>
      <c r="Y189" s="177"/>
      <c r="Z189" s="216"/>
      <c r="AA189" s="177"/>
      <c r="AB189" s="216"/>
      <c r="AC189" s="177"/>
      <c r="AD189" s="216"/>
      <c r="AE189" s="177"/>
      <c r="AF189" s="216"/>
      <c r="AG189" s="177"/>
      <c r="AH189" s="216"/>
      <c r="AI189" s="177"/>
      <c r="AJ189" s="216"/>
      <c r="AK189" s="177"/>
      <c r="AL189" s="216"/>
      <c r="AM189" s="177"/>
      <c r="AN189" s="216"/>
      <c r="AO189" s="177"/>
      <c r="AP189" s="216"/>
      <c r="AQ189" s="177"/>
      <c r="AR189" s="216"/>
      <c r="AS189" s="177"/>
      <c r="AT189" s="216"/>
      <c r="AU189" s="177"/>
      <c r="AV189" s="216"/>
      <c r="AW189" s="177"/>
      <c r="AX189" s="216"/>
      <c r="AY189" s="177"/>
      <c r="AZ189" s="216"/>
      <c r="BA189" s="177"/>
      <c r="BB189" s="216"/>
      <c r="BC189" s="177"/>
      <c r="BD189" s="216"/>
      <c r="BE189" s="177"/>
      <c r="BF189" s="216"/>
      <c r="BG189" s="177"/>
      <c r="BH189" s="216"/>
      <c r="BI189" s="177"/>
      <c r="BJ189" s="216"/>
      <c r="BK189" s="177"/>
      <c r="BL189" s="216"/>
      <c r="BM189" s="177"/>
      <c r="BN189" s="216"/>
      <c r="BO189" s="177"/>
      <c r="BP189" s="216"/>
      <c r="BQ189" s="7"/>
    </row>
    <row r="190" spans="1:69" s="7" customFormat="1" ht="11.25" hidden="1" customHeight="1" x14ac:dyDescent="0.2">
      <c r="B190" s="92"/>
      <c r="C190" s="93"/>
      <c r="D190" s="79" t="s">
        <v>77</v>
      </c>
      <c r="E190" s="94" t="s">
        <v>5</v>
      </c>
      <c r="F190" s="95" t="s">
        <v>78</v>
      </c>
      <c r="G190" s="93"/>
      <c r="H190" s="96">
        <v>4</v>
      </c>
      <c r="I190" s="97"/>
      <c r="J190" s="93"/>
      <c r="K190" s="147"/>
      <c r="M190" s="178"/>
      <c r="N190" s="220"/>
      <c r="O190" s="178"/>
      <c r="P190" s="220"/>
      <c r="Q190" s="178"/>
      <c r="R190" s="220"/>
      <c r="S190" s="178"/>
      <c r="T190" s="220"/>
      <c r="U190" s="178"/>
      <c r="V190" s="220"/>
      <c r="W190" s="178"/>
      <c r="X190" s="220"/>
      <c r="Y190" s="178"/>
      <c r="Z190" s="220"/>
      <c r="AA190" s="178"/>
      <c r="AB190" s="220"/>
      <c r="AC190" s="178"/>
      <c r="AD190" s="220"/>
      <c r="AE190" s="178"/>
      <c r="AF190" s="220"/>
      <c r="AG190" s="178"/>
      <c r="AH190" s="220"/>
      <c r="AI190" s="178"/>
      <c r="AJ190" s="220"/>
      <c r="AK190" s="178"/>
      <c r="AL190" s="220"/>
      <c r="AM190" s="178"/>
      <c r="AN190" s="220"/>
      <c r="AO190" s="178"/>
      <c r="AP190" s="220"/>
      <c r="AQ190" s="178"/>
      <c r="AR190" s="220"/>
      <c r="AS190" s="178"/>
      <c r="AT190" s="220"/>
      <c r="AU190" s="178"/>
      <c r="AV190" s="220"/>
      <c r="AW190" s="178"/>
      <c r="AX190" s="220"/>
      <c r="AY190" s="178"/>
      <c r="AZ190" s="220"/>
      <c r="BA190" s="178"/>
      <c r="BB190" s="220"/>
      <c r="BC190" s="178"/>
      <c r="BD190" s="220"/>
      <c r="BE190" s="178"/>
      <c r="BF190" s="220"/>
      <c r="BG190" s="178"/>
      <c r="BH190" s="220"/>
      <c r="BI190" s="178"/>
      <c r="BJ190" s="220"/>
      <c r="BK190" s="178"/>
      <c r="BL190" s="220"/>
      <c r="BM190" s="178"/>
      <c r="BN190" s="220"/>
      <c r="BO190" s="178"/>
      <c r="BP190" s="220"/>
      <c r="BQ190" s="1"/>
    </row>
    <row r="191" spans="1:69" s="1" customFormat="1" ht="21.75" hidden="1" customHeight="1" x14ac:dyDescent="0.2">
      <c r="A191" s="114"/>
      <c r="B191" s="16"/>
      <c r="C191" s="98" t="s">
        <v>125</v>
      </c>
      <c r="D191" s="98" t="s">
        <v>108</v>
      </c>
      <c r="E191" s="99" t="s">
        <v>687</v>
      </c>
      <c r="F191" s="100" t="s">
        <v>688</v>
      </c>
      <c r="G191" s="101" t="s">
        <v>584</v>
      </c>
      <c r="H191" s="102">
        <v>1</v>
      </c>
      <c r="I191" s="103">
        <v>5011.68</v>
      </c>
      <c r="J191" s="104">
        <f>ROUND(I191*H191,2)</f>
        <v>5011.68</v>
      </c>
      <c r="K191" s="142"/>
      <c r="M191" s="161">
        <v>0</v>
      </c>
      <c r="N191" s="162">
        <f>M191*I191</f>
        <v>0</v>
      </c>
      <c r="O191" s="161">
        <v>0</v>
      </c>
      <c r="P191" s="162">
        <f>O191*I191</f>
        <v>0</v>
      </c>
      <c r="Q191" s="161">
        <v>0</v>
      </c>
      <c r="R191" s="162">
        <f>Q191*I191</f>
        <v>0</v>
      </c>
      <c r="S191" s="161">
        <f>M191+O191</f>
        <v>0</v>
      </c>
      <c r="T191" s="162">
        <f>S191*I191</f>
        <v>0</v>
      </c>
      <c r="U191" s="161">
        <v>0</v>
      </c>
      <c r="V191" s="162">
        <f>U191*I191</f>
        <v>0</v>
      </c>
      <c r="W191" s="161">
        <f>Q191+S191</f>
        <v>0</v>
      </c>
      <c r="X191" s="162">
        <f>W191*I191</f>
        <v>0</v>
      </c>
      <c r="Y191" s="161">
        <v>0</v>
      </c>
      <c r="Z191" s="162">
        <f>Y191*I191</f>
        <v>0</v>
      </c>
      <c r="AA191" s="161" t="e">
        <f>#REF!+#REF!</f>
        <v>#REF!</v>
      </c>
      <c r="AB191" s="162" t="e">
        <f>AA191*I191</f>
        <v>#REF!</v>
      </c>
      <c r="AC191" s="161">
        <v>0</v>
      </c>
      <c r="AD191" s="162">
        <f>AC191*I191</f>
        <v>0</v>
      </c>
      <c r="AE191" s="161" t="e">
        <f>Y191+AA191</f>
        <v>#REF!</v>
      </c>
      <c r="AF191" s="162" t="e">
        <f>AE191*I191</f>
        <v>#REF!</v>
      </c>
      <c r="AG191" s="161">
        <v>0</v>
      </c>
      <c r="AH191" s="162">
        <f>AG191*I191</f>
        <v>0</v>
      </c>
      <c r="AI191" s="161" t="e">
        <f>AC191+AE191</f>
        <v>#REF!</v>
      </c>
      <c r="AJ191" s="162" t="e">
        <f>AI191*I191</f>
        <v>#REF!</v>
      </c>
      <c r="AK191" s="161">
        <v>0</v>
      </c>
      <c r="AL191" s="162">
        <f>AK191*I191</f>
        <v>0</v>
      </c>
      <c r="AM191" s="161" t="e">
        <f>AG191+AI191</f>
        <v>#REF!</v>
      </c>
      <c r="AN191" s="162" t="e">
        <f>AM191*I191</f>
        <v>#REF!</v>
      </c>
      <c r="AO191" s="161">
        <v>0</v>
      </c>
      <c r="AP191" s="162">
        <f>AO191*I191</f>
        <v>0</v>
      </c>
      <c r="AQ191" s="161" t="e">
        <f>AK191+AM191</f>
        <v>#REF!</v>
      </c>
      <c r="AR191" s="162" t="e">
        <f>AQ191*I191</f>
        <v>#REF!</v>
      </c>
      <c r="AS191" s="161">
        <v>0</v>
      </c>
      <c r="AT191" s="162">
        <f>AS191*I191</f>
        <v>0</v>
      </c>
      <c r="AU191" s="161" t="e">
        <f>AO191+AQ191</f>
        <v>#REF!</v>
      </c>
      <c r="AV191" s="162" t="e">
        <f>AU191*I191</f>
        <v>#REF!</v>
      </c>
      <c r="AW191" s="161">
        <v>0</v>
      </c>
      <c r="AX191" s="162">
        <f>AW191*I191</f>
        <v>0</v>
      </c>
      <c r="AY191" s="161" t="e">
        <f t="shared" ref="AY191" si="440">AS191+AU191</f>
        <v>#REF!</v>
      </c>
      <c r="AZ191" s="162" t="e">
        <f>AY191*I191</f>
        <v>#REF!</v>
      </c>
      <c r="BA191" s="161">
        <v>0</v>
      </c>
      <c r="BB191" s="162">
        <f>BA191*I191</f>
        <v>0</v>
      </c>
      <c r="BC191" s="161" t="e">
        <f t="shared" ref="BC191" si="441">AW191+AY191</f>
        <v>#REF!</v>
      </c>
      <c r="BD191" s="162" t="e">
        <f>BC191*I191</f>
        <v>#REF!</v>
      </c>
      <c r="BE191" s="161">
        <v>0</v>
      </c>
      <c r="BF191" s="162">
        <f>BE191*I191</f>
        <v>0</v>
      </c>
      <c r="BG191" s="161" t="e">
        <f t="shared" ref="BG191" si="442">BA191+BC191</f>
        <v>#REF!</v>
      </c>
      <c r="BH191" s="162" t="e">
        <f>BG191*I191</f>
        <v>#REF!</v>
      </c>
      <c r="BI191" s="161">
        <v>0</v>
      </c>
      <c r="BJ191" s="162">
        <f>BI191*I191</f>
        <v>0</v>
      </c>
      <c r="BK191" s="161" t="e">
        <f t="shared" ref="BK191" si="443">BE191+BG191</f>
        <v>#REF!</v>
      </c>
      <c r="BL191" s="162" t="e">
        <f>BK191*I191</f>
        <v>#REF!</v>
      </c>
      <c r="BM191" s="161">
        <v>0</v>
      </c>
      <c r="BN191" s="162">
        <f>BM191*I191</f>
        <v>0</v>
      </c>
      <c r="BO191" s="161" t="e">
        <f>BI191+BK191</f>
        <v>#REF!</v>
      </c>
      <c r="BP191" s="162" t="e">
        <f>BO191*I191</f>
        <v>#REF!</v>
      </c>
      <c r="BQ191" s="5"/>
    </row>
    <row r="192" spans="1:69" s="5" customFormat="1" ht="11.25" hidden="1" customHeight="1" x14ac:dyDescent="0.2">
      <c r="B192" s="81"/>
      <c r="C192" s="82"/>
      <c r="D192" s="79" t="s">
        <v>77</v>
      </c>
      <c r="E192" s="83" t="s">
        <v>5</v>
      </c>
      <c r="F192" s="84" t="s">
        <v>654</v>
      </c>
      <c r="G192" s="82"/>
      <c r="H192" s="83" t="s">
        <v>5</v>
      </c>
      <c r="I192" s="85"/>
      <c r="J192" s="82"/>
      <c r="K192" s="145"/>
      <c r="M192" s="176"/>
      <c r="N192" s="219"/>
      <c r="O192" s="176"/>
      <c r="P192" s="219"/>
      <c r="Q192" s="176"/>
      <c r="R192" s="219"/>
      <c r="S192" s="176"/>
      <c r="T192" s="219"/>
      <c r="U192" s="176"/>
      <c r="V192" s="219"/>
      <c r="W192" s="176"/>
      <c r="X192" s="219"/>
      <c r="Y192" s="176"/>
      <c r="Z192" s="219"/>
      <c r="AA192" s="176"/>
      <c r="AB192" s="219"/>
      <c r="AC192" s="176"/>
      <c r="AD192" s="219"/>
      <c r="AE192" s="176"/>
      <c r="AF192" s="219"/>
      <c r="AG192" s="176"/>
      <c r="AH192" s="219"/>
      <c r="AI192" s="176"/>
      <c r="AJ192" s="219"/>
      <c r="AK192" s="176"/>
      <c r="AL192" s="219"/>
      <c r="AM192" s="176"/>
      <c r="AN192" s="219"/>
      <c r="AO192" s="176"/>
      <c r="AP192" s="219"/>
      <c r="AQ192" s="176"/>
      <c r="AR192" s="219"/>
      <c r="AS192" s="176"/>
      <c r="AT192" s="219"/>
      <c r="AU192" s="176"/>
      <c r="AV192" s="219"/>
      <c r="AW192" s="176"/>
      <c r="AX192" s="219"/>
      <c r="AY192" s="176"/>
      <c r="AZ192" s="219"/>
      <c r="BA192" s="176"/>
      <c r="BB192" s="219"/>
      <c r="BC192" s="176"/>
      <c r="BD192" s="219"/>
      <c r="BE192" s="176"/>
      <c r="BF192" s="219"/>
      <c r="BG192" s="176"/>
      <c r="BH192" s="219"/>
      <c r="BI192" s="176"/>
      <c r="BJ192" s="219"/>
      <c r="BK192" s="176"/>
      <c r="BL192" s="219"/>
      <c r="BM192" s="176"/>
      <c r="BN192" s="219"/>
      <c r="BO192" s="176"/>
      <c r="BP192" s="219"/>
      <c r="BQ192" s="6"/>
    </row>
    <row r="193" spans="1:69" s="6" customFormat="1" ht="11.25" hidden="1" customHeight="1" x14ac:dyDescent="0.2">
      <c r="B193" s="86"/>
      <c r="C193" s="87"/>
      <c r="D193" s="79" t="s">
        <v>77</v>
      </c>
      <c r="E193" s="88" t="s">
        <v>5</v>
      </c>
      <c r="F193" s="89" t="s">
        <v>39</v>
      </c>
      <c r="G193" s="87"/>
      <c r="H193" s="90">
        <v>1</v>
      </c>
      <c r="I193" s="91"/>
      <c r="J193" s="87"/>
      <c r="K193" s="146"/>
      <c r="M193" s="177"/>
      <c r="N193" s="216"/>
      <c r="O193" s="177"/>
      <c r="P193" s="216"/>
      <c r="Q193" s="177"/>
      <c r="R193" s="216"/>
      <c r="S193" s="177"/>
      <c r="T193" s="216"/>
      <c r="U193" s="177"/>
      <c r="V193" s="216"/>
      <c r="W193" s="177"/>
      <c r="X193" s="216"/>
      <c r="Y193" s="177"/>
      <c r="Z193" s="216"/>
      <c r="AA193" s="177"/>
      <c r="AB193" s="216"/>
      <c r="AC193" s="177"/>
      <c r="AD193" s="216"/>
      <c r="AE193" s="177"/>
      <c r="AF193" s="216"/>
      <c r="AG193" s="177"/>
      <c r="AH193" s="216"/>
      <c r="AI193" s="177"/>
      <c r="AJ193" s="216"/>
      <c r="AK193" s="177"/>
      <c r="AL193" s="216"/>
      <c r="AM193" s="177"/>
      <c r="AN193" s="216"/>
      <c r="AO193" s="177"/>
      <c r="AP193" s="216"/>
      <c r="AQ193" s="177"/>
      <c r="AR193" s="216"/>
      <c r="AS193" s="177"/>
      <c r="AT193" s="216"/>
      <c r="AU193" s="177"/>
      <c r="AV193" s="216"/>
      <c r="AW193" s="177"/>
      <c r="AX193" s="216"/>
      <c r="AY193" s="177"/>
      <c r="AZ193" s="216"/>
      <c r="BA193" s="177"/>
      <c r="BB193" s="216"/>
      <c r="BC193" s="177"/>
      <c r="BD193" s="216"/>
      <c r="BE193" s="177"/>
      <c r="BF193" s="216"/>
      <c r="BG193" s="177"/>
      <c r="BH193" s="216"/>
      <c r="BI193" s="177"/>
      <c r="BJ193" s="216"/>
      <c r="BK193" s="177"/>
      <c r="BL193" s="216"/>
      <c r="BM193" s="177"/>
      <c r="BN193" s="216"/>
      <c r="BO193" s="177"/>
      <c r="BP193" s="216"/>
      <c r="BQ193" s="7"/>
    </row>
    <row r="194" spans="1:69" s="7" customFormat="1" ht="11.25" hidden="1" customHeight="1" x14ac:dyDescent="0.2">
      <c r="B194" s="92"/>
      <c r="C194" s="93"/>
      <c r="D194" s="79" t="s">
        <v>77</v>
      </c>
      <c r="E194" s="94" t="s">
        <v>5</v>
      </c>
      <c r="F194" s="95" t="s">
        <v>78</v>
      </c>
      <c r="G194" s="93"/>
      <c r="H194" s="96">
        <v>1</v>
      </c>
      <c r="I194" s="97"/>
      <c r="J194" s="93"/>
      <c r="K194" s="147"/>
      <c r="M194" s="178"/>
      <c r="N194" s="220"/>
      <c r="O194" s="178"/>
      <c r="P194" s="220"/>
      <c r="Q194" s="178"/>
      <c r="R194" s="220"/>
      <c r="S194" s="178"/>
      <c r="T194" s="220"/>
      <c r="U194" s="178"/>
      <c r="V194" s="220"/>
      <c r="W194" s="178"/>
      <c r="X194" s="220"/>
      <c r="Y194" s="178"/>
      <c r="Z194" s="220"/>
      <c r="AA194" s="178"/>
      <c r="AB194" s="220"/>
      <c r="AC194" s="178"/>
      <c r="AD194" s="220"/>
      <c r="AE194" s="178"/>
      <c r="AF194" s="220"/>
      <c r="AG194" s="178"/>
      <c r="AH194" s="220"/>
      <c r="AI194" s="178"/>
      <c r="AJ194" s="220"/>
      <c r="AK194" s="178"/>
      <c r="AL194" s="220"/>
      <c r="AM194" s="178"/>
      <c r="AN194" s="220"/>
      <c r="AO194" s="178"/>
      <c r="AP194" s="220"/>
      <c r="AQ194" s="178"/>
      <c r="AR194" s="220"/>
      <c r="AS194" s="178"/>
      <c r="AT194" s="220"/>
      <c r="AU194" s="178"/>
      <c r="AV194" s="220"/>
      <c r="AW194" s="178"/>
      <c r="AX194" s="220"/>
      <c r="AY194" s="178"/>
      <c r="AZ194" s="220"/>
      <c r="BA194" s="178"/>
      <c r="BB194" s="220"/>
      <c r="BC194" s="178"/>
      <c r="BD194" s="220"/>
      <c r="BE194" s="178"/>
      <c r="BF194" s="220"/>
      <c r="BG194" s="178"/>
      <c r="BH194" s="220"/>
      <c r="BI194" s="178"/>
      <c r="BJ194" s="220"/>
      <c r="BK194" s="178"/>
      <c r="BL194" s="220"/>
      <c r="BM194" s="178"/>
      <c r="BN194" s="220"/>
      <c r="BO194" s="178"/>
      <c r="BP194" s="220"/>
      <c r="BQ194" s="1"/>
    </row>
    <row r="195" spans="1:69" s="1" customFormat="1" ht="16.5" hidden="1" customHeight="1" x14ac:dyDescent="0.2">
      <c r="A195" s="114"/>
      <c r="B195" s="16"/>
      <c r="C195" s="98" t="s">
        <v>126</v>
      </c>
      <c r="D195" s="98" t="s">
        <v>108</v>
      </c>
      <c r="E195" s="99" t="s">
        <v>689</v>
      </c>
      <c r="F195" s="100" t="s">
        <v>690</v>
      </c>
      <c r="G195" s="101" t="s">
        <v>584</v>
      </c>
      <c r="H195" s="102">
        <v>1</v>
      </c>
      <c r="I195" s="103">
        <v>274.54000000000002</v>
      </c>
      <c r="J195" s="104">
        <f>ROUND(I195*H195,2)</f>
        <v>274.54000000000002</v>
      </c>
      <c r="K195" s="142"/>
      <c r="M195" s="161">
        <v>0</v>
      </c>
      <c r="N195" s="162">
        <f>M195*I195</f>
        <v>0</v>
      </c>
      <c r="O195" s="161">
        <v>0</v>
      </c>
      <c r="P195" s="162">
        <f>O195*I195</f>
        <v>0</v>
      </c>
      <c r="Q195" s="161">
        <v>0</v>
      </c>
      <c r="R195" s="162">
        <f>Q195*I195</f>
        <v>0</v>
      </c>
      <c r="S195" s="161">
        <f>M195+O195</f>
        <v>0</v>
      </c>
      <c r="T195" s="162">
        <f>S195*I195</f>
        <v>0</v>
      </c>
      <c r="U195" s="161">
        <v>0</v>
      </c>
      <c r="V195" s="162">
        <f>U195*I195</f>
        <v>0</v>
      </c>
      <c r="W195" s="161">
        <f>Q195+S195</f>
        <v>0</v>
      </c>
      <c r="X195" s="162">
        <f>W195*I195</f>
        <v>0</v>
      </c>
      <c r="Y195" s="161">
        <v>0</v>
      </c>
      <c r="Z195" s="162">
        <f>Y195*I195</f>
        <v>0</v>
      </c>
      <c r="AA195" s="161" t="e">
        <f>#REF!+#REF!</f>
        <v>#REF!</v>
      </c>
      <c r="AB195" s="162" t="e">
        <f>AA195*I195</f>
        <v>#REF!</v>
      </c>
      <c r="AC195" s="161">
        <v>0</v>
      </c>
      <c r="AD195" s="162">
        <f>AC195*I195</f>
        <v>0</v>
      </c>
      <c r="AE195" s="161" t="e">
        <f>Y195+AA195</f>
        <v>#REF!</v>
      </c>
      <c r="AF195" s="162" t="e">
        <f>AE195*I195</f>
        <v>#REF!</v>
      </c>
      <c r="AG195" s="161">
        <v>0</v>
      </c>
      <c r="AH195" s="162">
        <f>AG195*I195</f>
        <v>0</v>
      </c>
      <c r="AI195" s="161" t="e">
        <f>AC195+AE195</f>
        <v>#REF!</v>
      </c>
      <c r="AJ195" s="162" t="e">
        <f>AI195*I195</f>
        <v>#REF!</v>
      </c>
      <c r="AK195" s="161">
        <v>0</v>
      </c>
      <c r="AL195" s="162">
        <f>AK195*I195</f>
        <v>0</v>
      </c>
      <c r="AM195" s="161" t="e">
        <f>AG195+AI195</f>
        <v>#REF!</v>
      </c>
      <c r="AN195" s="162" t="e">
        <f>AM195*I195</f>
        <v>#REF!</v>
      </c>
      <c r="AO195" s="161">
        <v>0</v>
      </c>
      <c r="AP195" s="162">
        <f>AO195*I195</f>
        <v>0</v>
      </c>
      <c r="AQ195" s="161" t="e">
        <f>AK195+AM195</f>
        <v>#REF!</v>
      </c>
      <c r="AR195" s="162" t="e">
        <f>AQ195*I195</f>
        <v>#REF!</v>
      </c>
      <c r="AS195" s="161">
        <v>0</v>
      </c>
      <c r="AT195" s="162">
        <f>AS195*I195</f>
        <v>0</v>
      </c>
      <c r="AU195" s="161" t="e">
        <f>AO195+AQ195</f>
        <v>#REF!</v>
      </c>
      <c r="AV195" s="162" t="e">
        <f>AU195*I195</f>
        <v>#REF!</v>
      </c>
      <c r="AW195" s="161">
        <v>0</v>
      </c>
      <c r="AX195" s="162">
        <f>AW195*I195</f>
        <v>0</v>
      </c>
      <c r="AY195" s="161" t="e">
        <f t="shared" ref="AY195" si="444">AS195+AU195</f>
        <v>#REF!</v>
      </c>
      <c r="AZ195" s="162" t="e">
        <f>AY195*I195</f>
        <v>#REF!</v>
      </c>
      <c r="BA195" s="161">
        <v>0</v>
      </c>
      <c r="BB195" s="162">
        <f>BA195*I195</f>
        <v>0</v>
      </c>
      <c r="BC195" s="161" t="e">
        <f t="shared" ref="BC195" si="445">AW195+AY195</f>
        <v>#REF!</v>
      </c>
      <c r="BD195" s="162" t="e">
        <f>BC195*I195</f>
        <v>#REF!</v>
      </c>
      <c r="BE195" s="161">
        <v>0</v>
      </c>
      <c r="BF195" s="162">
        <f>BE195*I195</f>
        <v>0</v>
      </c>
      <c r="BG195" s="161" t="e">
        <f t="shared" ref="BG195" si="446">BA195+BC195</f>
        <v>#REF!</v>
      </c>
      <c r="BH195" s="162" t="e">
        <f>BG195*I195</f>
        <v>#REF!</v>
      </c>
      <c r="BI195" s="161">
        <v>0</v>
      </c>
      <c r="BJ195" s="162">
        <f>BI195*I195</f>
        <v>0</v>
      </c>
      <c r="BK195" s="161" t="e">
        <f t="shared" ref="BK195" si="447">BE195+BG195</f>
        <v>#REF!</v>
      </c>
      <c r="BL195" s="162" t="e">
        <f>BK195*I195</f>
        <v>#REF!</v>
      </c>
      <c r="BM195" s="161">
        <v>0</v>
      </c>
      <c r="BN195" s="162">
        <f>BM195*I195</f>
        <v>0</v>
      </c>
      <c r="BO195" s="161" t="e">
        <f>BI195+BK195</f>
        <v>#REF!</v>
      </c>
      <c r="BP195" s="162" t="e">
        <f>BO195*I195</f>
        <v>#REF!</v>
      </c>
      <c r="BQ195" s="5"/>
    </row>
    <row r="196" spans="1:69" s="5" customFormat="1" ht="11.25" hidden="1" customHeight="1" x14ac:dyDescent="0.2">
      <c r="B196" s="81"/>
      <c r="C196" s="82"/>
      <c r="D196" s="79" t="s">
        <v>77</v>
      </c>
      <c r="E196" s="83" t="s">
        <v>5</v>
      </c>
      <c r="F196" s="84" t="s">
        <v>654</v>
      </c>
      <c r="G196" s="82"/>
      <c r="H196" s="83" t="s">
        <v>5</v>
      </c>
      <c r="I196" s="85"/>
      <c r="J196" s="82"/>
      <c r="K196" s="145"/>
      <c r="M196" s="176"/>
      <c r="N196" s="219"/>
      <c r="O196" s="176"/>
      <c r="P196" s="219"/>
      <c r="Q196" s="176"/>
      <c r="R196" s="219"/>
      <c r="S196" s="176"/>
      <c r="T196" s="219"/>
      <c r="U196" s="176"/>
      <c r="V196" s="219"/>
      <c r="W196" s="176"/>
      <c r="X196" s="219"/>
      <c r="Y196" s="176"/>
      <c r="Z196" s="219"/>
      <c r="AA196" s="176"/>
      <c r="AB196" s="219"/>
      <c r="AC196" s="176"/>
      <c r="AD196" s="219"/>
      <c r="AE196" s="176"/>
      <c r="AF196" s="219"/>
      <c r="AG196" s="176"/>
      <c r="AH196" s="219"/>
      <c r="AI196" s="176"/>
      <c r="AJ196" s="219"/>
      <c r="AK196" s="176"/>
      <c r="AL196" s="219"/>
      <c r="AM196" s="176"/>
      <c r="AN196" s="219"/>
      <c r="AO196" s="176"/>
      <c r="AP196" s="219"/>
      <c r="AQ196" s="176"/>
      <c r="AR196" s="219"/>
      <c r="AS196" s="176"/>
      <c r="AT196" s="219"/>
      <c r="AU196" s="176"/>
      <c r="AV196" s="219"/>
      <c r="AW196" s="176"/>
      <c r="AX196" s="219"/>
      <c r="AY196" s="176"/>
      <c r="AZ196" s="219"/>
      <c r="BA196" s="176"/>
      <c r="BB196" s="219"/>
      <c r="BC196" s="176"/>
      <c r="BD196" s="219"/>
      <c r="BE196" s="176"/>
      <c r="BF196" s="219"/>
      <c r="BG196" s="176"/>
      <c r="BH196" s="219"/>
      <c r="BI196" s="176"/>
      <c r="BJ196" s="219"/>
      <c r="BK196" s="176"/>
      <c r="BL196" s="219"/>
      <c r="BM196" s="176"/>
      <c r="BN196" s="219"/>
      <c r="BO196" s="176"/>
      <c r="BP196" s="219"/>
      <c r="BQ196" s="6"/>
    </row>
    <row r="197" spans="1:69" s="6" customFormat="1" ht="11.25" hidden="1" customHeight="1" x14ac:dyDescent="0.2">
      <c r="B197" s="86"/>
      <c r="C197" s="87"/>
      <c r="D197" s="79" t="s">
        <v>77</v>
      </c>
      <c r="E197" s="88" t="s">
        <v>5</v>
      </c>
      <c r="F197" s="89" t="s">
        <v>39</v>
      </c>
      <c r="G197" s="87"/>
      <c r="H197" s="90">
        <v>1</v>
      </c>
      <c r="I197" s="91"/>
      <c r="J197" s="87"/>
      <c r="K197" s="146"/>
      <c r="M197" s="177"/>
      <c r="N197" s="216"/>
      <c r="O197" s="177"/>
      <c r="P197" s="216"/>
      <c r="Q197" s="177"/>
      <c r="R197" s="216"/>
      <c r="S197" s="177"/>
      <c r="T197" s="216"/>
      <c r="U197" s="177"/>
      <c r="V197" s="216"/>
      <c r="W197" s="177"/>
      <c r="X197" s="216"/>
      <c r="Y197" s="177"/>
      <c r="Z197" s="216"/>
      <c r="AA197" s="177"/>
      <c r="AB197" s="216"/>
      <c r="AC197" s="177"/>
      <c r="AD197" s="216"/>
      <c r="AE197" s="177"/>
      <c r="AF197" s="216"/>
      <c r="AG197" s="177"/>
      <c r="AH197" s="216"/>
      <c r="AI197" s="177"/>
      <c r="AJ197" s="216"/>
      <c r="AK197" s="177"/>
      <c r="AL197" s="216"/>
      <c r="AM197" s="177"/>
      <c r="AN197" s="216"/>
      <c r="AO197" s="177"/>
      <c r="AP197" s="216"/>
      <c r="AQ197" s="177"/>
      <c r="AR197" s="216"/>
      <c r="AS197" s="177"/>
      <c r="AT197" s="216"/>
      <c r="AU197" s="177"/>
      <c r="AV197" s="216"/>
      <c r="AW197" s="177"/>
      <c r="AX197" s="216"/>
      <c r="AY197" s="177"/>
      <c r="AZ197" s="216"/>
      <c r="BA197" s="177"/>
      <c r="BB197" s="216"/>
      <c r="BC197" s="177"/>
      <c r="BD197" s="216"/>
      <c r="BE197" s="177"/>
      <c r="BF197" s="216"/>
      <c r="BG197" s="177"/>
      <c r="BH197" s="216"/>
      <c r="BI197" s="177"/>
      <c r="BJ197" s="216"/>
      <c r="BK197" s="177"/>
      <c r="BL197" s="216"/>
      <c r="BM197" s="177"/>
      <c r="BN197" s="216"/>
      <c r="BO197" s="177"/>
      <c r="BP197" s="216"/>
      <c r="BQ197" s="7"/>
    </row>
    <row r="198" spans="1:69" s="7" customFormat="1" ht="11.25" hidden="1" customHeight="1" x14ac:dyDescent="0.2">
      <c r="B198" s="92"/>
      <c r="C198" s="93"/>
      <c r="D198" s="79" t="s">
        <v>77</v>
      </c>
      <c r="E198" s="94" t="s">
        <v>5</v>
      </c>
      <c r="F198" s="95" t="s">
        <v>78</v>
      </c>
      <c r="G198" s="93"/>
      <c r="H198" s="96">
        <v>1</v>
      </c>
      <c r="I198" s="97"/>
      <c r="J198" s="93"/>
      <c r="K198" s="147"/>
      <c r="M198" s="178"/>
      <c r="N198" s="220"/>
      <c r="O198" s="178"/>
      <c r="P198" s="220"/>
      <c r="Q198" s="178"/>
      <c r="R198" s="220"/>
      <c r="S198" s="178"/>
      <c r="T198" s="220"/>
      <c r="U198" s="178"/>
      <c r="V198" s="220"/>
      <c r="W198" s="178"/>
      <c r="X198" s="220"/>
      <c r="Y198" s="178"/>
      <c r="Z198" s="220"/>
      <c r="AA198" s="178"/>
      <c r="AB198" s="220"/>
      <c r="AC198" s="178"/>
      <c r="AD198" s="220"/>
      <c r="AE198" s="178"/>
      <c r="AF198" s="220"/>
      <c r="AG198" s="178"/>
      <c r="AH198" s="220"/>
      <c r="AI198" s="178"/>
      <c r="AJ198" s="220"/>
      <c r="AK198" s="178"/>
      <c r="AL198" s="220"/>
      <c r="AM198" s="178"/>
      <c r="AN198" s="220"/>
      <c r="AO198" s="178"/>
      <c r="AP198" s="220"/>
      <c r="AQ198" s="178"/>
      <c r="AR198" s="220"/>
      <c r="AS198" s="178"/>
      <c r="AT198" s="220"/>
      <c r="AU198" s="178"/>
      <c r="AV198" s="220"/>
      <c r="AW198" s="178"/>
      <c r="AX198" s="220"/>
      <c r="AY198" s="178"/>
      <c r="AZ198" s="220"/>
      <c r="BA198" s="178"/>
      <c r="BB198" s="220"/>
      <c r="BC198" s="178"/>
      <c r="BD198" s="220"/>
      <c r="BE198" s="178"/>
      <c r="BF198" s="220"/>
      <c r="BG198" s="178"/>
      <c r="BH198" s="220"/>
      <c r="BI198" s="178"/>
      <c r="BJ198" s="220"/>
      <c r="BK198" s="178"/>
      <c r="BL198" s="220"/>
      <c r="BM198" s="178"/>
      <c r="BN198" s="220"/>
      <c r="BO198" s="178"/>
      <c r="BP198" s="220"/>
      <c r="BQ198" s="1"/>
    </row>
    <row r="199" spans="1:69" s="1" customFormat="1" ht="16.5" hidden="1" customHeight="1" x14ac:dyDescent="0.2">
      <c r="A199" s="114"/>
      <c r="B199" s="16"/>
      <c r="C199" s="98" t="s">
        <v>127</v>
      </c>
      <c r="D199" s="98" t="s">
        <v>108</v>
      </c>
      <c r="E199" s="99" t="s">
        <v>691</v>
      </c>
      <c r="F199" s="100" t="s">
        <v>692</v>
      </c>
      <c r="G199" s="101" t="s">
        <v>584</v>
      </c>
      <c r="H199" s="102">
        <v>2</v>
      </c>
      <c r="I199" s="103">
        <v>372.38</v>
      </c>
      <c r="J199" s="104">
        <f>ROUND(I199*H199,2)</f>
        <v>744.76</v>
      </c>
      <c r="K199" s="142"/>
      <c r="M199" s="161">
        <v>0</v>
      </c>
      <c r="N199" s="162">
        <f>M199*I199</f>
        <v>0</v>
      </c>
      <c r="O199" s="161">
        <v>0</v>
      </c>
      <c r="P199" s="162">
        <f>O199*I199</f>
        <v>0</v>
      </c>
      <c r="Q199" s="161">
        <v>0</v>
      </c>
      <c r="R199" s="162">
        <f>Q199*I199</f>
        <v>0</v>
      </c>
      <c r="S199" s="161">
        <f>M199+O199</f>
        <v>0</v>
      </c>
      <c r="T199" s="162">
        <f>S199*I199</f>
        <v>0</v>
      </c>
      <c r="U199" s="161">
        <v>0</v>
      </c>
      <c r="V199" s="162">
        <f>U199*I199</f>
        <v>0</v>
      </c>
      <c r="W199" s="161">
        <f>Q199+S199</f>
        <v>0</v>
      </c>
      <c r="X199" s="162">
        <f>W199*I199</f>
        <v>0</v>
      </c>
      <c r="Y199" s="161">
        <v>0</v>
      </c>
      <c r="Z199" s="162">
        <f>Y199*I199</f>
        <v>0</v>
      </c>
      <c r="AA199" s="161" t="e">
        <f>#REF!+#REF!</f>
        <v>#REF!</v>
      </c>
      <c r="AB199" s="162" t="e">
        <f>AA199*I199</f>
        <v>#REF!</v>
      </c>
      <c r="AC199" s="161">
        <v>0</v>
      </c>
      <c r="AD199" s="162">
        <f>AC199*I199</f>
        <v>0</v>
      </c>
      <c r="AE199" s="161" t="e">
        <f>Y199+AA199</f>
        <v>#REF!</v>
      </c>
      <c r="AF199" s="162" t="e">
        <f>AE199*I199</f>
        <v>#REF!</v>
      </c>
      <c r="AG199" s="161">
        <v>0</v>
      </c>
      <c r="AH199" s="162">
        <f>AG199*I199</f>
        <v>0</v>
      </c>
      <c r="AI199" s="161" t="e">
        <f>AC199+AE199</f>
        <v>#REF!</v>
      </c>
      <c r="AJ199" s="162" t="e">
        <f>AI199*I199</f>
        <v>#REF!</v>
      </c>
      <c r="AK199" s="161">
        <v>0</v>
      </c>
      <c r="AL199" s="162">
        <f>AK199*I199</f>
        <v>0</v>
      </c>
      <c r="AM199" s="161" t="e">
        <f>AG199+AI199</f>
        <v>#REF!</v>
      </c>
      <c r="AN199" s="162" t="e">
        <f>AM199*I199</f>
        <v>#REF!</v>
      </c>
      <c r="AO199" s="161">
        <v>0</v>
      </c>
      <c r="AP199" s="162">
        <f>AO199*I199</f>
        <v>0</v>
      </c>
      <c r="AQ199" s="161" t="e">
        <f>AK199+AM199</f>
        <v>#REF!</v>
      </c>
      <c r="AR199" s="162" t="e">
        <f>AQ199*I199</f>
        <v>#REF!</v>
      </c>
      <c r="AS199" s="161">
        <v>0</v>
      </c>
      <c r="AT199" s="162">
        <f>AS199*I199</f>
        <v>0</v>
      </c>
      <c r="AU199" s="161" t="e">
        <f>AO199+AQ199</f>
        <v>#REF!</v>
      </c>
      <c r="AV199" s="162" t="e">
        <f>AU199*I199</f>
        <v>#REF!</v>
      </c>
      <c r="AW199" s="161">
        <v>0</v>
      </c>
      <c r="AX199" s="162">
        <f>AW199*I199</f>
        <v>0</v>
      </c>
      <c r="AY199" s="161" t="e">
        <f t="shared" ref="AY199" si="448">AS199+AU199</f>
        <v>#REF!</v>
      </c>
      <c r="AZ199" s="162" t="e">
        <f>AY199*I199</f>
        <v>#REF!</v>
      </c>
      <c r="BA199" s="161">
        <v>0</v>
      </c>
      <c r="BB199" s="162">
        <f>BA199*I199</f>
        <v>0</v>
      </c>
      <c r="BC199" s="161" t="e">
        <f t="shared" ref="BC199" si="449">AW199+AY199</f>
        <v>#REF!</v>
      </c>
      <c r="BD199" s="162" t="e">
        <f>BC199*I199</f>
        <v>#REF!</v>
      </c>
      <c r="BE199" s="161">
        <v>0</v>
      </c>
      <c r="BF199" s="162">
        <f>BE199*I199</f>
        <v>0</v>
      </c>
      <c r="BG199" s="161" t="e">
        <f t="shared" ref="BG199" si="450">BA199+BC199</f>
        <v>#REF!</v>
      </c>
      <c r="BH199" s="162" t="e">
        <f>BG199*I199</f>
        <v>#REF!</v>
      </c>
      <c r="BI199" s="161">
        <v>0</v>
      </c>
      <c r="BJ199" s="162">
        <f>BI199*I199</f>
        <v>0</v>
      </c>
      <c r="BK199" s="161" t="e">
        <f t="shared" ref="BK199" si="451">BE199+BG199</f>
        <v>#REF!</v>
      </c>
      <c r="BL199" s="162" t="e">
        <f>BK199*I199</f>
        <v>#REF!</v>
      </c>
      <c r="BM199" s="161">
        <v>0</v>
      </c>
      <c r="BN199" s="162">
        <f>BM199*I199</f>
        <v>0</v>
      </c>
      <c r="BO199" s="161" t="e">
        <f>BI199+BK199</f>
        <v>#REF!</v>
      </c>
      <c r="BP199" s="162" t="e">
        <f>BO199*I199</f>
        <v>#REF!</v>
      </c>
      <c r="BQ199" s="5"/>
    </row>
    <row r="200" spans="1:69" s="5" customFormat="1" ht="11.25" hidden="1" customHeight="1" x14ac:dyDescent="0.2">
      <c r="B200" s="81"/>
      <c r="C200" s="82"/>
      <c r="D200" s="79" t="s">
        <v>77</v>
      </c>
      <c r="E200" s="83" t="s">
        <v>5</v>
      </c>
      <c r="F200" s="84" t="s">
        <v>654</v>
      </c>
      <c r="G200" s="82"/>
      <c r="H200" s="83" t="s">
        <v>5</v>
      </c>
      <c r="I200" s="85"/>
      <c r="J200" s="82"/>
      <c r="K200" s="145"/>
      <c r="M200" s="176"/>
      <c r="N200" s="219"/>
      <c r="O200" s="176"/>
      <c r="P200" s="219"/>
      <c r="Q200" s="176"/>
      <c r="R200" s="219"/>
      <c r="S200" s="176"/>
      <c r="T200" s="219"/>
      <c r="U200" s="176"/>
      <c r="V200" s="219"/>
      <c r="W200" s="176"/>
      <c r="X200" s="219"/>
      <c r="Y200" s="176"/>
      <c r="Z200" s="219"/>
      <c r="AA200" s="176"/>
      <c r="AB200" s="219"/>
      <c r="AC200" s="176"/>
      <c r="AD200" s="219"/>
      <c r="AE200" s="176"/>
      <c r="AF200" s="219"/>
      <c r="AG200" s="176"/>
      <c r="AH200" s="219"/>
      <c r="AI200" s="176"/>
      <c r="AJ200" s="219"/>
      <c r="AK200" s="176"/>
      <c r="AL200" s="219"/>
      <c r="AM200" s="176"/>
      <c r="AN200" s="219"/>
      <c r="AO200" s="176"/>
      <c r="AP200" s="219"/>
      <c r="AQ200" s="176"/>
      <c r="AR200" s="219"/>
      <c r="AS200" s="176"/>
      <c r="AT200" s="219"/>
      <c r="AU200" s="176"/>
      <c r="AV200" s="219"/>
      <c r="AW200" s="176"/>
      <c r="AX200" s="219"/>
      <c r="AY200" s="176"/>
      <c r="AZ200" s="219"/>
      <c r="BA200" s="176"/>
      <c r="BB200" s="219"/>
      <c r="BC200" s="176"/>
      <c r="BD200" s="219"/>
      <c r="BE200" s="176"/>
      <c r="BF200" s="219"/>
      <c r="BG200" s="176"/>
      <c r="BH200" s="219"/>
      <c r="BI200" s="176"/>
      <c r="BJ200" s="219"/>
      <c r="BK200" s="176"/>
      <c r="BL200" s="219"/>
      <c r="BM200" s="176"/>
      <c r="BN200" s="219"/>
      <c r="BO200" s="176"/>
      <c r="BP200" s="219"/>
      <c r="BQ200" s="6"/>
    </row>
    <row r="201" spans="1:69" s="6" customFormat="1" ht="11.25" hidden="1" customHeight="1" x14ac:dyDescent="0.2">
      <c r="B201" s="86"/>
      <c r="C201" s="87"/>
      <c r="D201" s="79" t="s">
        <v>77</v>
      </c>
      <c r="E201" s="88" t="s">
        <v>5</v>
      </c>
      <c r="F201" s="89" t="s">
        <v>41</v>
      </c>
      <c r="G201" s="87"/>
      <c r="H201" s="90">
        <v>2</v>
      </c>
      <c r="I201" s="91"/>
      <c r="J201" s="87"/>
      <c r="K201" s="146"/>
      <c r="M201" s="177"/>
      <c r="N201" s="216"/>
      <c r="O201" s="177"/>
      <c r="P201" s="216"/>
      <c r="Q201" s="177"/>
      <c r="R201" s="216"/>
      <c r="S201" s="177"/>
      <c r="T201" s="216"/>
      <c r="U201" s="177"/>
      <c r="V201" s="216"/>
      <c r="W201" s="177"/>
      <c r="X201" s="216"/>
      <c r="Y201" s="177"/>
      <c r="Z201" s="216"/>
      <c r="AA201" s="177"/>
      <c r="AB201" s="216"/>
      <c r="AC201" s="177"/>
      <c r="AD201" s="216"/>
      <c r="AE201" s="177"/>
      <c r="AF201" s="216"/>
      <c r="AG201" s="177"/>
      <c r="AH201" s="216"/>
      <c r="AI201" s="177"/>
      <c r="AJ201" s="216"/>
      <c r="AK201" s="177"/>
      <c r="AL201" s="216"/>
      <c r="AM201" s="177"/>
      <c r="AN201" s="216"/>
      <c r="AO201" s="177"/>
      <c r="AP201" s="216"/>
      <c r="AQ201" s="177"/>
      <c r="AR201" s="216"/>
      <c r="AS201" s="177"/>
      <c r="AT201" s="216"/>
      <c r="AU201" s="177"/>
      <c r="AV201" s="216"/>
      <c r="AW201" s="177"/>
      <c r="AX201" s="216"/>
      <c r="AY201" s="177"/>
      <c r="AZ201" s="216"/>
      <c r="BA201" s="177"/>
      <c r="BB201" s="216"/>
      <c r="BC201" s="177"/>
      <c r="BD201" s="216"/>
      <c r="BE201" s="177"/>
      <c r="BF201" s="216"/>
      <c r="BG201" s="177"/>
      <c r="BH201" s="216"/>
      <c r="BI201" s="177"/>
      <c r="BJ201" s="216"/>
      <c r="BK201" s="177"/>
      <c r="BL201" s="216"/>
      <c r="BM201" s="177"/>
      <c r="BN201" s="216"/>
      <c r="BO201" s="177"/>
      <c r="BP201" s="216"/>
      <c r="BQ201" s="7"/>
    </row>
    <row r="202" spans="1:69" s="7" customFormat="1" ht="11.25" hidden="1" customHeight="1" x14ac:dyDescent="0.2">
      <c r="B202" s="92"/>
      <c r="C202" s="93"/>
      <c r="D202" s="79" t="s">
        <v>77</v>
      </c>
      <c r="E202" s="94" t="s">
        <v>5</v>
      </c>
      <c r="F202" s="95" t="s">
        <v>78</v>
      </c>
      <c r="G202" s="93"/>
      <c r="H202" s="96">
        <v>2</v>
      </c>
      <c r="I202" s="97"/>
      <c r="J202" s="93"/>
      <c r="K202" s="147"/>
      <c r="M202" s="178"/>
      <c r="N202" s="220"/>
      <c r="O202" s="178"/>
      <c r="P202" s="220"/>
      <c r="Q202" s="178"/>
      <c r="R202" s="220"/>
      <c r="S202" s="178"/>
      <c r="T202" s="220"/>
      <c r="U202" s="178"/>
      <c r="V202" s="220"/>
      <c r="W202" s="178"/>
      <c r="X202" s="220"/>
      <c r="Y202" s="178"/>
      <c r="Z202" s="220"/>
      <c r="AA202" s="178"/>
      <c r="AB202" s="220"/>
      <c r="AC202" s="178"/>
      <c r="AD202" s="220"/>
      <c r="AE202" s="178"/>
      <c r="AF202" s="220"/>
      <c r="AG202" s="178"/>
      <c r="AH202" s="220"/>
      <c r="AI202" s="178"/>
      <c r="AJ202" s="220"/>
      <c r="AK202" s="178"/>
      <c r="AL202" s="220"/>
      <c r="AM202" s="178"/>
      <c r="AN202" s="220"/>
      <c r="AO202" s="178"/>
      <c r="AP202" s="220"/>
      <c r="AQ202" s="178"/>
      <c r="AR202" s="220"/>
      <c r="AS202" s="178"/>
      <c r="AT202" s="220"/>
      <c r="AU202" s="178"/>
      <c r="AV202" s="220"/>
      <c r="AW202" s="178"/>
      <c r="AX202" s="220"/>
      <c r="AY202" s="178"/>
      <c r="AZ202" s="220"/>
      <c r="BA202" s="178"/>
      <c r="BB202" s="220"/>
      <c r="BC202" s="178"/>
      <c r="BD202" s="220"/>
      <c r="BE202" s="178"/>
      <c r="BF202" s="220"/>
      <c r="BG202" s="178"/>
      <c r="BH202" s="220"/>
      <c r="BI202" s="178"/>
      <c r="BJ202" s="220"/>
      <c r="BK202" s="178"/>
      <c r="BL202" s="220"/>
      <c r="BM202" s="178"/>
      <c r="BN202" s="220"/>
      <c r="BO202" s="178"/>
      <c r="BP202" s="220"/>
      <c r="BQ202" s="1"/>
    </row>
    <row r="203" spans="1:69" s="1" customFormat="1" ht="16.5" hidden="1" customHeight="1" x14ac:dyDescent="0.2">
      <c r="A203" s="114"/>
      <c r="B203" s="16"/>
      <c r="C203" s="98" t="s">
        <v>128</v>
      </c>
      <c r="D203" s="98" t="s">
        <v>108</v>
      </c>
      <c r="E203" s="99" t="s">
        <v>693</v>
      </c>
      <c r="F203" s="100" t="s">
        <v>694</v>
      </c>
      <c r="G203" s="101" t="s">
        <v>584</v>
      </c>
      <c r="H203" s="102">
        <v>1</v>
      </c>
      <c r="I203" s="103">
        <v>1693.88</v>
      </c>
      <c r="J203" s="104">
        <f>ROUND(I203*H203,2)</f>
        <v>1693.88</v>
      </c>
      <c r="K203" s="142"/>
      <c r="M203" s="161">
        <v>0</v>
      </c>
      <c r="N203" s="162">
        <f>M203*I203</f>
        <v>0</v>
      </c>
      <c r="O203" s="161">
        <v>0</v>
      </c>
      <c r="P203" s="162">
        <f>O203*I203</f>
        <v>0</v>
      </c>
      <c r="Q203" s="161">
        <v>0</v>
      </c>
      <c r="R203" s="162">
        <f>Q203*I203</f>
        <v>0</v>
      </c>
      <c r="S203" s="161">
        <f>M203+O203</f>
        <v>0</v>
      </c>
      <c r="T203" s="162">
        <f>S203*I203</f>
        <v>0</v>
      </c>
      <c r="U203" s="161">
        <v>0</v>
      </c>
      <c r="V203" s="162">
        <f>U203*I203</f>
        <v>0</v>
      </c>
      <c r="W203" s="161">
        <f>Q203+S203</f>
        <v>0</v>
      </c>
      <c r="X203" s="162">
        <f>W203*I203</f>
        <v>0</v>
      </c>
      <c r="Y203" s="161">
        <v>0</v>
      </c>
      <c r="Z203" s="162">
        <f>Y203*I203</f>
        <v>0</v>
      </c>
      <c r="AA203" s="161" t="e">
        <f>#REF!+#REF!</f>
        <v>#REF!</v>
      </c>
      <c r="AB203" s="162" t="e">
        <f>AA203*I203</f>
        <v>#REF!</v>
      </c>
      <c r="AC203" s="161">
        <v>0</v>
      </c>
      <c r="AD203" s="162">
        <f>AC203*I203</f>
        <v>0</v>
      </c>
      <c r="AE203" s="161" t="e">
        <f>Y203+AA203</f>
        <v>#REF!</v>
      </c>
      <c r="AF203" s="162" t="e">
        <f>AE203*I203</f>
        <v>#REF!</v>
      </c>
      <c r="AG203" s="161">
        <v>0</v>
      </c>
      <c r="AH203" s="162">
        <f>AG203*I203</f>
        <v>0</v>
      </c>
      <c r="AI203" s="161" t="e">
        <f>AC203+AE203</f>
        <v>#REF!</v>
      </c>
      <c r="AJ203" s="162" t="e">
        <f>AI203*I203</f>
        <v>#REF!</v>
      </c>
      <c r="AK203" s="161">
        <v>0</v>
      </c>
      <c r="AL203" s="162">
        <f>AK203*I203</f>
        <v>0</v>
      </c>
      <c r="AM203" s="161" t="e">
        <f>AG203+AI203</f>
        <v>#REF!</v>
      </c>
      <c r="AN203" s="162" t="e">
        <f>AM203*I203</f>
        <v>#REF!</v>
      </c>
      <c r="AO203" s="161">
        <v>0</v>
      </c>
      <c r="AP203" s="162">
        <f>AO203*I203</f>
        <v>0</v>
      </c>
      <c r="AQ203" s="161" t="e">
        <f>AK203+AM203</f>
        <v>#REF!</v>
      </c>
      <c r="AR203" s="162" t="e">
        <f>AQ203*I203</f>
        <v>#REF!</v>
      </c>
      <c r="AS203" s="161">
        <v>0</v>
      </c>
      <c r="AT203" s="162">
        <f>AS203*I203</f>
        <v>0</v>
      </c>
      <c r="AU203" s="161" t="e">
        <f>AO203+AQ203</f>
        <v>#REF!</v>
      </c>
      <c r="AV203" s="162" t="e">
        <f>AU203*I203</f>
        <v>#REF!</v>
      </c>
      <c r="AW203" s="161">
        <v>0</v>
      </c>
      <c r="AX203" s="162">
        <f>AW203*I203</f>
        <v>0</v>
      </c>
      <c r="AY203" s="161" t="e">
        <f t="shared" ref="AY203" si="452">AS203+AU203</f>
        <v>#REF!</v>
      </c>
      <c r="AZ203" s="162" t="e">
        <f>AY203*I203</f>
        <v>#REF!</v>
      </c>
      <c r="BA203" s="161">
        <v>0</v>
      </c>
      <c r="BB203" s="162">
        <f>BA203*I203</f>
        <v>0</v>
      </c>
      <c r="BC203" s="161" t="e">
        <f t="shared" ref="BC203" si="453">AW203+AY203</f>
        <v>#REF!</v>
      </c>
      <c r="BD203" s="162" t="e">
        <f>BC203*I203</f>
        <v>#REF!</v>
      </c>
      <c r="BE203" s="161">
        <v>0</v>
      </c>
      <c r="BF203" s="162">
        <f>BE203*I203</f>
        <v>0</v>
      </c>
      <c r="BG203" s="161" t="e">
        <f t="shared" ref="BG203" si="454">BA203+BC203</f>
        <v>#REF!</v>
      </c>
      <c r="BH203" s="162" t="e">
        <f>BG203*I203</f>
        <v>#REF!</v>
      </c>
      <c r="BI203" s="161">
        <v>0</v>
      </c>
      <c r="BJ203" s="162">
        <f>BI203*I203</f>
        <v>0</v>
      </c>
      <c r="BK203" s="161" t="e">
        <f t="shared" ref="BK203" si="455">BE203+BG203</f>
        <v>#REF!</v>
      </c>
      <c r="BL203" s="162" t="e">
        <f>BK203*I203</f>
        <v>#REF!</v>
      </c>
      <c r="BM203" s="161">
        <v>0</v>
      </c>
      <c r="BN203" s="162">
        <f>BM203*I203</f>
        <v>0</v>
      </c>
      <c r="BO203" s="161" t="e">
        <f>BI203+BK203</f>
        <v>#REF!</v>
      </c>
      <c r="BP203" s="162" t="e">
        <f>BO203*I203</f>
        <v>#REF!</v>
      </c>
      <c r="BQ203" s="5"/>
    </row>
    <row r="204" spans="1:69" s="5" customFormat="1" ht="11.25" hidden="1" customHeight="1" x14ac:dyDescent="0.2">
      <c r="B204" s="81"/>
      <c r="C204" s="82"/>
      <c r="D204" s="79" t="s">
        <v>77</v>
      </c>
      <c r="E204" s="83" t="s">
        <v>5</v>
      </c>
      <c r="F204" s="84" t="s">
        <v>654</v>
      </c>
      <c r="G204" s="82"/>
      <c r="H204" s="83" t="s">
        <v>5</v>
      </c>
      <c r="I204" s="85"/>
      <c r="J204" s="82"/>
      <c r="K204" s="145"/>
      <c r="M204" s="176"/>
      <c r="N204" s="219"/>
      <c r="O204" s="176"/>
      <c r="P204" s="219"/>
      <c r="Q204" s="176"/>
      <c r="R204" s="219"/>
      <c r="S204" s="176"/>
      <c r="T204" s="219"/>
      <c r="U204" s="176"/>
      <c r="V204" s="219"/>
      <c r="W204" s="176"/>
      <c r="X204" s="219"/>
      <c r="Y204" s="176"/>
      <c r="Z204" s="219"/>
      <c r="AA204" s="176"/>
      <c r="AB204" s="219"/>
      <c r="AC204" s="176"/>
      <c r="AD204" s="219"/>
      <c r="AE204" s="176"/>
      <c r="AF204" s="219"/>
      <c r="AG204" s="176"/>
      <c r="AH204" s="219"/>
      <c r="AI204" s="176"/>
      <c r="AJ204" s="219"/>
      <c r="AK204" s="176"/>
      <c r="AL204" s="219"/>
      <c r="AM204" s="176"/>
      <c r="AN204" s="219"/>
      <c r="AO204" s="176"/>
      <c r="AP204" s="219"/>
      <c r="AQ204" s="176"/>
      <c r="AR204" s="219"/>
      <c r="AS204" s="176"/>
      <c r="AT204" s="219"/>
      <c r="AU204" s="176"/>
      <c r="AV204" s="219"/>
      <c r="AW204" s="176"/>
      <c r="AX204" s="219"/>
      <c r="AY204" s="176"/>
      <c r="AZ204" s="219"/>
      <c r="BA204" s="176"/>
      <c r="BB204" s="219"/>
      <c r="BC204" s="176"/>
      <c r="BD204" s="219"/>
      <c r="BE204" s="176"/>
      <c r="BF204" s="219"/>
      <c r="BG204" s="176"/>
      <c r="BH204" s="219"/>
      <c r="BI204" s="176"/>
      <c r="BJ204" s="219"/>
      <c r="BK204" s="176"/>
      <c r="BL204" s="219"/>
      <c r="BM204" s="176"/>
      <c r="BN204" s="219"/>
      <c r="BO204" s="176"/>
      <c r="BP204" s="219"/>
      <c r="BQ204" s="6"/>
    </row>
    <row r="205" spans="1:69" s="6" customFormat="1" ht="11.25" hidden="1" customHeight="1" x14ac:dyDescent="0.2">
      <c r="B205" s="86"/>
      <c r="C205" s="87"/>
      <c r="D205" s="79" t="s">
        <v>77</v>
      </c>
      <c r="E205" s="88" t="s">
        <v>5</v>
      </c>
      <c r="F205" s="89" t="s">
        <v>39</v>
      </c>
      <c r="G205" s="87"/>
      <c r="H205" s="90">
        <v>1</v>
      </c>
      <c r="I205" s="91"/>
      <c r="J205" s="87"/>
      <c r="K205" s="146"/>
      <c r="M205" s="177"/>
      <c r="N205" s="216"/>
      <c r="O205" s="177"/>
      <c r="P205" s="216"/>
      <c r="Q205" s="177"/>
      <c r="R205" s="216"/>
      <c r="S205" s="177"/>
      <c r="T205" s="216"/>
      <c r="U205" s="177"/>
      <c r="V205" s="216"/>
      <c r="W205" s="177"/>
      <c r="X205" s="216"/>
      <c r="Y205" s="177"/>
      <c r="Z205" s="216"/>
      <c r="AA205" s="177"/>
      <c r="AB205" s="216"/>
      <c r="AC205" s="177"/>
      <c r="AD205" s="216"/>
      <c r="AE205" s="177"/>
      <c r="AF205" s="216"/>
      <c r="AG205" s="177"/>
      <c r="AH205" s="216"/>
      <c r="AI205" s="177"/>
      <c r="AJ205" s="216"/>
      <c r="AK205" s="177"/>
      <c r="AL205" s="216"/>
      <c r="AM205" s="177"/>
      <c r="AN205" s="216"/>
      <c r="AO205" s="177"/>
      <c r="AP205" s="216"/>
      <c r="AQ205" s="177"/>
      <c r="AR205" s="216"/>
      <c r="AS205" s="177"/>
      <c r="AT205" s="216"/>
      <c r="AU205" s="177"/>
      <c r="AV205" s="216"/>
      <c r="AW205" s="177"/>
      <c r="AX205" s="216"/>
      <c r="AY205" s="177"/>
      <c r="AZ205" s="216"/>
      <c r="BA205" s="177"/>
      <c r="BB205" s="216"/>
      <c r="BC205" s="177"/>
      <c r="BD205" s="216"/>
      <c r="BE205" s="177"/>
      <c r="BF205" s="216"/>
      <c r="BG205" s="177"/>
      <c r="BH205" s="216"/>
      <c r="BI205" s="177"/>
      <c r="BJ205" s="216"/>
      <c r="BK205" s="177"/>
      <c r="BL205" s="216"/>
      <c r="BM205" s="177"/>
      <c r="BN205" s="216"/>
      <c r="BO205" s="177"/>
      <c r="BP205" s="216"/>
      <c r="BQ205" s="7"/>
    </row>
    <row r="206" spans="1:69" s="7" customFormat="1" ht="11.25" hidden="1" customHeight="1" x14ac:dyDescent="0.2">
      <c r="B206" s="92"/>
      <c r="C206" s="93"/>
      <c r="D206" s="79" t="s">
        <v>77</v>
      </c>
      <c r="E206" s="94" t="s">
        <v>5</v>
      </c>
      <c r="F206" s="95" t="s">
        <v>78</v>
      </c>
      <c r="G206" s="93"/>
      <c r="H206" s="96">
        <v>1</v>
      </c>
      <c r="I206" s="97"/>
      <c r="J206" s="93"/>
      <c r="K206" s="147"/>
      <c r="M206" s="178"/>
      <c r="N206" s="220"/>
      <c r="O206" s="178"/>
      <c r="P206" s="220"/>
      <c r="Q206" s="178"/>
      <c r="R206" s="220"/>
      <c r="S206" s="178"/>
      <c r="T206" s="220"/>
      <c r="U206" s="178"/>
      <c r="V206" s="220"/>
      <c r="W206" s="178"/>
      <c r="X206" s="220"/>
      <c r="Y206" s="178"/>
      <c r="Z206" s="220"/>
      <c r="AA206" s="178"/>
      <c r="AB206" s="220"/>
      <c r="AC206" s="178"/>
      <c r="AD206" s="220"/>
      <c r="AE206" s="178"/>
      <c r="AF206" s="220"/>
      <c r="AG206" s="178"/>
      <c r="AH206" s="220"/>
      <c r="AI206" s="178"/>
      <c r="AJ206" s="220"/>
      <c r="AK206" s="178"/>
      <c r="AL206" s="220"/>
      <c r="AM206" s="178"/>
      <c r="AN206" s="220"/>
      <c r="AO206" s="178"/>
      <c r="AP206" s="220"/>
      <c r="AQ206" s="178"/>
      <c r="AR206" s="220"/>
      <c r="AS206" s="178"/>
      <c r="AT206" s="220"/>
      <c r="AU206" s="178"/>
      <c r="AV206" s="220"/>
      <c r="AW206" s="178"/>
      <c r="AX206" s="220"/>
      <c r="AY206" s="178"/>
      <c r="AZ206" s="220"/>
      <c r="BA206" s="178"/>
      <c r="BB206" s="220"/>
      <c r="BC206" s="178"/>
      <c r="BD206" s="220"/>
      <c r="BE206" s="178"/>
      <c r="BF206" s="220"/>
      <c r="BG206" s="178"/>
      <c r="BH206" s="220"/>
      <c r="BI206" s="178"/>
      <c r="BJ206" s="220"/>
      <c r="BK206" s="178"/>
      <c r="BL206" s="220"/>
      <c r="BM206" s="178"/>
      <c r="BN206" s="220"/>
      <c r="BO206" s="178"/>
      <c r="BP206" s="220"/>
      <c r="BQ206" s="1"/>
    </row>
    <row r="207" spans="1:69" s="1" customFormat="1" ht="16.5" hidden="1" customHeight="1" x14ac:dyDescent="0.2">
      <c r="A207" s="114"/>
      <c r="B207" s="16"/>
      <c r="C207" s="98" t="s">
        <v>129</v>
      </c>
      <c r="D207" s="98" t="s">
        <v>108</v>
      </c>
      <c r="E207" s="99" t="s">
        <v>695</v>
      </c>
      <c r="F207" s="100" t="s">
        <v>696</v>
      </c>
      <c r="G207" s="101" t="s">
        <v>145</v>
      </c>
      <c r="H207" s="102">
        <v>32</v>
      </c>
      <c r="I207" s="103">
        <v>10.49</v>
      </c>
      <c r="J207" s="104">
        <f>ROUND(I207*H207,2)</f>
        <v>335.68</v>
      </c>
      <c r="K207" s="142"/>
      <c r="M207" s="161">
        <v>0</v>
      </c>
      <c r="N207" s="162">
        <f>M207*I207</f>
        <v>0</v>
      </c>
      <c r="O207" s="161">
        <v>0</v>
      </c>
      <c r="P207" s="162">
        <f>O207*I207</f>
        <v>0</v>
      </c>
      <c r="Q207" s="161">
        <v>0</v>
      </c>
      <c r="R207" s="162">
        <f>Q207*I207</f>
        <v>0</v>
      </c>
      <c r="S207" s="161">
        <f>M207+O207</f>
        <v>0</v>
      </c>
      <c r="T207" s="162">
        <f>S207*I207</f>
        <v>0</v>
      </c>
      <c r="U207" s="161">
        <v>0</v>
      </c>
      <c r="V207" s="162">
        <f>U207*I207</f>
        <v>0</v>
      </c>
      <c r="W207" s="161">
        <f>Q207+S207</f>
        <v>0</v>
      </c>
      <c r="X207" s="162">
        <f>W207*I207</f>
        <v>0</v>
      </c>
      <c r="Y207" s="161">
        <v>0</v>
      </c>
      <c r="Z207" s="162">
        <f>Y207*I207</f>
        <v>0</v>
      </c>
      <c r="AA207" s="161" t="e">
        <f>#REF!+#REF!</f>
        <v>#REF!</v>
      </c>
      <c r="AB207" s="162" t="e">
        <f>AA207*I207</f>
        <v>#REF!</v>
      </c>
      <c r="AC207" s="161">
        <v>0</v>
      </c>
      <c r="AD207" s="162">
        <f>AC207*I207</f>
        <v>0</v>
      </c>
      <c r="AE207" s="161" t="e">
        <f>Y207+AA207</f>
        <v>#REF!</v>
      </c>
      <c r="AF207" s="162" t="e">
        <f>AE207*I207</f>
        <v>#REF!</v>
      </c>
      <c r="AG207" s="161">
        <v>0</v>
      </c>
      <c r="AH207" s="162">
        <f>AG207*I207</f>
        <v>0</v>
      </c>
      <c r="AI207" s="161" t="e">
        <f>AC207+AE207</f>
        <v>#REF!</v>
      </c>
      <c r="AJ207" s="162" t="e">
        <f>AI207*I207</f>
        <v>#REF!</v>
      </c>
      <c r="AK207" s="161">
        <v>0</v>
      </c>
      <c r="AL207" s="162">
        <f>AK207*I207</f>
        <v>0</v>
      </c>
      <c r="AM207" s="161" t="e">
        <f>AG207+AI207</f>
        <v>#REF!</v>
      </c>
      <c r="AN207" s="162" t="e">
        <f>AM207*I207</f>
        <v>#REF!</v>
      </c>
      <c r="AO207" s="161">
        <v>0</v>
      </c>
      <c r="AP207" s="162">
        <f>AO207*I207</f>
        <v>0</v>
      </c>
      <c r="AQ207" s="161" t="e">
        <f>AK207+AM207</f>
        <v>#REF!</v>
      </c>
      <c r="AR207" s="162" t="e">
        <f>AQ207*I207</f>
        <v>#REF!</v>
      </c>
      <c r="AS207" s="161">
        <v>0</v>
      </c>
      <c r="AT207" s="162">
        <f>AS207*I207</f>
        <v>0</v>
      </c>
      <c r="AU207" s="161" t="e">
        <f>AO207+AQ207</f>
        <v>#REF!</v>
      </c>
      <c r="AV207" s="162" t="e">
        <f>AU207*I207</f>
        <v>#REF!</v>
      </c>
      <c r="AW207" s="161">
        <v>0</v>
      </c>
      <c r="AX207" s="162">
        <f>AW207*I207</f>
        <v>0</v>
      </c>
      <c r="AY207" s="161" t="e">
        <f t="shared" ref="AY207" si="456">AS207+AU207</f>
        <v>#REF!</v>
      </c>
      <c r="AZ207" s="162" t="e">
        <f>AY207*I207</f>
        <v>#REF!</v>
      </c>
      <c r="BA207" s="161">
        <v>0</v>
      </c>
      <c r="BB207" s="162">
        <f>BA207*I207</f>
        <v>0</v>
      </c>
      <c r="BC207" s="161" t="e">
        <f t="shared" ref="BC207" si="457">AW207+AY207</f>
        <v>#REF!</v>
      </c>
      <c r="BD207" s="162" t="e">
        <f>BC207*I207</f>
        <v>#REF!</v>
      </c>
      <c r="BE207" s="161">
        <v>0</v>
      </c>
      <c r="BF207" s="162">
        <f>BE207*I207</f>
        <v>0</v>
      </c>
      <c r="BG207" s="161" t="e">
        <f t="shared" ref="BG207" si="458">BA207+BC207</f>
        <v>#REF!</v>
      </c>
      <c r="BH207" s="162" t="e">
        <f>BG207*I207</f>
        <v>#REF!</v>
      </c>
      <c r="BI207" s="161">
        <v>0</v>
      </c>
      <c r="BJ207" s="162">
        <f>BI207*I207</f>
        <v>0</v>
      </c>
      <c r="BK207" s="161" t="e">
        <f t="shared" ref="BK207" si="459">BE207+BG207</f>
        <v>#REF!</v>
      </c>
      <c r="BL207" s="162" t="e">
        <f>BK207*I207</f>
        <v>#REF!</v>
      </c>
      <c r="BM207" s="161">
        <v>0</v>
      </c>
      <c r="BN207" s="162">
        <f>BM207*I207</f>
        <v>0</v>
      </c>
      <c r="BO207" s="161" t="e">
        <f>BI207+BK207</f>
        <v>#REF!</v>
      </c>
      <c r="BP207" s="162" t="e">
        <f>BO207*I207</f>
        <v>#REF!</v>
      </c>
      <c r="BQ207" s="5"/>
    </row>
    <row r="208" spans="1:69" s="5" customFormat="1" ht="11.25" hidden="1" customHeight="1" x14ac:dyDescent="0.2">
      <c r="B208" s="81"/>
      <c r="C208" s="82"/>
      <c r="D208" s="79" t="s">
        <v>77</v>
      </c>
      <c r="E208" s="83" t="s">
        <v>5</v>
      </c>
      <c r="F208" s="84" t="s">
        <v>654</v>
      </c>
      <c r="G208" s="82"/>
      <c r="H208" s="83" t="s">
        <v>5</v>
      </c>
      <c r="I208" s="85"/>
      <c r="J208" s="82"/>
      <c r="K208" s="145"/>
      <c r="M208" s="176"/>
      <c r="N208" s="219"/>
      <c r="O208" s="176"/>
      <c r="P208" s="219"/>
      <c r="Q208" s="176"/>
      <c r="R208" s="219"/>
      <c r="S208" s="176"/>
      <c r="T208" s="219"/>
      <c r="U208" s="176"/>
      <c r="V208" s="219"/>
      <c r="W208" s="176"/>
      <c r="X208" s="219"/>
      <c r="Y208" s="176"/>
      <c r="Z208" s="219"/>
      <c r="AA208" s="176"/>
      <c r="AB208" s="219"/>
      <c r="AC208" s="176"/>
      <c r="AD208" s="219"/>
      <c r="AE208" s="176"/>
      <c r="AF208" s="219"/>
      <c r="AG208" s="176"/>
      <c r="AH208" s="219"/>
      <c r="AI208" s="176"/>
      <c r="AJ208" s="219"/>
      <c r="AK208" s="176"/>
      <c r="AL208" s="219"/>
      <c r="AM208" s="176"/>
      <c r="AN208" s="219"/>
      <c r="AO208" s="176"/>
      <c r="AP208" s="219"/>
      <c r="AQ208" s="176"/>
      <c r="AR208" s="219"/>
      <c r="AS208" s="176"/>
      <c r="AT208" s="219"/>
      <c r="AU208" s="176"/>
      <c r="AV208" s="219"/>
      <c r="AW208" s="176"/>
      <c r="AX208" s="219"/>
      <c r="AY208" s="176"/>
      <c r="AZ208" s="219"/>
      <c r="BA208" s="176"/>
      <c r="BB208" s="219"/>
      <c r="BC208" s="176"/>
      <c r="BD208" s="219"/>
      <c r="BE208" s="176"/>
      <c r="BF208" s="219"/>
      <c r="BG208" s="176"/>
      <c r="BH208" s="219"/>
      <c r="BI208" s="176"/>
      <c r="BJ208" s="219"/>
      <c r="BK208" s="176"/>
      <c r="BL208" s="219"/>
      <c r="BM208" s="176"/>
      <c r="BN208" s="219"/>
      <c r="BO208" s="176"/>
      <c r="BP208" s="219"/>
      <c r="BQ208" s="6"/>
    </row>
    <row r="209" spans="1:69" s="6" customFormat="1" ht="11.25" hidden="1" customHeight="1" x14ac:dyDescent="0.2">
      <c r="B209" s="86"/>
      <c r="C209" s="87"/>
      <c r="D209" s="79" t="s">
        <v>77</v>
      </c>
      <c r="E209" s="88" t="s">
        <v>5</v>
      </c>
      <c r="F209" s="89" t="s">
        <v>127</v>
      </c>
      <c r="G209" s="87"/>
      <c r="H209" s="90">
        <v>32</v>
      </c>
      <c r="I209" s="91"/>
      <c r="J209" s="87"/>
      <c r="K209" s="146"/>
      <c r="M209" s="177"/>
      <c r="N209" s="216"/>
      <c r="O209" s="177"/>
      <c r="P209" s="216"/>
      <c r="Q209" s="177"/>
      <c r="R209" s="216"/>
      <c r="S209" s="177"/>
      <c r="T209" s="216"/>
      <c r="U209" s="177"/>
      <c r="V209" s="216"/>
      <c r="W209" s="177"/>
      <c r="X209" s="216"/>
      <c r="Y209" s="177"/>
      <c r="Z209" s="216"/>
      <c r="AA209" s="177"/>
      <c r="AB209" s="216"/>
      <c r="AC209" s="177"/>
      <c r="AD209" s="216"/>
      <c r="AE209" s="177"/>
      <c r="AF209" s="216"/>
      <c r="AG209" s="177"/>
      <c r="AH209" s="216"/>
      <c r="AI209" s="177"/>
      <c r="AJ209" s="216"/>
      <c r="AK209" s="177"/>
      <c r="AL209" s="216"/>
      <c r="AM209" s="177"/>
      <c r="AN209" s="216"/>
      <c r="AO209" s="177"/>
      <c r="AP209" s="216"/>
      <c r="AQ209" s="177"/>
      <c r="AR209" s="216"/>
      <c r="AS209" s="177"/>
      <c r="AT209" s="216"/>
      <c r="AU209" s="177"/>
      <c r="AV209" s="216"/>
      <c r="AW209" s="177"/>
      <c r="AX209" s="216"/>
      <c r="AY209" s="177"/>
      <c r="AZ209" s="216"/>
      <c r="BA209" s="177"/>
      <c r="BB209" s="216"/>
      <c r="BC209" s="177"/>
      <c r="BD209" s="216"/>
      <c r="BE209" s="177"/>
      <c r="BF209" s="216"/>
      <c r="BG209" s="177"/>
      <c r="BH209" s="216"/>
      <c r="BI209" s="177"/>
      <c r="BJ209" s="216"/>
      <c r="BK209" s="177"/>
      <c r="BL209" s="216"/>
      <c r="BM209" s="177"/>
      <c r="BN209" s="216"/>
      <c r="BO209" s="177"/>
      <c r="BP209" s="216"/>
      <c r="BQ209" s="7"/>
    </row>
    <row r="210" spans="1:69" s="7" customFormat="1" ht="11.25" hidden="1" customHeight="1" x14ac:dyDescent="0.2">
      <c r="B210" s="92"/>
      <c r="C210" s="93"/>
      <c r="D210" s="79" t="s">
        <v>77</v>
      </c>
      <c r="E210" s="94" t="s">
        <v>5</v>
      </c>
      <c r="F210" s="95" t="s">
        <v>78</v>
      </c>
      <c r="G210" s="93"/>
      <c r="H210" s="96">
        <v>32</v>
      </c>
      <c r="I210" s="97"/>
      <c r="J210" s="93"/>
      <c r="K210" s="147"/>
      <c r="M210" s="178"/>
      <c r="N210" s="220"/>
      <c r="O210" s="178"/>
      <c r="P210" s="220"/>
      <c r="Q210" s="178"/>
      <c r="R210" s="220"/>
      <c r="S210" s="178"/>
      <c r="T210" s="220"/>
      <c r="U210" s="178"/>
      <c r="V210" s="220"/>
      <c r="W210" s="178"/>
      <c r="X210" s="220"/>
      <c r="Y210" s="178"/>
      <c r="Z210" s="220"/>
      <c r="AA210" s="178"/>
      <c r="AB210" s="220"/>
      <c r="AC210" s="178"/>
      <c r="AD210" s="220"/>
      <c r="AE210" s="178"/>
      <c r="AF210" s="220"/>
      <c r="AG210" s="178"/>
      <c r="AH210" s="220"/>
      <c r="AI210" s="178"/>
      <c r="AJ210" s="220"/>
      <c r="AK210" s="178"/>
      <c r="AL210" s="220"/>
      <c r="AM210" s="178"/>
      <c r="AN210" s="220"/>
      <c r="AO210" s="178"/>
      <c r="AP210" s="220"/>
      <c r="AQ210" s="178"/>
      <c r="AR210" s="220"/>
      <c r="AS210" s="178"/>
      <c r="AT210" s="220"/>
      <c r="AU210" s="178"/>
      <c r="AV210" s="220"/>
      <c r="AW210" s="178"/>
      <c r="AX210" s="220"/>
      <c r="AY210" s="178"/>
      <c r="AZ210" s="220"/>
      <c r="BA210" s="178"/>
      <c r="BB210" s="220"/>
      <c r="BC210" s="178"/>
      <c r="BD210" s="220"/>
      <c r="BE210" s="178"/>
      <c r="BF210" s="220"/>
      <c r="BG210" s="178"/>
      <c r="BH210" s="220"/>
      <c r="BI210" s="178"/>
      <c r="BJ210" s="220"/>
      <c r="BK210" s="178"/>
      <c r="BL210" s="220"/>
      <c r="BM210" s="178"/>
      <c r="BN210" s="220"/>
      <c r="BO210" s="178"/>
      <c r="BP210" s="220"/>
      <c r="BQ210" s="1"/>
    </row>
    <row r="211" spans="1:69" s="1" customFormat="1" ht="16.5" hidden="1" customHeight="1" x14ac:dyDescent="0.2">
      <c r="A211" s="114"/>
      <c r="B211" s="16"/>
      <c r="C211" s="98" t="s">
        <v>131</v>
      </c>
      <c r="D211" s="98" t="s">
        <v>108</v>
      </c>
      <c r="E211" s="99" t="s">
        <v>697</v>
      </c>
      <c r="F211" s="100" t="s">
        <v>698</v>
      </c>
      <c r="G211" s="101" t="s">
        <v>145</v>
      </c>
      <c r="H211" s="102">
        <v>8</v>
      </c>
      <c r="I211" s="103">
        <v>47.38</v>
      </c>
      <c r="J211" s="104">
        <f>ROUND(I211*H211,2)</f>
        <v>379.04</v>
      </c>
      <c r="K211" s="142"/>
      <c r="M211" s="161">
        <v>0</v>
      </c>
      <c r="N211" s="162">
        <f>M211*I211</f>
        <v>0</v>
      </c>
      <c r="O211" s="161">
        <v>0</v>
      </c>
      <c r="P211" s="162">
        <f>O211*I211</f>
        <v>0</v>
      </c>
      <c r="Q211" s="161">
        <v>0</v>
      </c>
      <c r="R211" s="162">
        <f>Q211*I211</f>
        <v>0</v>
      </c>
      <c r="S211" s="161">
        <f>M211+O211</f>
        <v>0</v>
      </c>
      <c r="T211" s="162">
        <f>S211*I211</f>
        <v>0</v>
      </c>
      <c r="U211" s="161">
        <v>0</v>
      </c>
      <c r="V211" s="162">
        <f>U211*I211</f>
        <v>0</v>
      </c>
      <c r="W211" s="161">
        <f>Q211+S211</f>
        <v>0</v>
      </c>
      <c r="X211" s="162">
        <f>W211*I211</f>
        <v>0</v>
      </c>
      <c r="Y211" s="161">
        <v>0</v>
      </c>
      <c r="Z211" s="162">
        <f>Y211*I211</f>
        <v>0</v>
      </c>
      <c r="AA211" s="161" t="e">
        <f>#REF!+#REF!</f>
        <v>#REF!</v>
      </c>
      <c r="AB211" s="162" t="e">
        <f>AA211*I211</f>
        <v>#REF!</v>
      </c>
      <c r="AC211" s="161">
        <v>0</v>
      </c>
      <c r="AD211" s="162">
        <f>AC211*I211</f>
        <v>0</v>
      </c>
      <c r="AE211" s="161" t="e">
        <f>Y211+AA211</f>
        <v>#REF!</v>
      </c>
      <c r="AF211" s="162" t="e">
        <f>AE211*I211</f>
        <v>#REF!</v>
      </c>
      <c r="AG211" s="161">
        <v>0</v>
      </c>
      <c r="AH211" s="162">
        <f>AG211*I211</f>
        <v>0</v>
      </c>
      <c r="AI211" s="161" t="e">
        <f>AC211+AE211</f>
        <v>#REF!</v>
      </c>
      <c r="AJ211" s="162" t="e">
        <f>AI211*I211</f>
        <v>#REF!</v>
      </c>
      <c r="AK211" s="161">
        <v>0</v>
      </c>
      <c r="AL211" s="162">
        <f>AK211*I211</f>
        <v>0</v>
      </c>
      <c r="AM211" s="161" t="e">
        <f>AG211+AI211</f>
        <v>#REF!</v>
      </c>
      <c r="AN211" s="162" t="e">
        <f>AM211*I211</f>
        <v>#REF!</v>
      </c>
      <c r="AO211" s="161">
        <v>0</v>
      </c>
      <c r="AP211" s="162">
        <f>AO211*I211</f>
        <v>0</v>
      </c>
      <c r="AQ211" s="161" t="e">
        <f>AK211+AM211</f>
        <v>#REF!</v>
      </c>
      <c r="AR211" s="162" t="e">
        <f>AQ211*I211</f>
        <v>#REF!</v>
      </c>
      <c r="AS211" s="161">
        <v>0</v>
      </c>
      <c r="AT211" s="162">
        <f>AS211*I211</f>
        <v>0</v>
      </c>
      <c r="AU211" s="161" t="e">
        <f>AO211+AQ211</f>
        <v>#REF!</v>
      </c>
      <c r="AV211" s="162" t="e">
        <f>AU211*I211</f>
        <v>#REF!</v>
      </c>
      <c r="AW211" s="161">
        <v>0</v>
      </c>
      <c r="AX211" s="162">
        <f>AW211*I211</f>
        <v>0</v>
      </c>
      <c r="AY211" s="161" t="e">
        <f t="shared" ref="AY211" si="460">AS211+AU211</f>
        <v>#REF!</v>
      </c>
      <c r="AZ211" s="162" t="e">
        <f>AY211*I211</f>
        <v>#REF!</v>
      </c>
      <c r="BA211" s="161">
        <v>0</v>
      </c>
      <c r="BB211" s="162">
        <f>BA211*I211</f>
        <v>0</v>
      </c>
      <c r="BC211" s="161" t="e">
        <f t="shared" ref="BC211" si="461">AW211+AY211</f>
        <v>#REF!</v>
      </c>
      <c r="BD211" s="162" t="e">
        <f>BC211*I211</f>
        <v>#REF!</v>
      </c>
      <c r="BE211" s="161">
        <v>0</v>
      </c>
      <c r="BF211" s="162">
        <f>BE211*I211</f>
        <v>0</v>
      </c>
      <c r="BG211" s="161" t="e">
        <f t="shared" ref="BG211" si="462">BA211+BC211</f>
        <v>#REF!</v>
      </c>
      <c r="BH211" s="162" t="e">
        <f>BG211*I211</f>
        <v>#REF!</v>
      </c>
      <c r="BI211" s="161">
        <v>0</v>
      </c>
      <c r="BJ211" s="162">
        <f>BI211*I211</f>
        <v>0</v>
      </c>
      <c r="BK211" s="161" t="e">
        <f t="shared" ref="BK211" si="463">BE211+BG211</f>
        <v>#REF!</v>
      </c>
      <c r="BL211" s="162" t="e">
        <f>BK211*I211</f>
        <v>#REF!</v>
      </c>
      <c r="BM211" s="161">
        <v>0</v>
      </c>
      <c r="BN211" s="162">
        <f>BM211*I211</f>
        <v>0</v>
      </c>
      <c r="BO211" s="161" t="e">
        <f>BI211+BK211</f>
        <v>#REF!</v>
      </c>
      <c r="BP211" s="162" t="e">
        <f>BO211*I211</f>
        <v>#REF!</v>
      </c>
      <c r="BQ211" s="5"/>
    </row>
    <row r="212" spans="1:69" s="6" customFormat="1" ht="11.25" hidden="1" customHeight="1" x14ac:dyDescent="0.2">
      <c r="B212" s="86"/>
      <c r="C212" s="87"/>
      <c r="D212" s="79" t="s">
        <v>77</v>
      </c>
      <c r="E212" s="88" t="s">
        <v>5</v>
      </c>
      <c r="F212" s="89" t="s">
        <v>699</v>
      </c>
      <c r="G212" s="87"/>
      <c r="H212" s="90">
        <v>8</v>
      </c>
      <c r="I212" s="91"/>
      <c r="J212" s="87"/>
      <c r="K212" s="146"/>
      <c r="M212" s="177"/>
      <c r="N212" s="216"/>
      <c r="O212" s="177"/>
      <c r="P212" s="216"/>
      <c r="Q212" s="177"/>
      <c r="R212" s="216"/>
      <c r="S212" s="177"/>
      <c r="T212" s="216"/>
      <c r="U212" s="177"/>
      <c r="V212" s="216"/>
      <c r="W212" s="177"/>
      <c r="X212" s="216"/>
      <c r="Y212" s="177"/>
      <c r="Z212" s="216"/>
      <c r="AA212" s="177"/>
      <c r="AB212" s="216"/>
      <c r="AC212" s="177"/>
      <c r="AD212" s="216"/>
      <c r="AE212" s="177"/>
      <c r="AF212" s="216"/>
      <c r="AG212" s="177"/>
      <c r="AH212" s="216"/>
      <c r="AI212" s="177"/>
      <c r="AJ212" s="216"/>
      <c r="AK212" s="177"/>
      <c r="AL212" s="216"/>
      <c r="AM212" s="177"/>
      <c r="AN212" s="216"/>
      <c r="AO212" s="177"/>
      <c r="AP212" s="216"/>
      <c r="AQ212" s="177"/>
      <c r="AR212" s="216"/>
      <c r="AS212" s="177"/>
      <c r="AT212" s="216"/>
      <c r="AU212" s="177"/>
      <c r="AV212" s="216"/>
      <c r="AW212" s="177"/>
      <c r="AX212" s="216"/>
      <c r="AY212" s="177"/>
      <c r="AZ212" s="216"/>
      <c r="BA212" s="177"/>
      <c r="BB212" s="216"/>
      <c r="BC212" s="177"/>
      <c r="BD212" s="216"/>
      <c r="BE212" s="177"/>
      <c r="BF212" s="216"/>
      <c r="BG212" s="177"/>
      <c r="BH212" s="216"/>
      <c r="BI212" s="177"/>
      <c r="BJ212" s="216"/>
      <c r="BK212" s="177"/>
      <c r="BL212" s="216"/>
      <c r="BM212" s="177"/>
      <c r="BN212" s="216"/>
      <c r="BO212" s="177"/>
      <c r="BP212" s="216"/>
    </row>
    <row r="213" spans="1:69" s="1" customFormat="1" ht="16.5" hidden="1" customHeight="1" x14ac:dyDescent="0.2">
      <c r="A213" s="114"/>
      <c r="B213" s="16"/>
      <c r="C213" s="98" t="s">
        <v>132</v>
      </c>
      <c r="D213" s="98" t="s">
        <v>108</v>
      </c>
      <c r="E213" s="99" t="s">
        <v>700</v>
      </c>
      <c r="F213" s="100" t="s">
        <v>701</v>
      </c>
      <c r="G213" s="101" t="s">
        <v>145</v>
      </c>
      <c r="H213" s="102">
        <v>18</v>
      </c>
      <c r="I213" s="103">
        <v>152.11000000000001</v>
      </c>
      <c r="J213" s="104">
        <f>ROUND(I213*H213,2)</f>
        <v>2737.98</v>
      </c>
      <c r="K213" s="142"/>
      <c r="M213" s="161">
        <v>0</v>
      </c>
      <c r="N213" s="162">
        <f>M213*I213</f>
        <v>0</v>
      </c>
      <c r="O213" s="161">
        <v>0</v>
      </c>
      <c r="P213" s="162">
        <f>O213*I213</f>
        <v>0</v>
      </c>
      <c r="Q213" s="161">
        <v>0</v>
      </c>
      <c r="R213" s="162">
        <f>Q213*I213</f>
        <v>0</v>
      </c>
      <c r="S213" s="161">
        <f>M213+O213</f>
        <v>0</v>
      </c>
      <c r="T213" s="162">
        <f>S213*I213</f>
        <v>0</v>
      </c>
      <c r="U213" s="161">
        <v>0</v>
      </c>
      <c r="V213" s="162">
        <f>U213*I213</f>
        <v>0</v>
      </c>
      <c r="W213" s="161">
        <f>Q213+S213</f>
        <v>0</v>
      </c>
      <c r="X213" s="162">
        <f>W213*I213</f>
        <v>0</v>
      </c>
      <c r="Y213" s="161">
        <v>0</v>
      </c>
      <c r="Z213" s="162">
        <f>Y213*I213</f>
        <v>0</v>
      </c>
      <c r="AA213" s="161" t="e">
        <f>#REF!+#REF!</f>
        <v>#REF!</v>
      </c>
      <c r="AB213" s="162" t="e">
        <f>AA213*I213</f>
        <v>#REF!</v>
      </c>
      <c r="AC213" s="161">
        <v>0</v>
      </c>
      <c r="AD213" s="162">
        <f>AC213*I213</f>
        <v>0</v>
      </c>
      <c r="AE213" s="161" t="e">
        <f>Y213+AA213</f>
        <v>#REF!</v>
      </c>
      <c r="AF213" s="162" t="e">
        <f>AE213*I213</f>
        <v>#REF!</v>
      </c>
      <c r="AG213" s="161">
        <v>0</v>
      </c>
      <c r="AH213" s="162">
        <f>AG213*I213</f>
        <v>0</v>
      </c>
      <c r="AI213" s="161" t="e">
        <f>AC213+AE213</f>
        <v>#REF!</v>
      </c>
      <c r="AJ213" s="162" t="e">
        <f>AI213*I213</f>
        <v>#REF!</v>
      </c>
      <c r="AK213" s="161">
        <v>0</v>
      </c>
      <c r="AL213" s="162">
        <f>AK213*I213</f>
        <v>0</v>
      </c>
      <c r="AM213" s="161" t="e">
        <f>AG213+AI213</f>
        <v>#REF!</v>
      </c>
      <c r="AN213" s="162" t="e">
        <f>AM213*I213</f>
        <v>#REF!</v>
      </c>
      <c r="AO213" s="161">
        <v>0</v>
      </c>
      <c r="AP213" s="162">
        <f>AO213*I213</f>
        <v>0</v>
      </c>
      <c r="AQ213" s="161" t="e">
        <f>AK213+AM213</f>
        <v>#REF!</v>
      </c>
      <c r="AR213" s="162" t="e">
        <f>AQ213*I213</f>
        <v>#REF!</v>
      </c>
      <c r="AS213" s="161">
        <v>0</v>
      </c>
      <c r="AT213" s="162">
        <f>AS213*I213</f>
        <v>0</v>
      </c>
      <c r="AU213" s="161" t="e">
        <f>AO213+AQ213</f>
        <v>#REF!</v>
      </c>
      <c r="AV213" s="162" t="e">
        <f>AU213*I213</f>
        <v>#REF!</v>
      </c>
      <c r="AW213" s="161">
        <v>0</v>
      </c>
      <c r="AX213" s="162">
        <f>AW213*I213</f>
        <v>0</v>
      </c>
      <c r="AY213" s="161" t="e">
        <f t="shared" ref="AY213" si="464">AS213+AU213</f>
        <v>#REF!</v>
      </c>
      <c r="AZ213" s="162" t="e">
        <f>AY213*I213</f>
        <v>#REF!</v>
      </c>
      <c r="BA213" s="161">
        <v>0</v>
      </c>
      <c r="BB213" s="162">
        <f>BA213*I213</f>
        <v>0</v>
      </c>
      <c r="BC213" s="161" t="e">
        <f t="shared" ref="BC213" si="465">AW213+AY213</f>
        <v>#REF!</v>
      </c>
      <c r="BD213" s="162" t="e">
        <f>BC213*I213</f>
        <v>#REF!</v>
      </c>
      <c r="BE213" s="161">
        <v>0</v>
      </c>
      <c r="BF213" s="162">
        <f>BE213*I213</f>
        <v>0</v>
      </c>
      <c r="BG213" s="161" t="e">
        <f t="shared" ref="BG213" si="466">BA213+BC213</f>
        <v>#REF!</v>
      </c>
      <c r="BH213" s="162" t="e">
        <f>BG213*I213</f>
        <v>#REF!</v>
      </c>
      <c r="BI213" s="161">
        <v>0</v>
      </c>
      <c r="BJ213" s="162">
        <f>BI213*I213</f>
        <v>0</v>
      </c>
      <c r="BK213" s="161" t="e">
        <f t="shared" ref="BK213" si="467">BE213+BG213</f>
        <v>#REF!</v>
      </c>
      <c r="BL213" s="162" t="e">
        <f>BK213*I213</f>
        <v>#REF!</v>
      </c>
      <c r="BM213" s="161">
        <v>0</v>
      </c>
      <c r="BN213" s="162">
        <f>BM213*I213</f>
        <v>0</v>
      </c>
      <c r="BO213" s="161" t="e">
        <f>BI213+BK213</f>
        <v>#REF!</v>
      </c>
      <c r="BP213" s="162" t="e">
        <f>BO213*I213</f>
        <v>#REF!</v>
      </c>
      <c r="BQ213" s="7"/>
    </row>
    <row r="214" spans="1:69" s="5" customFormat="1" ht="11.25" hidden="1" customHeight="1" x14ac:dyDescent="0.2">
      <c r="B214" s="81"/>
      <c r="C214" s="82"/>
      <c r="D214" s="79" t="s">
        <v>77</v>
      </c>
      <c r="E214" s="83" t="s">
        <v>5</v>
      </c>
      <c r="F214" s="84" t="s">
        <v>654</v>
      </c>
      <c r="G214" s="82"/>
      <c r="H214" s="83" t="s">
        <v>5</v>
      </c>
      <c r="I214" s="85"/>
      <c r="J214" s="82"/>
      <c r="K214" s="145"/>
      <c r="M214" s="176"/>
      <c r="N214" s="219"/>
      <c r="O214" s="176"/>
      <c r="P214" s="219"/>
      <c r="Q214" s="176"/>
      <c r="R214" s="219"/>
      <c r="S214" s="176"/>
      <c r="T214" s="219"/>
      <c r="U214" s="176"/>
      <c r="V214" s="219"/>
      <c r="W214" s="176"/>
      <c r="X214" s="219"/>
      <c r="Y214" s="176"/>
      <c r="Z214" s="219"/>
      <c r="AA214" s="176"/>
      <c r="AB214" s="219"/>
      <c r="AC214" s="176"/>
      <c r="AD214" s="219"/>
      <c r="AE214" s="176"/>
      <c r="AF214" s="219"/>
      <c r="AG214" s="176"/>
      <c r="AH214" s="219"/>
      <c r="AI214" s="176"/>
      <c r="AJ214" s="219"/>
      <c r="AK214" s="176"/>
      <c r="AL214" s="219"/>
      <c r="AM214" s="176"/>
      <c r="AN214" s="219"/>
      <c r="AO214" s="176"/>
      <c r="AP214" s="219"/>
      <c r="AQ214" s="176"/>
      <c r="AR214" s="219"/>
      <c r="AS214" s="176"/>
      <c r="AT214" s="219"/>
      <c r="AU214" s="176"/>
      <c r="AV214" s="219"/>
      <c r="AW214" s="176"/>
      <c r="AX214" s="219"/>
      <c r="AY214" s="176"/>
      <c r="AZ214" s="219"/>
      <c r="BA214" s="176"/>
      <c r="BB214" s="219"/>
      <c r="BC214" s="176"/>
      <c r="BD214" s="219"/>
      <c r="BE214" s="176"/>
      <c r="BF214" s="219"/>
      <c r="BG214" s="176"/>
      <c r="BH214" s="219"/>
      <c r="BI214" s="176"/>
      <c r="BJ214" s="219"/>
      <c r="BK214" s="176"/>
      <c r="BL214" s="219"/>
      <c r="BM214" s="176"/>
      <c r="BN214" s="219"/>
      <c r="BO214" s="176"/>
      <c r="BP214" s="219"/>
      <c r="BQ214" s="1"/>
    </row>
    <row r="215" spans="1:69" s="6" customFormat="1" ht="11.25" hidden="1" customHeight="1" x14ac:dyDescent="0.2">
      <c r="B215" s="86"/>
      <c r="C215" s="87"/>
      <c r="D215" s="79" t="s">
        <v>77</v>
      </c>
      <c r="E215" s="88" t="s">
        <v>5</v>
      </c>
      <c r="F215" s="89" t="s">
        <v>114</v>
      </c>
      <c r="G215" s="87"/>
      <c r="H215" s="90">
        <v>18</v>
      </c>
      <c r="I215" s="91"/>
      <c r="J215" s="87"/>
      <c r="K215" s="146"/>
      <c r="M215" s="177"/>
      <c r="N215" s="216"/>
      <c r="O215" s="177"/>
      <c r="P215" s="216"/>
      <c r="Q215" s="177"/>
      <c r="R215" s="216"/>
      <c r="S215" s="177"/>
      <c r="T215" s="216"/>
      <c r="U215" s="177"/>
      <c r="V215" s="216"/>
      <c r="W215" s="177"/>
      <c r="X215" s="216"/>
      <c r="Y215" s="177"/>
      <c r="Z215" s="216"/>
      <c r="AA215" s="177"/>
      <c r="AB215" s="216"/>
      <c r="AC215" s="177"/>
      <c r="AD215" s="216"/>
      <c r="AE215" s="177"/>
      <c r="AF215" s="216"/>
      <c r="AG215" s="177"/>
      <c r="AH215" s="216"/>
      <c r="AI215" s="177"/>
      <c r="AJ215" s="216"/>
      <c r="AK215" s="177"/>
      <c r="AL215" s="216"/>
      <c r="AM215" s="177"/>
      <c r="AN215" s="216"/>
      <c r="AO215" s="177"/>
      <c r="AP215" s="216"/>
      <c r="AQ215" s="177"/>
      <c r="AR215" s="216"/>
      <c r="AS215" s="177"/>
      <c r="AT215" s="216"/>
      <c r="AU215" s="177"/>
      <c r="AV215" s="216"/>
      <c r="AW215" s="177"/>
      <c r="AX215" s="216"/>
      <c r="AY215" s="177"/>
      <c r="AZ215" s="216"/>
      <c r="BA215" s="177"/>
      <c r="BB215" s="216"/>
      <c r="BC215" s="177"/>
      <c r="BD215" s="216"/>
      <c r="BE215" s="177"/>
      <c r="BF215" s="216"/>
      <c r="BG215" s="177"/>
      <c r="BH215" s="216"/>
      <c r="BI215" s="177"/>
      <c r="BJ215" s="216"/>
      <c r="BK215" s="177"/>
      <c r="BL215" s="216"/>
      <c r="BM215" s="177"/>
      <c r="BN215" s="216"/>
      <c r="BO215" s="177"/>
      <c r="BP215" s="216"/>
    </row>
    <row r="216" spans="1:69" s="7" customFormat="1" ht="11.25" hidden="1" customHeight="1" x14ac:dyDescent="0.2">
      <c r="B216" s="92"/>
      <c r="C216" s="93"/>
      <c r="D216" s="79" t="s">
        <v>77</v>
      </c>
      <c r="E216" s="94" t="s">
        <v>5</v>
      </c>
      <c r="F216" s="95" t="s">
        <v>78</v>
      </c>
      <c r="G216" s="93"/>
      <c r="H216" s="96">
        <v>18</v>
      </c>
      <c r="I216" s="97"/>
      <c r="J216" s="93"/>
      <c r="K216" s="147"/>
      <c r="M216" s="178"/>
      <c r="N216" s="220"/>
      <c r="O216" s="178"/>
      <c r="P216" s="220"/>
      <c r="Q216" s="178"/>
      <c r="R216" s="220"/>
      <c r="S216" s="178"/>
      <c r="T216" s="220"/>
      <c r="U216" s="178"/>
      <c r="V216" s="220"/>
      <c r="W216" s="178"/>
      <c r="X216" s="220"/>
      <c r="Y216" s="178"/>
      <c r="Z216" s="220"/>
      <c r="AA216" s="178"/>
      <c r="AB216" s="220"/>
      <c r="AC216" s="178"/>
      <c r="AD216" s="220"/>
      <c r="AE216" s="178"/>
      <c r="AF216" s="220"/>
      <c r="AG216" s="178"/>
      <c r="AH216" s="220"/>
      <c r="AI216" s="178"/>
      <c r="AJ216" s="220"/>
      <c r="AK216" s="178"/>
      <c r="AL216" s="220"/>
      <c r="AM216" s="178"/>
      <c r="AN216" s="220"/>
      <c r="AO216" s="178"/>
      <c r="AP216" s="220"/>
      <c r="AQ216" s="178"/>
      <c r="AR216" s="220"/>
      <c r="AS216" s="178"/>
      <c r="AT216" s="220"/>
      <c r="AU216" s="178"/>
      <c r="AV216" s="220"/>
      <c r="AW216" s="178"/>
      <c r="AX216" s="220"/>
      <c r="AY216" s="178"/>
      <c r="AZ216" s="220"/>
      <c r="BA216" s="178"/>
      <c r="BB216" s="220"/>
      <c r="BC216" s="178"/>
      <c r="BD216" s="220"/>
      <c r="BE216" s="178"/>
      <c r="BF216" s="220"/>
      <c r="BG216" s="178"/>
      <c r="BH216" s="220"/>
      <c r="BI216" s="178"/>
      <c r="BJ216" s="220"/>
      <c r="BK216" s="178"/>
      <c r="BL216" s="220"/>
      <c r="BM216" s="178"/>
      <c r="BN216" s="220"/>
      <c r="BO216" s="178"/>
      <c r="BP216" s="220"/>
      <c r="BQ216" s="1"/>
    </row>
    <row r="217" spans="1:69" s="1" customFormat="1" ht="16.5" hidden="1" customHeight="1" x14ac:dyDescent="0.2">
      <c r="A217" s="114"/>
      <c r="B217" s="16"/>
      <c r="C217" s="98" t="s">
        <v>133</v>
      </c>
      <c r="D217" s="98" t="s">
        <v>108</v>
      </c>
      <c r="E217" s="99" t="s">
        <v>702</v>
      </c>
      <c r="F217" s="100" t="s">
        <v>703</v>
      </c>
      <c r="G217" s="101" t="s">
        <v>584</v>
      </c>
      <c r="H217" s="102">
        <v>12</v>
      </c>
      <c r="I217" s="103">
        <v>69.849999999999994</v>
      </c>
      <c r="J217" s="104">
        <f>ROUND(I217*H217,2)</f>
        <v>838.2</v>
      </c>
      <c r="K217" s="142"/>
      <c r="M217" s="161">
        <v>0</v>
      </c>
      <c r="N217" s="162">
        <f>M217*I217</f>
        <v>0</v>
      </c>
      <c r="O217" s="161">
        <v>0</v>
      </c>
      <c r="P217" s="162">
        <f>O217*I217</f>
        <v>0</v>
      </c>
      <c r="Q217" s="161">
        <v>0</v>
      </c>
      <c r="R217" s="162">
        <f>Q217*I217</f>
        <v>0</v>
      </c>
      <c r="S217" s="161">
        <f>M217+O217</f>
        <v>0</v>
      </c>
      <c r="T217" s="162">
        <f>S217*I217</f>
        <v>0</v>
      </c>
      <c r="U217" s="161">
        <v>0</v>
      </c>
      <c r="V217" s="162">
        <f>U217*I217</f>
        <v>0</v>
      </c>
      <c r="W217" s="161">
        <f>Q217+S217</f>
        <v>0</v>
      </c>
      <c r="X217" s="162">
        <f>W217*I217</f>
        <v>0</v>
      </c>
      <c r="Y217" s="161">
        <v>0</v>
      </c>
      <c r="Z217" s="162">
        <f>Y217*I217</f>
        <v>0</v>
      </c>
      <c r="AA217" s="161" t="e">
        <f>#REF!+#REF!</f>
        <v>#REF!</v>
      </c>
      <c r="AB217" s="162" t="e">
        <f>AA217*I217</f>
        <v>#REF!</v>
      </c>
      <c r="AC217" s="161">
        <v>0</v>
      </c>
      <c r="AD217" s="162">
        <f>AC217*I217</f>
        <v>0</v>
      </c>
      <c r="AE217" s="161" t="e">
        <f>Y217+AA217</f>
        <v>#REF!</v>
      </c>
      <c r="AF217" s="162" t="e">
        <f>AE217*I217</f>
        <v>#REF!</v>
      </c>
      <c r="AG217" s="161">
        <v>0</v>
      </c>
      <c r="AH217" s="162">
        <f>AG217*I217</f>
        <v>0</v>
      </c>
      <c r="AI217" s="161" t="e">
        <f>AC217+AE217</f>
        <v>#REF!</v>
      </c>
      <c r="AJ217" s="162" t="e">
        <f>AI217*I217</f>
        <v>#REF!</v>
      </c>
      <c r="AK217" s="161">
        <v>0</v>
      </c>
      <c r="AL217" s="162">
        <f>AK217*I217</f>
        <v>0</v>
      </c>
      <c r="AM217" s="161" t="e">
        <f>AG217+AI217</f>
        <v>#REF!</v>
      </c>
      <c r="AN217" s="162" t="e">
        <f>AM217*I217</f>
        <v>#REF!</v>
      </c>
      <c r="AO217" s="161">
        <v>0</v>
      </c>
      <c r="AP217" s="162">
        <f>AO217*I217</f>
        <v>0</v>
      </c>
      <c r="AQ217" s="161" t="e">
        <f>AK217+AM217</f>
        <v>#REF!</v>
      </c>
      <c r="AR217" s="162" t="e">
        <f>AQ217*I217</f>
        <v>#REF!</v>
      </c>
      <c r="AS217" s="161">
        <v>0</v>
      </c>
      <c r="AT217" s="162">
        <f>AS217*I217</f>
        <v>0</v>
      </c>
      <c r="AU217" s="161" t="e">
        <f>AO217+AQ217</f>
        <v>#REF!</v>
      </c>
      <c r="AV217" s="162" t="e">
        <f>AU217*I217</f>
        <v>#REF!</v>
      </c>
      <c r="AW217" s="161">
        <v>0</v>
      </c>
      <c r="AX217" s="162">
        <f>AW217*I217</f>
        <v>0</v>
      </c>
      <c r="AY217" s="161" t="e">
        <f t="shared" ref="AY217" si="468">AS217+AU217</f>
        <v>#REF!</v>
      </c>
      <c r="AZ217" s="162" t="e">
        <f>AY217*I217</f>
        <v>#REF!</v>
      </c>
      <c r="BA217" s="161">
        <v>0</v>
      </c>
      <c r="BB217" s="162">
        <f>BA217*I217</f>
        <v>0</v>
      </c>
      <c r="BC217" s="161" t="e">
        <f t="shared" ref="BC217" si="469">AW217+AY217</f>
        <v>#REF!</v>
      </c>
      <c r="BD217" s="162" t="e">
        <f>BC217*I217</f>
        <v>#REF!</v>
      </c>
      <c r="BE217" s="161">
        <v>0</v>
      </c>
      <c r="BF217" s="162">
        <f>BE217*I217</f>
        <v>0</v>
      </c>
      <c r="BG217" s="161" t="e">
        <f t="shared" ref="BG217" si="470">BA217+BC217</f>
        <v>#REF!</v>
      </c>
      <c r="BH217" s="162" t="e">
        <f>BG217*I217</f>
        <v>#REF!</v>
      </c>
      <c r="BI217" s="161">
        <v>0</v>
      </c>
      <c r="BJ217" s="162">
        <f>BI217*I217</f>
        <v>0</v>
      </c>
      <c r="BK217" s="161" t="e">
        <f t="shared" ref="BK217" si="471">BE217+BG217</f>
        <v>#REF!</v>
      </c>
      <c r="BL217" s="162" t="e">
        <f>BK217*I217</f>
        <v>#REF!</v>
      </c>
      <c r="BM217" s="161">
        <v>0</v>
      </c>
      <c r="BN217" s="162">
        <f>BM217*I217</f>
        <v>0</v>
      </c>
      <c r="BO217" s="161" t="e">
        <f>BI217+BK217</f>
        <v>#REF!</v>
      </c>
      <c r="BP217" s="162" t="e">
        <f>BO217*I217</f>
        <v>#REF!</v>
      </c>
      <c r="BQ217" s="5"/>
    </row>
    <row r="218" spans="1:69" s="5" customFormat="1" ht="11.25" hidden="1" customHeight="1" x14ac:dyDescent="0.2">
      <c r="B218" s="81"/>
      <c r="C218" s="82"/>
      <c r="D218" s="79" t="s">
        <v>77</v>
      </c>
      <c r="E218" s="83" t="s">
        <v>5</v>
      </c>
      <c r="F218" s="84" t="s">
        <v>654</v>
      </c>
      <c r="G218" s="82"/>
      <c r="H218" s="83" t="s">
        <v>5</v>
      </c>
      <c r="I218" s="85"/>
      <c r="J218" s="82"/>
      <c r="K218" s="145"/>
      <c r="M218" s="176"/>
      <c r="N218" s="219"/>
      <c r="O218" s="176"/>
      <c r="P218" s="219"/>
      <c r="Q218" s="176"/>
      <c r="R218" s="219"/>
      <c r="S218" s="176"/>
      <c r="T218" s="219"/>
      <c r="U218" s="176"/>
      <c r="V218" s="219"/>
      <c r="W218" s="176"/>
      <c r="X218" s="219"/>
      <c r="Y218" s="176"/>
      <c r="Z218" s="219"/>
      <c r="AA218" s="176"/>
      <c r="AB218" s="219"/>
      <c r="AC218" s="176"/>
      <c r="AD218" s="219"/>
      <c r="AE218" s="176"/>
      <c r="AF218" s="219"/>
      <c r="AG218" s="176"/>
      <c r="AH218" s="219"/>
      <c r="AI218" s="176"/>
      <c r="AJ218" s="219"/>
      <c r="AK218" s="176"/>
      <c r="AL218" s="219"/>
      <c r="AM218" s="176"/>
      <c r="AN218" s="219"/>
      <c r="AO218" s="176"/>
      <c r="AP218" s="219"/>
      <c r="AQ218" s="176"/>
      <c r="AR218" s="219"/>
      <c r="AS218" s="176"/>
      <c r="AT218" s="219"/>
      <c r="AU218" s="176"/>
      <c r="AV218" s="219"/>
      <c r="AW218" s="176"/>
      <c r="AX218" s="219"/>
      <c r="AY218" s="176"/>
      <c r="AZ218" s="219"/>
      <c r="BA218" s="176"/>
      <c r="BB218" s="219"/>
      <c r="BC218" s="176"/>
      <c r="BD218" s="219"/>
      <c r="BE218" s="176"/>
      <c r="BF218" s="219"/>
      <c r="BG218" s="176"/>
      <c r="BH218" s="219"/>
      <c r="BI218" s="176"/>
      <c r="BJ218" s="219"/>
      <c r="BK218" s="176"/>
      <c r="BL218" s="219"/>
      <c r="BM218" s="176"/>
      <c r="BN218" s="219"/>
      <c r="BO218" s="176"/>
      <c r="BP218" s="219"/>
      <c r="BQ218" s="6"/>
    </row>
    <row r="219" spans="1:69" s="6" customFormat="1" ht="11.25" hidden="1" customHeight="1" x14ac:dyDescent="0.2">
      <c r="B219" s="86"/>
      <c r="C219" s="87"/>
      <c r="D219" s="79" t="s">
        <v>77</v>
      </c>
      <c r="E219" s="88" t="s">
        <v>5</v>
      </c>
      <c r="F219" s="89" t="s">
        <v>103</v>
      </c>
      <c r="G219" s="87"/>
      <c r="H219" s="90">
        <v>12</v>
      </c>
      <c r="I219" s="91"/>
      <c r="J219" s="87"/>
      <c r="K219" s="146"/>
      <c r="M219" s="177"/>
      <c r="N219" s="216"/>
      <c r="O219" s="177"/>
      <c r="P219" s="216"/>
      <c r="Q219" s="177"/>
      <c r="R219" s="216"/>
      <c r="S219" s="177"/>
      <c r="T219" s="216"/>
      <c r="U219" s="177"/>
      <c r="V219" s="216"/>
      <c r="W219" s="177"/>
      <c r="X219" s="216"/>
      <c r="Y219" s="177"/>
      <c r="Z219" s="216"/>
      <c r="AA219" s="177"/>
      <c r="AB219" s="216"/>
      <c r="AC219" s="177"/>
      <c r="AD219" s="216"/>
      <c r="AE219" s="177"/>
      <c r="AF219" s="216"/>
      <c r="AG219" s="177"/>
      <c r="AH219" s="216"/>
      <c r="AI219" s="177"/>
      <c r="AJ219" s="216"/>
      <c r="AK219" s="177"/>
      <c r="AL219" s="216"/>
      <c r="AM219" s="177"/>
      <c r="AN219" s="216"/>
      <c r="AO219" s="177"/>
      <c r="AP219" s="216"/>
      <c r="AQ219" s="177"/>
      <c r="AR219" s="216"/>
      <c r="AS219" s="177"/>
      <c r="AT219" s="216"/>
      <c r="AU219" s="177"/>
      <c r="AV219" s="216"/>
      <c r="AW219" s="177"/>
      <c r="AX219" s="216"/>
      <c r="AY219" s="177"/>
      <c r="AZ219" s="216"/>
      <c r="BA219" s="177"/>
      <c r="BB219" s="216"/>
      <c r="BC219" s="177"/>
      <c r="BD219" s="216"/>
      <c r="BE219" s="177"/>
      <c r="BF219" s="216"/>
      <c r="BG219" s="177"/>
      <c r="BH219" s="216"/>
      <c r="BI219" s="177"/>
      <c r="BJ219" s="216"/>
      <c r="BK219" s="177"/>
      <c r="BL219" s="216"/>
      <c r="BM219" s="177"/>
      <c r="BN219" s="216"/>
      <c r="BO219" s="177"/>
      <c r="BP219" s="216"/>
      <c r="BQ219" s="7"/>
    </row>
    <row r="220" spans="1:69" s="7" customFormat="1" ht="11.25" hidden="1" customHeight="1" x14ac:dyDescent="0.2">
      <c r="B220" s="92"/>
      <c r="C220" s="93"/>
      <c r="D220" s="79" t="s">
        <v>77</v>
      </c>
      <c r="E220" s="94" t="s">
        <v>5</v>
      </c>
      <c r="F220" s="95" t="s">
        <v>78</v>
      </c>
      <c r="G220" s="93"/>
      <c r="H220" s="96">
        <v>12</v>
      </c>
      <c r="I220" s="97"/>
      <c r="J220" s="93"/>
      <c r="K220" s="147"/>
      <c r="M220" s="178"/>
      <c r="N220" s="220"/>
      <c r="O220" s="178"/>
      <c r="P220" s="220"/>
      <c r="Q220" s="178"/>
      <c r="R220" s="220"/>
      <c r="S220" s="178"/>
      <c r="T220" s="220"/>
      <c r="U220" s="178"/>
      <c r="V220" s="220"/>
      <c r="W220" s="178"/>
      <c r="X220" s="220"/>
      <c r="Y220" s="178"/>
      <c r="Z220" s="220"/>
      <c r="AA220" s="178"/>
      <c r="AB220" s="220"/>
      <c r="AC220" s="178"/>
      <c r="AD220" s="220"/>
      <c r="AE220" s="178"/>
      <c r="AF220" s="220"/>
      <c r="AG220" s="178"/>
      <c r="AH220" s="220"/>
      <c r="AI220" s="178"/>
      <c r="AJ220" s="220"/>
      <c r="AK220" s="178"/>
      <c r="AL220" s="220"/>
      <c r="AM220" s="178"/>
      <c r="AN220" s="220"/>
      <c r="AO220" s="178"/>
      <c r="AP220" s="220"/>
      <c r="AQ220" s="178"/>
      <c r="AR220" s="220"/>
      <c r="AS220" s="178"/>
      <c r="AT220" s="220"/>
      <c r="AU220" s="178"/>
      <c r="AV220" s="220"/>
      <c r="AW220" s="178"/>
      <c r="AX220" s="220"/>
      <c r="AY220" s="178"/>
      <c r="AZ220" s="220"/>
      <c r="BA220" s="178"/>
      <c r="BB220" s="220"/>
      <c r="BC220" s="178"/>
      <c r="BD220" s="220"/>
      <c r="BE220" s="178"/>
      <c r="BF220" s="220"/>
      <c r="BG220" s="178"/>
      <c r="BH220" s="220"/>
      <c r="BI220" s="178"/>
      <c r="BJ220" s="220"/>
      <c r="BK220" s="178"/>
      <c r="BL220" s="220"/>
      <c r="BM220" s="178"/>
      <c r="BN220" s="220"/>
      <c r="BO220" s="178"/>
      <c r="BP220" s="220"/>
      <c r="BQ220" s="1"/>
    </row>
    <row r="221" spans="1:69" s="1" customFormat="1" ht="21.75" hidden="1" customHeight="1" x14ac:dyDescent="0.2">
      <c r="A221" s="114"/>
      <c r="B221" s="16"/>
      <c r="C221" s="98" t="s">
        <v>134</v>
      </c>
      <c r="D221" s="98" t="s">
        <v>108</v>
      </c>
      <c r="E221" s="99" t="s">
        <v>704</v>
      </c>
      <c r="F221" s="100" t="s">
        <v>705</v>
      </c>
      <c r="G221" s="101" t="s">
        <v>584</v>
      </c>
      <c r="H221" s="102">
        <v>28</v>
      </c>
      <c r="I221" s="103">
        <v>4091.6</v>
      </c>
      <c r="J221" s="104">
        <f>ROUND(I221*H221,2)</f>
        <v>114564.8</v>
      </c>
      <c r="K221" s="142"/>
      <c r="M221" s="161">
        <v>0</v>
      </c>
      <c r="N221" s="162">
        <f>M221*I221</f>
        <v>0</v>
      </c>
      <c r="O221" s="161">
        <v>0</v>
      </c>
      <c r="P221" s="162">
        <f>O221*I221</f>
        <v>0</v>
      </c>
      <c r="Q221" s="161">
        <v>0</v>
      </c>
      <c r="R221" s="162">
        <f>Q221*I221</f>
        <v>0</v>
      </c>
      <c r="S221" s="161">
        <f>M221+O221</f>
        <v>0</v>
      </c>
      <c r="T221" s="162">
        <f>S221*I221</f>
        <v>0</v>
      </c>
      <c r="U221" s="161">
        <v>0</v>
      </c>
      <c r="V221" s="162">
        <f>U221*I221</f>
        <v>0</v>
      </c>
      <c r="W221" s="161">
        <f>Q221+S221</f>
        <v>0</v>
      </c>
      <c r="X221" s="162">
        <f>W221*I221</f>
        <v>0</v>
      </c>
      <c r="Y221" s="161">
        <v>0</v>
      </c>
      <c r="Z221" s="162">
        <f>Y221*I221</f>
        <v>0</v>
      </c>
      <c r="AA221" s="161" t="e">
        <f>#REF!+#REF!</f>
        <v>#REF!</v>
      </c>
      <c r="AB221" s="162" t="e">
        <f>AA221*I221</f>
        <v>#REF!</v>
      </c>
      <c r="AC221" s="161">
        <v>0</v>
      </c>
      <c r="AD221" s="162">
        <f>AC221*I221</f>
        <v>0</v>
      </c>
      <c r="AE221" s="161" t="e">
        <f>Y221+AA221</f>
        <v>#REF!</v>
      </c>
      <c r="AF221" s="162" t="e">
        <f>AE221*I221</f>
        <v>#REF!</v>
      </c>
      <c r="AG221" s="161">
        <v>0</v>
      </c>
      <c r="AH221" s="162">
        <f>AG221*I221</f>
        <v>0</v>
      </c>
      <c r="AI221" s="161" t="e">
        <f>AC221+AE221</f>
        <v>#REF!</v>
      </c>
      <c r="AJ221" s="162" t="e">
        <f>AI221*I221</f>
        <v>#REF!</v>
      </c>
      <c r="AK221" s="161">
        <v>0</v>
      </c>
      <c r="AL221" s="162">
        <f>AK221*I221</f>
        <v>0</v>
      </c>
      <c r="AM221" s="161" t="e">
        <f>AG221+AI221</f>
        <v>#REF!</v>
      </c>
      <c r="AN221" s="162" t="e">
        <f>AM221*I221</f>
        <v>#REF!</v>
      </c>
      <c r="AO221" s="161">
        <v>0</v>
      </c>
      <c r="AP221" s="162">
        <f>AO221*I221</f>
        <v>0</v>
      </c>
      <c r="AQ221" s="161" t="e">
        <f>AK221+AM221</f>
        <v>#REF!</v>
      </c>
      <c r="AR221" s="162" t="e">
        <f>AQ221*I221</f>
        <v>#REF!</v>
      </c>
      <c r="AS221" s="161">
        <v>0</v>
      </c>
      <c r="AT221" s="162">
        <f>AS221*I221</f>
        <v>0</v>
      </c>
      <c r="AU221" s="161" t="e">
        <f>AO221+AQ221</f>
        <v>#REF!</v>
      </c>
      <c r="AV221" s="162" t="e">
        <f>AU221*I221</f>
        <v>#REF!</v>
      </c>
      <c r="AW221" s="161">
        <v>0</v>
      </c>
      <c r="AX221" s="162">
        <f>AW221*I221</f>
        <v>0</v>
      </c>
      <c r="AY221" s="161" t="e">
        <f t="shared" ref="AY221" si="472">AS221+AU221</f>
        <v>#REF!</v>
      </c>
      <c r="AZ221" s="162" t="e">
        <f>AY221*I221</f>
        <v>#REF!</v>
      </c>
      <c r="BA221" s="161">
        <v>0</v>
      </c>
      <c r="BB221" s="162">
        <f>BA221*I221</f>
        <v>0</v>
      </c>
      <c r="BC221" s="161" t="e">
        <f t="shared" ref="BC221" si="473">AW221+AY221</f>
        <v>#REF!</v>
      </c>
      <c r="BD221" s="162" t="e">
        <f>BC221*I221</f>
        <v>#REF!</v>
      </c>
      <c r="BE221" s="161">
        <v>0</v>
      </c>
      <c r="BF221" s="162">
        <f>BE221*I221</f>
        <v>0</v>
      </c>
      <c r="BG221" s="161" t="e">
        <f t="shared" ref="BG221" si="474">BA221+BC221</f>
        <v>#REF!</v>
      </c>
      <c r="BH221" s="162" t="e">
        <f>BG221*I221</f>
        <v>#REF!</v>
      </c>
      <c r="BI221" s="161">
        <v>0</v>
      </c>
      <c r="BJ221" s="162">
        <f>BI221*I221</f>
        <v>0</v>
      </c>
      <c r="BK221" s="161" t="e">
        <f t="shared" ref="BK221" si="475">BE221+BG221</f>
        <v>#REF!</v>
      </c>
      <c r="BL221" s="162" t="e">
        <f>BK221*I221</f>
        <v>#REF!</v>
      </c>
      <c r="BM221" s="161">
        <v>0</v>
      </c>
      <c r="BN221" s="162">
        <f>BM221*I221</f>
        <v>0</v>
      </c>
      <c r="BO221" s="161" t="e">
        <f>BI221+BK221</f>
        <v>#REF!</v>
      </c>
      <c r="BP221" s="162" t="e">
        <f>BO221*I221</f>
        <v>#REF!</v>
      </c>
      <c r="BQ221" s="5"/>
    </row>
    <row r="222" spans="1:69" s="5" customFormat="1" ht="11.25" hidden="1" customHeight="1" x14ac:dyDescent="0.2">
      <c r="B222" s="81"/>
      <c r="C222" s="82"/>
      <c r="D222" s="79" t="s">
        <v>77</v>
      </c>
      <c r="E222" s="83" t="s">
        <v>5</v>
      </c>
      <c r="F222" s="84" t="s">
        <v>654</v>
      </c>
      <c r="G222" s="82"/>
      <c r="H222" s="83" t="s">
        <v>5</v>
      </c>
      <c r="I222" s="85"/>
      <c r="J222" s="82"/>
      <c r="K222" s="145"/>
      <c r="M222" s="176"/>
      <c r="N222" s="219"/>
      <c r="O222" s="176"/>
      <c r="P222" s="219"/>
      <c r="Q222" s="176"/>
      <c r="R222" s="219"/>
      <c r="S222" s="176"/>
      <c r="T222" s="219"/>
      <c r="U222" s="176"/>
      <c r="V222" s="219"/>
      <c r="W222" s="176"/>
      <c r="X222" s="219"/>
      <c r="Y222" s="176"/>
      <c r="Z222" s="219"/>
      <c r="AA222" s="176"/>
      <c r="AB222" s="219"/>
      <c r="AC222" s="176"/>
      <c r="AD222" s="219"/>
      <c r="AE222" s="176"/>
      <c r="AF222" s="219"/>
      <c r="AG222" s="176"/>
      <c r="AH222" s="219"/>
      <c r="AI222" s="176"/>
      <c r="AJ222" s="219"/>
      <c r="AK222" s="176"/>
      <c r="AL222" s="219"/>
      <c r="AM222" s="176"/>
      <c r="AN222" s="219"/>
      <c r="AO222" s="176"/>
      <c r="AP222" s="219"/>
      <c r="AQ222" s="176"/>
      <c r="AR222" s="219"/>
      <c r="AS222" s="176"/>
      <c r="AT222" s="219"/>
      <c r="AU222" s="176"/>
      <c r="AV222" s="219"/>
      <c r="AW222" s="176"/>
      <c r="AX222" s="219"/>
      <c r="AY222" s="176"/>
      <c r="AZ222" s="219"/>
      <c r="BA222" s="176"/>
      <c r="BB222" s="219"/>
      <c r="BC222" s="176"/>
      <c r="BD222" s="219"/>
      <c r="BE222" s="176"/>
      <c r="BF222" s="219"/>
      <c r="BG222" s="176"/>
      <c r="BH222" s="219"/>
      <c r="BI222" s="176"/>
      <c r="BJ222" s="219"/>
      <c r="BK222" s="176"/>
      <c r="BL222" s="219"/>
      <c r="BM222" s="176"/>
      <c r="BN222" s="219"/>
      <c r="BO222" s="176"/>
      <c r="BP222" s="219"/>
      <c r="BQ222" s="6"/>
    </row>
    <row r="223" spans="1:69" s="6" customFormat="1" ht="11.25" hidden="1" customHeight="1" x14ac:dyDescent="0.2">
      <c r="B223" s="86"/>
      <c r="C223" s="87"/>
      <c r="D223" s="79" t="s">
        <v>77</v>
      </c>
      <c r="E223" s="88" t="s">
        <v>5</v>
      </c>
      <c r="F223" s="89" t="s">
        <v>123</v>
      </c>
      <c r="G223" s="87"/>
      <c r="H223" s="90">
        <v>28</v>
      </c>
      <c r="I223" s="91"/>
      <c r="J223" s="87"/>
      <c r="K223" s="146"/>
      <c r="M223" s="177"/>
      <c r="N223" s="216"/>
      <c r="O223" s="177"/>
      <c r="P223" s="216"/>
      <c r="Q223" s="177"/>
      <c r="R223" s="216"/>
      <c r="S223" s="177"/>
      <c r="T223" s="216"/>
      <c r="U223" s="177"/>
      <c r="V223" s="216"/>
      <c r="W223" s="177"/>
      <c r="X223" s="216"/>
      <c r="Y223" s="177"/>
      <c r="Z223" s="216"/>
      <c r="AA223" s="177"/>
      <c r="AB223" s="216"/>
      <c r="AC223" s="177"/>
      <c r="AD223" s="216"/>
      <c r="AE223" s="177"/>
      <c r="AF223" s="216"/>
      <c r="AG223" s="177"/>
      <c r="AH223" s="216"/>
      <c r="AI223" s="177"/>
      <c r="AJ223" s="216"/>
      <c r="AK223" s="177"/>
      <c r="AL223" s="216"/>
      <c r="AM223" s="177"/>
      <c r="AN223" s="216"/>
      <c r="AO223" s="177"/>
      <c r="AP223" s="216"/>
      <c r="AQ223" s="177"/>
      <c r="AR223" s="216"/>
      <c r="AS223" s="177"/>
      <c r="AT223" s="216"/>
      <c r="AU223" s="177"/>
      <c r="AV223" s="216"/>
      <c r="AW223" s="177"/>
      <c r="AX223" s="216"/>
      <c r="AY223" s="177"/>
      <c r="AZ223" s="216"/>
      <c r="BA223" s="177"/>
      <c r="BB223" s="216"/>
      <c r="BC223" s="177"/>
      <c r="BD223" s="216"/>
      <c r="BE223" s="177"/>
      <c r="BF223" s="216"/>
      <c r="BG223" s="177"/>
      <c r="BH223" s="216"/>
      <c r="BI223" s="177"/>
      <c r="BJ223" s="216"/>
      <c r="BK223" s="177"/>
      <c r="BL223" s="216"/>
      <c r="BM223" s="177"/>
      <c r="BN223" s="216"/>
      <c r="BO223" s="177"/>
      <c r="BP223" s="216"/>
      <c r="BQ223" s="7"/>
    </row>
    <row r="224" spans="1:69" s="7" customFormat="1" ht="11.25" hidden="1" customHeight="1" x14ac:dyDescent="0.2">
      <c r="B224" s="92"/>
      <c r="C224" s="93"/>
      <c r="D224" s="79" t="s">
        <v>77</v>
      </c>
      <c r="E224" s="94" t="s">
        <v>5</v>
      </c>
      <c r="F224" s="95" t="s">
        <v>78</v>
      </c>
      <c r="G224" s="93"/>
      <c r="H224" s="96">
        <v>28</v>
      </c>
      <c r="I224" s="97"/>
      <c r="J224" s="93"/>
      <c r="K224" s="147"/>
      <c r="M224" s="178"/>
      <c r="N224" s="220"/>
      <c r="O224" s="178"/>
      <c r="P224" s="220"/>
      <c r="Q224" s="178"/>
      <c r="R224" s="220"/>
      <c r="S224" s="178"/>
      <c r="T224" s="220"/>
      <c r="U224" s="178"/>
      <c r="V224" s="220"/>
      <c r="W224" s="178"/>
      <c r="X224" s="220"/>
      <c r="Y224" s="178"/>
      <c r="Z224" s="220"/>
      <c r="AA224" s="178"/>
      <c r="AB224" s="220"/>
      <c r="AC224" s="178"/>
      <c r="AD224" s="220"/>
      <c r="AE224" s="178"/>
      <c r="AF224" s="220"/>
      <c r="AG224" s="178"/>
      <c r="AH224" s="220"/>
      <c r="AI224" s="178"/>
      <c r="AJ224" s="220"/>
      <c r="AK224" s="178"/>
      <c r="AL224" s="220"/>
      <c r="AM224" s="178"/>
      <c r="AN224" s="220"/>
      <c r="AO224" s="178"/>
      <c r="AP224" s="220"/>
      <c r="AQ224" s="178"/>
      <c r="AR224" s="220"/>
      <c r="AS224" s="178"/>
      <c r="AT224" s="220"/>
      <c r="AU224" s="178"/>
      <c r="AV224" s="220"/>
      <c r="AW224" s="178"/>
      <c r="AX224" s="220"/>
      <c r="AY224" s="178"/>
      <c r="AZ224" s="220"/>
      <c r="BA224" s="178"/>
      <c r="BB224" s="220"/>
      <c r="BC224" s="178"/>
      <c r="BD224" s="220"/>
      <c r="BE224" s="178"/>
      <c r="BF224" s="220"/>
      <c r="BG224" s="178"/>
      <c r="BH224" s="220"/>
      <c r="BI224" s="178"/>
      <c r="BJ224" s="220"/>
      <c r="BK224" s="178"/>
      <c r="BL224" s="220"/>
      <c r="BM224" s="178"/>
      <c r="BN224" s="220"/>
      <c r="BO224" s="178"/>
      <c r="BP224" s="220"/>
      <c r="BQ224" s="1"/>
    </row>
    <row r="225" spans="1:69" s="1" customFormat="1" ht="21.75" hidden="1" customHeight="1" x14ac:dyDescent="0.2">
      <c r="A225" s="114"/>
      <c r="B225" s="16"/>
      <c r="C225" s="98" t="s">
        <v>135</v>
      </c>
      <c r="D225" s="98" t="s">
        <v>108</v>
      </c>
      <c r="E225" s="99" t="s">
        <v>706</v>
      </c>
      <c r="F225" s="100" t="s">
        <v>707</v>
      </c>
      <c r="G225" s="101" t="s">
        <v>584</v>
      </c>
      <c r="H225" s="102">
        <v>7</v>
      </c>
      <c r="I225" s="103">
        <v>3697.28</v>
      </c>
      <c r="J225" s="104">
        <f>ROUND(I225*H225,2)</f>
        <v>25880.959999999999</v>
      </c>
      <c r="K225" s="142"/>
      <c r="M225" s="161">
        <v>0</v>
      </c>
      <c r="N225" s="162">
        <f>M225*I225</f>
        <v>0</v>
      </c>
      <c r="O225" s="161">
        <v>0</v>
      </c>
      <c r="P225" s="162">
        <f>O225*I225</f>
        <v>0</v>
      </c>
      <c r="Q225" s="161">
        <v>0</v>
      </c>
      <c r="R225" s="162">
        <f>Q225*I225</f>
        <v>0</v>
      </c>
      <c r="S225" s="161">
        <f>M225+O225</f>
        <v>0</v>
      </c>
      <c r="T225" s="162">
        <f>S225*I225</f>
        <v>0</v>
      </c>
      <c r="U225" s="161">
        <v>0</v>
      </c>
      <c r="V225" s="162">
        <f>U225*I225</f>
        <v>0</v>
      </c>
      <c r="W225" s="161">
        <f>Q225+S225</f>
        <v>0</v>
      </c>
      <c r="X225" s="162">
        <f>W225*I225</f>
        <v>0</v>
      </c>
      <c r="Y225" s="161">
        <v>0</v>
      </c>
      <c r="Z225" s="162">
        <f>Y225*I225</f>
        <v>0</v>
      </c>
      <c r="AA225" s="161" t="e">
        <f>#REF!+#REF!</f>
        <v>#REF!</v>
      </c>
      <c r="AB225" s="162" t="e">
        <f>AA225*I225</f>
        <v>#REF!</v>
      </c>
      <c r="AC225" s="161">
        <v>0</v>
      </c>
      <c r="AD225" s="162">
        <f>AC225*I225</f>
        <v>0</v>
      </c>
      <c r="AE225" s="161" t="e">
        <f>Y225+AA225</f>
        <v>#REF!</v>
      </c>
      <c r="AF225" s="162" t="e">
        <f>AE225*I225</f>
        <v>#REF!</v>
      </c>
      <c r="AG225" s="161">
        <v>0</v>
      </c>
      <c r="AH225" s="162">
        <f>AG225*I225</f>
        <v>0</v>
      </c>
      <c r="AI225" s="161" t="e">
        <f>AC225+AE225</f>
        <v>#REF!</v>
      </c>
      <c r="AJ225" s="162" t="e">
        <f>AI225*I225</f>
        <v>#REF!</v>
      </c>
      <c r="AK225" s="161">
        <v>0</v>
      </c>
      <c r="AL225" s="162">
        <f>AK225*I225</f>
        <v>0</v>
      </c>
      <c r="AM225" s="161" t="e">
        <f>AG225+AI225</f>
        <v>#REF!</v>
      </c>
      <c r="AN225" s="162" t="e">
        <f>AM225*I225</f>
        <v>#REF!</v>
      </c>
      <c r="AO225" s="161">
        <v>0</v>
      </c>
      <c r="AP225" s="162">
        <f>AO225*I225</f>
        <v>0</v>
      </c>
      <c r="AQ225" s="161" t="e">
        <f>AK225+AM225</f>
        <v>#REF!</v>
      </c>
      <c r="AR225" s="162" t="e">
        <f>AQ225*I225</f>
        <v>#REF!</v>
      </c>
      <c r="AS225" s="161">
        <v>0</v>
      </c>
      <c r="AT225" s="162">
        <f>AS225*I225</f>
        <v>0</v>
      </c>
      <c r="AU225" s="161" t="e">
        <f>AO225+AQ225</f>
        <v>#REF!</v>
      </c>
      <c r="AV225" s="162" t="e">
        <f>AU225*I225</f>
        <v>#REF!</v>
      </c>
      <c r="AW225" s="161">
        <v>0</v>
      </c>
      <c r="AX225" s="162">
        <f>AW225*I225</f>
        <v>0</v>
      </c>
      <c r="AY225" s="161" t="e">
        <f t="shared" ref="AY225" si="476">AS225+AU225</f>
        <v>#REF!</v>
      </c>
      <c r="AZ225" s="162" t="e">
        <f>AY225*I225</f>
        <v>#REF!</v>
      </c>
      <c r="BA225" s="161">
        <v>0</v>
      </c>
      <c r="BB225" s="162">
        <f>BA225*I225</f>
        <v>0</v>
      </c>
      <c r="BC225" s="161" t="e">
        <f t="shared" ref="BC225" si="477">AW225+AY225</f>
        <v>#REF!</v>
      </c>
      <c r="BD225" s="162" t="e">
        <f>BC225*I225</f>
        <v>#REF!</v>
      </c>
      <c r="BE225" s="161">
        <v>0</v>
      </c>
      <c r="BF225" s="162">
        <f>BE225*I225</f>
        <v>0</v>
      </c>
      <c r="BG225" s="161" t="e">
        <f t="shared" ref="BG225" si="478">BA225+BC225</f>
        <v>#REF!</v>
      </c>
      <c r="BH225" s="162" t="e">
        <f>BG225*I225</f>
        <v>#REF!</v>
      </c>
      <c r="BI225" s="161">
        <v>0</v>
      </c>
      <c r="BJ225" s="162">
        <f>BI225*I225</f>
        <v>0</v>
      </c>
      <c r="BK225" s="161" t="e">
        <f t="shared" ref="BK225" si="479">BE225+BG225</f>
        <v>#REF!</v>
      </c>
      <c r="BL225" s="162" t="e">
        <f>BK225*I225</f>
        <v>#REF!</v>
      </c>
      <c r="BM225" s="161">
        <v>0</v>
      </c>
      <c r="BN225" s="162">
        <f>BM225*I225</f>
        <v>0</v>
      </c>
      <c r="BO225" s="161" t="e">
        <f>BI225+BK225</f>
        <v>#REF!</v>
      </c>
      <c r="BP225" s="162" t="e">
        <f>BO225*I225</f>
        <v>#REF!</v>
      </c>
      <c r="BQ225" s="5"/>
    </row>
    <row r="226" spans="1:69" s="5" customFormat="1" ht="11.25" hidden="1" customHeight="1" x14ac:dyDescent="0.2">
      <c r="B226" s="81"/>
      <c r="C226" s="82"/>
      <c r="D226" s="79" t="s">
        <v>77</v>
      </c>
      <c r="E226" s="83" t="s">
        <v>5</v>
      </c>
      <c r="F226" s="84" t="s">
        <v>654</v>
      </c>
      <c r="G226" s="82"/>
      <c r="H226" s="83" t="s">
        <v>5</v>
      </c>
      <c r="I226" s="85"/>
      <c r="J226" s="82"/>
      <c r="K226" s="145"/>
      <c r="M226" s="176"/>
      <c r="N226" s="219"/>
      <c r="O226" s="176"/>
      <c r="P226" s="219"/>
      <c r="Q226" s="176"/>
      <c r="R226" s="219"/>
      <c r="S226" s="176"/>
      <c r="T226" s="219"/>
      <c r="U226" s="176"/>
      <c r="V226" s="219"/>
      <c r="W226" s="176"/>
      <c r="X226" s="219"/>
      <c r="Y226" s="176"/>
      <c r="Z226" s="219"/>
      <c r="AA226" s="176"/>
      <c r="AB226" s="219"/>
      <c r="AC226" s="176"/>
      <c r="AD226" s="219"/>
      <c r="AE226" s="176"/>
      <c r="AF226" s="219"/>
      <c r="AG226" s="176"/>
      <c r="AH226" s="219"/>
      <c r="AI226" s="176"/>
      <c r="AJ226" s="219"/>
      <c r="AK226" s="176"/>
      <c r="AL226" s="219"/>
      <c r="AM226" s="176"/>
      <c r="AN226" s="219"/>
      <c r="AO226" s="176"/>
      <c r="AP226" s="219"/>
      <c r="AQ226" s="176"/>
      <c r="AR226" s="219"/>
      <c r="AS226" s="176"/>
      <c r="AT226" s="219"/>
      <c r="AU226" s="176"/>
      <c r="AV226" s="219"/>
      <c r="AW226" s="176"/>
      <c r="AX226" s="219"/>
      <c r="AY226" s="176"/>
      <c r="AZ226" s="219"/>
      <c r="BA226" s="176"/>
      <c r="BB226" s="219"/>
      <c r="BC226" s="176"/>
      <c r="BD226" s="219"/>
      <c r="BE226" s="176"/>
      <c r="BF226" s="219"/>
      <c r="BG226" s="176"/>
      <c r="BH226" s="219"/>
      <c r="BI226" s="176"/>
      <c r="BJ226" s="219"/>
      <c r="BK226" s="176"/>
      <c r="BL226" s="219"/>
      <c r="BM226" s="176"/>
      <c r="BN226" s="219"/>
      <c r="BO226" s="176"/>
      <c r="BP226" s="219"/>
      <c r="BQ226" s="6"/>
    </row>
    <row r="227" spans="1:69" s="6" customFormat="1" ht="11.25" hidden="1" customHeight="1" x14ac:dyDescent="0.2">
      <c r="B227" s="86"/>
      <c r="C227" s="87"/>
      <c r="D227" s="79" t="s">
        <v>77</v>
      </c>
      <c r="E227" s="88" t="s">
        <v>5</v>
      </c>
      <c r="F227" s="89" t="s">
        <v>85</v>
      </c>
      <c r="G227" s="87"/>
      <c r="H227" s="90">
        <v>7</v>
      </c>
      <c r="I227" s="91"/>
      <c r="J227" s="87"/>
      <c r="K227" s="146"/>
      <c r="M227" s="177"/>
      <c r="N227" s="216"/>
      <c r="O227" s="177"/>
      <c r="P227" s="216"/>
      <c r="Q227" s="177"/>
      <c r="R227" s="216"/>
      <c r="S227" s="177"/>
      <c r="T227" s="216"/>
      <c r="U227" s="177"/>
      <c r="V227" s="216"/>
      <c r="W227" s="177"/>
      <c r="X227" s="216"/>
      <c r="Y227" s="177"/>
      <c r="Z227" s="216"/>
      <c r="AA227" s="177"/>
      <c r="AB227" s="216"/>
      <c r="AC227" s="177"/>
      <c r="AD227" s="216"/>
      <c r="AE227" s="177"/>
      <c r="AF227" s="216"/>
      <c r="AG227" s="177"/>
      <c r="AH227" s="216"/>
      <c r="AI227" s="177"/>
      <c r="AJ227" s="216"/>
      <c r="AK227" s="177"/>
      <c r="AL227" s="216"/>
      <c r="AM227" s="177"/>
      <c r="AN227" s="216"/>
      <c r="AO227" s="177"/>
      <c r="AP227" s="216"/>
      <c r="AQ227" s="177"/>
      <c r="AR227" s="216"/>
      <c r="AS227" s="177"/>
      <c r="AT227" s="216"/>
      <c r="AU227" s="177"/>
      <c r="AV227" s="216"/>
      <c r="AW227" s="177"/>
      <c r="AX227" s="216"/>
      <c r="AY227" s="177"/>
      <c r="AZ227" s="216"/>
      <c r="BA227" s="177"/>
      <c r="BB227" s="216"/>
      <c r="BC227" s="177"/>
      <c r="BD227" s="216"/>
      <c r="BE227" s="177"/>
      <c r="BF227" s="216"/>
      <c r="BG227" s="177"/>
      <c r="BH227" s="216"/>
      <c r="BI227" s="177"/>
      <c r="BJ227" s="216"/>
      <c r="BK227" s="177"/>
      <c r="BL227" s="216"/>
      <c r="BM227" s="177"/>
      <c r="BN227" s="216"/>
      <c r="BO227" s="177"/>
      <c r="BP227" s="216"/>
      <c r="BQ227" s="7"/>
    </row>
    <row r="228" spans="1:69" s="7" customFormat="1" ht="11.25" hidden="1" customHeight="1" x14ac:dyDescent="0.2">
      <c r="B228" s="92"/>
      <c r="C228" s="93"/>
      <c r="D228" s="79" t="s">
        <v>77</v>
      </c>
      <c r="E228" s="94" t="s">
        <v>5</v>
      </c>
      <c r="F228" s="95" t="s">
        <v>78</v>
      </c>
      <c r="G228" s="93"/>
      <c r="H228" s="96">
        <v>7</v>
      </c>
      <c r="I228" s="97"/>
      <c r="J228" s="93"/>
      <c r="K228" s="147"/>
      <c r="M228" s="178"/>
      <c r="N228" s="220"/>
      <c r="O228" s="178"/>
      <c r="P228" s="220"/>
      <c r="Q228" s="178"/>
      <c r="R228" s="220"/>
      <c r="S228" s="178"/>
      <c r="T228" s="220"/>
      <c r="U228" s="178"/>
      <c r="V228" s="220"/>
      <c r="W228" s="178"/>
      <c r="X228" s="220"/>
      <c r="Y228" s="178"/>
      <c r="Z228" s="220"/>
      <c r="AA228" s="178"/>
      <c r="AB228" s="220"/>
      <c r="AC228" s="178"/>
      <c r="AD228" s="220"/>
      <c r="AE228" s="178"/>
      <c r="AF228" s="220"/>
      <c r="AG228" s="178"/>
      <c r="AH228" s="220"/>
      <c r="AI228" s="178"/>
      <c r="AJ228" s="220"/>
      <c r="AK228" s="178"/>
      <c r="AL228" s="220"/>
      <c r="AM228" s="178"/>
      <c r="AN228" s="220"/>
      <c r="AO228" s="178"/>
      <c r="AP228" s="220"/>
      <c r="AQ228" s="178"/>
      <c r="AR228" s="220"/>
      <c r="AS228" s="178"/>
      <c r="AT228" s="220"/>
      <c r="AU228" s="178"/>
      <c r="AV228" s="220"/>
      <c r="AW228" s="178"/>
      <c r="AX228" s="220"/>
      <c r="AY228" s="178"/>
      <c r="AZ228" s="220"/>
      <c r="BA228" s="178"/>
      <c r="BB228" s="220"/>
      <c r="BC228" s="178"/>
      <c r="BD228" s="220"/>
      <c r="BE228" s="178"/>
      <c r="BF228" s="220"/>
      <c r="BG228" s="178"/>
      <c r="BH228" s="220"/>
      <c r="BI228" s="178"/>
      <c r="BJ228" s="220"/>
      <c r="BK228" s="178"/>
      <c r="BL228" s="220"/>
      <c r="BM228" s="178"/>
      <c r="BN228" s="220"/>
      <c r="BO228" s="178"/>
      <c r="BP228" s="220"/>
      <c r="BQ228" s="1"/>
    </row>
    <row r="229" spans="1:69" s="1" customFormat="1" ht="16.5" hidden="1" customHeight="1" x14ac:dyDescent="0.2">
      <c r="A229" s="114"/>
      <c r="B229" s="16"/>
      <c r="C229" s="98" t="s">
        <v>136</v>
      </c>
      <c r="D229" s="98" t="s">
        <v>108</v>
      </c>
      <c r="E229" s="99" t="s">
        <v>708</v>
      </c>
      <c r="F229" s="100" t="s">
        <v>709</v>
      </c>
      <c r="G229" s="101" t="s">
        <v>584</v>
      </c>
      <c r="H229" s="102">
        <v>8</v>
      </c>
      <c r="I229" s="103">
        <v>1403.44</v>
      </c>
      <c r="J229" s="104">
        <f>ROUND(I229*H229,2)</f>
        <v>11227.52</v>
      </c>
      <c r="K229" s="142"/>
      <c r="M229" s="161">
        <v>0</v>
      </c>
      <c r="N229" s="162">
        <f>M229*I229</f>
        <v>0</v>
      </c>
      <c r="O229" s="161">
        <v>0</v>
      </c>
      <c r="P229" s="162">
        <f>O229*I229</f>
        <v>0</v>
      </c>
      <c r="Q229" s="161">
        <v>0</v>
      </c>
      <c r="R229" s="162">
        <f>Q229*I229</f>
        <v>0</v>
      </c>
      <c r="S229" s="161">
        <f>M229+O229</f>
        <v>0</v>
      </c>
      <c r="T229" s="162">
        <f>S229*I229</f>
        <v>0</v>
      </c>
      <c r="U229" s="161">
        <v>0</v>
      </c>
      <c r="V229" s="162">
        <f>U229*I229</f>
        <v>0</v>
      </c>
      <c r="W229" s="161">
        <f>Q229+S229</f>
        <v>0</v>
      </c>
      <c r="X229" s="162">
        <f>W229*I229</f>
        <v>0</v>
      </c>
      <c r="Y229" s="161">
        <v>0</v>
      </c>
      <c r="Z229" s="162">
        <f>Y229*I229</f>
        <v>0</v>
      </c>
      <c r="AA229" s="161" t="e">
        <f>#REF!+#REF!</f>
        <v>#REF!</v>
      </c>
      <c r="AB229" s="162" t="e">
        <f>AA229*I229</f>
        <v>#REF!</v>
      </c>
      <c r="AC229" s="161">
        <v>0</v>
      </c>
      <c r="AD229" s="162">
        <f>AC229*I229</f>
        <v>0</v>
      </c>
      <c r="AE229" s="161" t="e">
        <f>Y229+AA229</f>
        <v>#REF!</v>
      </c>
      <c r="AF229" s="162" t="e">
        <f>AE229*I229</f>
        <v>#REF!</v>
      </c>
      <c r="AG229" s="161">
        <v>0</v>
      </c>
      <c r="AH229" s="162">
        <f>AG229*I229</f>
        <v>0</v>
      </c>
      <c r="AI229" s="161" t="e">
        <f>AC229+AE229</f>
        <v>#REF!</v>
      </c>
      <c r="AJ229" s="162" t="e">
        <f>AI229*I229</f>
        <v>#REF!</v>
      </c>
      <c r="AK229" s="161">
        <v>0</v>
      </c>
      <c r="AL229" s="162">
        <f>AK229*I229</f>
        <v>0</v>
      </c>
      <c r="AM229" s="161" t="e">
        <f>AG229+AI229</f>
        <v>#REF!</v>
      </c>
      <c r="AN229" s="162" t="e">
        <f>AM229*I229</f>
        <v>#REF!</v>
      </c>
      <c r="AO229" s="161">
        <v>0</v>
      </c>
      <c r="AP229" s="162">
        <f>AO229*I229</f>
        <v>0</v>
      </c>
      <c r="AQ229" s="161" t="e">
        <f>AK229+AM229</f>
        <v>#REF!</v>
      </c>
      <c r="AR229" s="162" t="e">
        <f>AQ229*I229</f>
        <v>#REF!</v>
      </c>
      <c r="AS229" s="161">
        <v>0</v>
      </c>
      <c r="AT229" s="162">
        <f>AS229*I229</f>
        <v>0</v>
      </c>
      <c r="AU229" s="161" t="e">
        <f>AO229+AQ229</f>
        <v>#REF!</v>
      </c>
      <c r="AV229" s="162" t="e">
        <f>AU229*I229</f>
        <v>#REF!</v>
      </c>
      <c r="AW229" s="161">
        <v>0</v>
      </c>
      <c r="AX229" s="162">
        <f>AW229*I229</f>
        <v>0</v>
      </c>
      <c r="AY229" s="161" t="e">
        <f t="shared" ref="AY229" si="480">AS229+AU229</f>
        <v>#REF!</v>
      </c>
      <c r="AZ229" s="162" t="e">
        <f>AY229*I229</f>
        <v>#REF!</v>
      </c>
      <c r="BA229" s="161">
        <v>0</v>
      </c>
      <c r="BB229" s="162">
        <f>BA229*I229</f>
        <v>0</v>
      </c>
      <c r="BC229" s="161" t="e">
        <f t="shared" ref="BC229" si="481">AW229+AY229</f>
        <v>#REF!</v>
      </c>
      <c r="BD229" s="162" t="e">
        <f>BC229*I229</f>
        <v>#REF!</v>
      </c>
      <c r="BE229" s="161">
        <v>0</v>
      </c>
      <c r="BF229" s="162">
        <f>BE229*I229</f>
        <v>0</v>
      </c>
      <c r="BG229" s="161" t="e">
        <f t="shared" ref="BG229" si="482">BA229+BC229</f>
        <v>#REF!</v>
      </c>
      <c r="BH229" s="162" t="e">
        <f>BG229*I229</f>
        <v>#REF!</v>
      </c>
      <c r="BI229" s="161">
        <v>0</v>
      </c>
      <c r="BJ229" s="162">
        <f>BI229*I229</f>
        <v>0</v>
      </c>
      <c r="BK229" s="161" t="e">
        <f t="shared" ref="BK229" si="483">BE229+BG229</f>
        <v>#REF!</v>
      </c>
      <c r="BL229" s="162" t="e">
        <f>BK229*I229</f>
        <v>#REF!</v>
      </c>
      <c r="BM229" s="161">
        <v>0</v>
      </c>
      <c r="BN229" s="162">
        <f>BM229*I229</f>
        <v>0</v>
      </c>
      <c r="BO229" s="161" t="e">
        <f>BI229+BK229</f>
        <v>#REF!</v>
      </c>
      <c r="BP229" s="162" t="e">
        <f>BO229*I229</f>
        <v>#REF!</v>
      </c>
      <c r="BQ229" s="5"/>
    </row>
    <row r="230" spans="1:69" s="5" customFormat="1" ht="11.25" hidden="1" customHeight="1" x14ac:dyDescent="0.2">
      <c r="B230" s="81"/>
      <c r="C230" s="82"/>
      <c r="D230" s="79" t="s">
        <v>77</v>
      </c>
      <c r="E230" s="83" t="s">
        <v>5</v>
      </c>
      <c r="F230" s="84" t="s">
        <v>654</v>
      </c>
      <c r="G230" s="82"/>
      <c r="H230" s="83" t="s">
        <v>5</v>
      </c>
      <c r="I230" s="85"/>
      <c r="J230" s="82"/>
      <c r="K230" s="145"/>
      <c r="M230" s="176"/>
      <c r="N230" s="219"/>
      <c r="O230" s="176"/>
      <c r="P230" s="219"/>
      <c r="Q230" s="176"/>
      <c r="R230" s="219"/>
      <c r="S230" s="176"/>
      <c r="T230" s="219"/>
      <c r="U230" s="176"/>
      <c r="V230" s="219"/>
      <c r="W230" s="176"/>
      <c r="X230" s="219"/>
      <c r="Y230" s="176"/>
      <c r="Z230" s="219"/>
      <c r="AA230" s="176"/>
      <c r="AB230" s="219"/>
      <c r="AC230" s="176"/>
      <c r="AD230" s="219"/>
      <c r="AE230" s="176"/>
      <c r="AF230" s="219"/>
      <c r="AG230" s="176"/>
      <c r="AH230" s="219"/>
      <c r="AI230" s="176"/>
      <c r="AJ230" s="219"/>
      <c r="AK230" s="176"/>
      <c r="AL230" s="219"/>
      <c r="AM230" s="176"/>
      <c r="AN230" s="219"/>
      <c r="AO230" s="176"/>
      <c r="AP230" s="219"/>
      <c r="AQ230" s="176"/>
      <c r="AR230" s="219"/>
      <c r="AS230" s="176"/>
      <c r="AT230" s="219"/>
      <c r="AU230" s="176"/>
      <c r="AV230" s="219"/>
      <c r="AW230" s="176"/>
      <c r="AX230" s="219"/>
      <c r="AY230" s="176"/>
      <c r="AZ230" s="219"/>
      <c r="BA230" s="176"/>
      <c r="BB230" s="219"/>
      <c r="BC230" s="176"/>
      <c r="BD230" s="219"/>
      <c r="BE230" s="176"/>
      <c r="BF230" s="219"/>
      <c r="BG230" s="176"/>
      <c r="BH230" s="219"/>
      <c r="BI230" s="176"/>
      <c r="BJ230" s="219"/>
      <c r="BK230" s="176"/>
      <c r="BL230" s="219"/>
      <c r="BM230" s="176"/>
      <c r="BN230" s="219"/>
      <c r="BO230" s="176"/>
      <c r="BP230" s="219"/>
      <c r="BQ230" s="6"/>
    </row>
    <row r="231" spans="1:69" s="6" customFormat="1" ht="11.25" hidden="1" customHeight="1" x14ac:dyDescent="0.2">
      <c r="B231" s="86"/>
      <c r="C231" s="87"/>
      <c r="D231" s="79" t="s">
        <v>77</v>
      </c>
      <c r="E231" s="88" t="s">
        <v>5</v>
      </c>
      <c r="F231" s="89" t="s">
        <v>88</v>
      </c>
      <c r="G231" s="87"/>
      <c r="H231" s="90">
        <v>8</v>
      </c>
      <c r="I231" s="91"/>
      <c r="J231" s="87"/>
      <c r="K231" s="146"/>
      <c r="M231" s="177"/>
      <c r="N231" s="216"/>
      <c r="O231" s="177"/>
      <c r="P231" s="216"/>
      <c r="Q231" s="177"/>
      <c r="R231" s="216"/>
      <c r="S231" s="177"/>
      <c r="T231" s="216"/>
      <c r="U231" s="177"/>
      <c r="V231" s="216"/>
      <c r="W231" s="177"/>
      <c r="X231" s="216"/>
      <c r="Y231" s="177"/>
      <c r="Z231" s="216"/>
      <c r="AA231" s="177"/>
      <c r="AB231" s="216"/>
      <c r="AC231" s="177"/>
      <c r="AD231" s="216"/>
      <c r="AE231" s="177"/>
      <c r="AF231" s="216"/>
      <c r="AG231" s="177"/>
      <c r="AH231" s="216"/>
      <c r="AI231" s="177"/>
      <c r="AJ231" s="216"/>
      <c r="AK231" s="177"/>
      <c r="AL231" s="216"/>
      <c r="AM231" s="177"/>
      <c r="AN231" s="216"/>
      <c r="AO231" s="177"/>
      <c r="AP231" s="216"/>
      <c r="AQ231" s="177"/>
      <c r="AR231" s="216"/>
      <c r="AS231" s="177"/>
      <c r="AT231" s="216"/>
      <c r="AU231" s="177"/>
      <c r="AV231" s="216"/>
      <c r="AW231" s="177"/>
      <c r="AX231" s="216"/>
      <c r="AY231" s="177"/>
      <c r="AZ231" s="216"/>
      <c r="BA231" s="177"/>
      <c r="BB231" s="216"/>
      <c r="BC231" s="177"/>
      <c r="BD231" s="216"/>
      <c r="BE231" s="177"/>
      <c r="BF231" s="216"/>
      <c r="BG231" s="177"/>
      <c r="BH231" s="216"/>
      <c r="BI231" s="177"/>
      <c r="BJ231" s="216"/>
      <c r="BK231" s="177"/>
      <c r="BL231" s="216"/>
      <c r="BM231" s="177"/>
      <c r="BN231" s="216"/>
      <c r="BO231" s="177"/>
      <c r="BP231" s="216"/>
      <c r="BQ231" s="7"/>
    </row>
    <row r="232" spans="1:69" s="7" customFormat="1" ht="11.25" hidden="1" customHeight="1" x14ac:dyDescent="0.2">
      <c r="B232" s="92"/>
      <c r="C232" s="93"/>
      <c r="D232" s="79" t="s">
        <v>77</v>
      </c>
      <c r="E232" s="94" t="s">
        <v>5</v>
      </c>
      <c r="F232" s="95" t="s">
        <v>78</v>
      </c>
      <c r="G232" s="93"/>
      <c r="H232" s="96">
        <v>8</v>
      </c>
      <c r="I232" s="97"/>
      <c r="J232" s="93"/>
      <c r="K232" s="147"/>
      <c r="M232" s="178"/>
      <c r="N232" s="220"/>
      <c r="O232" s="178"/>
      <c r="P232" s="220"/>
      <c r="Q232" s="178"/>
      <c r="R232" s="220"/>
      <c r="S232" s="178"/>
      <c r="T232" s="220"/>
      <c r="U232" s="178"/>
      <c r="V232" s="220"/>
      <c r="W232" s="178"/>
      <c r="X232" s="220"/>
      <c r="Y232" s="178"/>
      <c r="Z232" s="220"/>
      <c r="AA232" s="178"/>
      <c r="AB232" s="220"/>
      <c r="AC232" s="178"/>
      <c r="AD232" s="220"/>
      <c r="AE232" s="178"/>
      <c r="AF232" s="220"/>
      <c r="AG232" s="178"/>
      <c r="AH232" s="220"/>
      <c r="AI232" s="178"/>
      <c r="AJ232" s="220"/>
      <c r="AK232" s="178"/>
      <c r="AL232" s="220"/>
      <c r="AM232" s="178"/>
      <c r="AN232" s="220"/>
      <c r="AO232" s="178"/>
      <c r="AP232" s="220"/>
      <c r="AQ232" s="178"/>
      <c r="AR232" s="220"/>
      <c r="AS232" s="178"/>
      <c r="AT232" s="220"/>
      <c r="AU232" s="178"/>
      <c r="AV232" s="220"/>
      <c r="AW232" s="178"/>
      <c r="AX232" s="220"/>
      <c r="AY232" s="178"/>
      <c r="AZ232" s="220"/>
      <c r="BA232" s="178"/>
      <c r="BB232" s="220"/>
      <c r="BC232" s="178"/>
      <c r="BD232" s="220"/>
      <c r="BE232" s="178"/>
      <c r="BF232" s="220"/>
      <c r="BG232" s="178"/>
      <c r="BH232" s="220"/>
      <c r="BI232" s="178"/>
      <c r="BJ232" s="220"/>
      <c r="BK232" s="178"/>
      <c r="BL232" s="220"/>
      <c r="BM232" s="178"/>
      <c r="BN232" s="220"/>
      <c r="BO232" s="178"/>
      <c r="BP232" s="220"/>
      <c r="BQ232" s="1"/>
    </row>
    <row r="233" spans="1:69" s="1" customFormat="1" ht="16.5" hidden="1" customHeight="1" x14ac:dyDescent="0.2">
      <c r="A233" s="114"/>
      <c r="B233" s="16"/>
      <c r="C233" s="98" t="s">
        <v>137</v>
      </c>
      <c r="D233" s="98" t="s">
        <v>108</v>
      </c>
      <c r="E233" s="99" t="s">
        <v>710</v>
      </c>
      <c r="F233" s="100" t="s">
        <v>711</v>
      </c>
      <c r="G233" s="101" t="s">
        <v>584</v>
      </c>
      <c r="H233" s="102">
        <v>8</v>
      </c>
      <c r="I233" s="103">
        <v>1757.48</v>
      </c>
      <c r="J233" s="104">
        <f>ROUND(I233*H233,2)</f>
        <v>14059.84</v>
      </c>
      <c r="K233" s="142"/>
      <c r="M233" s="161">
        <v>0</v>
      </c>
      <c r="N233" s="162">
        <f>M233*I233</f>
        <v>0</v>
      </c>
      <c r="O233" s="161">
        <v>0</v>
      </c>
      <c r="P233" s="162">
        <f>O233*I233</f>
        <v>0</v>
      </c>
      <c r="Q233" s="161">
        <v>0</v>
      </c>
      <c r="R233" s="162">
        <f>Q233*I233</f>
        <v>0</v>
      </c>
      <c r="S233" s="161">
        <f>M233+O233</f>
        <v>0</v>
      </c>
      <c r="T233" s="162">
        <f>S233*I233</f>
        <v>0</v>
      </c>
      <c r="U233" s="161">
        <v>0</v>
      </c>
      <c r="V233" s="162">
        <f>U233*I233</f>
        <v>0</v>
      </c>
      <c r="W233" s="161">
        <f>Q233+S233</f>
        <v>0</v>
      </c>
      <c r="X233" s="162">
        <f>W233*I233</f>
        <v>0</v>
      </c>
      <c r="Y233" s="161">
        <v>0</v>
      </c>
      <c r="Z233" s="162">
        <f>Y233*I233</f>
        <v>0</v>
      </c>
      <c r="AA233" s="161" t="e">
        <f>#REF!+#REF!</f>
        <v>#REF!</v>
      </c>
      <c r="AB233" s="162" t="e">
        <f>AA233*I233</f>
        <v>#REF!</v>
      </c>
      <c r="AC233" s="161">
        <v>0</v>
      </c>
      <c r="AD233" s="162">
        <f>AC233*I233</f>
        <v>0</v>
      </c>
      <c r="AE233" s="161" t="e">
        <f>Y233+AA233</f>
        <v>#REF!</v>
      </c>
      <c r="AF233" s="162" t="e">
        <f>AE233*I233</f>
        <v>#REF!</v>
      </c>
      <c r="AG233" s="161">
        <v>0</v>
      </c>
      <c r="AH233" s="162">
        <f>AG233*I233</f>
        <v>0</v>
      </c>
      <c r="AI233" s="161" t="e">
        <f>AC233+AE233</f>
        <v>#REF!</v>
      </c>
      <c r="AJ233" s="162" t="e">
        <f>AI233*I233</f>
        <v>#REF!</v>
      </c>
      <c r="AK233" s="161">
        <v>0</v>
      </c>
      <c r="AL233" s="162">
        <f>AK233*I233</f>
        <v>0</v>
      </c>
      <c r="AM233" s="161" t="e">
        <f>AG233+AI233</f>
        <v>#REF!</v>
      </c>
      <c r="AN233" s="162" t="e">
        <f>AM233*I233</f>
        <v>#REF!</v>
      </c>
      <c r="AO233" s="161">
        <v>0</v>
      </c>
      <c r="AP233" s="162">
        <f>AO233*I233</f>
        <v>0</v>
      </c>
      <c r="AQ233" s="161" t="e">
        <f>AK233+AM233</f>
        <v>#REF!</v>
      </c>
      <c r="AR233" s="162" t="e">
        <f>AQ233*I233</f>
        <v>#REF!</v>
      </c>
      <c r="AS233" s="161">
        <v>0</v>
      </c>
      <c r="AT233" s="162">
        <f>AS233*I233</f>
        <v>0</v>
      </c>
      <c r="AU233" s="161" t="e">
        <f>AO233+AQ233</f>
        <v>#REF!</v>
      </c>
      <c r="AV233" s="162" t="e">
        <f>AU233*I233</f>
        <v>#REF!</v>
      </c>
      <c r="AW233" s="161">
        <v>0</v>
      </c>
      <c r="AX233" s="162">
        <f>AW233*I233</f>
        <v>0</v>
      </c>
      <c r="AY233" s="161" t="e">
        <f t="shared" ref="AY233" si="484">AS233+AU233</f>
        <v>#REF!</v>
      </c>
      <c r="AZ233" s="162" t="e">
        <f>AY233*I233</f>
        <v>#REF!</v>
      </c>
      <c r="BA233" s="161">
        <v>0</v>
      </c>
      <c r="BB233" s="162">
        <f>BA233*I233</f>
        <v>0</v>
      </c>
      <c r="BC233" s="161" t="e">
        <f t="shared" ref="BC233" si="485">AW233+AY233</f>
        <v>#REF!</v>
      </c>
      <c r="BD233" s="162" t="e">
        <f>BC233*I233</f>
        <v>#REF!</v>
      </c>
      <c r="BE233" s="161">
        <v>0</v>
      </c>
      <c r="BF233" s="162">
        <f>BE233*I233</f>
        <v>0</v>
      </c>
      <c r="BG233" s="161" t="e">
        <f t="shared" ref="BG233" si="486">BA233+BC233</f>
        <v>#REF!</v>
      </c>
      <c r="BH233" s="162" t="e">
        <f>BG233*I233</f>
        <v>#REF!</v>
      </c>
      <c r="BI233" s="161">
        <v>0</v>
      </c>
      <c r="BJ233" s="162">
        <f>BI233*I233</f>
        <v>0</v>
      </c>
      <c r="BK233" s="161" t="e">
        <f t="shared" ref="BK233" si="487">BE233+BG233</f>
        <v>#REF!</v>
      </c>
      <c r="BL233" s="162" t="e">
        <f>BK233*I233</f>
        <v>#REF!</v>
      </c>
      <c r="BM233" s="161">
        <v>0</v>
      </c>
      <c r="BN233" s="162">
        <f>BM233*I233</f>
        <v>0</v>
      </c>
      <c r="BO233" s="161" t="e">
        <f>BI233+BK233</f>
        <v>#REF!</v>
      </c>
      <c r="BP233" s="162" t="e">
        <f>BO233*I233</f>
        <v>#REF!</v>
      </c>
      <c r="BQ233" s="5"/>
    </row>
    <row r="234" spans="1:69" s="5" customFormat="1" ht="11.25" hidden="1" customHeight="1" x14ac:dyDescent="0.2">
      <c r="B234" s="81"/>
      <c r="C234" s="82"/>
      <c r="D234" s="79" t="s">
        <v>77</v>
      </c>
      <c r="E234" s="83" t="s">
        <v>5</v>
      </c>
      <c r="F234" s="84" t="s">
        <v>654</v>
      </c>
      <c r="G234" s="82"/>
      <c r="H234" s="83" t="s">
        <v>5</v>
      </c>
      <c r="I234" s="85"/>
      <c r="J234" s="82"/>
      <c r="K234" s="145"/>
      <c r="M234" s="176"/>
      <c r="N234" s="219"/>
      <c r="O234" s="176"/>
      <c r="P234" s="219"/>
      <c r="Q234" s="176"/>
      <c r="R234" s="219"/>
      <c r="S234" s="176"/>
      <c r="T234" s="219"/>
      <c r="U234" s="176"/>
      <c r="V234" s="219"/>
      <c r="W234" s="176"/>
      <c r="X234" s="219"/>
      <c r="Y234" s="176"/>
      <c r="Z234" s="219"/>
      <c r="AA234" s="176"/>
      <c r="AB234" s="219"/>
      <c r="AC234" s="176"/>
      <c r="AD234" s="219"/>
      <c r="AE234" s="176"/>
      <c r="AF234" s="219"/>
      <c r="AG234" s="176"/>
      <c r="AH234" s="219"/>
      <c r="AI234" s="176"/>
      <c r="AJ234" s="219"/>
      <c r="AK234" s="176"/>
      <c r="AL234" s="219"/>
      <c r="AM234" s="176"/>
      <c r="AN234" s="219"/>
      <c r="AO234" s="176"/>
      <c r="AP234" s="219"/>
      <c r="AQ234" s="176"/>
      <c r="AR234" s="219"/>
      <c r="AS234" s="176"/>
      <c r="AT234" s="219"/>
      <c r="AU234" s="176"/>
      <c r="AV234" s="219"/>
      <c r="AW234" s="176"/>
      <c r="AX234" s="219"/>
      <c r="AY234" s="176"/>
      <c r="AZ234" s="219"/>
      <c r="BA234" s="176"/>
      <c r="BB234" s="219"/>
      <c r="BC234" s="176"/>
      <c r="BD234" s="219"/>
      <c r="BE234" s="176"/>
      <c r="BF234" s="219"/>
      <c r="BG234" s="176"/>
      <c r="BH234" s="219"/>
      <c r="BI234" s="176"/>
      <c r="BJ234" s="219"/>
      <c r="BK234" s="176"/>
      <c r="BL234" s="219"/>
      <c r="BM234" s="176"/>
      <c r="BN234" s="219"/>
      <c r="BO234" s="176"/>
      <c r="BP234" s="219"/>
      <c r="BQ234" s="6"/>
    </row>
    <row r="235" spans="1:69" s="6" customFormat="1" ht="11.25" hidden="1" customHeight="1" x14ac:dyDescent="0.2">
      <c r="B235" s="86"/>
      <c r="C235" s="87"/>
      <c r="D235" s="79" t="s">
        <v>77</v>
      </c>
      <c r="E235" s="88" t="s">
        <v>5</v>
      </c>
      <c r="F235" s="89" t="s">
        <v>88</v>
      </c>
      <c r="G235" s="87"/>
      <c r="H235" s="90">
        <v>8</v>
      </c>
      <c r="I235" s="91"/>
      <c r="J235" s="87"/>
      <c r="K235" s="146"/>
      <c r="M235" s="177"/>
      <c r="N235" s="216"/>
      <c r="O235" s="177"/>
      <c r="P235" s="216"/>
      <c r="Q235" s="177"/>
      <c r="R235" s="216"/>
      <c r="S235" s="177"/>
      <c r="T235" s="216"/>
      <c r="U235" s="177"/>
      <c r="V235" s="216"/>
      <c r="W235" s="177"/>
      <c r="X235" s="216"/>
      <c r="Y235" s="177"/>
      <c r="Z235" s="216"/>
      <c r="AA235" s="177"/>
      <c r="AB235" s="216"/>
      <c r="AC235" s="177"/>
      <c r="AD235" s="216"/>
      <c r="AE235" s="177"/>
      <c r="AF235" s="216"/>
      <c r="AG235" s="177"/>
      <c r="AH235" s="216"/>
      <c r="AI235" s="177"/>
      <c r="AJ235" s="216"/>
      <c r="AK235" s="177"/>
      <c r="AL235" s="216"/>
      <c r="AM235" s="177"/>
      <c r="AN235" s="216"/>
      <c r="AO235" s="177"/>
      <c r="AP235" s="216"/>
      <c r="AQ235" s="177"/>
      <c r="AR235" s="216"/>
      <c r="AS235" s="177"/>
      <c r="AT235" s="216"/>
      <c r="AU235" s="177"/>
      <c r="AV235" s="216"/>
      <c r="AW235" s="177"/>
      <c r="AX235" s="216"/>
      <c r="AY235" s="177"/>
      <c r="AZ235" s="216"/>
      <c r="BA235" s="177"/>
      <c r="BB235" s="216"/>
      <c r="BC235" s="177"/>
      <c r="BD235" s="216"/>
      <c r="BE235" s="177"/>
      <c r="BF235" s="216"/>
      <c r="BG235" s="177"/>
      <c r="BH235" s="216"/>
      <c r="BI235" s="177"/>
      <c r="BJ235" s="216"/>
      <c r="BK235" s="177"/>
      <c r="BL235" s="216"/>
      <c r="BM235" s="177"/>
      <c r="BN235" s="216"/>
      <c r="BO235" s="177"/>
      <c r="BP235" s="216"/>
      <c r="BQ235" s="7"/>
    </row>
    <row r="236" spans="1:69" s="7" customFormat="1" ht="11.25" hidden="1" customHeight="1" x14ac:dyDescent="0.2">
      <c r="B236" s="92"/>
      <c r="C236" s="93"/>
      <c r="D236" s="79" t="s">
        <v>77</v>
      </c>
      <c r="E236" s="94" t="s">
        <v>5</v>
      </c>
      <c r="F236" s="95" t="s">
        <v>78</v>
      </c>
      <c r="G236" s="93"/>
      <c r="H236" s="96">
        <v>8</v>
      </c>
      <c r="I236" s="97"/>
      <c r="J236" s="93"/>
      <c r="K236" s="147"/>
      <c r="M236" s="178"/>
      <c r="N236" s="220"/>
      <c r="O236" s="178"/>
      <c r="P236" s="220"/>
      <c r="Q236" s="178"/>
      <c r="R236" s="220"/>
      <c r="S236" s="178"/>
      <c r="T236" s="220"/>
      <c r="U236" s="178"/>
      <c r="V236" s="220"/>
      <c r="W236" s="178"/>
      <c r="X236" s="220"/>
      <c r="Y236" s="178"/>
      <c r="Z236" s="220"/>
      <c r="AA236" s="178"/>
      <c r="AB236" s="220"/>
      <c r="AC236" s="178"/>
      <c r="AD236" s="220"/>
      <c r="AE236" s="178"/>
      <c r="AF236" s="220"/>
      <c r="AG236" s="178"/>
      <c r="AH236" s="220"/>
      <c r="AI236" s="178"/>
      <c r="AJ236" s="220"/>
      <c r="AK236" s="178"/>
      <c r="AL236" s="220"/>
      <c r="AM236" s="178"/>
      <c r="AN236" s="220"/>
      <c r="AO236" s="178"/>
      <c r="AP236" s="220"/>
      <c r="AQ236" s="178"/>
      <c r="AR236" s="220"/>
      <c r="AS236" s="178"/>
      <c r="AT236" s="220"/>
      <c r="AU236" s="178"/>
      <c r="AV236" s="220"/>
      <c r="AW236" s="178"/>
      <c r="AX236" s="220"/>
      <c r="AY236" s="178"/>
      <c r="AZ236" s="220"/>
      <c r="BA236" s="178"/>
      <c r="BB236" s="220"/>
      <c r="BC236" s="178"/>
      <c r="BD236" s="220"/>
      <c r="BE236" s="178"/>
      <c r="BF236" s="220"/>
      <c r="BG236" s="178"/>
      <c r="BH236" s="220"/>
      <c r="BI236" s="178"/>
      <c r="BJ236" s="220"/>
      <c r="BK236" s="178"/>
      <c r="BL236" s="220"/>
      <c r="BM236" s="178"/>
      <c r="BN236" s="220"/>
      <c r="BO236" s="178"/>
      <c r="BP236" s="220"/>
      <c r="BQ236" s="1"/>
    </row>
    <row r="237" spans="1:69" s="1" customFormat="1" ht="16.5" hidden="1" customHeight="1" x14ac:dyDescent="0.2">
      <c r="A237" s="114"/>
      <c r="B237" s="16"/>
      <c r="C237" s="98" t="s">
        <v>139</v>
      </c>
      <c r="D237" s="98" t="s">
        <v>108</v>
      </c>
      <c r="E237" s="99" t="s">
        <v>712</v>
      </c>
      <c r="F237" s="100" t="s">
        <v>713</v>
      </c>
      <c r="G237" s="101" t="s">
        <v>584</v>
      </c>
      <c r="H237" s="102">
        <v>1</v>
      </c>
      <c r="I237" s="103">
        <v>2411.5</v>
      </c>
      <c r="J237" s="104">
        <f>ROUND(I237*H237,2)</f>
        <v>2411.5</v>
      </c>
      <c r="K237" s="142"/>
      <c r="M237" s="161">
        <v>0</v>
      </c>
      <c r="N237" s="162">
        <f>M237*I237</f>
        <v>0</v>
      </c>
      <c r="O237" s="161">
        <v>0</v>
      </c>
      <c r="P237" s="162">
        <f>O237*I237</f>
        <v>0</v>
      </c>
      <c r="Q237" s="161">
        <v>0</v>
      </c>
      <c r="R237" s="162">
        <f>Q237*I237</f>
        <v>0</v>
      </c>
      <c r="S237" s="161">
        <f>M237+O237</f>
        <v>0</v>
      </c>
      <c r="T237" s="162">
        <f>S237*I237</f>
        <v>0</v>
      </c>
      <c r="U237" s="161">
        <v>0</v>
      </c>
      <c r="V237" s="162">
        <f>U237*I237</f>
        <v>0</v>
      </c>
      <c r="W237" s="161">
        <f>Q237+S237</f>
        <v>0</v>
      </c>
      <c r="X237" s="162">
        <f>W237*I237</f>
        <v>0</v>
      </c>
      <c r="Y237" s="161">
        <v>0</v>
      </c>
      <c r="Z237" s="162">
        <f>Y237*I237</f>
        <v>0</v>
      </c>
      <c r="AA237" s="161" t="e">
        <f>#REF!+#REF!</f>
        <v>#REF!</v>
      </c>
      <c r="AB237" s="162" t="e">
        <f>AA237*I237</f>
        <v>#REF!</v>
      </c>
      <c r="AC237" s="161">
        <v>0</v>
      </c>
      <c r="AD237" s="162">
        <f>AC237*I237</f>
        <v>0</v>
      </c>
      <c r="AE237" s="161" t="e">
        <f>Y237+AA237</f>
        <v>#REF!</v>
      </c>
      <c r="AF237" s="162" t="e">
        <f>AE237*I237</f>
        <v>#REF!</v>
      </c>
      <c r="AG237" s="161">
        <v>0</v>
      </c>
      <c r="AH237" s="162">
        <f>AG237*I237</f>
        <v>0</v>
      </c>
      <c r="AI237" s="161" t="e">
        <f>AC237+AE237</f>
        <v>#REF!</v>
      </c>
      <c r="AJ237" s="162" t="e">
        <f>AI237*I237</f>
        <v>#REF!</v>
      </c>
      <c r="AK237" s="161">
        <v>0</v>
      </c>
      <c r="AL237" s="162">
        <f>AK237*I237</f>
        <v>0</v>
      </c>
      <c r="AM237" s="161" t="e">
        <f>AG237+AI237</f>
        <v>#REF!</v>
      </c>
      <c r="AN237" s="162" t="e">
        <f>AM237*I237</f>
        <v>#REF!</v>
      </c>
      <c r="AO237" s="161">
        <v>0</v>
      </c>
      <c r="AP237" s="162">
        <f>AO237*I237</f>
        <v>0</v>
      </c>
      <c r="AQ237" s="161" t="e">
        <f>AK237+AM237</f>
        <v>#REF!</v>
      </c>
      <c r="AR237" s="162" t="e">
        <f>AQ237*I237</f>
        <v>#REF!</v>
      </c>
      <c r="AS237" s="161">
        <v>0</v>
      </c>
      <c r="AT237" s="162">
        <f>AS237*I237</f>
        <v>0</v>
      </c>
      <c r="AU237" s="161" t="e">
        <f>AO237+AQ237</f>
        <v>#REF!</v>
      </c>
      <c r="AV237" s="162" t="e">
        <f>AU237*I237</f>
        <v>#REF!</v>
      </c>
      <c r="AW237" s="161">
        <v>0</v>
      </c>
      <c r="AX237" s="162">
        <f>AW237*I237</f>
        <v>0</v>
      </c>
      <c r="AY237" s="161" t="e">
        <f t="shared" ref="AY237" si="488">AS237+AU237</f>
        <v>#REF!</v>
      </c>
      <c r="AZ237" s="162" t="e">
        <f>AY237*I237</f>
        <v>#REF!</v>
      </c>
      <c r="BA237" s="161">
        <v>0</v>
      </c>
      <c r="BB237" s="162">
        <f>BA237*I237</f>
        <v>0</v>
      </c>
      <c r="BC237" s="161" t="e">
        <f t="shared" ref="BC237" si="489">AW237+AY237</f>
        <v>#REF!</v>
      </c>
      <c r="BD237" s="162" t="e">
        <f>BC237*I237</f>
        <v>#REF!</v>
      </c>
      <c r="BE237" s="161">
        <v>0</v>
      </c>
      <c r="BF237" s="162">
        <f>BE237*I237</f>
        <v>0</v>
      </c>
      <c r="BG237" s="161" t="e">
        <f t="shared" ref="BG237" si="490">BA237+BC237</f>
        <v>#REF!</v>
      </c>
      <c r="BH237" s="162" t="e">
        <f>BG237*I237</f>
        <v>#REF!</v>
      </c>
      <c r="BI237" s="161">
        <v>0</v>
      </c>
      <c r="BJ237" s="162">
        <f>BI237*I237</f>
        <v>0</v>
      </c>
      <c r="BK237" s="161" t="e">
        <f t="shared" ref="BK237" si="491">BE237+BG237</f>
        <v>#REF!</v>
      </c>
      <c r="BL237" s="162" t="e">
        <f>BK237*I237</f>
        <v>#REF!</v>
      </c>
      <c r="BM237" s="161">
        <v>0</v>
      </c>
      <c r="BN237" s="162">
        <f>BM237*I237</f>
        <v>0</v>
      </c>
      <c r="BO237" s="161" t="e">
        <f>BI237+BK237</f>
        <v>#REF!</v>
      </c>
      <c r="BP237" s="162" t="e">
        <f>BO237*I237</f>
        <v>#REF!</v>
      </c>
      <c r="BQ237" s="5"/>
    </row>
    <row r="238" spans="1:69" s="5" customFormat="1" ht="11.25" hidden="1" customHeight="1" x14ac:dyDescent="0.2">
      <c r="B238" s="81"/>
      <c r="C238" s="82"/>
      <c r="D238" s="79" t="s">
        <v>77</v>
      </c>
      <c r="E238" s="83" t="s">
        <v>5</v>
      </c>
      <c r="F238" s="84" t="s">
        <v>654</v>
      </c>
      <c r="G238" s="82"/>
      <c r="H238" s="83" t="s">
        <v>5</v>
      </c>
      <c r="I238" s="85"/>
      <c r="J238" s="82"/>
      <c r="K238" s="145"/>
      <c r="M238" s="176"/>
      <c r="N238" s="219"/>
      <c r="O238" s="176"/>
      <c r="P238" s="219"/>
      <c r="Q238" s="176"/>
      <c r="R238" s="219"/>
      <c r="S238" s="176"/>
      <c r="T238" s="219"/>
      <c r="U238" s="176"/>
      <c r="V238" s="219"/>
      <c r="W238" s="176"/>
      <c r="X238" s="219"/>
      <c r="Y238" s="176"/>
      <c r="Z238" s="219"/>
      <c r="AA238" s="176"/>
      <c r="AB238" s="219"/>
      <c r="AC238" s="176"/>
      <c r="AD238" s="219"/>
      <c r="AE238" s="176"/>
      <c r="AF238" s="219"/>
      <c r="AG238" s="176"/>
      <c r="AH238" s="219"/>
      <c r="AI238" s="176"/>
      <c r="AJ238" s="219"/>
      <c r="AK238" s="176"/>
      <c r="AL238" s="219"/>
      <c r="AM238" s="176"/>
      <c r="AN238" s="219"/>
      <c r="AO238" s="176"/>
      <c r="AP238" s="219"/>
      <c r="AQ238" s="176"/>
      <c r="AR238" s="219"/>
      <c r="AS238" s="176"/>
      <c r="AT238" s="219"/>
      <c r="AU238" s="176"/>
      <c r="AV238" s="219"/>
      <c r="AW238" s="176"/>
      <c r="AX238" s="219"/>
      <c r="AY238" s="176"/>
      <c r="AZ238" s="219"/>
      <c r="BA238" s="176"/>
      <c r="BB238" s="219"/>
      <c r="BC238" s="176"/>
      <c r="BD238" s="219"/>
      <c r="BE238" s="176"/>
      <c r="BF238" s="219"/>
      <c r="BG238" s="176"/>
      <c r="BH238" s="219"/>
      <c r="BI238" s="176"/>
      <c r="BJ238" s="219"/>
      <c r="BK238" s="176"/>
      <c r="BL238" s="219"/>
      <c r="BM238" s="176"/>
      <c r="BN238" s="219"/>
      <c r="BO238" s="176"/>
      <c r="BP238" s="219"/>
      <c r="BQ238" s="6"/>
    </row>
    <row r="239" spans="1:69" s="6" customFormat="1" ht="11.25" hidden="1" customHeight="1" x14ac:dyDescent="0.2">
      <c r="B239" s="86"/>
      <c r="C239" s="87"/>
      <c r="D239" s="79" t="s">
        <v>77</v>
      </c>
      <c r="E239" s="88" t="s">
        <v>5</v>
      </c>
      <c r="F239" s="89" t="s">
        <v>39</v>
      </c>
      <c r="G239" s="87"/>
      <c r="H239" s="90">
        <v>1</v>
      </c>
      <c r="I239" s="91"/>
      <c r="J239" s="87"/>
      <c r="K239" s="146"/>
      <c r="M239" s="177"/>
      <c r="N239" s="216"/>
      <c r="O239" s="177"/>
      <c r="P239" s="216"/>
      <c r="Q239" s="177"/>
      <c r="R239" s="216"/>
      <c r="S239" s="177"/>
      <c r="T239" s="216"/>
      <c r="U239" s="177"/>
      <c r="V239" s="216"/>
      <c r="W239" s="177"/>
      <c r="X239" s="216"/>
      <c r="Y239" s="177"/>
      <c r="Z239" s="216"/>
      <c r="AA239" s="177"/>
      <c r="AB239" s="216"/>
      <c r="AC239" s="177"/>
      <c r="AD239" s="216"/>
      <c r="AE239" s="177"/>
      <c r="AF239" s="216"/>
      <c r="AG239" s="177"/>
      <c r="AH239" s="216"/>
      <c r="AI239" s="177"/>
      <c r="AJ239" s="216"/>
      <c r="AK239" s="177"/>
      <c r="AL239" s="216"/>
      <c r="AM239" s="177"/>
      <c r="AN239" s="216"/>
      <c r="AO239" s="177"/>
      <c r="AP239" s="216"/>
      <c r="AQ239" s="177"/>
      <c r="AR239" s="216"/>
      <c r="AS239" s="177"/>
      <c r="AT239" s="216"/>
      <c r="AU239" s="177"/>
      <c r="AV239" s="216"/>
      <c r="AW239" s="177"/>
      <c r="AX239" s="216"/>
      <c r="AY239" s="177"/>
      <c r="AZ239" s="216"/>
      <c r="BA239" s="177"/>
      <c r="BB239" s="216"/>
      <c r="BC239" s="177"/>
      <c r="BD239" s="216"/>
      <c r="BE239" s="177"/>
      <c r="BF239" s="216"/>
      <c r="BG239" s="177"/>
      <c r="BH239" s="216"/>
      <c r="BI239" s="177"/>
      <c r="BJ239" s="216"/>
      <c r="BK239" s="177"/>
      <c r="BL239" s="216"/>
      <c r="BM239" s="177"/>
      <c r="BN239" s="216"/>
      <c r="BO239" s="177"/>
      <c r="BP239" s="216"/>
      <c r="BQ239" s="7"/>
    </row>
    <row r="240" spans="1:69" s="7" customFormat="1" ht="11.25" hidden="1" customHeight="1" x14ac:dyDescent="0.2">
      <c r="B240" s="92"/>
      <c r="C240" s="93"/>
      <c r="D240" s="79" t="s">
        <v>77</v>
      </c>
      <c r="E240" s="94" t="s">
        <v>5</v>
      </c>
      <c r="F240" s="95" t="s">
        <v>78</v>
      </c>
      <c r="G240" s="93"/>
      <c r="H240" s="96">
        <v>1</v>
      </c>
      <c r="I240" s="97"/>
      <c r="J240" s="93"/>
      <c r="K240" s="147"/>
      <c r="M240" s="178"/>
      <c r="N240" s="220"/>
      <c r="O240" s="178"/>
      <c r="P240" s="220"/>
      <c r="Q240" s="178"/>
      <c r="R240" s="220"/>
      <c r="S240" s="178"/>
      <c r="T240" s="220"/>
      <c r="U240" s="178"/>
      <c r="V240" s="220"/>
      <c r="W240" s="178"/>
      <c r="X240" s="220"/>
      <c r="Y240" s="178"/>
      <c r="Z240" s="220"/>
      <c r="AA240" s="178"/>
      <c r="AB240" s="220"/>
      <c r="AC240" s="178"/>
      <c r="AD240" s="220"/>
      <c r="AE240" s="178"/>
      <c r="AF240" s="220"/>
      <c r="AG240" s="178"/>
      <c r="AH240" s="220"/>
      <c r="AI240" s="178"/>
      <c r="AJ240" s="220"/>
      <c r="AK240" s="178"/>
      <c r="AL240" s="220"/>
      <c r="AM240" s="178"/>
      <c r="AN240" s="220"/>
      <c r="AO240" s="178"/>
      <c r="AP240" s="220"/>
      <c r="AQ240" s="178"/>
      <c r="AR240" s="220"/>
      <c r="AS240" s="178"/>
      <c r="AT240" s="220"/>
      <c r="AU240" s="178"/>
      <c r="AV240" s="220"/>
      <c r="AW240" s="178"/>
      <c r="AX240" s="220"/>
      <c r="AY240" s="178"/>
      <c r="AZ240" s="220"/>
      <c r="BA240" s="178"/>
      <c r="BB240" s="220"/>
      <c r="BC240" s="178"/>
      <c r="BD240" s="220"/>
      <c r="BE240" s="178"/>
      <c r="BF240" s="220"/>
      <c r="BG240" s="178"/>
      <c r="BH240" s="220"/>
      <c r="BI240" s="178"/>
      <c r="BJ240" s="220"/>
      <c r="BK240" s="178"/>
      <c r="BL240" s="220"/>
      <c r="BM240" s="178"/>
      <c r="BN240" s="220"/>
      <c r="BO240" s="178"/>
      <c r="BP240" s="220"/>
      <c r="BQ240" s="1"/>
    </row>
    <row r="241" spans="1:69" s="1" customFormat="1" ht="16.5" hidden="1" customHeight="1" x14ac:dyDescent="0.2">
      <c r="A241" s="114"/>
      <c r="B241" s="16"/>
      <c r="C241" s="98" t="s">
        <v>140</v>
      </c>
      <c r="D241" s="98" t="s">
        <v>108</v>
      </c>
      <c r="E241" s="99" t="s">
        <v>714</v>
      </c>
      <c r="F241" s="100" t="s">
        <v>715</v>
      </c>
      <c r="G241" s="101" t="s">
        <v>584</v>
      </c>
      <c r="H241" s="102">
        <v>14</v>
      </c>
      <c r="I241" s="103">
        <v>2064.88</v>
      </c>
      <c r="J241" s="104">
        <f>ROUND(I241*H241,2)</f>
        <v>28908.32</v>
      </c>
      <c r="K241" s="142"/>
      <c r="M241" s="161">
        <v>0</v>
      </c>
      <c r="N241" s="162">
        <f>M241*I241</f>
        <v>0</v>
      </c>
      <c r="O241" s="161">
        <v>0</v>
      </c>
      <c r="P241" s="162">
        <f>O241*I241</f>
        <v>0</v>
      </c>
      <c r="Q241" s="161">
        <v>0</v>
      </c>
      <c r="R241" s="162">
        <f>Q241*I241</f>
        <v>0</v>
      </c>
      <c r="S241" s="161">
        <f>M241+O241</f>
        <v>0</v>
      </c>
      <c r="T241" s="162">
        <f>S241*I241</f>
        <v>0</v>
      </c>
      <c r="U241" s="161">
        <v>0</v>
      </c>
      <c r="V241" s="162">
        <f>U241*I241</f>
        <v>0</v>
      </c>
      <c r="W241" s="161">
        <f>Q241+S241</f>
        <v>0</v>
      </c>
      <c r="X241" s="162">
        <f>W241*I241</f>
        <v>0</v>
      </c>
      <c r="Y241" s="161">
        <v>0</v>
      </c>
      <c r="Z241" s="162">
        <f>Y241*I241</f>
        <v>0</v>
      </c>
      <c r="AA241" s="161" t="e">
        <f>#REF!+#REF!</f>
        <v>#REF!</v>
      </c>
      <c r="AB241" s="162" t="e">
        <f>AA241*I241</f>
        <v>#REF!</v>
      </c>
      <c r="AC241" s="161">
        <v>0</v>
      </c>
      <c r="AD241" s="162">
        <f>AC241*I241</f>
        <v>0</v>
      </c>
      <c r="AE241" s="161" t="e">
        <f>Y241+AA241</f>
        <v>#REF!</v>
      </c>
      <c r="AF241" s="162" t="e">
        <f>AE241*I241</f>
        <v>#REF!</v>
      </c>
      <c r="AG241" s="161">
        <v>0</v>
      </c>
      <c r="AH241" s="162">
        <f>AG241*I241</f>
        <v>0</v>
      </c>
      <c r="AI241" s="161" t="e">
        <f>AC241+AE241</f>
        <v>#REF!</v>
      </c>
      <c r="AJ241" s="162" t="e">
        <f>AI241*I241</f>
        <v>#REF!</v>
      </c>
      <c r="AK241" s="161">
        <v>0</v>
      </c>
      <c r="AL241" s="162">
        <f>AK241*I241</f>
        <v>0</v>
      </c>
      <c r="AM241" s="161" t="e">
        <f>AG241+AI241</f>
        <v>#REF!</v>
      </c>
      <c r="AN241" s="162" t="e">
        <f>AM241*I241</f>
        <v>#REF!</v>
      </c>
      <c r="AO241" s="161">
        <v>0</v>
      </c>
      <c r="AP241" s="162">
        <f>AO241*I241</f>
        <v>0</v>
      </c>
      <c r="AQ241" s="161" t="e">
        <f>AK241+AM241</f>
        <v>#REF!</v>
      </c>
      <c r="AR241" s="162" t="e">
        <f>AQ241*I241</f>
        <v>#REF!</v>
      </c>
      <c r="AS241" s="161">
        <v>0</v>
      </c>
      <c r="AT241" s="162">
        <f>AS241*I241</f>
        <v>0</v>
      </c>
      <c r="AU241" s="161" t="e">
        <f>AO241+AQ241</f>
        <v>#REF!</v>
      </c>
      <c r="AV241" s="162" t="e">
        <f>AU241*I241</f>
        <v>#REF!</v>
      </c>
      <c r="AW241" s="161">
        <v>0</v>
      </c>
      <c r="AX241" s="162">
        <f>AW241*I241</f>
        <v>0</v>
      </c>
      <c r="AY241" s="161" t="e">
        <f t="shared" ref="AY241" si="492">AS241+AU241</f>
        <v>#REF!</v>
      </c>
      <c r="AZ241" s="162" t="e">
        <f>AY241*I241</f>
        <v>#REF!</v>
      </c>
      <c r="BA241" s="161">
        <v>0</v>
      </c>
      <c r="BB241" s="162">
        <f>BA241*I241</f>
        <v>0</v>
      </c>
      <c r="BC241" s="161" t="e">
        <f t="shared" ref="BC241" si="493">AW241+AY241</f>
        <v>#REF!</v>
      </c>
      <c r="BD241" s="162" t="e">
        <f>BC241*I241</f>
        <v>#REF!</v>
      </c>
      <c r="BE241" s="161">
        <v>0</v>
      </c>
      <c r="BF241" s="162">
        <f>BE241*I241</f>
        <v>0</v>
      </c>
      <c r="BG241" s="161" t="e">
        <f t="shared" ref="BG241" si="494">BA241+BC241</f>
        <v>#REF!</v>
      </c>
      <c r="BH241" s="162" t="e">
        <f>BG241*I241</f>
        <v>#REF!</v>
      </c>
      <c r="BI241" s="161">
        <v>0</v>
      </c>
      <c r="BJ241" s="162">
        <f>BI241*I241</f>
        <v>0</v>
      </c>
      <c r="BK241" s="161" t="e">
        <f t="shared" ref="BK241" si="495">BE241+BG241</f>
        <v>#REF!</v>
      </c>
      <c r="BL241" s="162" t="e">
        <f>BK241*I241</f>
        <v>#REF!</v>
      </c>
      <c r="BM241" s="161">
        <v>0</v>
      </c>
      <c r="BN241" s="162">
        <f>BM241*I241</f>
        <v>0</v>
      </c>
      <c r="BO241" s="161" t="e">
        <f>BI241+BK241</f>
        <v>#REF!</v>
      </c>
      <c r="BP241" s="162" t="e">
        <f>BO241*I241</f>
        <v>#REF!</v>
      </c>
      <c r="BQ241" s="5"/>
    </row>
    <row r="242" spans="1:69" s="5" customFormat="1" ht="11.25" hidden="1" customHeight="1" x14ac:dyDescent="0.2">
      <c r="B242" s="81"/>
      <c r="C242" s="82"/>
      <c r="D242" s="79" t="s">
        <v>77</v>
      </c>
      <c r="E242" s="83" t="s">
        <v>5</v>
      </c>
      <c r="F242" s="84" t="s">
        <v>654</v>
      </c>
      <c r="G242" s="82"/>
      <c r="H242" s="83" t="s">
        <v>5</v>
      </c>
      <c r="I242" s="85"/>
      <c r="J242" s="82"/>
      <c r="K242" s="145"/>
      <c r="M242" s="176"/>
      <c r="N242" s="219"/>
      <c r="O242" s="176"/>
      <c r="P242" s="219"/>
      <c r="Q242" s="176"/>
      <c r="R242" s="219"/>
      <c r="S242" s="176"/>
      <c r="T242" s="219"/>
      <c r="U242" s="176"/>
      <c r="V242" s="219"/>
      <c r="W242" s="176"/>
      <c r="X242" s="219"/>
      <c r="Y242" s="176"/>
      <c r="Z242" s="219"/>
      <c r="AA242" s="176"/>
      <c r="AB242" s="219"/>
      <c r="AC242" s="176"/>
      <c r="AD242" s="219"/>
      <c r="AE242" s="176"/>
      <c r="AF242" s="219"/>
      <c r="AG242" s="176"/>
      <c r="AH242" s="219"/>
      <c r="AI242" s="176"/>
      <c r="AJ242" s="219"/>
      <c r="AK242" s="176"/>
      <c r="AL242" s="219"/>
      <c r="AM242" s="176"/>
      <c r="AN242" s="219"/>
      <c r="AO242" s="176"/>
      <c r="AP242" s="219"/>
      <c r="AQ242" s="176"/>
      <c r="AR242" s="219"/>
      <c r="AS242" s="176"/>
      <c r="AT242" s="219"/>
      <c r="AU242" s="176"/>
      <c r="AV242" s="219"/>
      <c r="AW242" s="176"/>
      <c r="AX242" s="219"/>
      <c r="AY242" s="176"/>
      <c r="AZ242" s="219"/>
      <c r="BA242" s="176"/>
      <c r="BB242" s="219"/>
      <c r="BC242" s="176"/>
      <c r="BD242" s="219"/>
      <c r="BE242" s="176"/>
      <c r="BF242" s="219"/>
      <c r="BG242" s="176"/>
      <c r="BH242" s="219"/>
      <c r="BI242" s="176"/>
      <c r="BJ242" s="219"/>
      <c r="BK242" s="176"/>
      <c r="BL242" s="219"/>
      <c r="BM242" s="176"/>
      <c r="BN242" s="219"/>
      <c r="BO242" s="176"/>
      <c r="BP242" s="219"/>
      <c r="BQ242" s="6"/>
    </row>
    <row r="243" spans="1:69" s="6" customFormat="1" ht="11.25" hidden="1" customHeight="1" x14ac:dyDescent="0.2">
      <c r="B243" s="86"/>
      <c r="C243" s="87"/>
      <c r="D243" s="79" t="s">
        <v>77</v>
      </c>
      <c r="E243" s="88" t="s">
        <v>5</v>
      </c>
      <c r="F243" s="89" t="s">
        <v>109</v>
      </c>
      <c r="G243" s="87"/>
      <c r="H243" s="90">
        <v>14</v>
      </c>
      <c r="I243" s="91"/>
      <c r="J243" s="87"/>
      <c r="K243" s="146"/>
      <c r="M243" s="177"/>
      <c r="N243" s="216"/>
      <c r="O243" s="177"/>
      <c r="P243" s="216"/>
      <c r="Q243" s="177"/>
      <c r="R243" s="216"/>
      <c r="S243" s="177"/>
      <c r="T243" s="216"/>
      <c r="U243" s="177"/>
      <c r="V243" s="216"/>
      <c r="W243" s="177"/>
      <c r="X243" s="216"/>
      <c r="Y243" s="177"/>
      <c r="Z243" s="216"/>
      <c r="AA243" s="177"/>
      <c r="AB243" s="216"/>
      <c r="AC243" s="177"/>
      <c r="AD243" s="216"/>
      <c r="AE243" s="177"/>
      <c r="AF243" s="216"/>
      <c r="AG243" s="177"/>
      <c r="AH243" s="216"/>
      <c r="AI243" s="177"/>
      <c r="AJ243" s="216"/>
      <c r="AK243" s="177"/>
      <c r="AL243" s="216"/>
      <c r="AM243" s="177"/>
      <c r="AN243" s="216"/>
      <c r="AO243" s="177"/>
      <c r="AP243" s="216"/>
      <c r="AQ243" s="177"/>
      <c r="AR243" s="216"/>
      <c r="AS243" s="177"/>
      <c r="AT243" s="216"/>
      <c r="AU243" s="177"/>
      <c r="AV243" s="216"/>
      <c r="AW243" s="177"/>
      <c r="AX243" s="216"/>
      <c r="AY243" s="177"/>
      <c r="AZ243" s="216"/>
      <c r="BA243" s="177"/>
      <c r="BB243" s="216"/>
      <c r="BC243" s="177"/>
      <c r="BD243" s="216"/>
      <c r="BE243" s="177"/>
      <c r="BF243" s="216"/>
      <c r="BG243" s="177"/>
      <c r="BH243" s="216"/>
      <c r="BI243" s="177"/>
      <c r="BJ243" s="216"/>
      <c r="BK243" s="177"/>
      <c r="BL243" s="216"/>
      <c r="BM243" s="177"/>
      <c r="BN243" s="216"/>
      <c r="BO243" s="177"/>
      <c r="BP243" s="216"/>
      <c r="BQ243" s="7"/>
    </row>
    <row r="244" spans="1:69" s="7" customFormat="1" ht="11.25" hidden="1" customHeight="1" x14ac:dyDescent="0.2">
      <c r="B244" s="92"/>
      <c r="C244" s="93"/>
      <c r="D244" s="79" t="s">
        <v>77</v>
      </c>
      <c r="E244" s="94" t="s">
        <v>5</v>
      </c>
      <c r="F244" s="95" t="s">
        <v>78</v>
      </c>
      <c r="G244" s="93"/>
      <c r="H244" s="96">
        <v>14</v>
      </c>
      <c r="I244" s="97"/>
      <c r="J244" s="93"/>
      <c r="K244" s="147"/>
      <c r="M244" s="178"/>
      <c r="N244" s="220"/>
      <c r="O244" s="178"/>
      <c r="P244" s="220"/>
      <c r="Q244" s="178"/>
      <c r="R244" s="220"/>
      <c r="S244" s="178"/>
      <c r="T244" s="220"/>
      <c r="U244" s="178"/>
      <c r="V244" s="220"/>
      <c r="W244" s="178"/>
      <c r="X244" s="220"/>
      <c r="Y244" s="178"/>
      <c r="Z244" s="220"/>
      <c r="AA244" s="178"/>
      <c r="AB244" s="220"/>
      <c r="AC244" s="178"/>
      <c r="AD244" s="220"/>
      <c r="AE244" s="178"/>
      <c r="AF244" s="220"/>
      <c r="AG244" s="178"/>
      <c r="AH244" s="220"/>
      <c r="AI244" s="178"/>
      <c r="AJ244" s="220"/>
      <c r="AK244" s="178"/>
      <c r="AL244" s="220"/>
      <c r="AM244" s="178"/>
      <c r="AN244" s="220"/>
      <c r="AO244" s="178"/>
      <c r="AP244" s="220"/>
      <c r="AQ244" s="178"/>
      <c r="AR244" s="220"/>
      <c r="AS244" s="178"/>
      <c r="AT244" s="220"/>
      <c r="AU244" s="178"/>
      <c r="AV244" s="220"/>
      <c r="AW244" s="178"/>
      <c r="AX244" s="220"/>
      <c r="AY244" s="178"/>
      <c r="AZ244" s="220"/>
      <c r="BA244" s="178"/>
      <c r="BB244" s="220"/>
      <c r="BC244" s="178"/>
      <c r="BD244" s="220"/>
      <c r="BE244" s="178"/>
      <c r="BF244" s="220"/>
      <c r="BG244" s="178"/>
      <c r="BH244" s="220"/>
      <c r="BI244" s="178"/>
      <c r="BJ244" s="220"/>
      <c r="BK244" s="178"/>
      <c r="BL244" s="220"/>
      <c r="BM244" s="178"/>
      <c r="BN244" s="220"/>
      <c r="BO244" s="178"/>
      <c r="BP244" s="220"/>
      <c r="BQ244" s="1"/>
    </row>
    <row r="245" spans="1:69" s="1" customFormat="1" ht="16.5" hidden="1" customHeight="1" x14ac:dyDescent="0.2">
      <c r="A245" s="114"/>
      <c r="B245" s="16"/>
      <c r="C245" s="98" t="s">
        <v>141</v>
      </c>
      <c r="D245" s="98" t="s">
        <v>108</v>
      </c>
      <c r="E245" s="99" t="s">
        <v>716</v>
      </c>
      <c r="F245" s="100" t="s">
        <v>717</v>
      </c>
      <c r="G245" s="101" t="s">
        <v>584</v>
      </c>
      <c r="H245" s="102">
        <v>17</v>
      </c>
      <c r="I245" s="103">
        <v>1824.26</v>
      </c>
      <c r="J245" s="104">
        <f>ROUND(I245*H245,2)</f>
        <v>31012.42</v>
      </c>
      <c r="K245" s="142"/>
      <c r="M245" s="161">
        <v>0</v>
      </c>
      <c r="N245" s="162">
        <f>M245*I245</f>
        <v>0</v>
      </c>
      <c r="O245" s="161">
        <v>0</v>
      </c>
      <c r="P245" s="162">
        <f>O245*I245</f>
        <v>0</v>
      </c>
      <c r="Q245" s="161">
        <v>0</v>
      </c>
      <c r="R245" s="162">
        <f>Q245*I245</f>
        <v>0</v>
      </c>
      <c r="S245" s="161">
        <f>M245+O245</f>
        <v>0</v>
      </c>
      <c r="T245" s="162">
        <f>S245*I245</f>
        <v>0</v>
      </c>
      <c r="U245" s="161">
        <v>0</v>
      </c>
      <c r="V245" s="162">
        <f>U245*I245</f>
        <v>0</v>
      </c>
      <c r="W245" s="161">
        <f>Q245+S245</f>
        <v>0</v>
      </c>
      <c r="X245" s="162">
        <f>W245*I245</f>
        <v>0</v>
      </c>
      <c r="Y245" s="161">
        <v>0</v>
      </c>
      <c r="Z245" s="162">
        <f>Y245*I245</f>
        <v>0</v>
      </c>
      <c r="AA245" s="161" t="e">
        <f>#REF!+#REF!</f>
        <v>#REF!</v>
      </c>
      <c r="AB245" s="162" t="e">
        <f>AA245*I245</f>
        <v>#REF!</v>
      </c>
      <c r="AC245" s="161">
        <v>0</v>
      </c>
      <c r="AD245" s="162">
        <f>AC245*I245</f>
        <v>0</v>
      </c>
      <c r="AE245" s="161" t="e">
        <f>Y245+AA245</f>
        <v>#REF!</v>
      </c>
      <c r="AF245" s="162" t="e">
        <f>AE245*I245</f>
        <v>#REF!</v>
      </c>
      <c r="AG245" s="161">
        <v>0</v>
      </c>
      <c r="AH245" s="162">
        <f>AG245*I245</f>
        <v>0</v>
      </c>
      <c r="AI245" s="161" t="e">
        <f>AC245+AE245</f>
        <v>#REF!</v>
      </c>
      <c r="AJ245" s="162" t="e">
        <f>AI245*I245</f>
        <v>#REF!</v>
      </c>
      <c r="AK245" s="161">
        <v>0</v>
      </c>
      <c r="AL245" s="162">
        <f>AK245*I245</f>
        <v>0</v>
      </c>
      <c r="AM245" s="161" t="e">
        <f>AG245+AI245</f>
        <v>#REF!</v>
      </c>
      <c r="AN245" s="162" t="e">
        <f>AM245*I245</f>
        <v>#REF!</v>
      </c>
      <c r="AO245" s="161">
        <v>0</v>
      </c>
      <c r="AP245" s="162">
        <f>AO245*I245</f>
        <v>0</v>
      </c>
      <c r="AQ245" s="161" t="e">
        <f>AK245+AM245</f>
        <v>#REF!</v>
      </c>
      <c r="AR245" s="162" t="e">
        <f>AQ245*I245</f>
        <v>#REF!</v>
      </c>
      <c r="AS245" s="161">
        <v>0</v>
      </c>
      <c r="AT245" s="162">
        <f>AS245*I245</f>
        <v>0</v>
      </c>
      <c r="AU245" s="161" t="e">
        <f>AO245+AQ245</f>
        <v>#REF!</v>
      </c>
      <c r="AV245" s="162" t="e">
        <f>AU245*I245</f>
        <v>#REF!</v>
      </c>
      <c r="AW245" s="161">
        <v>0</v>
      </c>
      <c r="AX245" s="162">
        <f>AW245*I245</f>
        <v>0</v>
      </c>
      <c r="AY245" s="161" t="e">
        <f t="shared" ref="AY245" si="496">AS245+AU245</f>
        <v>#REF!</v>
      </c>
      <c r="AZ245" s="162" t="e">
        <f>AY245*I245</f>
        <v>#REF!</v>
      </c>
      <c r="BA245" s="161">
        <v>0</v>
      </c>
      <c r="BB245" s="162">
        <f>BA245*I245</f>
        <v>0</v>
      </c>
      <c r="BC245" s="161" t="e">
        <f t="shared" ref="BC245" si="497">AW245+AY245</f>
        <v>#REF!</v>
      </c>
      <c r="BD245" s="162" t="e">
        <f>BC245*I245</f>
        <v>#REF!</v>
      </c>
      <c r="BE245" s="161">
        <v>0</v>
      </c>
      <c r="BF245" s="162">
        <f>BE245*I245</f>
        <v>0</v>
      </c>
      <c r="BG245" s="161" t="e">
        <f t="shared" ref="BG245" si="498">BA245+BC245</f>
        <v>#REF!</v>
      </c>
      <c r="BH245" s="162" t="e">
        <f>BG245*I245</f>
        <v>#REF!</v>
      </c>
      <c r="BI245" s="161">
        <v>0</v>
      </c>
      <c r="BJ245" s="162">
        <f>BI245*I245</f>
        <v>0</v>
      </c>
      <c r="BK245" s="161" t="e">
        <f t="shared" ref="BK245" si="499">BE245+BG245</f>
        <v>#REF!</v>
      </c>
      <c r="BL245" s="162" t="e">
        <f>BK245*I245</f>
        <v>#REF!</v>
      </c>
      <c r="BM245" s="161">
        <v>0</v>
      </c>
      <c r="BN245" s="162">
        <f>BM245*I245</f>
        <v>0</v>
      </c>
      <c r="BO245" s="161" t="e">
        <f>BI245+BK245</f>
        <v>#REF!</v>
      </c>
      <c r="BP245" s="162" t="e">
        <f>BO245*I245</f>
        <v>#REF!</v>
      </c>
      <c r="BQ245" s="5"/>
    </row>
    <row r="246" spans="1:69" s="5" customFormat="1" ht="11.25" hidden="1" customHeight="1" x14ac:dyDescent="0.2">
      <c r="B246" s="81"/>
      <c r="C246" s="82"/>
      <c r="D246" s="79" t="s">
        <v>77</v>
      </c>
      <c r="E246" s="83" t="s">
        <v>5</v>
      </c>
      <c r="F246" s="84" t="s">
        <v>654</v>
      </c>
      <c r="G246" s="82"/>
      <c r="H246" s="83" t="s">
        <v>5</v>
      </c>
      <c r="I246" s="85"/>
      <c r="J246" s="82"/>
      <c r="K246" s="145"/>
      <c r="M246" s="176"/>
      <c r="N246" s="219"/>
      <c r="O246" s="176"/>
      <c r="P246" s="219"/>
      <c r="Q246" s="176"/>
      <c r="R246" s="219"/>
      <c r="S246" s="176"/>
      <c r="T246" s="219"/>
      <c r="U246" s="176"/>
      <c r="V246" s="219"/>
      <c r="W246" s="176"/>
      <c r="X246" s="219"/>
      <c r="Y246" s="176"/>
      <c r="Z246" s="219"/>
      <c r="AA246" s="176"/>
      <c r="AB246" s="219"/>
      <c r="AC246" s="176"/>
      <c r="AD246" s="219"/>
      <c r="AE246" s="176"/>
      <c r="AF246" s="219"/>
      <c r="AG246" s="176"/>
      <c r="AH246" s="219"/>
      <c r="AI246" s="176"/>
      <c r="AJ246" s="219"/>
      <c r="AK246" s="176"/>
      <c r="AL246" s="219"/>
      <c r="AM246" s="176"/>
      <c r="AN246" s="219"/>
      <c r="AO246" s="176"/>
      <c r="AP246" s="219"/>
      <c r="AQ246" s="176"/>
      <c r="AR246" s="219"/>
      <c r="AS246" s="176"/>
      <c r="AT246" s="219"/>
      <c r="AU246" s="176"/>
      <c r="AV246" s="219"/>
      <c r="AW246" s="176"/>
      <c r="AX246" s="219"/>
      <c r="AY246" s="176"/>
      <c r="AZ246" s="219"/>
      <c r="BA246" s="176"/>
      <c r="BB246" s="219"/>
      <c r="BC246" s="176"/>
      <c r="BD246" s="219"/>
      <c r="BE246" s="176"/>
      <c r="BF246" s="219"/>
      <c r="BG246" s="176"/>
      <c r="BH246" s="219"/>
      <c r="BI246" s="176"/>
      <c r="BJ246" s="219"/>
      <c r="BK246" s="176"/>
      <c r="BL246" s="219"/>
      <c r="BM246" s="176"/>
      <c r="BN246" s="219"/>
      <c r="BO246" s="176"/>
      <c r="BP246" s="219"/>
      <c r="BQ246" s="6"/>
    </row>
    <row r="247" spans="1:69" s="6" customFormat="1" ht="11.25" hidden="1" customHeight="1" x14ac:dyDescent="0.2">
      <c r="B247" s="86"/>
      <c r="C247" s="87"/>
      <c r="D247" s="79" t="s">
        <v>77</v>
      </c>
      <c r="E247" s="88" t="s">
        <v>5</v>
      </c>
      <c r="F247" s="89" t="s">
        <v>113</v>
      </c>
      <c r="G247" s="87"/>
      <c r="H247" s="90">
        <v>17</v>
      </c>
      <c r="I247" s="91"/>
      <c r="J247" s="87"/>
      <c r="K247" s="146"/>
      <c r="M247" s="177"/>
      <c r="N247" s="216"/>
      <c r="O247" s="177"/>
      <c r="P247" s="216"/>
      <c r="Q247" s="177"/>
      <c r="R247" s="216"/>
      <c r="S247" s="177"/>
      <c r="T247" s="216"/>
      <c r="U247" s="177"/>
      <c r="V247" s="216"/>
      <c r="W247" s="177"/>
      <c r="X247" s="216"/>
      <c r="Y247" s="177"/>
      <c r="Z247" s="216"/>
      <c r="AA247" s="177"/>
      <c r="AB247" s="216"/>
      <c r="AC247" s="177"/>
      <c r="AD247" s="216"/>
      <c r="AE247" s="177"/>
      <c r="AF247" s="216"/>
      <c r="AG247" s="177"/>
      <c r="AH247" s="216"/>
      <c r="AI247" s="177"/>
      <c r="AJ247" s="216"/>
      <c r="AK247" s="177"/>
      <c r="AL247" s="216"/>
      <c r="AM247" s="177"/>
      <c r="AN247" s="216"/>
      <c r="AO247" s="177"/>
      <c r="AP247" s="216"/>
      <c r="AQ247" s="177"/>
      <c r="AR247" s="216"/>
      <c r="AS247" s="177"/>
      <c r="AT247" s="216"/>
      <c r="AU247" s="177"/>
      <c r="AV247" s="216"/>
      <c r="AW247" s="177"/>
      <c r="AX247" s="216"/>
      <c r="AY247" s="177"/>
      <c r="AZ247" s="216"/>
      <c r="BA247" s="177"/>
      <c r="BB247" s="216"/>
      <c r="BC247" s="177"/>
      <c r="BD247" s="216"/>
      <c r="BE247" s="177"/>
      <c r="BF247" s="216"/>
      <c r="BG247" s="177"/>
      <c r="BH247" s="216"/>
      <c r="BI247" s="177"/>
      <c r="BJ247" s="216"/>
      <c r="BK247" s="177"/>
      <c r="BL247" s="216"/>
      <c r="BM247" s="177"/>
      <c r="BN247" s="216"/>
      <c r="BO247" s="177"/>
      <c r="BP247" s="216"/>
      <c r="BQ247" s="7"/>
    </row>
    <row r="248" spans="1:69" s="7" customFormat="1" ht="11.25" hidden="1" customHeight="1" x14ac:dyDescent="0.2">
      <c r="B248" s="92"/>
      <c r="C248" s="93"/>
      <c r="D248" s="79" t="s">
        <v>77</v>
      </c>
      <c r="E248" s="94" t="s">
        <v>5</v>
      </c>
      <c r="F248" s="95" t="s">
        <v>78</v>
      </c>
      <c r="G248" s="93"/>
      <c r="H248" s="96">
        <v>17</v>
      </c>
      <c r="I248" s="97"/>
      <c r="J248" s="93"/>
      <c r="K248" s="147"/>
      <c r="M248" s="178"/>
      <c r="N248" s="220"/>
      <c r="O248" s="178"/>
      <c r="P248" s="220"/>
      <c r="Q248" s="178"/>
      <c r="R248" s="220"/>
      <c r="S248" s="178"/>
      <c r="T248" s="220"/>
      <c r="U248" s="178"/>
      <c r="V248" s="220"/>
      <c r="W248" s="178"/>
      <c r="X248" s="220"/>
      <c r="Y248" s="178"/>
      <c r="Z248" s="220"/>
      <c r="AA248" s="178"/>
      <c r="AB248" s="220"/>
      <c r="AC248" s="178"/>
      <c r="AD248" s="220"/>
      <c r="AE248" s="178"/>
      <c r="AF248" s="220"/>
      <c r="AG248" s="178"/>
      <c r="AH248" s="220"/>
      <c r="AI248" s="178"/>
      <c r="AJ248" s="220"/>
      <c r="AK248" s="178"/>
      <c r="AL248" s="220"/>
      <c r="AM248" s="178"/>
      <c r="AN248" s="220"/>
      <c r="AO248" s="178"/>
      <c r="AP248" s="220"/>
      <c r="AQ248" s="178"/>
      <c r="AR248" s="220"/>
      <c r="AS248" s="178"/>
      <c r="AT248" s="220"/>
      <c r="AU248" s="178"/>
      <c r="AV248" s="220"/>
      <c r="AW248" s="178"/>
      <c r="AX248" s="220"/>
      <c r="AY248" s="178"/>
      <c r="AZ248" s="220"/>
      <c r="BA248" s="178"/>
      <c r="BB248" s="220"/>
      <c r="BC248" s="178"/>
      <c r="BD248" s="220"/>
      <c r="BE248" s="178"/>
      <c r="BF248" s="220"/>
      <c r="BG248" s="178"/>
      <c r="BH248" s="220"/>
      <c r="BI248" s="178"/>
      <c r="BJ248" s="220"/>
      <c r="BK248" s="178"/>
      <c r="BL248" s="220"/>
      <c r="BM248" s="178"/>
      <c r="BN248" s="220"/>
      <c r="BO248" s="178"/>
      <c r="BP248" s="220"/>
      <c r="BQ248" s="1"/>
    </row>
    <row r="249" spans="1:69" s="1" customFormat="1" ht="16.5" hidden="1" customHeight="1" x14ac:dyDescent="0.2">
      <c r="A249" s="114"/>
      <c r="B249" s="16"/>
      <c r="C249" s="98" t="s">
        <v>142</v>
      </c>
      <c r="D249" s="98" t="s">
        <v>108</v>
      </c>
      <c r="E249" s="99" t="s">
        <v>718</v>
      </c>
      <c r="F249" s="100" t="s">
        <v>719</v>
      </c>
      <c r="G249" s="101" t="s">
        <v>584</v>
      </c>
      <c r="H249" s="102">
        <v>2</v>
      </c>
      <c r="I249" s="103">
        <v>3011.46</v>
      </c>
      <c r="J249" s="104">
        <f>ROUND(I249*H249,2)</f>
        <v>6022.92</v>
      </c>
      <c r="K249" s="142"/>
      <c r="M249" s="161">
        <v>0</v>
      </c>
      <c r="N249" s="162">
        <f>M249*I249</f>
        <v>0</v>
      </c>
      <c r="O249" s="161">
        <v>0</v>
      </c>
      <c r="P249" s="162">
        <f>O249*I249</f>
        <v>0</v>
      </c>
      <c r="Q249" s="161">
        <v>0</v>
      </c>
      <c r="R249" s="162">
        <f>Q249*I249</f>
        <v>0</v>
      </c>
      <c r="S249" s="161">
        <f>M249+O249</f>
        <v>0</v>
      </c>
      <c r="T249" s="162">
        <f>S249*I249</f>
        <v>0</v>
      </c>
      <c r="U249" s="161">
        <v>0</v>
      </c>
      <c r="V249" s="162">
        <f>U249*I249</f>
        <v>0</v>
      </c>
      <c r="W249" s="161">
        <f>Q249+S249</f>
        <v>0</v>
      </c>
      <c r="X249" s="162">
        <f>W249*I249</f>
        <v>0</v>
      </c>
      <c r="Y249" s="161">
        <v>0</v>
      </c>
      <c r="Z249" s="162">
        <f>Y249*I249</f>
        <v>0</v>
      </c>
      <c r="AA249" s="161" t="e">
        <f>#REF!+#REF!</f>
        <v>#REF!</v>
      </c>
      <c r="AB249" s="162" t="e">
        <f>AA249*I249</f>
        <v>#REF!</v>
      </c>
      <c r="AC249" s="161">
        <v>0</v>
      </c>
      <c r="AD249" s="162">
        <f>AC249*I249</f>
        <v>0</v>
      </c>
      <c r="AE249" s="161" t="e">
        <f>Y249+AA249</f>
        <v>#REF!</v>
      </c>
      <c r="AF249" s="162" t="e">
        <f>AE249*I249</f>
        <v>#REF!</v>
      </c>
      <c r="AG249" s="161">
        <v>0</v>
      </c>
      <c r="AH249" s="162">
        <f>AG249*I249</f>
        <v>0</v>
      </c>
      <c r="AI249" s="161" t="e">
        <f>AC249+AE249</f>
        <v>#REF!</v>
      </c>
      <c r="AJ249" s="162" t="e">
        <f>AI249*I249</f>
        <v>#REF!</v>
      </c>
      <c r="AK249" s="161">
        <v>0</v>
      </c>
      <c r="AL249" s="162">
        <f>AK249*I249</f>
        <v>0</v>
      </c>
      <c r="AM249" s="161" t="e">
        <f>AG249+AI249</f>
        <v>#REF!</v>
      </c>
      <c r="AN249" s="162" t="e">
        <f>AM249*I249</f>
        <v>#REF!</v>
      </c>
      <c r="AO249" s="161">
        <v>0</v>
      </c>
      <c r="AP249" s="162">
        <f>AO249*I249</f>
        <v>0</v>
      </c>
      <c r="AQ249" s="161" t="e">
        <f>AK249+AM249</f>
        <v>#REF!</v>
      </c>
      <c r="AR249" s="162" t="e">
        <f>AQ249*I249</f>
        <v>#REF!</v>
      </c>
      <c r="AS249" s="161">
        <v>0</v>
      </c>
      <c r="AT249" s="162">
        <f>AS249*I249</f>
        <v>0</v>
      </c>
      <c r="AU249" s="161" t="e">
        <f>AO249+AQ249</f>
        <v>#REF!</v>
      </c>
      <c r="AV249" s="162" t="e">
        <f>AU249*I249</f>
        <v>#REF!</v>
      </c>
      <c r="AW249" s="161">
        <v>0</v>
      </c>
      <c r="AX249" s="162">
        <f>AW249*I249</f>
        <v>0</v>
      </c>
      <c r="AY249" s="161" t="e">
        <f t="shared" ref="AY249" si="500">AS249+AU249</f>
        <v>#REF!</v>
      </c>
      <c r="AZ249" s="162" t="e">
        <f>AY249*I249</f>
        <v>#REF!</v>
      </c>
      <c r="BA249" s="161">
        <v>0</v>
      </c>
      <c r="BB249" s="162">
        <f>BA249*I249</f>
        <v>0</v>
      </c>
      <c r="BC249" s="161" t="e">
        <f t="shared" ref="BC249" si="501">AW249+AY249</f>
        <v>#REF!</v>
      </c>
      <c r="BD249" s="162" t="e">
        <f>BC249*I249</f>
        <v>#REF!</v>
      </c>
      <c r="BE249" s="161">
        <v>0</v>
      </c>
      <c r="BF249" s="162">
        <f>BE249*I249</f>
        <v>0</v>
      </c>
      <c r="BG249" s="161" t="e">
        <f t="shared" ref="BG249" si="502">BA249+BC249</f>
        <v>#REF!</v>
      </c>
      <c r="BH249" s="162" t="e">
        <f>BG249*I249</f>
        <v>#REF!</v>
      </c>
      <c r="BI249" s="161">
        <v>0</v>
      </c>
      <c r="BJ249" s="162">
        <f>BI249*I249</f>
        <v>0</v>
      </c>
      <c r="BK249" s="161" t="e">
        <f t="shared" ref="BK249" si="503">BE249+BG249</f>
        <v>#REF!</v>
      </c>
      <c r="BL249" s="162" t="e">
        <f>BK249*I249</f>
        <v>#REF!</v>
      </c>
      <c r="BM249" s="161">
        <v>0</v>
      </c>
      <c r="BN249" s="162">
        <f>BM249*I249</f>
        <v>0</v>
      </c>
      <c r="BO249" s="161" t="e">
        <f>BI249+BK249</f>
        <v>#REF!</v>
      </c>
      <c r="BP249" s="162" t="e">
        <f>BO249*I249</f>
        <v>#REF!</v>
      </c>
      <c r="BQ249" s="5"/>
    </row>
    <row r="250" spans="1:69" s="5" customFormat="1" ht="11.25" hidden="1" customHeight="1" x14ac:dyDescent="0.2">
      <c r="B250" s="81"/>
      <c r="C250" s="82"/>
      <c r="D250" s="79" t="s">
        <v>77</v>
      </c>
      <c r="E250" s="83" t="s">
        <v>5</v>
      </c>
      <c r="F250" s="84" t="s">
        <v>654</v>
      </c>
      <c r="G250" s="82"/>
      <c r="H250" s="83" t="s">
        <v>5</v>
      </c>
      <c r="I250" s="85"/>
      <c r="J250" s="82"/>
      <c r="K250" s="145"/>
      <c r="M250" s="176"/>
      <c r="N250" s="219"/>
      <c r="O250" s="176"/>
      <c r="P250" s="219"/>
      <c r="Q250" s="176"/>
      <c r="R250" s="219"/>
      <c r="S250" s="176"/>
      <c r="T250" s="219"/>
      <c r="U250" s="176"/>
      <c r="V250" s="219"/>
      <c r="W250" s="176"/>
      <c r="X250" s="219"/>
      <c r="Y250" s="176"/>
      <c r="Z250" s="219"/>
      <c r="AA250" s="176"/>
      <c r="AB250" s="219"/>
      <c r="AC250" s="176"/>
      <c r="AD250" s="219"/>
      <c r="AE250" s="176"/>
      <c r="AF250" s="219"/>
      <c r="AG250" s="176"/>
      <c r="AH250" s="219"/>
      <c r="AI250" s="176"/>
      <c r="AJ250" s="219"/>
      <c r="AK250" s="176"/>
      <c r="AL250" s="219"/>
      <c r="AM250" s="176"/>
      <c r="AN250" s="219"/>
      <c r="AO250" s="176"/>
      <c r="AP250" s="219"/>
      <c r="AQ250" s="176"/>
      <c r="AR250" s="219"/>
      <c r="AS250" s="176"/>
      <c r="AT250" s="219"/>
      <c r="AU250" s="176"/>
      <c r="AV250" s="219"/>
      <c r="AW250" s="176"/>
      <c r="AX250" s="219"/>
      <c r="AY250" s="176"/>
      <c r="AZ250" s="219"/>
      <c r="BA250" s="176"/>
      <c r="BB250" s="219"/>
      <c r="BC250" s="176"/>
      <c r="BD250" s="219"/>
      <c r="BE250" s="176"/>
      <c r="BF250" s="219"/>
      <c r="BG250" s="176"/>
      <c r="BH250" s="219"/>
      <c r="BI250" s="176"/>
      <c r="BJ250" s="219"/>
      <c r="BK250" s="176"/>
      <c r="BL250" s="219"/>
      <c r="BM250" s="176"/>
      <c r="BN250" s="219"/>
      <c r="BO250" s="176"/>
      <c r="BP250" s="219"/>
      <c r="BQ250" s="6"/>
    </row>
    <row r="251" spans="1:69" s="6" customFormat="1" ht="11.25" hidden="1" customHeight="1" x14ac:dyDescent="0.2">
      <c r="B251" s="86"/>
      <c r="C251" s="87"/>
      <c r="D251" s="79" t="s">
        <v>77</v>
      </c>
      <c r="E251" s="88" t="s">
        <v>5</v>
      </c>
      <c r="F251" s="89" t="s">
        <v>41</v>
      </c>
      <c r="G251" s="87"/>
      <c r="H251" s="90">
        <v>2</v>
      </c>
      <c r="I251" s="91"/>
      <c r="J251" s="87"/>
      <c r="K251" s="146"/>
      <c r="M251" s="177"/>
      <c r="N251" s="216"/>
      <c r="O251" s="177"/>
      <c r="P251" s="216"/>
      <c r="Q251" s="177"/>
      <c r="R251" s="216"/>
      <c r="S251" s="177"/>
      <c r="T251" s="216"/>
      <c r="U251" s="177"/>
      <c r="V251" s="216"/>
      <c r="W251" s="177"/>
      <c r="X251" s="216"/>
      <c r="Y251" s="177"/>
      <c r="Z251" s="216"/>
      <c r="AA251" s="177"/>
      <c r="AB251" s="216"/>
      <c r="AC251" s="177"/>
      <c r="AD251" s="216"/>
      <c r="AE251" s="177"/>
      <c r="AF251" s="216"/>
      <c r="AG251" s="177"/>
      <c r="AH251" s="216"/>
      <c r="AI251" s="177"/>
      <c r="AJ251" s="216"/>
      <c r="AK251" s="177"/>
      <c r="AL251" s="216"/>
      <c r="AM251" s="177"/>
      <c r="AN251" s="216"/>
      <c r="AO251" s="177"/>
      <c r="AP251" s="216"/>
      <c r="AQ251" s="177"/>
      <c r="AR251" s="216"/>
      <c r="AS251" s="177"/>
      <c r="AT251" s="216"/>
      <c r="AU251" s="177"/>
      <c r="AV251" s="216"/>
      <c r="AW251" s="177"/>
      <c r="AX251" s="216"/>
      <c r="AY251" s="177"/>
      <c r="AZ251" s="216"/>
      <c r="BA251" s="177"/>
      <c r="BB251" s="216"/>
      <c r="BC251" s="177"/>
      <c r="BD251" s="216"/>
      <c r="BE251" s="177"/>
      <c r="BF251" s="216"/>
      <c r="BG251" s="177"/>
      <c r="BH251" s="216"/>
      <c r="BI251" s="177"/>
      <c r="BJ251" s="216"/>
      <c r="BK251" s="177"/>
      <c r="BL251" s="216"/>
      <c r="BM251" s="177"/>
      <c r="BN251" s="216"/>
      <c r="BO251" s="177"/>
      <c r="BP251" s="216"/>
      <c r="BQ251" s="7"/>
    </row>
    <row r="252" spans="1:69" s="7" customFormat="1" ht="11.25" hidden="1" customHeight="1" x14ac:dyDescent="0.2">
      <c r="B252" s="92"/>
      <c r="C252" s="93"/>
      <c r="D252" s="79" t="s">
        <v>77</v>
      </c>
      <c r="E252" s="94" t="s">
        <v>5</v>
      </c>
      <c r="F252" s="95" t="s">
        <v>78</v>
      </c>
      <c r="G252" s="93"/>
      <c r="H252" s="96">
        <v>2</v>
      </c>
      <c r="I252" s="97"/>
      <c r="J252" s="93"/>
      <c r="K252" s="147"/>
      <c r="M252" s="178"/>
      <c r="N252" s="220"/>
      <c r="O252" s="178"/>
      <c r="P252" s="220"/>
      <c r="Q252" s="178"/>
      <c r="R252" s="220"/>
      <c r="S252" s="178"/>
      <c r="T252" s="220"/>
      <c r="U252" s="178"/>
      <c r="V252" s="220"/>
      <c r="W252" s="178"/>
      <c r="X252" s="220"/>
      <c r="Y252" s="178"/>
      <c r="Z252" s="220"/>
      <c r="AA252" s="178"/>
      <c r="AB252" s="220"/>
      <c r="AC252" s="178"/>
      <c r="AD252" s="220"/>
      <c r="AE252" s="178"/>
      <c r="AF252" s="220"/>
      <c r="AG252" s="178"/>
      <c r="AH252" s="220"/>
      <c r="AI252" s="178"/>
      <c r="AJ252" s="220"/>
      <c r="AK252" s="178"/>
      <c r="AL252" s="220"/>
      <c r="AM252" s="178"/>
      <c r="AN252" s="220"/>
      <c r="AO252" s="178"/>
      <c r="AP252" s="220"/>
      <c r="AQ252" s="178"/>
      <c r="AR252" s="220"/>
      <c r="AS252" s="178"/>
      <c r="AT252" s="220"/>
      <c r="AU252" s="178"/>
      <c r="AV252" s="220"/>
      <c r="AW252" s="178"/>
      <c r="AX252" s="220"/>
      <c r="AY252" s="178"/>
      <c r="AZ252" s="220"/>
      <c r="BA252" s="178"/>
      <c r="BB252" s="220"/>
      <c r="BC252" s="178"/>
      <c r="BD252" s="220"/>
      <c r="BE252" s="178"/>
      <c r="BF252" s="220"/>
      <c r="BG252" s="178"/>
      <c r="BH252" s="220"/>
      <c r="BI252" s="178"/>
      <c r="BJ252" s="220"/>
      <c r="BK252" s="178"/>
      <c r="BL252" s="220"/>
      <c r="BM252" s="178"/>
      <c r="BN252" s="220"/>
      <c r="BO252" s="178"/>
      <c r="BP252" s="220"/>
      <c r="BQ252" s="1"/>
    </row>
    <row r="253" spans="1:69" s="1" customFormat="1" ht="16.5" hidden="1" customHeight="1" x14ac:dyDescent="0.2">
      <c r="A253" s="114"/>
      <c r="B253" s="16"/>
      <c r="C253" s="98" t="s">
        <v>143</v>
      </c>
      <c r="D253" s="98" t="s">
        <v>108</v>
      </c>
      <c r="E253" s="99" t="s">
        <v>720</v>
      </c>
      <c r="F253" s="100" t="s">
        <v>721</v>
      </c>
      <c r="G253" s="101" t="s">
        <v>584</v>
      </c>
      <c r="H253" s="102">
        <v>2</v>
      </c>
      <c r="I253" s="103">
        <v>2069.12</v>
      </c>
      <c r="J253" s="104">
        <f>ROUND(I253*H253,2)</f>
        <v>4138.24</v>
      </c>
      <c r="K253" s="142"/>
      <c r="M253" s="161">
        <v>0</v>
      </c>
      <c r="N253" s="162">
        <f>M253*I253</f>
        <v>0</v>
      </c>
      <c r="O253" s="161">
        <v>0</v>
      </c>
      <c r="P253" s="162">
        <f>O253*I253</f>
        <v>0</v>
      </c>
      <c r="Q253" s="161">
        <v>0</v>
      </c>
      <c r="R253" s="162">
        <f>Q253*I253</f>
        <v>0</v>
      </c>
      <c r="S253" s="161">
        <f>M253+O253</f>
        <v>0</v>
      </c>
      <c r="T253" s="162">
        <f>S253*I253</f>
        <v>0</v>
      </c>
      <c r="U253" s="161">
        <v>0</v>
      </c>
      <c r="V253" s="162">
        <f>U253*I253</f>
        <v>0</v>
      </c>
      <c r="W253" s="161">
        <f>Q253+S253</f>
        <v>0</v>
      </c>
      <c r="X253" s="162">
        <f>W253*I253</f>
        <v>0</v>
      </c>
      <c r="Y253" s="161">
        <v>0</v>
      </c>
      <c r="Z253" s="162">
        <f>Y253*I253</f>
        <v>0</v>
      </c>
      <c r="AA253" s="161" t="e">
        <f>#REF!+#REF!</f>
        <v>#REF!</v>
      </c>
      <c r="AB253" s="162" t="e">
        <f>AA253*I253</f>
        <v>#REF!</v>
      </c>
      <c r="AC253" s="161">
        <v>0</v>
      </c>
      <c r="AD253" s="162">
        <f>AC253*I253</f>
        <v>0</v>
      </c>
      <c r="AE253" s="161" t="e">
        <f>Y253+AA253</f>
        <v>#REF!</v>
      </c>
      <c r="AF253" s="162" t="e">
        <f>AE253*I253</f>
        <v>#REF!</v>
      </c>
      <c r="AG253" s="161">
        <v>0</v>
      </c>
      <c r="AH253" s="162">
        <f>AG253*I253</f>
        <v>0</v>
      </c>
      <c r="AI253" s="161" t="e">
        <f>AC253+AE253</f>
        <v>#REF!</v>
      </c>
      <c r="AJ253" s="162" t="e">
        <f>AI253*I253</f>
        <v>#REF!</v>
      </c>
      <c r="AK253" s="161">
        <v>0</v>
      </c>
      <c r="AL253" s="162">
        <f>AK253*I253</f>
        <v>0</v>
      </c>
      <c r="AM253" s="161" t="e">
        <f>AG253+AI253</f>
        <v>#REF!</v>
      </c>
      <c r="AN253" s="162" t="e">
        <f>AM253*I253</f>
        <v>#REF!</v>
      </c>
      <c r="AO253" s="161">
        <v>0</v>
      </c>
      <c r="AP253" s="162">
        <f>AO253*I253</f>
        <v>0</v>
      </c>
      <c r="AQ253" s="161" t="e">
        <f>AK253+AM253</f>
        <v>#REF!</v>
      </c>
      <c r="AR253" s="162" t="e">
        <f>AQ253*I253</f>
        <v>#REF!</v>
      </c>
      <c r="AS253" s="161">
        <v>0</v>
      </c>
      <c r="AT253" s="162">
        <f>AS253*I253</f>
        <v>0</v>
      </c>
      <c r="AU253" s="161" t="e">
        <f>AO253+AQ253</f>
        <v>#REF!</v>
      </c>
      <c r="AV253" s="162" t="e">
        <f>AU253*I253</f>
        <v>#REF!</v>
      </c>
      <c r="AW253" s="161">
        <v>0</v>
      </c>
      <c r="AX253" s="162">
        <f>AW253*I253</f>
        <v>0</v>
      </c>
      <c r="AY253" s="161" t="e">
        <f t="shared" ref="AY253" si="504">AS253+AU253</f>
        <v>#REF!</v>
      </c>
      <c r="AZ253" s="162" t="e">
        <f>AY253*I253</f>
        <v>#REF!</v>
      </c>
      <c r="BA253" s="161">
        <v>0</v>
      </c>
      <c r="BB253" s="162">
        <f>BA253*I253</f>
        <v>0</v>
      </c>
      <c r="BC253" s="161" t="e">
        <f t="shared" ref="BC253" si="505">AW253+AY253</f>
        <v>#REF!</v>
      </c>
      <c r="BD253" s="162" t="e">
        <f>BC253*I253</f>
        <v>#REF!</v>
      </c>
      <c r="BE253" s="161">
        <v>0</v>
      </c>
      <c r="BF253" s="162">
        <f>BE253*I253</f>
        <v>0</v>
      </c>
      <c r="BG253" s="161" t="e">
        <f t="shared" ref="BG253" si="506">BA253+BC253</f>
        <v>#REF!</v>
      </c>
      <c r="BH253" s="162" t="e">
        <f>BG253*I253</f>
        <v>#REF!</v>
      </c>
      <c r="BI253" s="161">
        <v>0</v>
      </c>
      <c r="BJ253" s="162">
        <f>BI253*I253</f>
        <v>0</v>
      </c>
      <c r="BK253" s="161" t="e">
        <f t="shared" ref="BK253" si="507">BE253+BG253</f>
        <v>#REF!</v>
      </c>
      <c r="BL253" s="162" t="e">
        <f>BK253*I253</f>
        <v>#REF!</v>
      </c>
      <c r="BM253" s="161">
        <v>0</v>
      </c>
      <c r="BN253" s="162">
        <f>BM253*I253</f>
        <v>0</v>
      </c>
      <c r="BO253" s="161" t="e">
        <f>BI253+BK253</f>
        <v>#REF!</v>
      </c>
      <c r="BP253" s="162" t="e">
        <f>BO253*I253</f>
        <v>#REF!</v>
      </c>
      <c r="BQ253" s="5"/>
    </row>
    <row r="254" spans="1:69" s="5" customFormat="1" ht="11.25" hidden="1" customHeight="1" x14ac:dyDescent="0.2">
      <c r="B254" s="81"/>
      <c r="C254" s="82"/>
      <c r="D254" s="79" t="s">
        <v>77</v>
      </c>
      <c r="E254" s="83" t="s">
        <v>5</v>
      </c>
      <c r="F254" s="84" t="s">
        <v>654</v>
      </c>
      <c r="G254" s="82"/>
      <c r="H254" s="83" t="s">
        <v>5</v>
      </c>
      <c r="I254" s="85"/>
      <c r="J254" s="82"/>
      <c r="K254" s="145"/>
      <c r="M254" s="176"/>
      <c r="N254" s="219"/>
      <c r="O254" s="176"/>
      <c r="P254" s="219"/>
      <c r="Q254" s="176"/>
      <c r="R254" s="219"/>
      <c r="S254" s="176"/>
      <c r="T254" s="219"/>
      <c r="U254" s="176"/>
      <c r="V254" s="219"/>
      <c r="W254" s="176"/>
      <c r="X254" s="219"/>
      <c r="Y254" s="176"/>
      <c r="Z254" s="219"/>
      <c r="AA254" s="176"/>
      <c r="AB254" s="219"/>
      <c r="AC254" s="176"/>
      <c r="AD254" s="219"/>
      <c r="AE254" s="176"/>
      <c r="AF254" s="219"/>
      <c r="AG254" s="176"/>
      <c r="AH254" s="219"/>
      <c r="AI254" s="176"/>
      <c r="AJ254" s="219"/>
      <c r="AK254" s="176"/>
      <c r="AL254" s="219"/>
      <c r="AM254" s="176"/>
      <c r="AN254" s="219"/>
      <c r="AO254" s="176"/>
      <c r="AP254" s="219"/>
      <c r="AQ254" s="176"/>
      <c r="AR254" s="219"/>
      <c r="AS254" s="176"/>
      <c r="AT254" s="219"/>
      <c r="AU254" s="176"/>
      <c r="AV254" s="219"/>
      <c r="AW254" s="176"/>
      <c r="AX254" s="219"/>
      <c r="AY254" s="176"/>
      <c r="AZ254" s="219"/>
      <c r="BA254" s="176"/>
      <c r="BB254" s="219"/>
      <c r="BC254" s="176"/>
      <c r="BD254" s="219"/>
      <c r="BE254" s="176"/>
      <c r="BF254" s="219"/>
      <c r="BG254" s="176"/>
      <c r="BH254" s="219"/>
      <c r="BI254" s="176"/>
      <c r="BJ254" s="219"/>
      <c r="BK254" s="176"/>
      <c r="BL254" s="219"/>
      <c r="BM254" s="176"/>
      <c r="BN254" s="219"/>
      <c r="BO254" s="176"/>
      <c r="BP254" s="219"/>
      <c r="BQ254" s="6"/>
    </row>
    <row r="255" spans="1:69" s="6" customFormat="1" ht="11.25" hidden="1" customHeight="1" x14ac:dyDescent="0.2">
      <c r="B255" s="86"/>
      <c r="C255" s="87"/>
      <c r="D255" s="79" t="s">
        <v>77</v>
      </c>
      <c r="E255" s="88" t="s">
        <v>5</v>
      </c>
      <c r="F255" s="89" t="s">
        <v>41</v>
      </c>
      <c r="G255" s="87"/>
      <c r="H255" s="90">
        <v>2</v>
      </c>
      <c r="I255" s="91"/>
      <c r="J255" s="87"/>
      <c r="K255" s="146"/>
      <c r="M255" s="177"/>
      <c r="N255" s="216"/>
      <c r="O255" s="177"/>
      <c r="P255" s="216"/>
      <c r="Q255" s="177"/>
      <c r="R255" s="216"/>
      <c r="S255" s="177"/>
      <c r="T255" s="216"/>
      <c r="U255" s="177"/>
      <c r="V255" s="216"/>
      <c r="W255" s="177"/>
      <c r="X255" s="216"/>
      <c r="Y255" s="177"/>
      <c r="Z255" s="216"/>
      <c r="AA255" s="177"/>
      <c r="AB255" s="216"/>
      <c r="AC255" s="177"/>
      <c r="AD255" s="216"/>
      <c r="AE255" s="177"/>
      <c r="AF255" s="216"/>
      <c r="AG255" s="177"/>
      <c r="AH255" s="216"/>
      <c r="AI255" s="177"/>
      <c r="AJ255" s="216"/>
      <c r="AK255" s="177"/>
      <c r="AL255" s="216"/>
      <c r="AM255" s="177"/>
      <c r="AN255" s="216"/>
      <c r="AO255" s="177"/>
      <c r="AP255" s="216"/>
      <c r="AQ255" s="177"/>
      <c r="AR255" s="216"/>
      <c r="AS255" s="177"/>
      <c r="AT255" s="216"/>
      <c r="AU255" s="177"/>
      <c r="AV255" s="216"/>
      <c r="AW255" s="177"/>
      <c r="AX255" s="216"/>
      <c r="AY255" s="177"/>
      <c r="AZ255" s="216"/>
      <c r="BA255" s="177"/>
      <c r="BB255" s="216"/>
      <c r="BC255" s="177"/>
      <c r="BD255" s="216"/>
      <c r="BE255" s="177"/>
      <c r="BF255" s="216"/>
      <c r="BG255" s="177"/>
      <c r="BH255" s="216"/>
      <c r="BI255" s="177"/>
      <c r="BJ255" s="216"/>
      <c r="BK255" s="177"/>
      <c r="BL255" s="216"/>
      <c r="BM255" s="177"/>
      <c r="BN255" s="216"/>
      <c r="BO255" s="177"/>
      <c r="BP255" s="216"/>
      <c r="BQ255" s="7"/>
    </row>
    <row r="256" spans="1:69" s="7" customFormat="1" ht="11.25" hidden="1" customHeight="1" x14ac:dyDescent="0.2">
      <c r="B256" s="92"/>
      <c r="C256" s="93"/>
      <c r="D256" s="79" t="s">
        <v>77</v>
      </c>
      <c r="E256" s="94" t="s">
        <v>5</v>
      </c>
      <c r="F256" s="95" t="s">
        <v>78</v>
      </c>
      <c r="G256" s="93"/>
      <c r="H256" s="96">
        <v>2</v>
      </c>
      <c r="I256" s="97"/>
      <c r="J256" s="93"/>
      <c r="K256" s="147"/>
      <c r="M256" s="178"/>
      <c r="N256" s="220"/>
      <c r="O256" s="178"/>
      <c r="P256" s="220"/>
      <c r="Q256" s="178"/>
      <c r="R256" s="220"/>
      <c r="S256" s="178"/>
      <c r="T256" s="220"/>
      <c r="U256" s="178"/>
      <c r="V256" s="220"/>
      <c r="W256" s="178"/>
      <c r="X256" s="220"/>
      <c r="Y256" s="178"/>
      <c r="Z256" s="220"/>
      <c r="AA256" s="178"/>
      <c r="AB256" s="220"/>
      <c r="AC256" s="178"/>
      <c r="AD256" s="220"/>
      <c r="AE256" s="178"/>
      <c r="AF256" s="220"/>
      <c r="AG256" s="178"/>
      <c r="AH256" s="220"/>
      <c r="AI256" s="178"/>
      <c r="AJ256" s="220"/>
      <c r="AK256" s="178"/>
      <c r="AL256" s="220"/>
      <c r="AM256" s="178"/>
      <c r="AN256" s="220"/>
      <c r="AO256" s="178"/>
      <c r="AP256" s="220"/>
      <c r="AQ256" s="178"/>
      <c r="AR256" s="220"/>
      <c r="AS256" s="178"/>
      <c r="AT256" s="220"/>
      <c r="AU256" s="178"/>
      <c r="AV256" s="220"/>
      <c r="AW256" s="178"/>
      <c r="AX256" s="220"/>
      <c r="AY256" s="178"/>
      <c r="AZ256" s="220"/>
      <c r="BA256" s="178"/>
      <c r="BB256" s="220"/>
      <c r="BC256" s="178"/>
      <c r="BD256" s="220"/>
      <c r="BE256" s="178"/>
      <c r="BF256" s="220"/>
      <c r="BG256" s="178"/>
      <c r="BH256" s="220"/>
      <c r="BI256" s="178"/>
      <c r="BJ256" s="220"/>
      <c r="BK256" s="178"/>
      <c r="BL256" s="220"/>
      <c r="BM256" s="178"/>
      <c r="BN256" s="220"/>
      <c r="BO256" s="178"/>
      <c r="BP256" s="220"/>
      <c r="BQ256" s="1"/>
    </row>
    <row r="257" spans="1:69" s="1" customFormat="1" ht="16.5" hidden="1" customHeight="1" x14ac:dyDescent="0.2">
      <c r="A257" s="114"/>
      <c r="B257" s="16"/>
      <c r="C257" s="98" t="s">
        <v>144</v>
      </c>
      <c r="D257" s="98" t="s">
        <v>108</v>
      </c>
      <c r="E257" s="99" t="s">
        <v>722</v>
      </c>
      <c r="F257" s="100" t="s">
        <v>723</v>
      </c>
      <c r="G257" s="101" t="s">
        <v>584</v>
      </c>
      <c r="H257" s="102">
        <v>1</v>
      </c>
      <c r="I257" s="103">
        <v>2106.2199999999998</v>
      </c>
      <c r="J257" s="104">
        <f>ROUND(I257*H257,2)</f>
        <v>2106.2199999999998</v>
      </c>
      <c r="K257" s="142"/>
      <c r="M257" s="161">
        <v>0</v>
      </c>
      <c r="N257" s="162">
        <f>M257*I257</f>
        <v>0</v>
      </c>
      <c r="O257" s="161">
        <v>0</v>
      </c>
      <c r="P257" s="162">
        <f>O257*I257</f>
        <v>0</v>
      </c>
      <c r="Q257" s="161">
        <v>0</v>
      </c>
      <c r="R257" s="162">
        <f>Q257*I257</f>
        <v>0</v>
      </c>
      <c r="S257" s="161">
        <f>M257+O257</f>
        <v>0</v>
      </c>
      <c r="T257" s="162">
        <f>S257*I257</f>
        <v>0</v>
      </c>
      <c r="U257" s="161">
        <v>0</v>
      </c>
      <c r="V257" s="162">
        <f>U257*I257</f>
        <v>0</v>
      </c>
      <c r="W257" s="161">
        <f>Q257+S257</f>
        <v>0</v>
      </c>
      <c r="X257" s="162">
        <f>W257*I257</f>
        <v>0</v>
      </c>
      <c r="Y257" s="161">
        <v>0</v>
      </c>
      <c r="Z257" s="162">
        <f>Y257*I257</f>
        <v>0</v>
      </c>
      <c r="AA257" s="161" t="e">
        <f>#REF!+#REF!</f>
        <v>#REF!</v>
      </c>
      <c r="AB257" s="162" t="e">
        <f>AA257*I257</f>
        <v>#REF!</v>
      </c>
      <c r="AC257" s="161">
        <v>0</v>
      </c>
      <c r="AD257" s="162">
        <f>AC257*I257</f>
        <v>0</v>
      </c>
      <c r="AE257" s="161" t="e">
        <f>Y257+AA257</f>
        <v>#REF!</v>
      </c>
      <c r="AF257" s="162" t="e">
        <f>AE257*I257</f>
        <v>#REF!</v>
      </c>
      <c r="AG257" s="161">
        <v>0</v>
      </c>
      <c r="AH257" s="162">
        <f>AG257*I257</f>
        <v>0</v>
      </c>
      <c r="AI257" s="161" t="e">
        <f>AC257+AE257</f>
        <v>#REF!</v>
      </c>
      <c r="AJ257" s="162" t="e">
        <f>AI257*I257</f>
        <v>#REF!</v>
      </c>
      <c r="AK257" s="161">
        <v>0</v>
      </c>
      <c r="AL257" s="162">
        <f>AK257*I257</f>
        <v>0</v>
      </c>
      <c r="AM257" s="161" t="e">
        <f>AG257+AI257</f>
        <v>#REF!</v>
      </c>
      <c r="AN257" s="162" t="e">
        <f>AM257*I257</f>
        <v>#REF!</v>
      </c>
      <c r="AO257" s="161">
        <v>0</v>
      </c>
      <c r="AP257" s="162">
        <f>AO257*I257</f>
        <v>0</v>
      </c>
      <c r="AQ257" s="161" t="e">
        <f>AK257+AM257</f>
        <v>#REF!</v>
      </c>
      <c r="AR257" s="162" t="e">
        <f>AQ257*I257</f>
        <v>#REF!</v>
      </c>
      <c r="AS257" s="161">
        <v>0</v>
      </c>
      <c r="AT257" s="162">
        <f>AS257*I257</f>
        <v>0</v>
      </c>
      <c r="AU257" s="161" t="e">
        <f>AO257+AQ257</f>
        <v>#REF!</v>
      </c>
      <c r="AV257" s="162" t="e">
        <f>AU257*I257</f>
        <v>#REF!</v>
      </c>
      <c r="AW257" s="161">
        <v>0</v>
      </c>
      <c r="AX257" s="162">
        <f>AW257*I257</f>
        <v>0</v>
      </c>
      <c r="AY257" s="161" t="e">
        <f t="shared" ref="AY257" si="508">AS257+AU257</f>
        <v>#REF!</v>
      </c>
      <c r="AZ257" s="162" t="e">
        <f>AY257*I257</f>
        <v>#REF!</v>
      </c>
      <c r="BA257" s="161">
        <v>0</v>
      </c>
      <c r="BB257" s="162">
        <f>BA257*I257</f>
        <v>0</v>
      </c>
      <c r="BC257" s="161" t="e">
        <f t="shared" ref="BC257" si="509">AW257+AY257</f>
        <v>#REF!</v>
      </c>
      <c r="BD257" s="162" t="e">
        <f>BC257*I257</f>
        <v>#REF!</v>
      </c>
      <c r="BE257" s="161">
        <v>0</v>
      </c>
      <c r="BF257" s="162">
        <f>BE257*I257</f>
        <v>0</v>
      </c>
      <c r="BG257" s="161" t="e">
        <f t="shared" ref="BG257" si="510">BA257+BC257</f>
        <v>#REF!</v>
      </c>
      <c r="BH257" s="162" t="e">
        <f>BG257*I257</f>
        <v>#REF!</v>
      </c>
      <c r="BI257" s="161">
        <v>0</v>
      </c>
      <c r="BJ257" s="162">
        <f>BI257*I257</f>
        <v>0</v>
      </c>
      <c r="BK257" s="161" t="e">
        <f t="shared" ref="BK257" si="511">BE257+BG257</f>
        <v>#REF!</v>
      </c>
      <c r="BL257" s="162" t="e">
        <f>BK257*I257</f>
        <v>#REF!</v>
      </c>
      <c r="BM257" s="161">
        <v>0</v>
      </c>
      <c r="BN257" s="162">
        <f>BM257*I257</f>
        <v>0</v>
      </c>
      <c r="BO257" s="161" t="e">
        <f>BI257+BK257</f>
        <v>#REF!</v>
      </c>
      <c r="BP257" s="162" t="e">
        <f>BO257*I257</f>
        <v>#REF!</v>
      </c>
      <c r="BQ257" s="5"/>
    </row>
    <row r="258" spans="1:69" s="5" customFormat="1" ht="11.25" hidden="1" customHeight="1" x14ac:dyDescent="0.2">
      <c r="B258" s="81"/>
      <c r="C258" s="82"/>
      <c r="D258" s="79" t="s">
        <v>77</v>
      </c>
      <c r="E258" s="83" t="s">
        <v>5</v>
      </c>
      <c r="F258" s="84" t="s">
        <v>654</v>
      </c>
      <c r="G258" s="82"/>
      <c r="H258" s="83" t="s">
        <v>5</v>
      </c>
      <c r="I258" s="85"/>
      <c r="J258" s="82"/>
      <c r="K258" s="145"/>
      <c r="M258" s="176"/>
      <c r="N258" s="219"/>
      <c r="O258" s="176"/>
      <c r="P258" s="219"/>
      <c r="Q258" s="176"/>
      <c r="R258" s="219"/>
      <c r="S258" s="176"/>
      <c r="T258" s="219"/>
      <c r="U258" s="176"/>
      <c r="V258" s="219"/>
      <c r="W258" s="176"/>
      <c r="X258" s="219"/>
      <c r="Y258" s="176"/>
      <c r="Z258" s="219"/>
      <c r="AA258" s="176"/>
      <c r="AB258" s="219"/>
      <c r="AC258" s="176"/>
      <c r="AD258" s="219"/>
      <c r="AE258" s="176"/>
      <c r="AF258" s="219"/>
      <c r="AG258" s="176"/>
      <c r="AH258" s="219"/>
      <c r="AI258" s="176"/>
      <c r="AJ258" s="219"/>
      <c r="AK258" s="176"/>
      <c r="AL258" s="219"/>
      <c r="AM258" s="176"/>
      <c r="AN258" s="219"/>
      <c r="AO258" s="176"/>
      <c r="AP258" s="219"/>
      <c r="AQ258" s="176"/>
      <c r="AR258" s="219"/>
      <c r="AS258" s="176"/>
      <c r="AT258" s="219"/>
      <c r="AU258" s="176"/>
      <c r="AV258" s="219"/>
      <c r="AW258" s="176"/>
      <c r="AX258" s="219"/>
      <c r="AY258" s="176"/>
      <c r="AZ258" s="219"/>
      <c r="BA258" s="176"/>
      <c r="BB258" s="219"/>
      <c r="BC258" s="176"/>
      <c r="BD258" s="219"/>
      <c r="BE258" s="176"/>
      <c r="BF258" s="219"/>
      <c r="BG258" s="176"/>
      <c r="BH258" s="219"/>
      <c r="BI258" s="176"/>
      <c r="BJ258" s="219"/>
      <c r="BK258" s="176"/>
      <c r="BL258" s="219"/>
      <c r="BM258" s="176"/>
      <c r="BN258" s="219"/>
      <c r="BO258" s="176"/>
      <c r="BP258" s="219"/>
      <c r="BQ258" s="6"/>
    </row>
    <row r="259" spans="1:69" s="6" customFormat="1" ht="11.25" hidden="1" customHeight="1" x14ac:dyDescent="0.2">
      <c r="B259" s="86"/>
      <c r="C259" s="87"/>
      <c r="D259" s="79" t="s">
        <v>77</v>
      </c>
      <c r="E259" s="88" t="s">
        <v>5</v>
      </c>
      <c r="F259" s="89" t="s">
        <v>39</v>
      </c>
      <c r="G259" s="87"/>
      <c r="H259" s="90">
        <v>1</v>
      </c>
      <c r="I259" s="91"/>
      <c r="J259" s="87"/>
      <c r="K259" s="146"/>
      <c r="M259" s="177"/>
      <c r="N259" s="216"/>
      <c r="O259" s="177"/>
      <c r="P259" s="216"/>
      <c r="Q259" s="177"/>
      <c r="R259" s="216"/>
      <c r="S259" s="177"/>
      <c r="T259" s="216"/>
      <c r="U259" s="177"/>
      <c r="V259" s="216"/>
      <c r="W259" s="177"/>
      <c r="X259" s="216"/>
      <c r="Y259" s="177"/>
      <c r="Z259" s="216"/>
      <c r="AA259" s="177"/>
      <c r="AB259" s="216"/>
      <c r="AC259" s="177"/>
      <c r="AD259" s="216"/>
      <c r="AE259" s="177"/>
      <c r="AF259" s="216"/>
      <c r="AG259" s="177"/>
      <c r="AH259" s="216"/>
      <c r="AI259" s="177"/>
      <c r="AJ259" s="216"/>
      <c r="AK259" s="177"/>
      <c r="AL259" s="216"/>
      <c r="AM259" s="177"/>
      <c r="AN259" s="216"/>
      <c r="AO259" s="177"/>
      <c r="AP259" s="216"/>
      <c r="AQ259" s="177"/>
      <c r="AR259" s="216"/>
      <c r="AS259" s="177"/>
      <c r="AT259" s="216"/>
      <c r="AU259" s="177"/>
      <c r="AV259" s="216"/>
      <c r="AW259" s="177"/>
      <c r="AX259" s="216"/>
      <c r="AY259" s="177"/>
      <c r="AZ259" s="216"/>
      <c r="BA259" s="177"/>
      <c r="BB259" s="216"/>
      <c r="BC259" s="177"/>
      <c r="BD259" s="216"/>
      <c r="BE259" s="177"/>
      <c r="BF259" s="216"/>
      <c r="BG259" s="177"/>
      <c r="BH259" s="216"/>
      <c r="BI259" s="177"/>
      <c r="BJ259" s="216"/>
      <c r="BK259" s="177"/>
      <c r="BL259" s="216"/>
      <c r="BM259" s="177"/>
      <c r="BN259" s="216"/>
      <c r="BO259" s="177"/>
      <c r="BP259" s="216"/>
      <c r="BQ259" s="7"/>
    </row>
    <row r="260" spans="1:69" s="7" customFormat="1" ht="11.25" hidden="1" customHeight="1" x14ac:dyDescent="0.2">
      <c r="B260" s="92"/>
      <c r="C260" s="93"/>
      <c r="D260" s="79" t="s">
        <v>77</v>
      </c>
      <c r="E260" s="94" t="s">
        <v>5</v>
      </c>
      <c r="F260" s="95" t="s">
        <v>78</v>
      </c>
      <c r="G260" s="93"/>
      <c r="H260" s="96">
        <v>1</v>
      </c>
      <c r="I260" s="97"/>
      <c r="J260" s="93"/>
      <c r="K260" s="147"/>
      <c r="M260" s="178"/>
      <c r="N260" s="220"/>
      <c r="O260" s="178"/>
      <c r="P260" s="220"/>
      <c r="Q260" s="178"/>
      <c r="R260" s="220"/>
      <c r="S260" s="178"/>
      <c r="T260" s="220"/>
      <c r="U260" s="178"/>
      <c r="V260" s="220"/>
      <c r="W260" s="178"/>
      <c r="X260" s="220"/>
      <c r="Y260" s="178"/>
      <c r="Z260" s="220"/>
      <c r="AA260" s="178"/>
      <c r="AB260" s="220"/>
      <c r="AC260" s="178"/>
      <c r="AD260" s="220"/>
      <c r="AE260" s="178"/>
      <c r="AF260" s="220"/>
      <c r="AG260" s="178"/>
      <c r="AH260" s="220"/>
      <c r="AI260" s="178"/>
      <c r="AJ260" s="220"/>
      <c r="AK260" s="178"/>
      <c r="AL260" s="220"/>
      <c r="AM260" s="178"/>
      <c r="AN260" s="220"/>
      <c r="AO260" s="178"/>
      <c r="AP260" s="220"/>
      <c r="AQ260" s="178"/>
      <c r="AR260" s="220"/>
      <c r="AS260" s="178"/>
      <c r="AT260" s="220"/>
      <c r="AU260" s="178"/>
      <c r="AV260" s="220"/>
      <c r="AW260" s="178"/>
      <c r="AX260" s="220"/>
      <c r="AY260" s="178"/>
      <c r="AZ260" s="220"/>
      <c r="BA260" s="178"/>
      <c r="BB260" s="220"/>
      <c r="BC260" s="178"/>
      <c r="BD260" s="220"/>
      <c r="BE260" s="178"/>
      <c r="BF260" s="220"/>
      <c r="BG260" s="178"/>
      <c r="BH260" s="220"/>
      <c r="BI260" s="178"/>
      <c r="BJ260" s="220"/>
      <c r="BK260" s="178"/>
      <c r="BL260" s="220"/>
      <c r="BM260" s="178"/>
      <c r="BN260" s="220"/>
      <c r="BO260" s="178"/>
      <c r="BP260" s="220"/>
      <c r="BQ260" s="1"/>
    </row>
    <row r="261" spans="1:69" s="1" customFormat="1" ht="16.5" hidden="1" customHeight="1" x14ac:dyDescent="0.2">
      <c r="A261" s="114"/>
      <c r="B261" s="16"/>
      <c r="C261" s="98" t="s">
        <v>146</v>
      </c>
      <c r="D261" s="98" t="s">
        <v>108</v>
      </c>
      <c r="E261" s="99" t="s">
        <v>724</v>
      </c>
      <c r="F261" s="100" t="s">
        <v>725</v>
      </c>
      <c r="G261" s="101" t="s">
        <v>584</v>
      </c>
      <c r="H261" s="102">
        <v>9</v>
      </c>
      <c r="I261" s="103">
        <v>2511.14</v>
      </c>
      <c r="J261" s="104">
        <f>ROUND(I261*H261,2)</f>
        <v>22600.26</v>
      </c>
      <c r="K261" s="142"/>
      <c r="M261" s="161">
        <v>0</v>
      </c>
      <c r="N261" s="162">
        <f>M261*I261</f>
        <v>0</v>
      </c>
      <c r="O261" s="161">
        <v>0</v>
      </c>
      <c r="P261" s="162">
        <f>O261*I261</f>
        <v>0</v>
      </c>
      <c r="Q261" s="161">
        <v>0</v>
      </c>
      <c r="R261" s="162">
        <f>Q261*I261</f>
        <v>0</v>
      </c>
      <c r="S261" s="161">
        <f>M261+O261</f>
        <v>0</v>
      </c>
      <c r="T261" s="162">
        <f>S261*I261</f>
        <v>0</v>
      </c>
      <c r="U261" s="161">
        <v>0</v>
      </c>
      <c r="V261" s="162">
        <f>U261*I261</f>
        <v>0</v>
      </c>
      <c r="W261" s="161">
        <f>Q261+S261</f>
        <v>0</v>
      </c>
      <c r="X261" s="162">
        <f>W261*I261</f>
        <v>0</v>
      </c>
      <c r="Y261" s="161">
        <v>0</v>
      </c>
      <c r="Z261" s="162">
        <f>Y261*I261</f>
        <v>0</v>
      </c>
      <c r="AA261" s="161" t="e">
        <f>#REF!+#REF!</f>
        <v>#REF!</v>
      </c>
      <c r="AB261" s="162" t="e">
        <f>AA261*I261</f>
        <v>#REF!</v>
      </c>
      <c r="AC261" s="161">
        <v>0</v>
      </c>
      <c r="AD261" s="162">
        <f>AC261*I261</f>
        <v>0</v>
      </c>
      <c r="AE261" s="161" t="e">
        <f>Y261+AA261</f>
        <v>#REF!</v>
      </c>
      <c r="AF261" s="162" t="e">
        <f>AE261*I261</f>
        <v>#REF!</v>
      </c>
      <c r="AG261" s="161">
        <v>0</v>
      </c>
      <c r="AH261" s="162">
        <f>AG261*I261</f>
        <v>0</v>
      </c>
      <c r="AI261" s="161" t="e">
        <f>AC261+AE261</f>
        <v>#REF!</v>
      </c>
      <c r="AJ261" s="162" t="e">
        <f>AI261*I261</f>
        <v>#REF!</v>
      </c>
      <c r="AK261" s="161">
        <v>0</v>
      </c>
      <c r="AL261" s="162">
        <f>AK261*I261</f>
        <v>0</v>
      </c>
      <c r="AM261" s="161" t="e">
        <f>AG261+AI261</f>
        <v>#REF!</v>
      </c>
      <c r="AN261" s="162" t="e">
        <f>AM261*I261</f>
        <v>#REF!</v>
      </c>
      <c r="AO261" s="161">
        <v>0</v>
      </c>
      <c r="AP261" s="162">
        <f>AO261*I261</f>
        <v>0</v>
      </c>
      <c r="AQ261" s="161" t="e">
        <f>AK261+AM261</f>
        <v>#REF!</v>
      </c>
      <c r="AR261" s="162" t="e">
        <f>AQ261*I261</f>
        <v>#REF!</v>
      </c>
      <c r="AS261" s="161">
        <v>0</v>
      </c>
      <c r="AT261" s="162">
        <f>AS261*I261</f>
        <v>0</v>
      </c>
      <c r="AU261" s="161" t="e">
        <f>AO261+AQ261</f>
        <v>#REF!</v>
      </c>
      <c r="AV261" s="162" t="e">
        <f>AU261*I261</f>
        <v>#REF!</v>
      </c>
      <c r="AW261" s="161">
        <v>0</v>
      </c>
      <c r="AX261" s="162">
        <f>AW261*I261</f>
        <v>0</v>
      </c>
      <c r="AY261" s="161" t="e">
        <f t="shared" ref="AY261" si="512">AS261+AU261</f>
        <v>#REF!</v>
      </c>
      <c r="AZ261" s="162" t="e">
        <f>AY261*I261</f>
        <v>#REF!</v>
      </c>
      <c r="BA261" s="161">
        <v>0</v>
      </c>
      <c r="BB261" s="162">
        <f>BA261*I261</f>
        <v>0</v>
      </c>
      <c r="BC261" s="161" t="e">
        <f t="shared" ref="BC261" si="513">AW261+AY261</f>
        <v>#REF!</v>
      </c>
      <c r="BD261" s="162" t="e">
        <f>BC261*I261</f>
        <v>#REF!</v>
      </c>
      <c r="BE261" s="161">
        <v>0</v>
      </c>
      <c r="BF261" s="162">
        <f>BE261*I261</f>
        <v>0</v>
      </c>
      <c r="BG261" s="161" t="e">
        <f t="shared" ref="BG261" si="514">BA261+BC261</f>
        <v>#REF!</v>
      </c>
      <c r="BH261" s="162" t="e">
        <f>BG261*I261</f>
        <v>#REF!</v>
      </c>
      <c r="BI261" s="161">
        <v>0</v>
      </c>
      <c r="BJ261" s="162">
        <f>BI261*I261</f>
        <v>0</v>
      </c>
      <c r="BK261" s="161" t="e">
        <f t="shared" ref="BK261" si="515">BE261+BG261</f>
        <v>#REF!</v>
      </c>
      <c r="BL261" s="162" t="e">
        <f>BK261*I261</f>
        <v>#REF!</v>
      </c>
      <c r="BM261" s="161">
        <v>0</v>
      </c>
      <c r="BN261" s="162">
        <f>BM261*I261</f>
        <v>0</v>
      </c>
      <c r="BO261" s="161" t="e">
        <f>BI261+BK261</f>
        <v>#REF!</v>
      </c>
      <c r="BP261" s="162" t="e">
        <f>BO261*I261</f>
        <v>#REF!</v>
      </c>
      <c r="BQ261" s="5"/>
    </row>
    <row r="262" spans="1:69" s="5" customFormat="1" ht="11.25" hidden="1" customHeight="1" x14ac:dyDescent="0.2">
      <c r="B262" s="81"/>
      <c r="C262" s="82"/>
      <c r="D262" s="79" t="s">
        <v>77</v>
      </c>
      <c r="E262" s="83" t="s">
        <v>5</v>
      </c>
      <c r="F262" s="84" t="s">
        <v>654</v>
      </c>
      <c r="G262" s="82"/>
      <c r="H262" s="83" t="s">
        <v>5</v>
      </c>
      <c r="I262" s="85"/>
      <c r="J262" s="82"/>
      <c r="K262" s="145"/>
      <c r="M262" s="176"/>
      <c r="N262" s="219"/>
      <c r="O262" s="176"/>
      <c r="P262" s="219"/>
      <c r="Q262" s="176"/>
      <c r="R262" s="219"/>
      <c r="S262" s="176"/>
      <c r="T262" s="219"/>
      <c r="U262" s="176"/>
      <c r="V262" s="219"/>
      <c r="W262" s="176"/>
      <c r="X262" s="219"/>
      <c r="Y262" s="176"/>
      <c r="Z262" s="219"/>
      <c r="AA262" s="176"/>
      <c r="AB262" s="219"/>
      <c r="AC262" s="176"/>
      <c r="AD262" s="219"/>
      <c r="AE262" s="176"/>
      <c r="AF262" s="219"/>
      <c r="AG262" s="176"/>
      <c r="AH262" s="219"/>
      <c r="AI262" s="176"/>
      <c r="AJ262" s="219"/>
      <c r="AK262" s="176"/>
      <c r="AL262" s="219"/>
      <c r="AM262" s="176"/>
      <c r="AN262" s="219"/>
      <c r="AO262" s="176"/>
      <c r="AP262" s="219"/>
      <c r="AQ262" s="176"/>
      <c r="AR262" s="219"/>
      <c r="AS262" s="176"/>
      <c r="AT262" s="219"/>
      <c r="AU262" s="176"/>
      <c r="AV262" s="219"/>
      <c r="AW262" s="176"/>
      <c r="AX262" s="219"/>
      <c r="AY262" s="176"/>
      <c r="AZ262" s="219"/>
      <c r="BA262" s="176"/>
      <c r="BB262" s="219"/>
      <c r="BC262" s="176"/>
      <c r="BD262" s="219"/>
      <c r="BE262" s="176"/>
      <c r="BF262" s="219"/>
      <c r="BG262" s="176"/>
      <c r="BH262" s="219"/>
      <c r="BI262" s="176"/>
      <c r="BJ262" s="219"/>
      <c r="BK262" s="176"/>
      <c r="BL262" s="219"/>
      <c r="BM262" s="176"/>
      <c r="BN262" s="219"/>
      <c r="BO262" s="176"/>
      <c r="BP262" s="219"/>
      <c r="BQ262" s="6"/>
    </row>
    <row r="263" spans="1:69" s="6" customFormat="1" ht="11.25" hidden="1" customHeight="1" x14ac:dyDescent="0.2">
      <c r="B263" s="86"/>
      <c r="C263" s="87"/>
      <c r="D263" s="79" t="s">
        <v>77</v>
      </c>
      <c r="E263" s="88" t="s">
        <v>5</v>
      </c>
      <c r="F263" s="89" t="s">
        <v>91</v>
      </c>
      <c r="G263" s="87"/>
      <c r="H263" s="90">
        <v>9</v>
      </c>
      <c r="I263" s="91"/>
      <c r="J263" s="87"/>
      <c r="K263" s="146"/>
      <c r="M263" s="177"/>
      <c r="N263" s="216"/>
      <c r="O263" s="177"/>
      <c r="P263" s="216"/>
      <c r="Q263" s="177"/>
      <c r="R263" s="216"/>
      <c r="S263" s="177"/>
      <c r="T263" s="216"/>
      <c r="U263" s="177"/>
      <c r="V263" s="216"/>
      <c r="W263" s="177"/>
      <c r="X263" s="216"/>
      <c r="Y263" s="177"/>
      <c r="Z263" s="216"/>
      <c r="AA263" s="177"/>
      <c r="AB263" s="216"/>
      <c r="AC263" s="177"/>
      <c r="AD263" s="216"/>
      <c r="AE263" s="177"/>
      <c r="AF263" s="216"/>
      <c r="AG263" s="177"/>
      <c r="AH263" s="216"/>
      <c r="AI263" s="177"/>
      <c r="AJ263" s="216"/>
      <c r="AK263" s="177"/>
      <c r="AL263" s="216"/>
      <c r="AM263" s="177"/>
      <c r="AN263" s="216"/>
      <c r="AO263" s="177"/>
      <c r="AP263" s="216"/>
      <c r="AQ263" s="177"/>
      <c r="AR263" s="216"/>
      <c r="AS263" s="177"/>
      <c r="AT263" s="216"/>
      <c r="AU263" s="177"/>
      <c r="AV263" s="216"/>
      <c r="AW263" s="177"/>
      <c r="AX263" s="216"/>
      <c r="AY263" s="177"/>
      <c r="AZ263" s="216"/>
      <c r="BA263" s="177"/>
      <c r="BB263" s="216"/>
      <c r="BC263" s="177"/>
      <c r="BD263" s="216"/>
      <c r="BE263" s="177"/>
      <c r="BF263" s="216"/>
      <c r="BG263" s="177"/>
      <c r="BH263" s="216"/>
      <c r="BI263" s="177"/>
      <c r="BJ263" s="216"/>
      <c r="BK263" s="177"/>
      <c r="BL263" s="216"/>
      <c r="BM263" s="177"/>
      <c r="BN263" s="216"/>
      <c r="BO263" s="177"/>
      <c r="BP263" s="216"/>
      <c r="BQ263" s="7"/>
    </row>
    <row r="264" spans="1:69" s="7" customFormat="1" ht="11.25" hidden="1" customHeight="1" x14ac:dyDescent="0.2">
      <c r="B264" s="92"/>
      <c r="C264" s="93"/>
      <c r="D264" s="79" t="s">
        <v>77</v>
      </c>
      <c r="E264" s="94" t="s">
        <v>5</v>
      </c>
      <c r="F264" s="95" t="s">
        <v>78</v>
      </c>
      <c r="G264" s="93"/>
      <c r="H264" s="96">
        <v>9</v>
      </c>
      <c r="I264" s="97"/>
      <c r="J264" s="93"/>
      <c r="K264" s="147"/>
      <c r="M264" s="178"/>
      <c r="N264" s="220"/>
      <c r="O264" s="178"/>
      <c r="P264" s="220"/>
      <c r="Q264" s="178"/>
      <c r="R264" s="220"/>
      <c r="S264" s="178"/>
      <c r="T264" s="220"/>
      <c r="U264" s="178"/>
      <c r="V264" s="220"/>
      <c r="W264" s="178"/>
      <c r="X264" s="220"/>
      <c r="Y264" s="178"/>
      <c r="Z264" s="220"/>
      <c r="AA264" s="178"/>
      <c r="AB264" s="220"/>
      <c r="AC264" s="178"/>
      <c r="AD264" s="220"/>
      <c r="AE264" s="178"/>
      <c r="AF264" s="220"/>
      <c r="AG264" s="178"/>
      <c r="AH264" s="220"/>
      <c r="AI264" s="178"/>
      <c r="AJ264" s="220"/>
      <c r="AK264" s="178"/>
      <c r="AL264" s="220"/>
      <c r="AM264" s="178"/>
      <c r="AN264" s="220"/>
      <c r="AO264" s="178"/>
      <c r="AP264" s="220"/>
      <c r="AQ264" s="178"/>
      <c r="AR264" s="220"/>
      <c r="AS264" s="178"/>
      <c r="AT264" s="220"/>
      <c r="AU264" s="178"/>
      <c r="AV264" s="220"/>
      <c r="AW264" s="178"/>
      <c r="AX264" s="220"/>
      <c r="AY264" s="178"/>
      <c r="AZ264" s="220"/>
      <c r="BA264" s="178"/>
      <c r="BB264" s="220"/>
      <c r="BC264" s="178"/>
      <c r="BD264" s="220"/>
      <c r="BE264" s="178"/>
      <c r="BF264" s="220"/>
      <c r="BG264" s="178"/>
      <c r="BH264" s="220"/>
      <c r="BI264" s="178"/>
      <c r="BJ264" s="220"/>
      <c r="BK264" s="178"/>
      <c r="BL264" s="220"/>
      <c r="BM264" s="178"/>
      <c r="BN264" s="220"/>
      <c r="BO264" s="178"/>
      <c r="BP264" s="220"/>
      <c r="BQ264" s="1"/>
    </row>
    <row r="265" spans="1:69" s="1" customFormat="1" ht="21.75" hidden="1" customHeight="1" x14ac:dyDescent="0.2">
      <c r="A265" s="114"/>
      <c r="B265" s="16"/>
      <c r="C265" s="98" t="s">
        <v>147</v>
      </c>
      <c r="D265" s="98" t="s">
        <v>108</v>
      </c>
      <c r="E265" s="99" t="s">
        <v>726</v>
      </c>
      <c r="F265" s="100" t="s">
        <v>727</v>
      </c>
      <c r="G265" s="101" t="s">
        <v>584</v>
      </c>
      <c r="H265" s="102">
        <v>3</v>
      </c>
      <c r="I265" s="103">
        <v>3164.1</v>
      </c>
      <c r="J265" s="104">
        <f>ROUND(I265*H265,2)</f>
        <v>9492.2999999999993</v>
      </c>
      <c r="K265" s="142"/>
      <c r="M265" s="161">
        <v>0</v>
      </c>
      <c r="N265" s="162">
        <f>M265*I265</f>
        <v>0</v>
      </c>
      <c r="O265" s="161">
        <v>0</v>
      </c>
      <c r="P265" s="162">
        <f>O265*I265</f>
        <v>0</v>
      </c>
      <c r="Q265" s="161">
        <v>0</v>
      </c>
      <c r="R265" s="162">
        <f>Q265*I265</f>
        <v>0</v>
      </c>
      <c r="S265" s="161">
        <f>M265+O265</f>
        <v>0</v>
      </c>
      <c r="T265" s="162">
        <f>S265*I265</f>
        <v>0</v>
      </c>
      <c r="U265" s="161">
        <v>0</v>
      </c>
      <c r="V265" s="162">
        <f>U265*I265</f>
        <v>0</v>
      </c>
      <c r="W265" s="161">
        <f>Q265+S265</f>
        <v>0</v>
      </c>
      <c r="X265" s="162">
        <f>W265*I265</f>
        <v>0</v>
      </c>
      <c r="Y265" s="161">
        <v>0</v>
      </c>
      <c r="Z265" s="162">
        <f>Y265*I265</f>
        <v>0</v>
      </c>
      <c r="AA265" s="161" t="e">
        <f>#REF!+#REF!</f>
        <v>#REF!</v>
      </c>
      <c r="AB265" s="162" t="e">
        <f>AA265*I265</f>
        <v>#REF!</v>
      </c>
      <c r="AC265" s="161">
        <v>0</v>
      </c>
      <c r="AD265" s="162">
        <f>AC265*I265</f>
        <v>0</v>
      </c>
      <c r="AE265" s="161" t="e">
        <f>Y265+AA265</f>
        <v>#REF!</v>
      </c>
      <c r="AF265" s="162" t="e">
        <f>AE265*I265</f>
        <v>#REF!</v>
      </c>
      <c r="AG265" s="161">
        <v>0</v>
      </c>
      <c r="AH265" s="162">
        <f>AG265*I265</f>
        <v>0</v>
      </c>
      <c r="AI265" s="161" t="e">
        <f>AC265+AE265</f>
        <v>#REF!</v>
      </c>
      <c r="AJ265" s="162" t="e">
        <f>AI265*I265</f>
        <v>#REF!</v>
      </c>
      <c r="AK265" s="161">
        <v>0</v>
      </c>
      <c r="AL265" s="162">
        <f>AK265*I265</f>
        <v>0</v>
      </c>
      <c r="AM265" s="161" t="e">
        <f>AG265+AI265</f>
        <v>#REF!</v>
      </c>
      <c r="AN265" s="162" t="e">
        <f>AM265*I265</f>
        <v>#REF!</v>
      </c>
      <c r="AO265" s="161">
        <v>0</v>
      </c>
      <c r="AP265" s="162">
        <f>AO265*I265</f>
        <v>0</v>
      </c>
      <c r="AQ265" s="161" t="e">
        <f>AK265+AM265</f>
        <v>#REF!</v>
      </c>
      <c r="AR265" s="162" t="e">
        <f>AQ265*I265</f>
        <v>#REF!</v>
      </c>
      <c r="AS265" s="161">
        <v>0</v>
      </c>
      <c r="AT265" s="162">
        <f>AS265*I265</f>
        <v>0</v>
      </c>
      <c r="AU265" s="161" t="e">
        <f>AO265+AQ265</f>
        <v>#REF!</v>
      </c>
      <c r="AV265" s="162" t="e">
        <f>AU265*I265</f>
        <v>#REF!</v>
      </c>
      <c r="AW265" s="161">
        <v>0</v>
      </c>
      <c r="AX265" s="162">
        <f>AW265*I265</f>
        <v>0</v>
      </c>
      <c r="AY265" s="161" t="e">
        <f t="shared" ref="AY265" si="516">AS265+AU265</f>
        <v>#REF!</v>
      </c>
      <c r="AZ265" s="162" t="e">
        <f>AY265*I265</f>
        <v>#REF!</v>
      </c>
      <c r="BA265" s="161">
        <v>0</v>
      </c>
      <c r="BB265" s="162">
        <f>BA265*I265</f>
        <v>0</v>
      </c>
      <c r="BC265" s="161" t="e">
        <f t="shared" ref="BC265" si="517">AW265+AY265</f>
        <v>#REF!</v>
      </c>
      <c r="BD265" s="162" t="e">
        <f>BC265*I265</f>
        <v>#REF!</v>
      </c>
      <c r="BE265" s="161">
        <v>0</v>
      </c>
      <c r="BF265" s="162">
        <f>BE265*I265</f>
        <v>0</v>
      </c>
      <c r="BG265" s="161" t="e">
        <f t="shared" ref="BG265" si="518">BA265+BC265</f>
        <v>#REF!</v>
      </c>
      <c r="BH265" s="162" t="e">
        <f>BG265*I265</f>
        <v>#REF!</v>
      </c>
      <c r="BI265" s="161">
        <v>0</v>
      </c>
      <c r="BJ265" s="162">
        <f>BI265*I265</f>
        <v>0</v>
      </c>
      <c r="BK265" s="161" t="e">
        <f t="shared" ref="BK265" si="519">BE265+BG265</f>
        <v>#REF!</v>
      </c>
      <c r="BL265" s="162" t="e">
        <f>BK265*I265</f>
        <v>#REF!</v>
      </c>
      <c r="BM265" s="161">
        <v>0</v>
      </c>
      <c r="BN265" s="162">
        <f>BM265*I265</f>
        <v>0</v>
      </c>
      <c r="BO265" s="161" t="e">
        <f>BI265+BK265</f>
        <v>#REF!</v>
      </c>
      <c r="BP265" s="162" t="e">
        <f>BO265*I265</f>
        <v>#REF!</v>
      </c>
      <c r="BQ265" s="5"/>
    </row>
    <row r="266" spans="1:69" s="5" customFormat="1" ht="11.25" hidden="1" customHeight="1" x14ac:dyDescent="0.2">
      <c r="B266" s="81"/>
      <c r="C266" s="82"/>
      <c r="D266" s="79" t="s">
        <v>77</v>
      </c>
      <c r="E266" s="83" t="s">
        <v>5</v>
      </c>
      <c r="F266" s="84" t="s">
        <v>654</v>
      </c>
      <c r="G266" s="82"/>
      <c r="H266" s="83" t="s">
        <v>5</v>
      </c>
      <c r="I266" s="85"/>
      <c r="J266" s="82"/>
      <c r="K266" s="145"/>
      <c r="M266" s="176"/>
      <c r="N266" s="219"/>
      <c r="O266" s="176"/>
      <c r="P266" s="219"/>
      <c r="Q266" s="176"/>
      <c r="R266" s="219"/>
      <c r="S266" s="176"/>
      <c r="T266" s="219"/>
      <c r="U266" s="176"/>
      <c r="V266" s="219"/>
      <c r="W266" s="176"/>
      <c r="X266" s="219"/>
      <c r="Y266" s="176"/>
      <c r="Z266" s="219"/>
      <c r="AA266" s="176"/>
      <c r="AB266" s="219"/>
      <c r="AC266" s="176"/>
      <c r="AD266" s="219"/>
      <c r="AE266" s="176"/>
      <c r="AF266" s="219"/>
      <c r="AG266" s="176"/>
      <c r="AH266" s="219"/>
      <c r="AI266" s="176"/>
      <c r="AJ266" s="219"/>
      <c r="AK266" s="176"/>
      <c r="AL266" s="219"/>
      <c r="AM266" s="176"/>
      <c r="AN266" s="219"/>
      <c r="AO266" s="176"/>
      <c r="AP266" s="219"/>
      <c r="AQ266" s="176"/>
      <c r="AR266" s="219"/>
      <c r="AS266" s="176"/>
      <c r="AT266" s="219"/>
      <c r="AU266" s="176"/>
      <c r="AV266" s="219"/>
      <c r="AW266" s="176"/>
      <c r="AX266" s="219"/>
      <c r="AY266" s="176"/>
      <c r="AZ266" s="219"/>
      <c r="BA266" s="176"/>
      <c r="BB266" s="219"/>
      <c r="BC266" s="176"/>
      <c r="BD266" s="219"/>
      <c r="BE266" s="176"/>
      <c r="BF266" s="219"/>
      <c r="BG266" s="176"/>
      <c r="BH266" s="219"/>
      <c r="BI266" s="176"/>
      <c r="BJ266" s="219"/>
      <c r="BK266" s="176"/>
      <c r="BL266" s="219"/>
      <c r="BM266" s="176"/>
      <c r="BN266" s="219"/>
      <c r="BO266" s="176"/>
      <c r="BP266" s="219"/>
      <c r="BQ266" s="6"/>
    </row>
    <row r="267" spans="1:69" s="6" customFormat="1" ht="11.25" hidden="1" customHeight="1" x14ac:dyDescent="0.2">
      <c r="B267" s="86"/>
      <c r="C267" s="87"/>
      <c r="D267" s="79" t="s">
        <v>77</v>
      </c>
      <c r="E267" s="88" t="s">
        <v>5</v>
      </c>
      <c r="F267" s="89" t="s">
        <v>50</v>
      </c>
      <c r="G267" s="87"/>
      <c r="H267" s="90">
        <v>3</v>
      </c>
      <c r="I267" s="91"/>
      <c r="J267" s="87"/>
      <c r="K267" s="146"/>
      <c r="M267" s="177"/>
      <c r="N267" s="216"/>
      <c r="O267" s="177"/>
      <c r="P267" s="216"/>
      <c r="Q267" s="177"/>
      <c r="R267" s="216"/>
      <c r="S267" s="177"/>
      <c r="T267" s="216"/>
      <c r="U267" s="177"/>
      <c r="V267" s="216"/>
      <c r="W267" s="177"/>
      <c r="X267" s="216"/>
      <c r="Y267" s="177"/>
      <c r="Z267" s="216"/>
      <c r="AA267" s="177"/>
      <c r="AB267" s="216"/>
      <c r="AC267" s="177"/>
      <c r="AD267" s="216"/>
      <c r="AE267" s="177"/>
      <c r="AF267" s="216"/>
      <c r="AG267" s="177"/>
      <c r="AH267" s="216"/>
      <c r="AI267" s="177"/>
      <c r="AJ267" s="216"/>
      <c r="AK267" s="177"/>
      <c r="AL267" s="216"/>
      <c r="AM267" s="177"/>
      <c r="AN267" s="216"/>
      <c r="AO267" s="177"/>
      <c r="AP267" s="216"/>
      <c r="AQ267" s="177"/>
      <c r="AR267" s="216"/>
      <c r="AS267" s="177"/>
      <c r="AT267" s="216"/>
      <c r="AU267" s="177"/>
      <c r="AV267" s="216"/>
      <c r="AW267" s="177"/>
      <c r="AX267" s="216"/>
      <c r="AY267" s="177"/>
      <c r="AZ267" s="216"/>
      <c r="BA267" s="177"/>
      <c r="BB267" s="216"/>
      <c r="BC267" s="177"/>
      <c r="BD267" s="216"/>
      <c r="BE267" s="177"/>
      <c r="BF267" s="216"/>
      <c r="BG267" s="177"/>
      <c r="BH267" s="216"/>
      <c r="BI267" s="177"/>
      <c r="BJ267" s="216"/>
      <c r="BK267" s="177"/>
      <c r="BL267" s="216"/>
      <c r="BM267" s="177"/>
      <c r="BN267" s="216"/>
      <c r="BO267" s="177"/>
      <c r="BP267" s="216"/>
      <c r="BQ267" s="7"/>
    </row>
    <row r="268" spans="1:69" s="7" customFormat="1" ht="11.25" hidden="1" customHeight="1" x14ac:dyDescent="0.2">
      <c r="B268" s="92"/>
      <c r="C268" s="93"/>
      <c r="D268" s="79" t="s">
        <v>77</v>
      </c>
      <c r="E268" s="94" t="s">
        <v>5</v>
      </c>
      <c r="F268" s="95" t="s">
        <v>78</v>
      </c>
      <c r="G268" s="93"/>
      <c r="H268" s="96">
        <v>3</v>
      </c>
      <c r="I268" s="97"/>
      <c r="J268" s="93"/>
      <c r="K268" s="147"/>
      <c r="M268" s="178"/>
      <c r="N268" s="220"/>
      <c r="O268" s="178"/>
      <c r="P268" s="220"/>
      <c r="Q268" s="178"/>
      <c r="R268" s="220"/>
      <c r="S268" s="178"/>
      <c r="T268" s="220"/>
      <c r="U268" s="178"/>
      <c r="V268" s="220"/>
      <c r="W268" s="178"/>
      <c r="X268" s="220"/>
      <c r="Y268" s="178"/>
      <c r="Z268" s="220"/>
      <c r="AA268" s="178"/>
      <c r="AB268" s="220"/>
      <c r="AC268" s="178"/>
      <c r="AD268" s="220"/>
      <c r="AE268" s="178"/>
      <c r="AF268" s="220"/>
      <c r="AG268" s="178"/>
      <c r="AH268" s="220"/>
      <c r="AI268" s="178"/>
      <c r="AJ268" s="220"/>
      <c r="AK268" s="178"/>
      <c r="AL268" s="220"/>
      <c r="AM268" s="178"/>
      <c r="AN268" s="220"/>
      <c r="AO268" s="178"/>
      <c r="AP268" s="220"/>
      <c r="AQ268" s="178"/>
      <c r="AR268" s="220"/>
      <c r="AS268" s="178"/>
      <c r="AT268" s="220"/>
      <c r="AU268" s="178"/>
      <c r="AV268" s="220"/>
      <c r="AW268" s="178"/>
      <c r="AX268" s="220"/>
      <c r="AY268" s="178"/>
      <c r="AZ268" s="220"/>
      <c r="BA268" s="178"/>
      <c r="BB268" s="220"/>
      <c r="BC268" s="178"/>
      <c r="BD268" s="220"/>
      <c r="BE268" s="178"/>
      <c r="BF268" s="220"/>
      <c r="BG268" s="178"/>
      <c r="BH268" s="220"/>
      <c r="BI268" s="178"/>
      <c r="BJ268" s="220"/>
      <c r="BK268" s="178"/>
      <c r="BL268" s="220"/>
      <c r="BM268" s="178"/>
      <c r="BN268" s="220"/>
      <c r="BO268" s="178"/>
      <c r="BP268" s="220"/>
      <c r="BQ268" s="1"/>
    </row>
    <row r="269" spans="1:69" s="1" customFormat="1" ht="16.5" hidden="1" customHeight="1" x14ac:dyDescent="0.2">
      <c r="A269" s="114"/>
      <c r="B269" s="16"/>
      <c r="C269" s="98" t="s">
        <v>148</v>
      </c>
      <c r="D269" s="98" t="s">
        <v>108</v>
      </c>
      <c r="E269" s="99" t="s">
        <v>728</v>
      </c>
      <c r="F269" s="100" t="s">
        <v>729</v>
      </c>
      <c r="G269" s="101" t="s">
        <v>584</v>
      </c>
      <c r="H269" s="102">
        <v>4</v>
      </c>
      <c r="I269" s="103">
        <v>2075.48</v>
      </c>
      <c r="J269" s="104">
        <f>ROUND(I269*H269,2)</f>
        <v>8301.92</v>
      </c>
      <c r="K269" s="142"/>
      <c r="M269" s="161">
        <v>0</v>
      </c>
      <c r="N269" s="162">
        <f>M269*I269</f>
        <v>0</v>
      </c>
      <c r="O269" s="161">
        <v>0</v>
      </c>
      <c r="P269" s="162">
        <f>O269*I269</f>
        <v>0</v>
      </c>
      <c r="Q269" s="161">
        <v>0</v>
      </c>
      <c r="R269" s="162">
        <f>Q269*I269</f>
        <v>0</v>
      </c>
      <c r="S269" s="161">
        <f>M269+O269</f>
        <v>0</v>
      </c>
      <c r="T269" s="162">
        <f>S269*I269</f>
        <v>0</v>
      </c>
      <c r="U269" s="161">
        <v>0</v>
      </c>
      <c r="V269" s="162">
        <f>U269*I269</f>
        <v>0</v>
      </c>
      <c r="W269" s="161">
        <f>Q269+S269</f>
        <v>0</v>
      </c>
      <c r="X269" s="162">
        <f>W269*I269</f>
        <v>0</v>
      </c>
      <c r="Y269" s="161">
        <v>0</v>
      </c>
      <c r="Z269" s="162">
        <f>Y269*I269</f>
        <v>0</v>
      </c>
      <c r="AA269" s="161" t="e">
        <f>#REF!+#REF!</f>
        <v>#REF!</v>
      </c>
      <c r="AB269" s="162" t="e">
        <f>AA269*I269</f>
        <v>#REF!</v>
      </c>
      <c r="AC269" s="161">
        <v>0</v>
      </c>
      <c r="AD269" s="162">
        <f>AC269*I269</f>
        <v>0</v>
      </c>
      <c r="AE269" s="161" t="e">
        <f>Y269+AA269</f>
        <v>#REF!</v>
      </c>
      <c r="AF269" s="162" t="e">
        <f>AE269*I269</f>
        <v>#REF!</v>
      </c>
      <c r="AG269" s="161">
        <v>0</v>
      </c>
      <c r="AH269" s="162">
        <f>AG269*I269</f>
        <v>0</v>
      </c>
      <c r="AI269" s="161" t="e">
        <f>AC269+AE269</f>
        <v>#REF!</v>
      </c>
      <c r="AJ269" s="162" t="e">
        <f>AI269*I269</f>
        <v>#REF!</v>
      </c>
      <c r="AK269" s="161">
        <v>0</v>
      </c>
      <c r="AL269" s="162">
        <f>AK269*I269</f>
        <v>0</v>
      </c>
      <c r="AM269" s="161" t="e">
        <f>AG269+AI269</f>
        <v>#REF!</v>
      </c>
      <c r="AN269" s="162" t="e">
        <f>AM269*I269</f>
        <v>#REF!</v>
      </c>
      <c r="AO269" s="161">
        <v>0</v>
      </c>
      <c r="AP269" s="162">
        <f>AO269*I269</f>
        <v>0</v>
      </c>
      <c r="AQ269" s="161" t="e">
        <f>AK269+AM269</f>
        <v>#REF!</v>
      </c>
      <c r="AR269" s="162" t="e">
        <f>AQ269*I269</f>
        <v>#REF!</v>
      </c>
      <c r="AS269" s="161">
        <v>0</v>
      </c>
      <c r="AT269" s="162">
        <f>AS269*I269</f>
        <v>0</v>
      </c>
      <c r="AU269" s="161" t="e">
        <f>AO269+AQ269</f>
        <v>#REF!</v>
      </c>
      <c r="AV269" s="162" t="e">
        <f>AU269*I269</f>
        <v>#REF!</v>
      </c>
      <c r="AW269" s="161">
        <v>0</v>
      </c>
      <c r="AX269" s="162">
        <f>AW269*I269</f>
        <v>0</v>
      </c>
      <c r="AY269" s="161" t="e">
        <f t="shared" ref="AY269" si="520">AS269+AU269</f>
        <v>#REF!</v>
      </c>
      <c r="AZ269" s="162" t="e">
        <f>AY269*I269</f>
        <v>#REF!</v>
      </c>
      <c r="BA269" s="161">
        <v>0</v>
      </c>
      <c r="BB269" s="162">
        <f>BA269*I269</f>
        <v>0</v>
      </c>
      <c r="BC269" s="161" t="e">
        <f t="shared" ref="BC269" si="521">AW269+AY269</f>
        <v>#REF!</v>
      </c>
      <c r="BD269" s="162" t="e">
        <f>BC269*I269</f>
        <v>#REF!</v>
      </c>
      <c r="BE269" s="161">
        <v>0</v>
      </c>
      <c r="BF269" s="162">
        <f>BE269*I269</f>
        <v>0</v>
      </c>
      <c r="BG269" s="161" t="e">
        <f t="shared" ref="BG269" si="522">BA269+BC269</f>
        <v>#REF!</v>
      </c>
      <c r="BH269" s="162" t="e">
        <f>BG269*I269</f>
        <v>#REF!</v>
      </c>
      <c r="BI269" s="161">
        <v>0</v>
      </c>
      <c r="BJ269" s="162">
        <f>BI269*I269</f>
        <v>0</v>
      </c>
      <c r="BK269" s="161" t="e">
        <f t="shared" ref="BK269" si="523">BE269+BG269</f>
        <v>#REF!</v>
      </c>
      <c r="BL269" s="162" t="e">
        <f>BK269*I269</f>
        <v>#REF!</v>
      </c>
      <c r="BM269" s="161">
        <v>0</v>
      </c>
      <c r="BN269" s="162">
        <f>BM269*I269</f>
        <v>0</v>
      </c>
      <c r="BO269" s="161" t="e">
        <f>BI269+BK269</f>
        <v>#REF!</v>
      </c>
      <c r="BP269" s="162" t="e">
        <f>BO269*I269</f>
        <v>#REF!</v>
      </c>
      <c r="BQ269" s="5"/>
    </row>
    <row r="270" spans="1:69" s="5" customFormat="1" ht="11.25" hidden="1" customHeight="1" x14ac:dyDescent="0.2">
      <c r="B270" s="81"/>
      <c r="C270" s="82"/>
      <c r="D270" s="79" t="s">
        <v>77</v>
      </c>
      <c r="E270" s="83" t="s">
        <v>5</v>
      </c>
      <c r="F270" s="84" t="s">
        <v>654</v>
      </c>
      <c r="G270" s="82"/>
      <c r="H270" s="83" t="s">
        <v>5</v>
      </c>
      <c r="I270" s="85"/>
      <c r="J270" s="82"/>
      <c r="K270" s="145"/>
      <c r="M270" s="176"/>
      <c r="N270" s="219"/>
      <c r="O270" s="176"/>
      <c r="P270" s="219"/>
      <c r="Q270" s="176"/>
      <c r="R270" s="219"/>
      <c r="S270" s="176"/>
      <c r="T270" s="219"/>
      <c r="U270" s="176"/>
      <c r="V270" s="219"/>
      <c r="W270" s="176"/>
      <c r="X270" s="219"/>
      <c r="Y270" s="176"/>
      <c r="Z270" s="219"/>
      <c r="AA270" s="176"/>
      <c r="AB270" s="219"/>
      <c r="AC270" s="176"/>
      <c r="AD270" s="219"/>
      <c r="AE270" s="176"/>
      <c r="AF270" s="219"/>
      <c r="AG270" s="176"/>
      <c r="AH270" s="219"/>
      <c r="AI270" s="176"/>
      <c r="AJ270" s="219"/>
      <c r="AK270" s="176"/>
      <c r="AL270" s="219"/>
      <c r="AM270" s="176"/>
      <c r="AN270" s="219"/>
      <c r="AO270" s="176"/>
      <c r="AP270" s="219"/>
      <c r="AQ270" s="176"/>
      <c r="AR270" s="219"/>
      <c r="AS270" s="176"/>
      <c r="AT270" s="219"/>
      <c r="AU270" s="176"/>
      <c r="AV270" s="219"/>
      <c r="AW270" s="176"/>
      <c r="AX270" s="219"/>
      <c r="AY270" s="176"/>
      <c r="AZ270" s="219"/>
      <c r="BA270" s="176"/>
      <c r="BB270" s="219"/>
      <c r="BC270" s="176"/>
      <c r="BD270" s="219"/>
      <c r="BE270" s="176"/>
      <c r="BF270" s="219"/>
      <c r="BG270" s="176"/>
      <c r="BH270" s="219"/>
      <c r="BI270" s="176"/>
      <c r="BJ270" s="219"/>
      <c r="BK270" s="176"/>
      <c r="BL270" s="219"/>
      <c r="BM270" s="176"/>
      <c r="BN270" s="219"/>
      <c r="BO270" s="176"/>
      <c r="BP270" s="219"/>
      <c r="BQ270" s="6"/>
    </row>
    <row r="271" spans="1:69" s="6" customFormat="1" ht="11.25" hidden="1" customHeight="1" x14ac:dyDescent="0.2">
      <c r="B271" s="86"/>
      <c r="C271" s="87"/>
      <c r="D271" s="79" t="s">
        <v>77</v>
      </c>
      <c r="E271" s="88" t="s">
        <v>5</v>
      </c>
      <c r="F271" s="89" t="s">
        <v>75</v>
      </c>
      <c r="G271" s="87"/>
      <c r="H271" s="90">
        <v>4</v>
      </c>
      <c r="I271" s="91"/>
      <c r="J271" s="87"/>
      <c r="K271" s="146"/>
      <c r="M271" s="177"/>
      <c r="N271" s="216"/>
      <c r="O271" s="177"/>
      <c r="P271" s="216"/>
      <c r="Q271" s="177"/>
      <c r="R271" s="216"/>
      <c r="S271" s="177"/>
      <c r="T271" s="216"/>
      <c r="U271" s="177"/>
      <c r="V271" s="216"/>
      <c r="W271" s="177"/>
      <c r="X271" s="216"/>
      <c r="Y271" s="177"/>
      <c r="Z271" s="216"/>
      <c r="AA271" s="177"/>
      <c r="AB271" s="216"/>
      <c r="AC271" s="177"/>
      <c r="AD271" s="216"/>
      <c r="AE271" s="177"/>
      <c r="AF271" s="216"/>
      <c r="AG271" s="177"/>
      <c r="AH271" s="216"/>
      <c r="AI271" s="177"/>
      <c r="AJ271" s="216"/>
      <c r="AK271" s="177"/>
      <c r="AL271" s="216"/>
      <c r="AM271" s="177"/>
      <c r="AN271" s="216"/>
      <c r="AO271" s="177"/>
      <c r="AP271" s="216"/>
      <c r="AQ271" s="177"/>
      <c r="AR271" s="216"/>
      <c r="AS271" s="177"/>
      <c r="AT271" s="216"/>
      <c r="AU271" s="177"/>
      <c r="AV271" s="216"/>
      <c r="AW271" s="177"/>
      <c r="AX271" s="216"/>
      <c r="AY271" s="177"/>
      <c r="AZ271" s="216"/>
      <c r="BA271" s="177"/>
      <c r="BB271" s="216"/>
      <c r="BC271" s="177"/>
      <c r="BD271" s="216"/>
      <c r="BE271" s="177"/>
      <c r="BF271" s="216"/>
      <c r="BG271" s="177"/>
      <c r="BH271" s="216"/>
      <c r="BI271" s="177"/>
      <c r="BJ271" s="216"/>
      <c r="BK271" s="177"/>
      <c r="BL271" s="216"/>
      <c r="BM271" s="177"/>
      <c r="BN271" s="216"/>
      <c r="BO271" s="177"/>
      <c r="BP271" s="216"/>
      <c r="BQ271" s="7"/>
    </row>
    <row r="272" spans="1:69" s="7" customFormat="1" ht="11.25" hidden="1" customHeight="1" x14ac:dyDescent="0.2">
      <c r="B272" s="92"/>
      <c r="C272" s="93"/>
      <c r="D272" s="79" t="s">
        <v>77</v>
      </c>
      <c r="E272" s="94" t="s">
        <v>5</v>
      </c>
      <c r="F272" s="95" t="s">
        <v>78</v>
      </c>
      <c r="G272" s="93"/>
      <c r="H272" s="96">
        <v>4</v>
      </c>
      <c r="I272" s="97"/>
      <c r="J272" s="93"/>
      <c r="K272" s="147"/>
      <c r="M272" s="178"/>
      <c r="N272" s="220"/>
      <c r="O272" s="178"/>
      <c r="P272" s="220"/>
      <c r="Q272" s="178"/>
      <c r="R272" s="220"/>
      <c r="S272" s="178"/>
      <c r="T272" s="220"/>
      <c r="U272" s="178"/>
      <c r="V272" s="220"/>
      <c r="W272" s="178"/>
      <c r="X272" s="220"/>
      <c r="Y272" s="178"/>
      <c r="Z272" s="220"/>
      <c r="AA272" s="178"/>
      <c r="AB272" s="220"/>
      <c r="AC272" s="178"/>
      <c r="AD272" s="220"/>
      <c r="AE272" s="178"/>
      <c r="AF272" s="220"/>
      <c r="AG272" s="178"/>
      <c r="AH272" s="220"/>
      <c r="AI272" s="178"/>
      <c r="AJ272" s="220"/>
      <c r="AK272" s="178"/>
      <c r="AL272" s="220"/>
      <c r="AM272" s="178"/>
      <c r="AN272" s="220"/>
      <c r="AO272" s="178"/>
      <c r="AP272" s="220"/>
      <c r="AQ272" s="178"/>
      <c r="AR272" s="220"/>
      <c r="AS272" s="178"/>
      <c r="AT272" s="220"/>
      <c r="AU272" s="178"/>
      <c r="AV272" s="220"/>
      <c r="AW272" s="178"/>
      <c r="AX272" s="220"/>
      <c r="AY272" s="178"/>
      <c r="AZ272" s="220"/>
      <c r="BA272" s="178"/>
      <c r="BB272" s="220"/>
      <c r="BC272" s="178"/>
      <c r="BD272" s="220"/>
      <c r="BE272" s="178"/>
      <c r="BF272" s="220"/>
      <c r="BG272" s="178"/>
      <c r="BH272" s="220"/>
      <c r="BI272" s="178"/>
      <c r="BJ272" s="220"/>
      <c r="BK272" s="178"/>
      <c r="BL272" s="220"/>
      <c r="BM272" s="178"/>
      <c r="BN272" s="220"/>
      <c r="BO272" s="178"/>
      <c r="BP272" s="220"/>
      <c r="BQ272" s="1"/>
    </row>
    <row r="273" spans="1:69" s="1" customFormat="1" ht="21.75" hidden="1" customHeight="1" x14ac:dyDescent="0.2">
      <c r="A273" s="114"/>
      <c r="B273" s="16"/>
      <c r="C273" s="98" t="s">
        <v>149</v>
      </c>
      <c r="D273" s="98" t="s">
        <v>108</v>
      </c>
      <c r="E273" s="99" t="s">
        <v>730</v>
      </c>
      <c r="F273" s="100" t="s">
        <v>731</v>
      </c>
      <c r="G273" s="101" t="s">
        <v>584</v>
      </c>
      <c r="H273" s="102">
        <v>1</v>
      </c>
      <c r="I273" s="103">
        <v>2744.34</v>
      </c>
      <c r="J273" s="104">
        <f>ROUND(I273*H273,2)</f>
        <v>2744.34</v>
      </c>
      <c r="K273" s="142"/>
      <c r="M273" s="161">
        <v>0</v>
      </c>
      <c r="N273" s="162">
        <f>M273*I273</f>
        <v>0</v>
      </c>
      <c r="O273" s="161">
        <v>0</v>
      </c>
      <c r="P273" s="162">
        <f>O273*I273</f>
        <v>0</v>
      </c>
      <c r="Q273" s="161">
        <v>0</v>
      </c>
      <c r="R273" s="162">
        <f>Q273*I273</f>
        <v>0</v>
      </c>
      <c r="S273" s="161">
        <f>M273+O273</f>
        <v>0</v>
      </c>
      <c r="T273" s="162">
        <f>S273*I273</f>
        <v>0</v>
      </c>
      <c r="U273" s="161">
        <v>0</v>
      </c>
      <c r="V273" s="162">
        <f>U273*I273</f>
        <v>0</v>
      </c>
      <c r="W273" s="161">
        <f>Q273+S273</f>
        <v>0</v>
      </c>
      <c r="X273" s="162">
        <f>W273*I273</f>
        <v>0</v>
      </c>
      <c r="Y273" s="161">
        <v>0</v>
      </c>
      <c r="Z273" s="162">
        <f>Y273*I273</f>
        <v>0</v>
      </c>
      <c r="AA273" s="161" t="e">
        <f>#REF!+#REF!</f>
        <v>#REF!</v>
      </c>
      <c r="AB273" s="162" t="e">
        <f>AA273*I273</f>
        <v>#REF!</v>
      </c>
      <c r="AC273" s="161">
        <v>0</v>
      </c>
      <c r="AD273" s="162">
        <f>AC273*I273</f>
        <v>0</v>
      </c>
      <c r="AE273" s="161" t="e">
        <f>Y273+AA273</f>
        <v>#REF!</v>
      </c>
      <c r="AF273" s="162" t="e">
        <f>AE273*I273</f>
        <v>#REF!</v>
      </c>
      <c r="AG273" s="161">
        <v>0</v>
      </c>
      <c r="AH273" s="162">
        <f>AG273*I273</f>
        <v>0</v>
      </c>
      <c r="AI273" s="161" t="e">
        <f>AC273+AE273</f>
        <v>#REF!</v>
      </c>
      <c r="AJ273" s="162" t="e">
        <f>AI273*I273</f>
        <v>#REF!</v>
      </c>
      <c r="AK273" s="161">
        <v>0</v>
      </c>
      <c r="AL273" s="162">
        <f>AK273*I273</f>
        <v>0</v>
      </c>
      <c r="AM273" s="161" t="e">
        <f>AG273+AI273</f>
        <v>#REF!</v>
      </c>
      <c r="AN273" s="162" t="e">
        <f>AM273*I273</f>
        <v>#REF!</v>
      </c>
      <c r="AO273" s="161">
        <v>0</v>
      </c>
      <c r="AP273" s="162">
        <f>AO273*I273</f>
        <v>0</v>
      </c>
      <c r="AQ273" s="161" t="e">
        <f>AK273+AM273</f>
        <v>#REF!</v>
      </c>
      <c r="AR273" s="162" t="e">
        <f>AQ273*I273</f>
        <v>#REF!</v>
      </c>
      <c r="AS273" s="161">
        <v>0</v>
      </c>
      <c r="AT273" s="162">
        <f>AS273*I273</f>
        <v>0</v>
      </c>
      <c r="AU273" s="161" t="e">
        <f>AO273+AQ273</f>
        <v>#REF!</v>
      </c>
      <c r="AV273" s="162" t="e">
        <f>AU273*I273</f>
        <v>#REF!</v>
      </c>
      <c r="AW273" s="161">
        <v>0</v>
      </c>
      <c r="AX273" s="162">
        <f>AW273*I273</f>
        <v>0</v>
      </c>
      <c r="AY273" s="161" t="e">
        <f t="shared" ref="AY273" si="524">AS273+AU273</f>
        <v>#REF!</v>
      </c>
      <c r="AZ273" s="162" t="e">
        <f>AY273*I273</f>
        <v>#REF!</v>
      </c>
      <c r="BA273" s="161">
        <v>0</v>
      </c>
      <c r="BB273" s="162">
        <f>BA273*I273</f>
        <v>0</v>
      </c>
      <c r="BC273" s="161" t="e">
        <f t="shared" ref="BC273" si="525">AW273+AY273</f>
        <v>#REF!</v>
      </c>
      <c r="BD273" s="162" t="e">
        <f>BC273*I273</f>
        <v>#REF!</v>
      </c>
      <c r="BE273" s="161">
        <v>0</v>
      </c>
      <c r="BF273" s="162">
        <f>BE273*I273</f>
        <v>0</v>
      </c>
      <c r="BG273" s="161" t="e">
        <f t="shared" ref="BG273" si="526">BA273+BC273</f>
        <v>#REF!</v>
      </c>
      <c r="BH273" s="162" t="e">
        <f>BG273*I273</f>
        <v>#REF!</v>
      </c>
      <c r="BI273" s="161">
        <v>0</v>
      </c>
      <c r="BJ273" s="162">
        <f>BI273*I273</f>
        <v>0</v>
      </c>
      <c r="BK273" s="161" t="e">
        <f t="shared" ref="BK273" si="527">BE273+BG273</f>
        <v>#REF!</v>
      </c>
      <c r="BL273" s="162" t="e">
        <f>BK273*I273</f>
        <v>#REF!</v>
      </c>
      <c r="BM273" s="161">
        <v>0</v>
      </c>
      <c r="BN273" s="162">
        <f>BM273*I273</f>
        <v>0</v>
      </c>
      <c r="BO273" s="161" t="e">
        <f>BI273+BK273</f>
        <v>#REF!</v>
      </c>
      <c r="BP273" s="162" t="e">
        <f>BO273*I273</f>
        <v>#REF!</v>
      </c>
      <c r="BQ273" s="5"/>
    </row>
    <row r="274" spans="1:69" s="5" customFormat="1" ht="11.25" hidden="1" customHeight="1" x14ac:dyDescent="0.2">
      <c r="B274" s="81"/>
      <c r="C274" s="82"/>
      <c r="D274" s="79" t="s">
        <v>77</v>
      </c>
      <c r="E274" s="83" t="s">
        <v>5</v>
      </c>
      <c r="F274" s="84" t="s">
        <v>654</v>
      </c>
      <c r="G274" s="82"/>
      <c r="H274" s="83" t="s">
        <v>5</v>
      </c>
      <c r="I274" s="85"/>
      <c r="J274" s="82"/>
      <c r="K274" s="145"/>
      <c r="M274" s="176"/>
      <c r="N274" s="219"/>
      <c r="O274" s="176"/>
      <c r="P274" s="219"/>
      <c r="Q274" s="176"/>
      <c r="R274" s="219"/>
      <c r="S274" s="176"/>
      <c r="T274" s="219"/>
      <c r="U274" s="176"/>
      <c r="V274" s="219"/>
      <c r="W274" s="176"/>
      <c r="X274" s="219"/>
      <c r="Y274" s="176"/>
      <c r="Z274" s="219"/>
      <c r="AA274" s="176"/>
      <c r="AB274" s="219"/>
      <c r="AC274" s="176"/>
      <c r="AD274" s="219"/>
      <c r="AE274" s="176"/>
      <c r="AF274" s="219"/>
      <c r="AG274" s="176"/>
      <c r="AH274" s="219"/>
      <c r="AI274" s="176"/>
      <c r="AJ274" s="219"/>
      <c r="AK274" s="176"/>
      <c r="AL274" s="219"/>
      <c r="AM274" s="176"/>
      <c r="AN274" s="219"/>
      <c r="AO274" s="176"/>
      <c r="AP274" s="219"/>
      <c r="AQ274" s="176"/>
      <c r="AR274" s="219"/>
      <c r="AS274" s="176"/>
      <c r="AT274" s="219"/>
      <c r="AU274" s="176"/>
      <c r="AV274" s="219"/>
      <c r="AW274" s="176"/>
      <c r="AX274" s="219"/>
      <c r="AY274" s="176"/>
      <c r="AZ274" s="219"/>
      <c r="BA274" s="176"/>
      <c r="BB274" s="219"/>
      <c r="BC274" s="176"/>
      <c r="BD274" s="219"/>
      <c r="BE274" s="176"/>
      <c r="BF274" s="219"/>
      <c r="BG274" s="176"/>
      <c r="BH274" s="219"/>
      <c r="BI274" s="176"/>
      <c r="BJ274" s="219"/>
      <c r="BK274" s="176"/>
      <c r="BL274" s="219"/>
      <c r="BM274" s="176"/>
      <c r="BN274" s="219"/>
      <c r="BO274" s="176"/>
      <c r="BP274" s="219"/>
      <c r="BQ274" s="6"/>
    </row>
    <row r="275" spans="1:69" s="6" customFormat="1" ht="11.25" hidden="1" customHeight="1" x14ac:dyDescent="0.2">
      <c r="B275" s="86"/>
      <c r="C275" s="87"/>
      <c r="D275" s="79" t="s">
        <v>77</v>
      </c>
      <c r="E275" s="88" t="s">
        <v>5</v>
      </c>
      <c r="F275" s="89" t="s">
        <v>39</v>
      </c>
      <c r="G275" s="87"/>
      <c r="H275" s="90">
        <v>1</v>
      </c>
      <c r="I275" s="91"/>
      <c r="J275" s="87"/>
      <c r="K275" s="146"/>
      <c r="M275" s="177"/>
      <c r="N275" s="216"/>
      <c r="O275" s="177"/>
      <c r="P275" s="216"/>
      <c r="Q275" s="177"/>
      <c r="R275" s="216"/>
      <c r="S275" s="177"/>
      <c r="T275" s="216"/>
      <c r="U275" s="177"/>
      <c r="V275" s="216"/>
      <c r="W275" s="177"/>
      <c r="X275" s="216"/>
      <c r="Y275" s="177"/>
      <c r="Z275" s="216"/>
      <c r="AA275" s="177"/>
      <c r="AB275" s="216"/>
      <c r="AC275" s="177"/>
      <c r="AD275" s="216"/>
      <c r="AE275" s="177"/>
      <c r="AF275" s="216"/>
      <c r="AG275" s="177"/>
      <c r="AH275" s="216"/>
      <c r="AI275" s="177"/>
      <c r="AJ275" s="216"/>
      <c r="AK275" s="177"/>
      <c r="AL275" s="216"/>
      <c r="AM275" s="177"/>
      <c r="AN275" s="216"/>
      <c r="AO275" s="177"/>
      <c r="AP275" s="216"/>
      <c r="AQ275" s="177"/>
      <c r="AR275" s="216"/>
      <c r="AS275" s="177"/>
      <c r="AT275" s="216"/>
      <c r="AU275" s="177"/>
      <c r="AV275" s="216"/>
      <c r="AW275" s="177"/>
      <c r="AX275" s="216"/>
      <c r="AY275" s="177"/>
      <c r="AZ275" s="216"/>
      <c r="BA275" s="177"/>
      <c r="BB275" s="216"/>
      <c r="BC275" s="177"/>
      <c r="BD275" s="216"/>
      <c r="BE275" s="177"/>
      <c r="BF275" s="216"/>
      <c r="BG275" s="177"/>
      <c r="BH275" s="216"/>
      <c r="BI275" s="177"/>
      <c r="BJ275" s="216"/>
      <c r="BK275" s="177"/>
      <c r="BL275" s="216"/>
      <c r="BM275" s="177"/>
      <c r="BN275" s="216"/>
      <c r="BO275" s="177"/>
      <c r="BP275" s="216"/>
      <c r="BQ275" s="7"/>
    </row>
    <row r="276" spans="1:69" s="7" customFormat="1" ht="11.25" hidden="1" customHeight="1" x14ac:dyDescent="0.2">
      <c r="B276" s="92"/>
      <c r="C276" s="93"/>
      <c r="D276" s="79" t="s">
        <v>77</v>
      </c>
      <c r="E276" s="94" t="s">
        <v>5</v>
      </c>
      <c r="F276" s="95" t="s">
        <v>78</v>
      </c>
      <c r="G276" s="93"/>
      <c r="H276" s="96">
        <v>1</v>
      </c>
      <c r="I276" s="97"/>
      <c r="J276" s="93"/>
      <c r="K276" s="147"/>
      <c r="M276" s="178"/>
      <c r="N276" s="220"/>
      <c r="O276" s="178"/>
      <c r="P276" s="220"/>
      <c r="Q276" s="178"/>
      <c r="R276" s="220"/>
      <c r="S276" s="178"/>
      <c r="T276" s="220"/>
      <c r="U276" s="178"/>
      <c r="V276" s="220"/>
      <c r="W276" s="178"/>
      <c r="X276" s="220"/>
      <c r="Y276" s="178"/>
      <c r="Z276" s="220"/>
      <c r="AA276" s="178"/>
      <c r="AB276" s="220"/>
      <c r="AC276" s="178"/>
      <c r="AD276" s="220"/>
      <c r="AE276" s="178"/>
      <c r="AF276" s="220"/>
      <c r="AG276" s="178"/>
      <c r="AH276" s="220"/>
      <c r="AI276" s="178"/>
      <c r="AJ276" s="220"/>
      <c r="AK276" s="178"/>
      <c r="AL276" s="220"/>
      <c r="AM276" s="178"/>
      <c r="AN276" s="220"/>
      <c r="AO276" s="178"/>
      <c r="AP276" s="220"/>
      <c r="AQ276" s="178"/>
      <c r="AR276" s="220"/>
      <c r="AS276" s="178"/>
      <c r="AT276" s="220"/>
      <c r="AU276" s="178"/>
      <c r="AV276" s="220"/>
      <c r="AW276" s="178"/>
      <c r="AX276" s="220"/>
      <c r="AY276" s="178"/>
      <c r="AZ276" s="220"/>
      <c r="BA276" s="178"/>
      <c r="BB276" s="220"/>
      <c r="BC276" s="178"/>
      <c r="BD276" s="220"/>
      <c r="BE276" s="178"/>
      <c r="BF276" s="220"/>
      <c r="BG276" s="178"/>
      <c r="BH276" s="220"/>
      <c r="BI276" s="178"/>
      <c r="BJ276" s="220"/>
      <c r="BK276" s="178"/>
      <c r="BL276" s="220"/>
      <c r="BM276" s="178"/>
      <c r="BN276" s="220"/>
      <c r="BO276" s="178"/>
      <c r="BP276" s="220"/>
      <c r="BQ276" s="1"/>
    </row>
    <row r="277" spans="1:69" s="1" customFormat="1" ht="16.5" hidden="1" customHeight="1" x14ac:dyDescent="0.2">
      <c r="A277" s="114"/>
      <c r="B277" s="16"/>
      <c r="C277" s="98" t="s">
        <v>150</v>
      </c>
      <c r="D277" s="98" t="s">
        <v>108</v>
      </c>
      <c r="E277" s="99" t="s">
        <v>732</v>
      </c>
      <c r="F277" s="100" t="s">
        <v>733</v>
      </c>
      <c r="G277" s="101" t="s">
        <v>584</v>
      </c>
      <c r="H277" s="102">
        <v>1</v>
      </c>
      <c r="I277" s="103">
        <v>386.9</v>
      </c>
      <c r="J277" s="104">
        <f>ROUND(I277*H277,2)</f>
        <v>386.9</v>
      </c>
      <c r="K277" s="142"/>
      <c r="M277" s="161">
        <v>0</v>
      </c>
      <c r="N277" s="162">
        <f>M277*I277</f>
        <v>0</v>
      </c>
      <c r="O277" s="161">
        <v>0</v>
      </c>
      <c r="P277" s="162">
        <f>O277*I277</f>
        <v>0</v>
      </c>
      <c r="Q277" s="161">
        <v>0</v>
      </c>
      <c r="R277" s="162">
        <f>Q277*I277</f>
        <v>0</v>
      </c>
      <c r="S277" s="161">
        <f>M277+O277</f>
        <v>0</v>
      </c>
      <c r="T277" s="162">
        <f>S277*I277</f>
        <v>0</v>
      </c>
      <c r="U277" s="161">
        <v>0</v>
      </c>
      <c r="V277" s="162">
        <f>U277*I277</f>
        <v>0</v>
      </c>
      <c r="W277" s="161">
        <f>Q277+S277</f>
        <v>0</v>
      </c>
      <c r="X277" s="162">
        <f>W277*I277</f>
        <v>0</v>
      </c>
      <c r="Y277" s="161">
        <v>0</v>
      </c>
      <c r="Z277" s="162">
        <f>Y277*I277</f>
        <v>0</v>
      </c>
      <c r="AA277" s="161" t="e">
        <f>#REF!+#REF!</f>
        <v>#REF!</v>
      </c>
      <c r="AB277" s="162" t="e">
        <f>AA277*I277</f>
        <v>#REF!</v>
      </c>
      <c r="AC277" s="161">
        <v>0</v>
      </c>
      <c r="AD277" s="162">
        <f>AC277*I277</f>
        <v>0</v>
      </c>
      <c r="AE277" s="161" t="e">
        <f>Y277+AA277</f>
        <v>#REF!</v>
      </c>
      <c r="AF277" s="162" t="e">
        <f>AE277*I277</f>
        <v>#REF!</v>
      </c>
      <c r="AG277" s="161">
        <v>0</v>
      </c>
      <c r="AH277" s="162">
        <f>AG277*I277</f>
        <v>0</v>
      </c>
      <c r="AI277" s="161" t="e">
        <f>AC277+AE277</f>
        <v>#REF!</v>
      </c>
      <c r="AJ277" s="162" t="e">
        <f>AI277*I277</f>
        <v>#REF!</v>
      </c>
      <c r="AK277" s="161">
        <v>0</v>
      </c>
      <c r="AL277" s="162">
        <f>AK277*I277</f>
        <v>0</v>
      </c>
      <c r="AM277" s="161" t="e">
        <f>AG277+AI277</f>
        <v>#REF!</v>
      </c>
      <c r="AN277" s="162" t="e">
        <f>AM277*I277</f>
        <v>#REF!</v>
      </c>
      <c r="AO277" s="161">
        <v>0</v>
      </c>
      <c r="AP277" s="162">
        <f>AO277*I277</f>
        <v>0</v>
      </c>
      <c r="AQ277" s="161" t="e">
        <f>AK277+AM277</f>
        <v>#REF!</v>
      </c>
      <c r="AR277" s="162" t="e">
        <f>AQ277*I277</f>
        <v>#REF!</v>
      </c>
      <c r="AS277" s="161">
        <v>0</v>
      </c>
      <c r="AT277" s="162">
        <f>AS277*I277</f>
        <v>0</v>
      </c>
      <c r="AU277" s="161" t="e">
        <f>AO277+AQ277</f>
        <v>#REF!</v>
      </c>
      <c r="AV277" s="162" t="e">
        <f>AU277*I277</f>
        <v>#REF!</v>
      </c>
      <c r="AW277" s="161">
        <v>0</v>
      </c>
      <c r="AX277" s="162">
        <f>AW277*I277</f>
        <v>0</v>
      </c>
      <c r="AY277" s="161" t="e">
        <f t="shared" ref="AY277" si="528">AS277+AU277</f>
        <v>#REF!</v>
      </c>
      <c r="AZ277" s="162" t="e">
        <f>AY277*I277</f>
        <v>#REF!</v>
      </c>
      <c r="BA277" s="161">
        <v>0</v>
      </c>
      <c r="BB277" s="162">
        <f>BA277*I277</f>
        <v>0</v>
      </c>
      <c r="BC277" s="161" t="e">
        <f t="shared" ref="BC277" si="529">AW277+AY277</f>
        <v>#REF!</v>
      </c>
      <c r="BD277" s="162" t="e">
        <f>BC277*I277</f>
        <v>#REF!</v>
      </c>
      <c r="BE277" s="161">
        <v>0</v>
      </c>
      <c r="BF277" s="162">
        <f>BE277*I277</f>
        <v>0</v>
      </c>
      <c r="BG277" s="161" t="e">
        <f t="shared" ref="BG277" si="530">BA277+BC277</f>
        <v>#REF!</v>
      </c>
      <c r="BH277" s="162" t="e">
        <f>BG277*I277</f>
        <v>#REF!</v>
      </c>
      <c r="BI277" s="161">
        <v>0</v>
      </c>
      <c r="BJ277" s="162">
        <f>BI277*I277</f>
        <v>0</v>
      </c>
      <c r="BK277" s="161" t="e">
        <f t="shared" ref="BK277" si="531">BE277+BG277</f>
        <v>#REF!</v>
      </c>
      <c r="BL277" s="162" t="e">
        <f>BK277*I277</f>
        <v>#REF!</v>
      </c>
      <c r="BM277" s="161">
        <v>0</v>
      </c>
      <c r="BN277" s="162">
        <f>BM277*I277</f>
        <v>0</v>
      </c>
      <c r="BO277" s="161" t="e">
        <f>BI277+BK277</f>
        <v>#REF!</v>
      </c>
      <c r="BP277" s="162" t="e">
        <f>BO277*I277</f>
        <v>#REF!</v>
      </c>
      <c r="BQ277" s="5"/>
    </row>
    <row r="278" spans="1:69" s="5" customFormat="1" ht="11.25" hidden="1" customHeight="1" x14ac:dyDescent="0.2">
      <c r="B278" s="81"/>
      <c r="C278" s="82"/>
      <c r="D278" s="79" t="s">
        <v>77</v>
      </c>
      <c r="E278" s="83" t="s">
        <v>5</v>
      </c>
      <c r="F278" s="84" t="s">
        <v>654</v>
      </c>
      <c r="G278" s="82"/>
      <c r="H278" s="83" t="s">
        <v>5</v>
      </c>
      <c r="I278" s="85"/>
      <c r="J278" s="82"/>
      <c r="K278" s="145"/>
      <c r="M278" s="176"/>
      <c r="N278" s="219"/>
      <c r="O278" s="176"/>
      <c r="P278" s="219"/>
      <c r="Q278" s="176"/>
      <c r="R278" s="219"/>
      <c r="S278" s="176"/>
      <c r="T278" s="219"/>
      <c r="U278" s="176"/>
      <c r="V278" s="219"/>
      <c r="W278" s="176"/>
      <c r="X278" s="219"/>
      <c r="Y278" s="176"/>
      <c r="Z278" s="219"/>
      <c r="AA278" s="176"/>
      <c r="AB278" s="219"/>
      <c r="AC278" s="176"/>
      <c r="AD278" s="219"/>
      <c r="AE278" s="176"/>
      <c r="AF278" s="219"/>
      <c r="AG278" s="176"/>
      <c r="AH278" s="219"/>
      <c r="AI278" s="176"/>
      <c r="AJ278" s="219"/>
      <c r="AK278" s="176"/>
      <c r="AL278" s="219"/>
      <c r="AM278" s="176"/>
      <c r="AN278" s="219"/>
      <c r="AO278" s="176"/>
      <c r="AP278" s="219"/>
      <c r="AQ278" s="176"/>
      <c r="AR278" s="219"/>
      <c r="AS278" s="176"/>
      <c r="AT278" s="219"/>
      <c r="AU278" s="176"/>
      <c r="AV278" s="219"/>
      <c r="AW278" s="176"/>
      <c r="AX278" s="219"/>
      <c r="AY278" s="176"/>
      <c r="AZ278" s="219"/>
      <c r="BA278" s="176"/>
      <c r="BB278" s="219"/>
      <c r="BC278" s="176"/>
      <c r="BD278" s="219"/>
      <c r="BE278" s="176"/>
      <c r="BF278" s="219"/>
      <c r="BG278" s="176"/>
      <c r="BH278" s="219"/>
      <c r="BI278" s="176"/>
      <c r="BJ278" s="219"/>
      <c r="BK278" s="176"/>
      <c r="BL278" s="219"/>
      <c r="BM278" s="176"/>
      <c r="BN278" s="219"/>
      <c r="BO278" s="176"/>
      <c r="BP278" s="219"/>
      <c r="BQ278" s="6"/>
    </row>
    <row r="279" spans="1:69" s="6" customFormat="1" ht="11.25" hidden="1" customHeight="1" x14ac:dyDescent="0.2">
      <c r="B279" s="86"/>
      <c r="C279" s="87"/>
      <c r="D279" s="79" t="s">
        <v>77</v>
      </c>
      <c r="E279" s="88" t="s">
        <v>5</v>
      </c>
      <c r="F279" s="89" t="s">
        <v>39</v>
      </c>
      <c r="G279" s="87"/>
      <c r="H279" s="90">
        <v>1</v>
      </c>
      <c r="I279" s="91"/>
      <c r="J279" s="87"/>
      <c r="K279" s="146"/>
      <c r="M279" s="177"/>
      <c r="N279" s="216"/>
      <c r="O279" s="177"/>
      <c r="P279" s="216"/>
      <c r="Q279" s="177"/>
      <c r="R279" s="216"/>
      <c r="S279" s="177"/>
      <c r="T279" s="216"/>
      <c r="U279" s="177"/>
      <c r="V279" s="216"/>
      <c r="W279" s="177"/>
      <c r="X279" s="216"/>
      <c r="Y279" s="177"/>
      <c r="Z279" s="216"/>
      <c r="AA279" s="177"/>
      <c r="AB279" s="216"/>
      <c r="AC279" s="177"/>
      <c r="AD279" s="216"/>
      <c r="AE279" s="177"/>
      <c r="AF279" s="216"/>
      <c r="AG279" s="177"/>
      <c r="AH279" s="216"/>
      <c r="AI279" s="177"/>
      <c r="AJ279" s="216"/>
      <c r="AK279" s="177"/>
      <c r="AL279" s="216"/>
      <c r="AM279" s="177"/>
      <c r="AN279" s="216"/>
      <c r="AO279" s="177"/>
      <c r="AP279" s="216"/>
      <c r="AQ279" s="177"/>
      <c r="AR279" s="216"/>
      <c r="AS279" s="177"/>
      <c r="AT279" s="216"/>
      <c r="AU279" s="177"/>
      <c r="AV279" s="216"/>
      <c r="AW279" s="177"/>
      <c r="AX279" s="216"/>
      <c r="AY279" s="177"/>
      <c r="AZ279" s="216"/>
      <c r="BA279" s="177"/>
      <c r="BB279" s="216"/>
      <c r="BC279" s="177"/>
      <c r="BD279" s="216"/>
      <c r="BE279" s="177"/>
      <c r="BF279" s="216"/>
      <c r="BG279" s="177"/>
      <c r="BH279" s="216"/>
      <c r="BI279" s="177"/>
      <c r="BJ279" s="216"/>
      <c r="BK279" s="177"/>
      <c r="BL279" s="216"/>
      <c r="BM279" s="177"/>
      <c r="BN279" s="216"/>
      <c r="BO279" s="177"/>
      <c r="BP279" s="216"/>
      <c r="BQ279" s="7"/>
    </row>
    <row r="280" spans="1:69" s="7" customFormat="1" ht="11.25" hidden="1" customHeight="1" x14ac:dyDescent="0.2">
      <c r="B280" s="92"/>
      <c r="C280" s="93"/>
      <c r="D280" s="79" t="s">
        <v>77</v>
      </c>
      <c r="E280" s="94" t="s">
        <v>5</v>
      </c>
      <c r="F280" s="95" t="s">
        <v>78</v>
      </c>
      <c r="G280" s="93"/>
      <c r="H280" s="96">
        <v>1</v>
      </c>
      <c r="I280" s="97"/>
      <c r="J280" s="93"/>
      <c r="K280" s="147"/>
      <c r="M280" s="178"/>
      <c r="N280" s="220"/>
      <c r="O280" s="178"/>
      <c r="P280" s="220"/>
      <c r="Q280" s="178"/>
      <c r="R280" s="220"/>
      <c r="S280" s="178"/>
      <c r="T280" s="220"/>
      <c r="U280" s="178"/>
      <c r="V280" s="220"/>
      <c r="W280" s="178"/>
      <c r="X280" s="220"/>
      <c r="Y280" s="178"/>
      <c r="Z280" s="220"/>
      <c r="AA280" s="178"/>
      <c r="AB280" s="220"/>
      <c r="AC280" s="178"/>
      <c r="AD280" s="220"/>
      <c r="AE280" s="178"/>
      <c r="AF280" s="220"/>
      <c r="AG280" s="178"/>
      <c r="AH280" s="220"/>
      <c r="AI280" s="178"/>
      <c r="AJ280" s="220"/>
      <c r="AK280" s="178"/>
      <c r="AL280" s="220"/>
      <c r="AM280" s="178"/>
      <c r="AN280" s="220"/>
      <c r="AO280" s="178"/>
      <c r="AP280" s="220"/>
      <c r="AQ280" s="178"/>
      <c r="AR280" s="220"/>
      <c r="AS280" s="178"/>
      <c r="AT280" s="220"/>
      <c r="AU280" s="178"/>
      <c r="AV280" s="220"/>
      <c r="AW280" s="178"/>
      <c r="AX280" s="220"/>
      <c r="AY280" s="178"/>
      <c r="AZ280" s="220"/>
      <c r="BA280" s="178"/>
      <c r="BB280" s="220"/>
      <c r="BC280" s="178"/>
      <c r="BD280" s="220"/>
      <c r="BE280" s="178"/>
      <c r="BF280" s="220"/>
      <c r="BG280" s="178"/>
      <c r="BH280" s="220"/>
      <c r="BI280" s="178"/>
      <c r="BJ280" s="220"/>
      <c r="BK280" s="178"/>
      <c r="BL280" s="220"/>
      <c r="BM280" s="178"/>
      <c r="BN280" s="220"/>
      <c r="BO280" s="178"/>
      <c r="BP280" s="220"/>
      <c r="BQ280" s="1"/>
    </row>
    <row r="281" spans="1:69" s="1" customFormat="1" ht="16.5" hidden="1" customHeight="1" x14ac:dyDescent="0.2">
      <c r="A281" s="114"/>
      <c r="B281" s="16"/>
      <c r="C281" s="98" t="s">
        <v>151</v>
      </c>
      <c r="D281" s="98" t="s">
        <v>108</v>
      </c>
      <c r="E281" s="99" t="s">
        <v>734</v>
      </c>
      <c r="F281" s="100" t="s">
        <v>735</v>
      </c>
      <c r="G281" s="101" t="s">
        <v>584</v>
      </c>
      <c r="H281" s="102">
        <v>2</v>
      </c>
      <c r="I281" s="103">
        <v>265</v>
      </c>
      <c r="J281" s="104">
        <f>ROUND(I281*H281,2)</f>
        <v>530</v>
      </c>
      <c r="K281" s="142"/>
      <c r="M281" s="161">
        <v>0</v>
      </c>
      <c r="N281" s="162">
        <f>M281*I281</f>
        <v>0</v>
      </c>
      <c r="O281" s="161">
        <v>0</v>
      </c>
      <c r="P281" s="162">
        <f>O281*I281</f>
        <v>0</v>
      </c>
      <c r="Q281" s="161">
        <v>0</v>
      </c>
      <c r="R281" s="162">
        <f>Q281*I281</f>
        <v>0</v>
      </c>
      <c r="S281" s="161">
        <f>M281+O281</f>
        <v>0</v>
      </c>
      <c r="T281" s="162">
        <f>S281*I281</f>
        <v>0</v>
      </c>
      <c r="U281" s="161">
        <v>0</v>
      </c>
      <c r="V281" s="162">
        <f>U281*I281</f>
        <v>0</v>
      </c>
      <c r="W281" s="161">
        <f>Q281+S281</f>
        <v>0</v>
      </c>
      <c r="X281" s="162">
        <f>W281*I281</f>
        <v>0</v>
      </c>
      <c r="Y281" s="161">
        <v>0</v>
      </c>
      <c r="Z281" s="162">
        <f>Y281*I281</f>
        <v>0</v>
      </c>
      <c r="AA281" s="161" t="e">
        <f>#REF!+#REF!</f>
        <v>#REF!</v>
      </c>
      <c r="AB281" s="162" t="e">
        <f>AA281*I281</f>
        <v>#REF!</v>
      </c>
      <c r="AC281" s="161">
        <v>0</v>
      </c>
      <c r="AD281" s="162">
        <f>AC281*I281</f>
        <v>0</v>
      </c>
      <c r="AE281" s="161" t="e">
        <f>Y281+AA281</f>
        <v>#REF!</v>
      </c>
      <c r="AF281" s="162" t="e">
        <f>AE281*I281</f>
        <v>#REF!</v>
      </c>
      <c r="AG281" s="161">
        <v>0</v>
      </c>
      <c r="AH281" s="162">
        <f>AG281*I281</f>
        <v>0</v>
      </c>
      <c r="AI281" s="161" t="e">
        <f>AC281+AE281</f>
        <v>#REF!</v>
      </c>
      <c r="AJ281" s="162" t="e">
        <f>AI281*I281</f>
        <v>#REF!</v>
      </c>
      <c r="AK281" s="161">
        <v>0</v>
      </c>
      <c r="AL281" s="162">
        <f>AK281*I281</f>
        <v>0</v>
      </c>
      <c r="AM281" s="161" t="e">
        <f>AG281+AI281</f>
        <v>#REF!</v>
      </c>
      <c r="AN281" s="162" t="e">
        <f>AM281*I281</f>
        <v>#REF!</v>
      </c>
      <c r="AO281" s="161">
        <v>0</v>
      </c>
      <c r="AP281" s="162">
        <f>AO281*I281</f>
        <v>0</v>
      </c>
      <c r="AQ281" s="161" t="e">
        <f>AK281+AM281</f>
        <v>#REF!</v>
      </c>
      <c r="AR281" s="162" t="e">
        <f>AQ281*I281</f>
        <v>#REF!</v>
      </c>
      <c r="AS281" s="161">
        <v>0</v>
      </c>
      <c r="AT281" s="162">
        <f>AS281*I281</f>
        <v>0</v>
      </c>
      <c r="AU281" s="161" t="e">
        <f>AO281+AQ281</f>
        <v>#REF!</v>
      </c>
      <c r="AV281" s="162" t="e">
        <f>AU281*I281</f>
        <v>#REF!</v>
      </c>
      <c r="AW281" s="161">
        <v>0</v>
      </c>
      <c r="AX281" s="162">
        <f>AW281*I281</f>
        <v>0</v>
      </c>
      <c r="AY281" s="161" t="e">
        <f t="shared" ref="AY281" si="532">AS281+AU281</f>
        <v>#REF!</v>
      </c>
      <c r="AZ281" s="162" t="e">
        <f>AY281*I281</f>
        <v>#REF!</v>
      </c>
      <c r="BA281" s="161">
        <v>0</v>
      </c>
      <c r="BB281" s="162">
        <f>BA281*I281</f>
        <v>0</v>
      </c>
      <c r="BC281" s="161" t="e">
        <f t="shared" ref="BC281" si="533">AW281+AY281</f>
        <v>#REF!</v>
      </c>
      <c r="BD281" s="162" t="e">
        <f>BC281*I281</f>
        <v>#REF!</v>
      </c>
      <c r="BE281" s="161">
        <v>0</v>
      </c>
      <c r="BF281" s="162">
        <f>BE281*I281</f>
        <v>0</v>
      </c>
      <c r="BG281" s="161" t="e">
        <f t="shared" ref="BG281" si="534">BA281+BC281</f>
        <v>#REF!</v>
      </c>
      <c r="BH281" s="162" t="e">
        <f>BG281*I281</f>
        <v>#REF!</v>
      </c>
      <c r="BI281" s="161">
        <v>0</v>
      </c>
      <c r="BJ281" s="162">
        <f>BI281*I281</f>
        <v>0</v>
      </c>
      <c r="BK281" s="161" t="e">
        <f t="shared" ref="BK281" si="535">BE281+BG281</f>
        <v>#REF!</v>
      </c>
      <c r="BL281" s="162" t="e">
        <f>BK281*I281</f>
        <v>#REF!</v>
      </c>
      <c r="BM281" s="161">
        <v>0</v>
      </c>
      <c r="BN281" s="162">
        <f>BM281*I281</f>
        <v>0</v>
      </c>
      <c r="BO281" s="161" t="e">
        <f>BI281+BK281</f>
        <v>#REF!</v>
      </c>
      <c r="BP281" s="162" t="e">
        <f>BO281*I281</f>
        <v>#REF!</v>
      </c>
      <c r="BQ281" s="5"/>
    </row>
    <row r="282" spans="1:69" s="5" customFormat="1" ht="11.25" hidden="1" customHeight="1" x14ac:dyDescent="0.2">
      <c r="B282" s="81"/>
      <c r="C282" s="82"/>
      <c r="D282" s="79" t="s">
        <v>77</v>
      </c>
      <c r="E282" s="83" t="s">
        <v>5</v>
      </c>
      <c r="F282" s="84" t="s">
        <v>654</v>
      </c>
      <c r="G282" s="82"/>
      <c r="H282" s="83" t="s">
        <v>5</v>
      </c>
      <c r="I282" s="85"/>
      <c r="J282" s="82"/>
      <c r="K282" s="145"/>
      <c r="M282" s="176"/>
      <c r="N282" s="219"/>
      <c r="O282" s="176"/>
      <c r="P282" s="219"/>
      <c r="Q282" s="176"/>
      <c r="R282" s="219"/>
      <c r="S282" s="176"/>
      <c r="T282" s="219"/>
      <c r="U282" s="176"/>
      <c r="V282" s="219"/>
      <c r="W282" s="176"/>
      <c r="X282" s="219"/>
      <c r="Y282" s="176"/>
      <c r="Z282" s="219"/>
      <c r="AA282" s="176"/>
      <c r="AB282" s="219"/>
      <c r="AC282" s="176"/>
      <c r="AD282" s="219"/>
      <c r="AE282" s="176"/>
      <c r="AF282" s="219"/>
      <c r="AG282" s="176"/>
      <c r="AH282" s="219"/>
      <c r="AI282" s="176"/>
      <c r="AJ282" s="219"/>
      <c r="AK282" s="176"/>
      <c r="AL282" s="219"/>
      <c r="AM282" s="176"/>
      <c r="AN282" s="219"/>
      <c r="AO282" s="176"/>
      <c r="AP282" s="219"/>
      <c r="AQ282" s="176"/>
      <c r="AR282" s="219"/>
      <c r="AS282" s="176"/>
      <c r="AT282" s="219"/>
      <c r="AU282" s="176"/>
      <c r="AV282" s="219"/>
      <c r="AW282" s="176"/>
      <c r="AX282" s="219"/>
      <c r="AY282" s="176"/>
      <c r="AZ282" s="219"/>
      <c r="BA282" s="176"/>
      <c r="BB282" s="219"/>
      <c r="BC282" s="176"/>
      <c r="BD282" s="219"/>
      <c r="BE282" s="176"/>
      <c r="BF282" s="219"/>
      <c r="BG282" s="176"/>
      <c r="BH282" s="219"/>
      <c r="BI282" s="176"/>
      <c r="BJ282" s="219"/>
      <c r="BK282" s="176"/>
      <c r="BL282" s="219"/>
      <c r="BM282" s="176"/>
      <c r="BN282" s="219"/>
      <c r="BO282" s="176"/>
      <c r="BP282" s="219"/>
      <c r="BQ282" s="6"/>
    </row>
    <row r="283" spans="1:69" s="6" customFormat="1" ht="11.25" hidden="1" customHeight="1" x14ac:dyDescent="0.2">
      <c r="B283" s="86"/>
      <c r="C283" s="87"/>
      <c r="D283" s="79" t="s">
        <v>77</v>
      </c>
      <c r="E283" s="88" t="s">
        <v>5</v>
      </c>
      <c r="F283" s="89" t="s">
        <v>41</v>
      </c>
      <c r="G283" s="87"/>
      <c r="H283" s="90">
        <v>2</v>
      </c>
      <c r="I283" s="91"/>
      <c r="J283" s="87"/>
      <c r="K283" s="146"/>
      <c r="M283" s="177"/>
      <c r="N283" s="216"/>
      <c r="O283" s="177"/>
      <c r="P283" s="216"/>
      <c r="Q283" s="177"/>
      <c r="R283" s="216"/>
      <c r="S283" s="177"/>
      <c r="T283" s="216"/>
      <c r="U283" s="177"/>
      <c r="V283" s="216"/>
      <c r="W283" s="177"/>
      <c r="X283" s="216"/>
      <c r="Y283" s="177"/>
      <c r="Z283" s="216"/>
      <c r="AA283" s="177"/>
      <c r="AB283" s="216"/>
      <c r="AC283" s="177"/>
      <c r="AD283" s="216"/>
      <c r="AE283" s="177"/>
      <c r="AF283" s="216"/>
      <c r="AG283" s="177"/>
      <c r="AH283" s="216"/>
      <c r="AI283" s="177"/>
      <c r="AJ283" s="216"/>
      <c r="AK283" s="177"/>
      <c r="AL283" s="216"/>
      <c r="AM283" s="177"/>
      <c r="AN283" s="216"/>
      <c r="AO283" s="177"/>
      <c r="AP283" s="216"/>
      <c r="AQ283" s="177"/>
      <c r="AR283" s="216"/>
      <c r="AS283" s="177"/>
      <c r="AT283" s="216"/>
      <c r="AU283" s="177"/>
      <c r="AV283" s="216"/>
      <c r="AW283" s="177"/>
      <c r="AX283" s="216"/>
      <c r="AY283" s="177"/>
      <c r="AZ283" s="216"/>
      <c r="BA283" s="177"/>
      <c r="BB283" s="216"/>
      <c r="BC283" s="177"/>
      <c r="BD283" s="216"/>
      <c r="BE283" s="177"/>
      <c r="BF283" s="216"/>
      <c r="BG283" s="177"/>
      <c r="BH283" s="216"/>
      <c r="BI283" s="177"/>
      <c r="BJ283" s="216"/>
      <c r="BK283" s="177"/>
      <c r="BL283" s="216"/>
      <c r="BM283" s="177"/>
      <c r="BN283" s="216"/>
      <c r="BO283" s="177"/>
      <c r="BP283" s="216"/>
      <c r="BQ283" s="7"/>
    </row>
    <row r="284" spans="1:69" s="7" customFormat="1" ht="11.25" hidden="1" customHeight="1" x14ac:dyDescent="0.2">
      <c r="B284" s="92"/>
      <c r="C284" s="93"/>
      <c r="D284" s="79" t="s">
        <v>77</v>
      </c>
      <c r="E284" s="94" t="s">
        <v>5</v>
      </c>
      <c r="F284" s="95" t="s">
        <v>78</v>
      </c>
      <c r="G284" s="93"/>
      <c r="H284" s="96">
        <v>2</v>
      </c>
      <c r="I284" s="97"/>
      <c r="J284" s="93"/>
      <c r="K284" s="147"/>
      <c r="M284" s="178"/>
      <c r="N284" s="220"/>
      <c r="O284" s="178"/>
      <c r="P284" s="220"/>
      <c r="Q284" s="178"/>
      <c r="R284" s="220"/>
      <c r="S284" s="178"/>
      <c r="T284" s="220"/>
      <c r="U284" s="178"/>
      <c r="V284" s="220"/>
      <c r="W284" s="178"/>
      <c r="X284" s="220"/>
      <c r="Y284" s="178"/>
      <c r="Z284" s="220"/>
      <c r="AA284" s="178"/>
      <c r="AB284" s="220"/>
      <c r="AC284" s="178"/>
      <c r="AD284" s="220"/>
      <c r="AE284" s="178"/>
      <c r="AF284" s="220"/>
      <c r="AG284" s="178"/>
      <c r="AH284" s="220"/>
      <c r="AI284" s="178"/>
      <c r="AJ284" s="220"/>
      <c r="AK284" s="178"/>
      <c r="AL284" s="220"/>
      <c r="AM284" s="178"/>
      <c r="AN284" s="220"/>
      <c r="AO284" s="178"/>
      <c r="AP284" s="220"/>
      <c r="AQ284" s="178"/>
      <c r="AR284" s="220"/>
      <c r="AS284" s="178"/>
      <c r="AT284" s="220"/>
      <c r="AU284" s="178"/>
      <c r="AV284" s="220"/>
      <c r="AW284" s="178"/>
      <c r="AX284" s="220"/>
      <c r="AY284" s="178"/>
      <c r="AZ284" s="220"/>
      <c r="BA284" s="178"/>
      <c r="BB284" s="220"/>
      <c r="BC284" s="178"/>
      <c r="BD284" s="220"/>
      <c r="BE284" s="178"/>
      <c r="BF284" s="220"/>
      <c r="BG284" s="178"/>
      <c r="BH284" s="220"/>
      <c r="BI284" s="178"/>
      <c r="BJ284" s="220"/>
      <c r="BK284" s="178"/>
      <c r="BL284" s="220"/>
      <c r="BM284" s="178"/>
      <c r="BN284" s="220"/>
      <c r="BO284" s="178"/>
      <c r="BP284" s="220"/>
      <c r="BQ284" s="1"/>
    </row>
    <row r="285" spans="1:69" s="1" customFormat="1" ht="16.5" hidden="1" customHeight="1" x14ac:dyDescent="0.2">
      <c r="A285" s="114"/>
      <c r="B285" s="16"/>
      <c r="C285" s="98" t="s">
        <v>152</v>
      </c>
      <c r="D285" s="98" t="s">
        <v>108</v>
      </c>
      <c r="E285" s="99" t="s">
        <v>736</v>
      </c>
      <c r="F285" s="100" t="s">
        <v>737</v>
      </c>
      <c r="G285" s="101" t="s">
        <v>584</v>
      </c>
      <c r="H285" s="102">
        <v>8</v>
      </c>
      <c r="I285" s="103">
        <v>397.5</v>
      </c>
      <c r="J285" s="104">
        <f>ROUND(I285*H285,2)</f>
        <v>3180</v>
      </c>
      <c r="K285" s="142"/>
      <c r="M285" s="161">
        <v>0</v>
      </c>
      <c r="N285" s="162">
        <f>M285*I285</f>
        <v>0</v>
      </c>
      <c r="O285" s="161">
        <v>0</v>
      </c>
      <c r="P285" s="162">
        <f>O285*I285</f>
        <v>0</v>
      </c>
      <c r="Q285" s="161">
        <v>0</v>
      </c>
      <c r="R285" s="162">
        <f>Q285*I285</f>
        <v>0</v>
      </c>
      <c r="S285" s="161">
        <f>M285+O285</f>
        <v>0</v>
      </c>
      <c r="T285" s="162">
        <f>S285*I285</f>
        <v>0</v>
      </c>
      <c r="U285" s="161">
        <v>0</v>
      </c>
      <c r="V285" s="162">
        <f>U285*I285</f>
        <v>0</v>
      </c>
      <c r="W285" s="161">
        <f>Q285+S285</f>
        <v>0</v>
      </c>
      <c r="X285" s="162">
        <f>W285*I285</f>
        <v>0</v>
      </c>
      <c r="Y285" s="161">
        <v>0</v>
      </c>
      <c r="Z285" s="162">
        <f>Y285*I285</f>
        <v>0</v>
      </c>
      <c r="AA285" s="161" t="e">
        <f>#REF!+#REF!</f>
        <v>#REF!</v>
      </c>
      <c r="AB285" s="162" t="e">
        <f>AA285*I285</f>
        <v>#REF!</v>
      </c>
      <c r="AC285" s="161">
        <v>0</v>
      </c>
      <c r="AD285" s="162">
        <f>AC285*I285</f>
        <v>0</v>
      </c>
      <c r="AE285" s="161" t="e">
        <f>Y285+AA285</f>
        <v>#REF!</v>
      </c>
      <c r="AF285" s="162" t="e">
        <f>AE285*I285</f>
        <v>#REF!</v>
      </c>
      <c r="AG285" s="161">
        <v>0</v>
      </c>
      <c r="AH285" s="162">
        <f>AG285*I285</f>
        <v>0</v>
      </c>
      <c r="AI285" s="161" t="e">
        <f>AC285+AE285</f>
        <v>#REF!</v>
      </c>
      <c r="AJ285" s="162" t="e">
        <f>AI285*I285</f>
        <v>#REF!</v>
      </c>
      <c r="AK285" s="161">
        <v>0</v>
      </c>
      <c r="AL285" s="162">
        <f>AK285*I285</f>
        <v>0</v>
      </c>
      <c r="AM285" s="161" t="e">
        <f>AG285+AI285</f>
        <v>#REF!</v>
      </c>
      <c r="AN285" s="162" t="e">
        <f>AM285*I285</f>
        <v>#REF!</v>
      </c>
      <c r="AO285" s="161">
        <v>0</v>
      </c>
      <c r="AP285" s="162">
        <f>AO285*I285</f>
        <v>0</v>
      </c>
      <c r="AQ285" s="161" t="e">
        <f>AK285+AM285</f>
        <v>#REF!</v>
      </c>
      <c r="AR285" s="162" t="e">
        <f>AQ285*I285</f>
        <v>#REF!</v>
      </c>
      <c r="AS285" s="161">
        <v>0</v>
      </c>
      <c r="AT285" s="162">
        <f>AS285*I285</f>
        <v>0</v>
      </c>
      <c r="AU285" s="161" t="e">
        <f>AO285+AQ285</f>
        <v>#REF!</v>
      </c>
      <c r="AV285" s="162" t="e">
        <f>AU285*I285</f>
        <v>#REF!</v>
      </c>
      <c r="AW285" s="161">
        <v>0</v>
      </c>
      <c r="AX285" s="162">
        <f>AW285*I285</f>
        <v>0</v>
      </c>
      <c r="AY285" s="161" t="e">
        <f t="shared" ref="AY285" si="536">AS285+AU285</f>
        <v>#REF!</v>
      </c>
      <c r="AZ285" s="162" t="e">
        <f>AY285*I285</f>
        <v>#REF!</v>
      </c>
      <c r="BA285" s="161">
        <v>0</v>
      </c>
      <c r="BB285" s="162">
        <f>BA285*I285</f>
        <v>0</v>
      </c>
      <c r="BC285" s="161" t="e">
        <f t="shared" ref="BC285" si="537">AW285+AY285</f>
        <v>#REF!</v>
      </c>
      <c r="BD285" s="162" t="e">
        <f>BC285*I285</f>
        <v>#REF!</v>
      </c>
      <c r="BE285" s="161">
        <v>0</v>
      </c>
      <c r="BF285" s="162">
        <f>BE285*I285</f>
        <v>0</v>
      </c>
      <c r="BG285" s="161" t="e">
        <f t="shared" ref="BG285" si="538">BA285+BC285</f>
        <v>#REF!</v>
      </c>
      <c r="BH285" s="162" t="e">
        <f>BG285*I285</f>
        <v>#REF!</v>
      </c>
      <c r="BI285" s="161">
        <v>0</v>
      </c>
      <c r="BJ285" s="162">
        <f>BI285*I285</f>
        <v>0</v>
      </c>
      <c r="BK285" s="161" t="e">
        <f t="shared" ref="BK285" si="539">BE285+BG285</f>
        <v>#REF!</v>
      </c>
      <c r="BL285" s="162" t="e">
        <f>BK285*I285</f>
        <v>#REF!</v>
      </c>
      <c r="BM285" s="161">
        <v>0</v>
      </c>
      <c r="BN285" s="162">
        <f>BM285*I285</f>
        <v>0</v>
      </c>
      <c r="BO285" s="161" t="e">
        <f>BI285+BK285</f>
        <v>#REF!</v>
      </c>
      <c r="BP285" s="162" t="e">
        <f>BO285*I285</f>
        <v>#REF!</v>
      </c>
      <c r="BQ285" s="5"/>
    </row>
    <row r="286" spans="1:69" s="5" customFormat="1" ht="11.25" hidden="1" customHeight="1" x14ac:dyDescent="0.2">
      <c r="B286" s="81"/>
      <c r="C286" s="82"/>
      <c r="D286" s="79" t="s">
        <v>77</v>
      </c>
      <c r="E286" s="83" t="s">
        <v>5</v>
      </c>
      <c r="F286" s="84" t="s">
        <v>654</v>
      </c>
      <c r="G286" s="82"/>
      <c r="H286" s="83" t="s">
        <v>5</v>
      </c>
      <c r="I286" s="85"/>
      <c r="J286" s="82"/>
      <c r="K286" s="145"/>
      <c r="M286" s="176"/>
      <c r="N286" s="219"/>
      <c r="O286" s="176"/>
      <c r="P286" s="219"/>
      <c r="Q286" s="176"/>
      <c r="R286" s="219"/>
      <c r="S286" s="176"/>
      <c r="T286" s="219"/>
      <c r="U286" s="176"/>
      <c r="V286" s="219"/>
      <c r="W286" s="176"/>
      <c r="X286" s="219"/>
      <c r="Y286" s="176"/>
      <c r="Z286" s="219"/>
      <c r="AA286" s="176"/>
      <c r="AB286" s="219"/>
      <c r="AC286" s="176"/>
      <c r="AD286" s="219"/>
      <c r="AE286" s="176"/>
      <c r="AF286" s="219"/>
      <c r="AG286" s="176"/>
      <c r="AH286" s="219"/>
      <c r="AI286" s="176"/>
      <c r="AJ286" s="219"/>
      <c r="AK286" s="176"/>
      <c r="AL286" s="219"/>
      <c r="AM286" s="176"/>
      <c r="AN286" s="219"/>
      <c r="AO286" s="176"/>
      <c r="AP286" s="219"/>
      <c r="AQ286" s="176"/>
      <c r="AR286" s="219"/>
      <c r="AS286" s="176"/>
      <c r="AT286" s="219"/>
      <c r="AU286" s="176"/>
      <c r="AV286" s="219"/>
      <c r="AW286" s="176"/>
      <c r="AX286" s="219"/>
      <c r="AY286" s="176"/>
      <c r="AZ286" s="219"/>
      <c r="BA286" s="176"/>
      <c r="BB286" s="219"/>
      <c r="BC286" s="176"/>
      <c r="BD286" s="219"/>
      <c r="BE286" s="176"/>
      <c r="BF286" s="219"/>
      <c r="BG286" s="176"/>
      <c r="BH286" s="219"/>
      <c r="BI286" s="176"/>
      <c r="BJ286" s="219"/>
      <c r="BK286" s="176"/>
      <c r="BL286" s="219"/>
      <c r="BM286" s="176"/>
      <c r="BN286" s="219"/>
      <c r="BO286" s="176"/>
      <c r="BP286" s="219"/>
      <c r="BQ286" s="6"/>
    </row>
    <row r="287" spans="1:69" s="6" customFormat="1" ht="11.25" hidden="1" customHeight="1" x14ac:dyDescent="0.2">
      <c r="B287" s="86"/>
      <c r="C287" s="87"/>
      <c r="D287" s="79" t="s">
        <v>77</v>
      </c>
      <c r="E287" s="88" t="s">
        <v>5</v>
      </c>
      <c r="F287" s="89" t="s">
        <v>88</v>
      </c>
      <c r="G287" s="87"/>
      <c r="H287" s="90">
        <v>8</v>
      </c>
      <c r="I287" s="91"/>
      <c r="J287" s="87"/>
      <c r="K287" s="146"/>
      <c r="M287" s="177"/>
      <c r="N287" s="216"/>
      <c r="O287" s="177"/>
      <c r="P287" s="216"/>
      <c r="Q287" s="177"/>
      <c r="R287" s="216"/>
      <c r="S287" s="177"/>
      <c r="T287" s="216"/>
      <c r="U287" s="177"/>
      <c r="V287" s="216"/>
      <c r="W287" s="177"/>
      <c r="X287" s="216"/>
      <c r="Y287" s="177"/>
      <c r="Z287" s="216"/>
      <c r="AA287" s="177"/>
      <c r="AB287" s="216"/>
      <c r="AC287" s="177"/>
      <c r="AD287" s="216"/>
      <c r="AE287" s="177"/>
      <c r="AF287" s="216"/>
      <c r="AG287" s="177"/>
      <c r="AH287" s="216"/>
      <c r="AI287" s="177"/>
      <c r="AJ287" s="216"/>
      <c r="AK287" s="177"/>
      <c r="AL287" s="216"/>
      <c r="AM287" s="177"/>
      <c r="AN287" s="216"/>
      <c r="AO287" s="177"/>
      <c r="AP287" s="216"/>
      <c r="AQ287" s="177"/>
      <c r="AR287" s="216"/>
      <c r="AS287" s="177"/>
      <c r="AT287" s="216"/>
      <c r="AU287" s="177"/>
      <c r="AV287" s="216"/>
      <c r="AW287" s="177"/>
      <c r="AX287" s="216"/>
      <c r="AY287" s="177"/>
      <c r="AZ287" s="216"/>
      <c r="BA287" s="177"/>
      <c r="BB287" s="216"/>
      <c r="BC287" s="177"/>
      <c r="BD287" s="216"/>
      <c r="BE287" s="177"/>
      <c r="BF287" s="216"/>
      <c r="BG287" s="177"/>
      <c r="BH287" s="216"/>
      <c r="BI287" s="177"/>
      <c r="BJ287" s="216"/>
      <c r="BK287" s="177"/>
      <c r="BL287" s="216"/>
      <c r="BM287" s="177"/>
      <c r="BN287" s="216"/>
      <c r="BO287" s="177"/>
      <c r="BP287" s="216"/>
      <c r="BQ287" s="7"/>
    </row>
    <row r="288" spans="1:69" s="7" customFormat="1" ht="11.25" hidden="1" customHeight="1" x14ac:dyDescent="0.2">
      <c r="B288" s="92"/>
      <c r="C288" s="93"/>
      <c r="D288" s="79" t="s">
        <v>77</v>
      </c>
      <c r="E288" s="94" t="s">
        <v>5</v>
      </c>
      <c r="F288" s="95" t="s">
        <v>78</v>
      </c>
      <c r="G288" s="93"/>
      <c r="H288" s="96">
        <v>8</v>
      </c>
      <c r="I288" s="97"/>
      <c r="J288" s="93"/>
      <c r="K288" s="147"/>
      <c r="M288" s="178"/>
      <c r="N288" s="220"/>
      <c r="O288" s="178"/>
      <c r="P288" s="220"/>
      <c r="Q288" s="178"/>
      <c r="R288" s="220"/>
      <c r="S288" s="178"/>
      <c r="T288" s="220"/>
      <c r="U288" s="178"/>
      <c r="V288" s="220"/>
      <c r="W288" s="178"/>
      <c r="X288" s="220"/>
      <c r="Y288" s="178"/>
      <c r="Z288" s="220"/>
      <c r="AA288" s="178"/>
      <c r="AB288" s="220"/>
      <c r="AC288" s="178"/>
      <c r="AD288" s="220"/>
      <c r="AE288" s="178"/>
      <c r="AF288" s="220"/>
      <c r="AG288" s="178"/>
      <c r="AH288" s="220"/>
      <c r="AI288" s="178"/>
      <c r="AJ288" s="220"/>
      <c r="AK288" s="178"/>
      <c r="AL288" s="220"/>
      <c r="AM288" s="178"/>
      <c r="AN288" s="220"/>
      <c r="AO288" s="178"/>
      <c r="AP288" s="220"/>
      <c r="AQ288" s="178"/>
      <c r="AR288" s="220"/>
      <c r="AS288" s="178"/>
      <c r="AT288" s="220"/>
      <c r="AU288" s="178"/>
      <c r="AV288" s="220"/>
      <c r="AW288" s="178"/>
      <c r="AX288" s="220"/>
      <c r="AY288" s="178"/>
      <c r="AZ288" s="220"/>
      <c r="BA288" s="178"/>
      <c r="BB288" s="220"/>
      <c r="BC288" s="178"/>
      <c r="BD288" s="220"/>
      <c r="BE288" s="178"/>
      <c r="BF288" s="220"/>
      <c r="BG288" s="178"/>
      <c r="BH288" s="220"/>
      <c r="BI288" s="178"/>
      <c r="BJ288" s="220"/>
      <c r="BK288" s="178"/>
      <c r="BL288" s="220"/>
      <c r="BM288" s="178"/>
      <c r="BN288" s="220"/>
      <c r="BO288" s="178"/>
      <c r="BP288" s="220"/>
      <c r="BQ288" s="1"/>
    </row>
    <row r="289" spans="1:69" s="107" customFormat="1" ht="20.85" customHeight="1" x14ac:dyDescent="0.2">
      <c r="B289" s="106"/>
      <c r="D289" s="108" t="s">
        <v>36</v>
      </c>
      <c r="E289" s="108" t="s">
        <v>738</v>
      </c>
      <c r="F289" s="108" t="s">
        <v>739</v>
      </c>
      <c r="J289" s="110">
        <f>J745</f>
        <v>0</v>
      </c>
      <c r="K289" s="299"/>
      <c r="M289" s="217"/>
      <c r="N289" s="218">
        <f>SUM(N290:N524)</f>
        <v>0</v>
      </c>
      <c r="O289" s="217"/>
      <c r="P289" s="218">
        <f t="shared" ref="P289" si="540">SUM(P290:P524)</f>
        <v>0</v>
      </c>
      <c r="Q289" s="217"/>
      <c r="R289" s="218">
        <f t="shared" ref="R289" si="541">SUM(R290:R524)</f>
        <v>0</v>
      </c>
      <c r="S289" s="217"/>
      <c r="T289" s="218">
        <f t="shared" ref="T289" si="542">SUM(T290:T524)</f>
        <v>0</v>
      </c>
      <c r="U289" s="217"/>
      <c r="V289" s="218">
        <f t="shared" ref="V289" si="543">SUM(V290:V524)</f>
        <v>0</v>
      </c>
      <c r="W289" s="217"/>
      <c r="X289" s="218">
        <f t="shared" ref="X289" si="544">SUM(X290:X524)</f>
        <v>0</v>
      </c>
      <c r="Y289" s="217"/>
      <c r="Z289" s="218">
        <f t="shared" ref="Z289" si="545">SUM(Z290:Z524)</f>
        <v>0</v>
      </c>
      <c r="AA289" s="217"/>
      <c r="AB289" s="218" t="e">
        <f t="shared" ref="AB289" si="546">SUM(AB290:AB524)</f>
        <v>#REF!</v>
      </c>
      <c r="AC289" s="217"/>
      <c r="AD289" s="218">
        <f t="shared" ref="AD289" si="547">SUM(AD290:AD524)</f>
        <v>0</v>
      </c>
      <c r="AE289" s="217"/>
      <c r="AF289" s="218" t="e">
        <f t="shared" ref="AF289" si="548">SUM(AF290:AF524)</f>
        <v>#REF!</v>
      </c>
      <c r="AG289" s="217"/>
      <c r="AH289" s="218">
        <f t="shared" ref="AH289" si="549">SUM(AH290:AH524)</f>
        <v>0</v>
      </c>
      <c r="AI289" s="217"/>
      <c r="AJ289" s="218" t="e">
        <f t="shared" ref="AJ289" si="550">SUM(AJ290:AJ524)</f>
        <v>#REF!</v>
      </c>
      <c r="AK289" s="217"/>
      <c r="AL289" s="218">
        <f t="shared" ref="AL289" si="551">SUM(AL290:AL524)</f>
        <v>0</v>
      </c>
      <c r="AM289" s="217"/>
      <c r="AN289" s="218" t="e">
        <f t="shared" ref="AN289" si="552">SUM(AN290:AN524)</f>
        <v>#REF!</v>
      </c>
      <c r="AO289" s="217"/>
      <c r="AP289" s="218">
        <f t="shared" ref="AP289" si="553">SUM(AP290:AP524)</f>
        <v>0</v>
      </c>
      <c r="AQ289" s="217"/>
      <c r="AR289" s="218" t="e">
        <f t="shared" ref="AR289" si="554">SUM(AR290:AR524)</f>
        <v>#REF!</v>
      </c>
      <c r="AS289" s="217"/>
      <c r="AT289" s="218">
        <f t="shared" ref="AT289" si="555">SUM(AT290:AT524)</f>
        <v>0</v>
      </c>
      <c r="AU289" s="217"/>
      <c r="AV289" s="218" t="e">
        <f t="shared" ref="AV289" si="556">SUM(AV290:AV524)</f>
        <v>#REF!</v>
      </c>
      <c r="AW289" s="217"/>
      <c r="AX289" s="218">
        <f t="shared" ref="AX289" si="557">SUM(AX290:AX524)</f>
        <v>0</v>
      </c>
      <c r="AY289" s="217"/>
      <c r="AZ289" s="218" t="e">
        <f t="shared" ref="AZ289" si="558">SUM(AZ290:AZ524)</f>
        <v>#REF!</v>
      </c>
      <c r="BA289" s="217"/>
      <c r="BB289" s="218">
        <f t="shared" ref="BB289" si="559">SUM(BB290:BB524)</f>
        <v>0</v>
      </c>
      <c r="BC289" s="217"/>
      <c r="BD289" s="218" t="e">
        <f t="shared" ref="BD289" si="560">SUM(BD290:BD524)</f>
        <v>#REF!</v>
      </c>
      <c r="BE289" s="217"/>
      <c r="BF289" s="218">
        <f t="shared" ref="BF289" si="561">SUM(BF290:BF524)</f>
        <v>0</v>
      </c>
      <c r="BG289" s="217"/>
      <c r="BH289" s="218" t="e">
        <f t="shared" ref="BH289" si="562">SUM(BH290:BH524)</f>
        <v>#REF!</v>
      </c>
      <c r="BI289" s="217"/>
      <c r="BJ289" s="218">
        <f t="shared" ref="BJ289" si="563">SUM(BJ290:BJ524)</f>
        <v>0</v>
      </c>
      <c r="BK289" s="217"/>
      <c r="BL289" s="218" t="e">
        <f t="shared" ref="BL289" si="564">SUM(BL290:BL524)</f>
        <v>#REF!</v>
      </c>
      <c r="BM289" s="217"/>
      <c r="BN289" s="218">
        <f t="shared" ref="BN289" si="565">SUM(BN290:BN524)</f>
        <v>0</v>
      </c>
      <c r="BO289" s="217"/>
      <c r="BP289" s="218" t="e">
        <f t="shared" ref="BP289" si="566">SUM(BP290:BP524)</f>
        <v>#REF!</v>
      </c>
      <c r="BQ289" s="82"/>
    </row>
    <row r="290" spans="1:69" s="1" customFormat="1" ht="21.75" hidden="1" customHeight="1" x14ac:dyDescent="0.2">
      <c r="A290" s="114"/>
      <c r="B290" s="16"/>
      <c r="C290" s="72" t="s">
        <v>153</v>
      </c>
      <c r="D290" s="72" t="s">
        <v>73</v>
      </c>
      <c r="E290" s="73" t="s">
        <v>740</v>
      </c>
      <c r="F290" s="74" t="s">
        <v>741</v>
      </c>
      <c r="G290" s="75" t="s">
        <v>145</v>
      </c>
      <c r="H290" s="76">
        <v>304</v>
      </c>
      <c r="I290" s="77">
        <v>41.23</v>
      </c>
      <c r="J290" s="78">
        <f>ROUND(I290*H290,2)</f>
        <v>12533.92</v>
      </c>
      <c r="K290" s="142"/>
      <c r="M290" s="161">
        <v>0</v>
      </c>
      <c r="N290" s="162">
        <f>M290*I290</f>
        <v>0</v>
      </c>
      <c r="O290" s="161">
        <v>0</v>
      </c>
      <c r="P290" s="162">
        <f>O290*I290</f>
        <v>0</v>
      </c>
      <c r="Q290" s="161">
        <v>0</v>
      </c>
      <c r="R290" s="162">
        <f>Q290*I290</f>
        <v>0</v>
      </c>
      <c r="S290" s="161">
        <f>M290+O290</f>
        <v>0</v>
      </c>
      <c r="T290" s="162">
        <f>S290*I290</f>
        <v>0</v>
      </c>
      <c r="U290" s="161">
        <v>0</v>
      </c>
      <c r="V290" s="162">
        <f>U290*I290</f>
        <v>0</v>
      </c>
      <c r="W290" s="161">
        <f>Q290+S290</f>
        <v>0</v>
      </c>
      <c r="X290" s="162">
        <f>W290*I290</f>
        <v>0</v>
      </c>
      <c r="Y290" s="161">
        <v>0</v>
      </c>
      <c r="Z290" s="162">
        <f>Y290*I290</f>
        <v>0</v>
      </c>
      <c r="AA290" s="161" t="e">
        <f>#REF!+#REF!</f>
        <v>#REF!</v>
      </c>
      <c r="AB290" s="162" t="e">
        <f>AA290*I290</f>
        <v>#REF!</v>
      </c>
      <c r="AC290" s="161">
        <v>0</v>
      </c>
      <c r="AD290" s="162">
        <f>AC290*I290</f>
        <v>0</v>
      </c>
      <c r="AE290" s="161" t="e">
        <f>Y290+AA290</f>
        <v>#REF!</v>
      </c>
      <c r="AF290" s="162" t="e">
        <f>AE290*I290</f>
        <v>#REF!</v>
      </c>
      <c r="AG290" s="161">
        <v>0</v>
      </c>
      <c r="AH290" s="162">
        <f>AG290*I290</f>
        <v>0</v>
      </c>
      <c r="AI290" s="161" t="e">
        <f>AC290+AE290</f>
        <v>#REF!</v>
      </c>
      <c r="AJ290" s="162" t="e">
        <f>AI290*I290</f>
        <v>#REF!</v>
      </c>
      <c r="AK290" s="161">
        <v>0</v>
      </c>
      <c r="AL290" s="162">
        <f>AK290*I290</f>
        <v>0</v>
      </c>
      <c r="AM290" s="161" t="e">
        <f>AG290+AI290</f>
        <v>#REF!</v>
      </c>
      <c r="AN290" s="162" t="e">
        <f>AM290*I290</f>
        <v>#REF!</v>
      </c>
      <c r="AO290" s="161">
        <v>0</v>
      </c>
      <c r="AP290" s="162">
        <f>AO290*I290</f>
        <v>0</v>
      </c>
      <c r="AQ290" s="161" t="e">
        <f>AK290+AM290</f>
        <v>#REF!</v>
      </c>
      <c r="AR290" s="162" t="e">
        <f>AQ290*I290</f>
        <v>#REF!</v>
      </c>
      <c r="AS290" s="161">
        <v>0</v>
      </c>
      <c r="AT290" s="162">
        <f>AS290*I290</f>
        <v>0</v>
      </c>
      <c r="AU290" s="161" t="e">
        <f>AO290+AQ290</f>
        <v>#REF!</v>
      </c>
      <c r="AV290" s="162" t="e">
        <f>AU290*I290</f>
        <v>#REF!</v>
      </c>
      <c r="AW290" s="161">
        <v>0</v>
      </c>
      <c r="AX290" s="162">
        <f>AW290*I290</f>
        <v>0</v>
      </c>
      <c r="AY290" s="161" t="e">
        <f t="shared" ref="AY290" si="567">AS290+AU290</f>
        <v>#REF!</v>
      </c>
      <c r="AZ290" s="162" t="e">
        <f>AY290*I290</f>
        <v>#REF!</v>
      </c>
      <c r="BA290" s="161">
        <v>0</v>
      </c>
      <c r="BB290" s="162">
        <f>BA290*I290</f>
        <v>0</v>
      </c>
      <c r="BC290" s="161" t="e">
        <f t="shared" ref="BC290" si="568">AW290+AY290</f>
        <v>#REF!</v>
      </c>
      <c r="BD290" s="162" t="e">
        <f>BC290*I290</f>
        <v>#REF!</v>
      </c>
      <c r="BE290" s="161">
        <v>0</v>
      </c>
      <c r="BF290" s="162">
        <f>BE290*I290</f>
        <v>0</v>
      </c>
      <c r="BG290" s="161" t="e">
        <f t="shared" ref="BG290" si="569">BA290+BC290</f>
        <v>#REF!</v>
      </c>
      <c r="BH290" s="162" t="e">
        <f>BG290*I290</f>
        <v>#REF!</v>
      </c>
      <c r="BI290" s="161">
        <v>0</v>
      </c>
      <c r="BJ290" s="162">
        <f>BI290*I290</f>
        <v>0</v>
      </c>
      <c r="BK290" s="161" t="e">
        <f t="shared" ref="BK290" si="570">BE290+BG290</f>
        <v>#REF!</v>
      </c>
      <c r="BL290" s="162" t="e">
        <f>BK290*I290</f>
        <v>#REF!</v>
      </c>
      <c r="BM290" s="161">
        <v>0</v>
      </c>
      <c r="BN290" s="162">
        <f>BM290*I290</f>
        <v>0</v>
      </c>
      <c r="BO290" s="161" t="e">
        <f>BI290+BK290</f>
        <v>#REF!</v>
      </c>
      <c r="BP290" s="162" t="e">
        <f>BO290*I290</f>
        <v>#REF!</v>
      </c>
      <c r="BQ290" s="6"/>
    </row>
    <row r="291" spans="1:69" s="6" customFormat="1" ht="11.25" hidden="1" customHeight="1" x14ac:dyDescent="0.2">
      <c r="B291" s="86"/>
      <c r="C291" s="87"/>
      <c r="D291" s="79" t="s">
        <v>77</v>
      </c>
      <c r="E291" s="88" t="s">
        <v>5</v>
      </c>
      <c r="F291" s="89" t="s">
        <v>619</v>
      </c>
      <c r="G291" s="87"/>
      <c r="H291" s="90">
        <v>304</v>
      </c>
      <c r="I291" s="91"/>
      <c r="J291" s="87"/>
      <c r="K291" s="146"/>
      <c r="M291" s="177"/>
      <c r="N291" s="216"/>
      <c r="O291" s="177"/>
      <c r="P291" s="216"/>
      <c r="Q291" s="177"/>
      <c r="R291" s="216"/>
      <c r="S291" s="177"/>
      <c r="T291" s="216"/>
      <c r="U291" s="177"/>
      <c r="V291" s="216"/>
      <c r="W291" s="177"/>
      <c r="X291" s="216"/>
      <c r="Y291" s="177"/>
      <c r="Z291" s="216"/>
      <c r="AA291" s="177"/>
      <c r="AB291" s="216"/>
      <c r="AC291" s="177"/>
      <c r="AD291" s="216"/>
      <c r="AE291" s="177"/>
      <c r="AF291" s="216"/>
      <c r="AG291" s="177"/>
      <c r="AH291" s="216"/>
      <c r="AI291" s="177"/>
      <c r="AJ291" s="216"/>
      <c r="AK291" s="177"/>
      <c r="AL291" s="216"/>
      <c r="AM291" s="177"/>
      <c r="AN291" s="216"/>
      <c r="AO291" s="177"/>
      <c r="AP291" s="216"/>
      <c r="AQ291" s="177"/>
      <c r="AR291" s="216"/>
      <c r="AS291" s="177"/>
      <c r="AT291" s="216"/>
      <c r="AU291" s="177"/>
      <c r="AV291" s="216"/>
      <c r="AW291" s="177"/>
      <c r="AX291" s="216"/>
      <c r="AY291" s="177"/>
      <c r="AZ291" s="216"/>
      <c r="BA291" s="177"/>
      <c r="BB291" s="216"/>
      <c r="BC291" s="177"/>
      <c r="BD291" s="216"/>
      <c r="BE291" s="177"/>
      <c r="BF291" s="216"/>
      <c r="BG291" s="177"/>
      <c r="BH291" s="216"/>
      <c r="BI291" s="177"/>
      <c r="BJ291" s="216"/>
      <c r="BK291" s="177"/>
      <c r="BL291" s="216"/>
      <c r="BM291" s="177"/>
      <c r="BN291" s="216"/>
      <c r="BO291" s="177"/>
      <c r="BP291" s="216"/>
      <c r="BQ291" s="7"/>
    </row>
    <row r="292" spans="1:69" s="1" customFormat="1" ht="21.75" hidden="1" customHeight="1" x14ac:dyDescent="0.2">
      <c r="A292" s="114"/>
      <c r="B292" s="16"/>
      <c r="C292" s="72" t="s">
        <v>154</v>
      </c>
      <c r="D292" s="72" t="s">
        <v>73</v>
      </c>
      <c r="E292" s="73" t="s">
        <v>740</v>
      </c>
      <c r="F292" s="74" t="s">
        <v>741</v>
      </c>
      <c r="G292" s="75" t="s">
        <v>145</v>
      </c>
      <c r="H292" s="76">
        <v>973</v>
      </c>
      <c r="I292" s="77">
        <v>41.23</v>
      </c>
      <c r="J292" s="78">
        <f>ROUND(I292*H292,2)</f>
        <v>40116.79</v>
      </c>
      <c r="K292" s="142"/>
      <c r="M292" s="161">
        <v>0</v>
      </c>
      <c r="N292" s="162">
        <f>M292*I292</f>
        <v>0</v>
      </c>
      <c r="O292" s="161">
        <v>0</v>
      </c>
      <c r="P292" s="162">
        <f>O292*I292</f>
        <v>0</v>
      </c>
      <c r="Q292" s="161">
        <v>0</v>
      </c>
      <c r="R292" s="162">
        <f>Q292*I292</f>
        <v>0</v>
      </c>
      <c r="S292" s="161">
        <f>M292+O292</f>
        <v>0</v>
      </c>
      <c r="T292" s="162">
        <f>S292*I292</f>
        <v>0</v>
      </c>
      <c r="U292" s="161">
        <v>0</v>
      </c>
      <c r="V292" s="162">
        <f>U292*I292</f>
        <v>0</v>
      </c>
      <c r="W292" s="161">
        <f>Q292+S292</f>
        <v>0</v>
      </c>
      <c r="X292" s="162">
        <f>W292*I292</f>
        <v>0</v>
      </c>
      <c r="Y292" s="161">
        <v>0</v>
      </c>
      <c r="Z292" s="162">
        <f>Y292*I292</f>
        <v>0</v>
      </c>
      <c r="AA292" s="161" t="e">
        <f>#REF!+#REF!</f>
        <v>#REF!</v>
      </c>
      <c r="AB292" s="162" t="e">
        <f>AA292*I292</f>
        <v>#REF!</v>
      </c>
      <c r="AC292" s="161">
        <v>0</v>
      </c>
      <c r="AD292" s="162">
        <f>AC292*I292</f>
        <v>0</v>
      </c>
      <c r="AE292" s="161" t="e">
        <f>Y292+AA292</f>
        <v>#REF!</v>
      </c>
      <c r="AF292" s="162" t="e">
        <f>AE292*I292</f>
        <v>#REF!</v>
      </c>
      <c r="AG292" s="161">
        <v>0</v>
      </c>
      <c r="AH292" s="162">
        <f>AG292*I292</f>
        <v>0</v>
      </c>
      <c r="AI292" s="161" t="e">
        <f>AC292+AE292</f>
        <v>#REF!</v>
      </c>
      <c r="AJ292" s="162" t="e">
        <f>AI292*I292</f>
        <v>#REF!</v>
      </c>
      <c r="AK292" s="161">
        <v>0</v>
      </c>
      <c r="AL292" s="162">
        <f>AK292*I292</f>
        <v>0</v>
      </c>
      <c r="AM292" s="161" t="e">
        <f>AG292+AI292</f>
        <v>#REF!</v>
      </c>
      <c r="AN292" s="162" t="e">
        <f>AM292*I292</f>
        <v>#REF!</v>
      </c>
      <c r="AO292" s="161">
        <v>0</v>
      </c>
      <c r="AP292" s="162">
        <f>AO292*I292</f>
        <v>0</v>
      </c>
      <c r="AQ292" s="161" t="e">
        <f>AK292+AM292</f>
        <v>#REF!</v>
      </c>
      <c r="AR292" s="162" t="e">
        <f>AQ292*I292</f>
        <v>#REF!</v>
      </c>
      <c r="AS292" s="161">
        <v>0</v>
      </c>
      <c r="AT292" s="162">
        <f>AS292*I292</f>
        <v>0</v>
      </c>
      <c r="AU292" s="161" t="e">
        <f>AO292+AQ292</f>
        <v>#REF!</v>
      </c>
      <c r="AV292" s="162" t="e">
        <f>AU292*I292</f>
        <v>#REF!</v>
      </c>
      <c r="AW292" s="161">
        <v>0</v>
      </c>
      <c r="AX292" s="162">
        <f>AW292*I292</f>
        <v>0</v>
      </c>
      <c r="AY292" s="161" t="e">
        <f t="shared" ref="AY292" si="571">AS292+AU292</f>
        <v>#REF!</v>
      </c>
      <c r="AZ292" s="162" t="e">
        <f>AY292*I292</f>
        <v>#REF!</v>
      </c>
      <c r="BA292" s="161">
        <v>0</v>
      </c>
      <c r="BB292" s="162">
        <f>BA292*I292</f>
        <v>0</v>
      </c>
      <c r="BC292" s="161" t="e">
        <f t="shared" ref="BC292" si="572">AW292+AY292</f>
        <v>#REF!</v>
      </c>
      <c r="BD292" s="162" t="e">
        <f>BC292*I292</f>
        <v>#REF!</v>
      </c>
      <c r="BE292" s="161">
        <v>0</v>
      </c>
      <c r="BF292" s="162">
        <f>BE292*I292</f>
        <v>0</v>
      </c>
      <c r="BG292" s="161" t="e">
        <f t="shared" ref="BG292" si="573">BA292+BC292</f>
        <v>#REF!</v>
      </c>
      <c r="BH292" s="162" t="e">
        <f>BG292*I292</f>
        <v>#REF!</v>
      </c>
      <c r="BI292" s="161">
        <v>0</v>
      </c>
      <c r="BJ292" s="162">
        <f>BI292*I292</f>
        <v>0</v>
      </c>
      <c r="BK292" s="161" t="e">
        <f t="shared" ref="BK292" si="574">BE292+BG292</f>
        <v>#REF!</v>
      </c>
      <c r="BL292" s="162" t="e">
        <f>BK292*I292</f>
        <v>#REF!</v>
      </c>
      <c r="BM292" s="161">
        <v>0</v>
      </c>
      <c r="BN292" s="162">
        <f>BM292*I292</f>
        <v>0</v>
      </c>
      <c r="BO292" s="161" t="e">
        <f>BI292+BK292</f>
        <v>#REF!</v>
      </c>
      <c r="BP292" s="162" t="e">
        <f>BO292*I292</f>
        <v>#REF!</v>
      </c>
      <c r="BQ292" s="8"/>
    </row>
    <row r="293" spans="1:69" s="6" customFormat="1" ht="11.25" hidden="1" customHeight="1" x14ac:dyDescent="0.2">
      <c r="B293" s="86"/>
      <c r="C293" s="87"/>
      <c r="D293" s="79" t="s">
        <v>77</v>
      </c>
      <c r="E293" s="88" t="s">
        <v>5</v>
      </c>
      <c r="F293" s="89" t="s">
        <v>622</v>
      </c>
      <c r="G293" s="87"/>
      <c r="H293" s="90">
        <v>973</v>
      </c>
      <c r="I293" s="91"/>
      <c r="J293" s="87"/>
      <c r="K293" s="146"/>
      <c r="M293" s="177"/>
      <c r="N293" s="216"/>
      <c r="O293" s="177"/>
      <c r="P293" s="216"/>
      <c r="Q293" s="177"/>
      <c r="R293" s="216"/>
      <c r="S293" s="177"/>
      <c r="T293" s="216"/>
      <c r="U293" s="177"/>
      <c r="V293" s="216"/>
      <c r="W293" s="177"/>
      <c r="X293" s="216"/>
      <c r="Y293" s="177"/>
      <c r="Z293" s="216"/>
      <c r="AA293" s="177"/>
      <c r="AB293" s="216"/>
      <c r="AC293" s="177"/>
      <c r="AD293" s="216"/>
      <c r="AE293" s="177"/>
      <c r="AF293" s="216"/>
      <c r="AG293" s="177"/>
      <c r="AH293" s="216"/>
      <c r="AI293" s="177"/>
      <c r="AJ293" s="216"/>
      <c r="AK293" s="177"/>
      <c r="AL293" s="216"/>
      <c r="AM293" s="177"/>
      <c r="AN293" s="216"/>
      <c r="AO293" s="177"/>
      <c r="AP293" s="216"/>
      <c r="AQ293" s="177"/>
      <c r="AR293" s="216"/>
      <c r="AS293" s="177"/>
      <c r="AT293" s="216"/>
      <c r="AU293" s="177"/>
      <c r="AV293" s="216"/>
      <c r="AW293" s="177"/>
      <c r="AX293" s="216"/>
      <c r="AY293" s="177"/>
      <c r="AZ293" s="216"/>
      <c r="BA293" s="177"/>
      <c r="BB293" s="216"/>
      <c r="BC293" s="177"/>
      <c r="BD293" s="216"/>
      <c r="BE293" s="177"/>
      <c r="BF293" s="216"/>
      <c r="BG293" s="177"/>
      <c r="BH293" s="216"/>
      <c r="BI293" s="177"/>
      <c r="BJ293" s="216"/>
      <c r="BK293" s="177"/>
      <c r="BL293" s="216"/>
      <c r="BM293" s="177"/>
      <c r="BN293" s="216"/>
      <c r="BO293" s="177"/>
      <c r="BP293" s="216"/>
      <c r="BQ293" s="1"/>
    </row>
    <row r="294" spans="1:69" s="1" customFormat="1" ht="21.75" hidden="1" customHeight="1" x14ac:dyDescent="0.2">
      <c r="A294" s="114"/>
      <c r="B294" s="16"/>
      <c r="C294" s="72" t="s">
        <v>155</v>
      </c>
      <c r="D294" s="72" t="s">
        <v>73</v>
      </c>
      <c r="E294" s="73" t="s">
        <v>740</v>
      </c>
      <c r="F294" s="74" t="s">
        <v>741</v>
      </c>
      <c r="G294" s="75" t="s">
        <v>145</v>
      </c>
      <c r="H294" s="76">
        <v>252</v>
      </c>
      <c r="I294" s="77">
        <v>41.23</v>
      </c>
      <c r="J294" s="78">
        <f>ROUND(I294*H294,2)</f>
        <v>10389.959999999999</v>
      </c>
      <c r="K294" s="142"/>
      <c r="M294" s="161">
        <v>0</v>
      </c>
      <c r="N294" s="162">
        <f>M294*I294</f>
        <v>0</v>
      </c>
      <c r="O294" s="161">
        <v>0</v>
      </c>
      <c r="P294" s="162">
        <f>O294*I294</f>
        <v>0</v>
      </c>
      <c r="Q294" s="161">
        <v>0</v>
      </c>
      <c r="R294" s="162">
        <f>Q294*I294</f>
        <v>0</v>
      </c>
      <c r="S294" s="161">
        <f>M294+O294</f>
        <v>0</v>
      </c>
      <c r="T294" s="162">
        <f>S294*I294</f>
        <v>0</v>
      </c>
      <c r="U294" s="161">
        <v>0</v>
      </c>
      <c r="V294" s="162">
        <f>U294*I294</f>
        <v>0</v>
      </c>
      <c r="W294" s="161">
        <f>Q294+S294</f>
        <v>0</v>
      </c>
      <c r="X294" s="162">
        <f>W294*I294</f>
        <v>0</v>
      </c>
      <c r="Y294" s="161">
        <v>0</v>
      </c>
      <c r="Z294" s="162">
        <f>Y294*I294</f>
        <v>0</v>
      </c>
      <c r="AA294" s="161" t="e">
        <f>#REF!+#REF!</f>
        <v>#REF!</v>
      </c>
      <c r="AB294" s="162" t="e">
        <f>AA294*I294</f>
        <v>#REF!</v>
      </c>
      <c r="AC294" s="161">
        <v>0</v>
      </c>
      <c r="AD294" s="162">
        <f>AC294*I294</f>
        <v>0</v>
      </c>
      <c r="AE294" s="161" t="e">
        <f>Y294+AA294</f>
        <v>#REF!</v>
      </c>
      <c r="AF294" s="162" t="e">
        <f>AE294*I294</f>
        <v>#REF!</v>
      </c>
      <c r="AG294" s="161">
        <v>0</v>
      </c>
      <c r="AH294" s="162">
        <f>AG294*I294</f>
        <v>0</v>
      </c>
      <c r="AI294" s="161" t="e">
        <f>AC294+AE294</f>
        <v>#REF!</v>
      </c>
      <c r="AJ294" s="162" t="e">
        <f>AI294*I294</f>
        <v>#REF!</v>
      </c>
      <c r="AK294" s="161">
        <v>0</v>
      </c>
      <c r="AL294" s="162">
        <f>AK294*I294</f>
        <v>0</v>
      </c>
      <c r="AM294" s="161" t="e">
        <f>AG294+AI294</f>
        <v>#REF!</v>
      </c>
      <c r="AN294" s="162" t="e">
        <f>AM294*I294</f>
        <v>#REF!</v>
      </c>
      <c r="AO294" s="161">
        <v>0</v>
      </c>
      <c r="AP294" s="162">
        <f>AO294*I294</f>
        <v>0</v>
      </c>
      <c r="AQ294" s="161" t="e">
        <f>AK294+AM294</f>
        <v>#REF!</v>
      </c>
      <c r="AR294" s="162" t="e">
        <f>AQ294*I294</f>
        <v>#REF!</v>
      </c>
      <c r="AS294" s="161">
        <v>0</v>
      </c>
      <c r="AT294" s="162">
        <f>AS294*I294</f>
        <v>0</v>
      </c>
      <c r="AU294" s="161" t="e">
        <f>AO294+AQ294</f>
        <v>#REF!</v>
      </c>
      <c r="AV294" s="162" t="e">
        <f>AU294*I294</f>
        <v>#REF!</v>
      </c>
      <c r="AW294" s="161">
        <v>0</v>
      </c>
      <c r="AX294" s="162">
        <f>AW294*I294</f>
        <v>0</v>
      </c>
      <c r="AY294" s="161" t="e">
        <f t="shared" ref="AY294" si="575">AS294+AU294</f>
        <v>#REF!</v>
      </c>
      <c r="AZ294" s="162" t="e">
        <f>AY294*I294</f>
        <v>#REF!</v>
      </c>
      <c r="BA294" s="161">
        <v>0</v>
      </c>
      <c r="BB294" s="162">
        <f>BA294*I294</f>
        <v>0</v>
      </c>
      <c r="BC294" s="161" t="e">
        <f t="shared" ref="BC294" si="576">AW294+AY294</f>
        <v>#REF!</v>
      </c>
      <c r="BD294" s="162" t="e">
        <f>BC294*I294</f>
        <v>#REF!</v>
      </c>
      <c r="BE294" s="161">
        <v>0</v>
      </c>
      <c r="BF294" s="162">
        <f>BE294*I294</f>
        <v>0</v>
      </c>
      <c r="BG294" s="161" t="e">
        <f t="shared" ref="BG294" si="577">BA294+BC294</f>
        <v>#REF!</v>
      </c>
      <c r="BH294" s="162" t="e">
        <f>BG294*I294</f>
        <v>#REF!</v>
      </c>
      <c r="BI294" s="161">
        <v>0</v>
      </c>
      <c r="BJ294" s="162">
        <f>BI294*I294</f>
        <v>0</v>
      </c>
      <c r="BK294" s="161" t="e">
        <f t="shared" ref="BK294" si="578">BE294+BG294</f>
        <v>#REF!</v>
      </c>
      <c r="BL294" s="162" t="e">
        <f>BK294*I294</f>
        <v>#REF!</v>
      </c>
      <c r="BM294" s="161">
        <v>0</v>
      </c>
      <c r="BN294" s="162">
        <f>BM294*I294</f>
        <v>0</v>
      </c>
      <c r="BO294" s="161" t="e">
        <f>BI294+BK294</f>
        <v>#REF!</v>
      </c>
      <c r="BP294" s="162" t="e">
        <f>BO294*I294</f>
        <v>#REF!</v>
      </c>
      <c r="BQ294" s="6"/>
    </row>
    <row r="295" spans="1:69" s="6" customFormat="1" ht="11.25" hidden="1" customHeight="1" x14ac:dyDescent="0.2">
      <c r="B295" s="86"/>
      <c r="C295" s="87"/>
      <c r="D295" s="79" t="s">
        <v>77</v>
      </c>
      <c r="E295" s="88" t="s">
        <v>5</v>
      </c>
      <c r="F295" s="89" t="s">
        <v>625</v>
      </c>
      <c r="G295" s="87"/>
      <c r="H295" s="90">
        <v>252</v>
      </c>
      <c r="I295" s="91"/>
      <c r="J295" s="87"/>
      <c r="K295" s="146"/>
      <c r="M295" s="177"/>
      <c r="N295" s="216"/>
      <c r="O295" s="177"/>
      <c r="P295" s="216"/>
      <c r="Q295" s="177"/>
      <c r="R295" s="216"/>
      <c r="S295" s="177"/>
      <c r="T295" s="216"/>
      <c r="U295" s="177"/>
      <c r="V295" s="216"/>
      <c r="W295" s="177"/>
      <c r="X295" s="216"/>
      <c r="Y295" s="177"/>
      <c r="Z295" s="216"/>
      <c r="AA295" s="177"/>
      <c r="AB295" s="216"/>
      <c r="AC295" s="177"/>
      <c r="AD295" s="216"/>
      <c r="AE295" s="177"/>
      <c r="AF295" s="216"/>
      <c r="AG295" s="177"/>
      <c r="AH295" s="216"/>
      <c r="AI295" s="177"/>
      <c r="AJ295" s="216"/>
      <c r="AK295" s="177"/>
      <c r="AL295" s="216"/>
      <c r="AM295" s="177"/>
      <c r="AN295" s="216"/>
      <c r="AO295" s="177"/>
      <c r="AP295" s="216"/>
      <c r="AQ295" s="177"/>
      <c r="AR295" s="216"/>
      <c r="AS295" s="177"/>
      <c r="AT295" s="216"/>
      <c r="AU295" s="177"/>
      <c r="AV295" s="216"/>
      <c r="AW295" s="177"/>
      <c r="AX295" s="216"/>
      <c r="AY295" s="177"/>
      <c r="AZ295" s="216"/>
      <c r="BA295" s="177"/>
      <c r="BB295" s="216"/>
      <c r="BC295" s="177"/>
      <c r="BD295" s="216"/>
      <c r="BE295" s="177"/>
      <c r="BF295" s="216"/>
      <c r="BG295" s="177"/>
      <c r="BH295" s="216"/>
      <c r="BI295" s="177"/>
      <c r="BJ295" s="216"/>
      <c r="BK295" s="177"/>
      <c r="BL295" s="216"/>
      <c r="BM295" s="177"/>
      <c r="BN295" s="216"/>
      <c r="BO295" s="177"/>
      <c r="BP295" s="216"/>
      <c r="BQ295" s="1"/>
    </row>
    <row r="296" spans="1:69" s="1" customFormat="1" ht="21.75" hidden="1" customHeight="1" x14ac:dyDescent="0.2">
      <c r="A296" s="114"/>
      <c r="B296" s="16"/>
      <c r="C296" s="72" t="s">
        <v>156</v>
      </c>
      <c r="D296" s="72" t="s">
        <v>73</v>
      </c>
      <c r="E296" s="73" t="s">
        <v>742</v>
      </c>
      <c r="F296" s="74" t="s">
        <v>743</v>
      </c>
      <c r="G296" s="75" t="s">
        <v>145</v>
      </c>
      <c r="H296" s="76">
        <v>284</v>
      </c>
      <c r="I296" s="77">
        <v>41.23</v>
      </c>
      <c r="J296" s="78">
        <f>ROUND(I296*H296,2)</f>
        <v>11709.32</v>
      </c>
      <c r="K296" s="142"/>
      <c r="M296" s="161">
        <v>0</v>
      </c>
      <c r="N296" s="162">
        <f>M296*I296</f>
        <v>0</v>
      </c>
      <c r="O296" s="161">
        <v>0</v>
      </c>
      <c r="P296" s="162">
        <f>O296*I296</f>
        <v>0</v>
      </c>
      <c r="Q296" s="161">
        <v>0</v>
      </c>
      <c r="R296" s="162">
        <f>Q296*I296</f>
        <v>0</v>
      </c>
      <c r="S296" s="161">
        <f>M296+O296</f>
        <v>0</v>
      </c>
      <c r="T296" s="162">
        <f>S296*I296</f>
        <v>0</v>
      </c>
      <c r="U296" s="161">
        <v>0</v>
      </c>
      <c r="V296" s="162">
        <f>U296*I296</f>
        <v>0</v>
      </c>
      <c r="W296" s="161">
        <f>Q296+S296</f>
        <v>0</v>
      </c>
      <c r="X296" s="162">
        <f>W296*I296</f>
        <v>0</v>
      </c>
      <c r="Y296" s="161">
        <v>0</v>
      </c>
      <c r="Z296" s="162">
        <f>Y296*I296</f>
        <v>0</v>
      </c>
      <c r="AA296" s="161" t="e">
        <f>#REF!+#REF!</f>
        <v>#REF!</v>
      </c>
      <c r="AB296" s="162" t="e">
        <f>AA296*I296</f>
        <v>#REF!</v>
      </c>
      <c r="AC296" s="161">
        <v>0</v>
      </c>
      <c r="AD296" s="162">
        <f>AC296*I296</f>
        <v>0</v>
      </c>
      <c r="AE296" s="161" t="e">
        <f>Y296+AA296</f>
        <v>#REF!</v>
      </c>
      <c r="AF296" s="162" t="e">
        <f>AE296*I296</f>
        <v>#REF!</v>
      </c>
      <c r="AG296" s="161">
        <v>0</v>
      </c>
      <c r="AH296" s="162">
        <f>AG296*I296</f>
        <v>0</v>
      </c>
      <c r="AI296" s="161" t="e">
        <f>AC296+AE296</f>
        <v>#REF!</v>
      </c>
      <c r="AJ296" s="162" t="e">
        <f>AI296*I296</f>
        <v>#REF!</v>
      </c>
      <c r="AK296" s="161">
        <v>0</v>
      </c>
      <c r="AL296" s="162">
        <f>AK296*I296</f>
        <v>0</v>
      </c>
      <c r="AM296" s="161" t="e">
        <f>AG296+AI296</f>
        <v>#REF!</v>
      </c>
      <c r="AN296" s="162" t="e">
        <f>AM296*I296</f>
        <v>#REF!</v>
      </c>
      <c r="AO296" s="161">
        <v>0</v>
      </c>
      <c r="AP296" s="162">
        <f>AO296*I296</f>
        <v>0</v>
      </c>
      <c r="AQ296" s="161" t="e">
        <f>AK296+AM296</f>
        <v>#REF!</v>
      </c>
      <c r="AR296" s="162" t="e">
        <f>AQ296*I296</f>
        <v>#REF!</v>
      </c>
      <c r="AS296" s="161">
        <v>0</v>
      </c>
      <c r="AT296" s="162">
        <f>AS296*I296</f>
        <v>0</v>
      </c>
      <c r="AU296" s="161" t="e">
        <f>AO296+AQ296</f>
        <v>#REF!</v>
      </c>
      <c r="AV296" s="162" t="e">
        <f>AU296*I296</f>
        <v>#REF!</v>
      </c>
      <c r="AW296" s="161">
        <v>0</v>
      </c>
      <c r="AX296" s="162">
        <f>AW296*I296</f>
        <v>0</v>
      </c>
      <c r="AY296" s="161" t="e">
        <f t="shared" ref="AY296" si="579">AS296+AU296</f>
        <v>#REF!</v>
      </c>
      <c r="AZ296" s="162" t="e">
        <f>AY296*I296</f>
        <v>#REF!</v>
      </c>
      <c r="BA296" s="161">
        <v>0</v>
      </c>
      <c r="BB296" s="162">
        <f>BA296*I296</f>
        <v>0</v>
      </c>
      <c r="BC296" s="161" t="e">
        <f t="shared" ref="BC296" si="580">AW296+AY296</f>
        <v>#REF!</v>
      </c>
      <c r="BD296" s="162" t="e">
        <f>BC296*I296</f>
        <v>#REF!</v>
      </c>
      <c r="BE296" s="161">
        <v>0</v>
      </c>
      <c r="BF296" s="162">
        <f>BE296*I296</f>
        <v>0</v>
      </c>
      <c r="BG296" s="161" t="e">
        <f t="shared" ref="BG296" si="581">BA296+BC296</f>
        <v>#REF!</v>
      </c>
      <c r="BH296" s="162" t="e">
        <f>BG296*I296</f>
        <v>#REF!</v>
      </c>
      <c r="BI296" s="161">
        <v>0</v>
      </c>
      <c r="BJ296" s="162">
        <f>BI296*I296</f>
        <v>0</v>
      </c>
      <c r="BK296" s="161" t="e">
        <f t="shared" ref="BK296" si="582">BE296+BG296</f>
        <v>#REF!</v>
      </c>
      <c r="BL296" s="162" t="e">
        <f>BK296*I296</f>
        <v>#REF!</v>
      </c>
      <c r="BM296" s="161">
        <v>0</v>
      </c>
      <c r="BN296" s="162">
        <f>BM296*I296</f>
        <v>0</v>
      </c>
      <c r="BO296" s="161" t="e">
        <f>BI296+BK296</f>
        <v>#REF!</v>
      </c>
      <c r="BP296" s="162" t="e">
        <f>BO296*I296</f>
        <v>#REF!</v>
      </c>
      <c r="BQ296" s="6"/>
    </row>
    <row r="297" spans="1:69" s="6" customFormat="1" ht="11.25" hidden="1" customHeight="1" x14ac:dyDescent="0.2">
      <c r="B297" s="86"/>
      <c r="C297" s="87"/>
      <c r="D297" s="79" t="s">
        <v>77</v>
      </c>
      <c r="E297" s="88" t="s">
        <v>5</v>
      </c>
      <c r="F297" s="89" t="s">
        <v>628</v>
      </c>
      <c r="G297" s="87"/>
      <c r="H297" s="90">
        <v>284</v>
      </c>
      <c r="I297" s="91"/>
      <c r="J297" s="87"/>
      <c r="K297" s="146"/>
      <c r="M297" s="177"/>
      <c r="N297" s="216"/>
      <c r="O297" s="177"/>
      <c r="P297" s="216"/>
      <c r="Q297" s="177"/>
      <c r="R297" s="216"/>
      <c r="S297" s="177"/>
      <c r="T297" s="216"/>
      <c r="U297" s="177"/>
      <c r="V297" s="216"/>
      <c r="W297" s="177"/>
      <c r="X297" s="216"/>
      <c r="Y297" s="177"/>
      <c r="Z297" s="216"/>
      <c r="AA297" s="177"/>
      <c r="AB297" s="216"/>
      <c r="AC297" s="177"/>
      <c r="AD297" s="216"/>
      <c r="AE297" s="177"/>
      <c r="AF297" s="216"/>
      <c r="AG297" s="177"/>
      <c r="AH297" s="216"/>
      <c r="AI297" s="177"/>
      <c r="AJ297" s="216"/>
      <c r="AK297" s="177"/>
      <c r="AL297" s="216"/>
      <c r="AM297" s="177"/>
      <c r="AN297" s="216"/>
      <c r="AO297" s="177"/>
      <c r="AP297" s="216"/>
      <c r="AQ297" s="177"/>
      <c r="AR297" s="216"/>
      <c r="AS297" s="177"/>
      <c r="AT297" s="216"/>
      <c r="AU297" s="177"/>
      <c r="AV297" s="216"/>
      <c r="AW297" s="177"/>
      <c r="AX297" s="216"/>
      <c r="AY297" s="177"/>
      <c r="AZ297" s="216"/>
      <c r="BA297" s="177"/>
      <c r="BB297" s="216"/>
      <c r="BC297" s="177"/>
      <c r="BD297" s="216"/>
      <c r="BE297" s="177"/>
      <c r="BF297" s="216"/>
      <c r="BG297" s="177"/>
      <c r="BH297" s="216"/>
      <c r="BI297" s="177"/>
      <c r="BJ297" s="216"/>
      <c r="BK297" s="177"/>
      <c r="BL297" s="216"/>
      <c r="BM297" s="177"/>
      <c r="BN297" s="216"/>
      <c r="BO297" s="177"/>
      <c r="BP297" s="216"/>
      <c r="BQ297" s="1"/>
    </row>
    <row r="298" spans="1:69" s="1" customFormat="1" ht="21.75" hidden="1" customHeight="1" x14ac:dyDescent="0.2">
      <c r="A298" s="114"/>
      <c r="B298" s="16"/>
      <c r="C298" s="72" t="s">
        <v>157</v>
      </c>
      <c r="D298" s="72" t="s">
        <v>73</v>
      </c>
      <c r="E298" s="73" t="s">
        <v>742</v>
      </c>
      <c r="F298" s="74" t="s">
        <v>743</v>
      </c>
      <c r="G298" s="75" t="s">
        <v>145</v>
      </c>
      <c r="H298" s="76">
        <v>23</v>
      </c>
      <c r="I298" s="77">
        <v>41.23</v>
      </c>
      <c r="J298" s="78">
        <f>ROUND(I298*H298,2)</f>
        <v>948.29</v>
      </c>
      <c r="K298" s="142"/>
      <c r="M298" s="161">
        <v>0</v>
      </c>
      <c r="N298" s="162">
        <f>M298*I298</f>
        <v>0</v>
      </c>
      <c r="O298" s="161">
        <v>0</v>
      </c>
      <c r="P298" s="162">
        <f>O298*I298</f>
        <v>0</v>
      </c>
      <c r="Q298" s="161">
        <v>0</v>
      </c>
      <c r="R298" s="162">
        <f>Q298*I298</f>
        <v>0</v>
      </c>
      <c r="S298" s="161">
        <f>M298+O298</f>
        <v>0</v>
      </c>
      <c r="T298" s="162">
        <f>S298*I298</f>
        <v>0</v>
      </c>
      <c r="U298" s="161">
        <v>0</v>
      </c>
      <c r="V298" s="162">
        <f>U298*I298</f>
        <v>0</v>
      </c>
      <c r="W298" s="161">
        <f>Q298+S298</f>
        <v>0</v>
      </c>
      <c r="X298" s="162">
        <f>W298*I298</f>
        <v>0</v>
      </c>
      <c r="Y298" s="161">
        <v>0</v>
      </c>
      <c r="Z298" s="162">
        <f>Y298*I298</f>
        <v>0</v>
      </c>
      <c r="AA298" s="161" t="e">
        <f>#REF!+#REF!</f>
        <v>#REF!</v>
      </c>
      <c r="AB298" s="162" t="e">
        <f>AA298*I298</f>
        <v>#REF!</v>
      </c>
      <c r="AC298" s="161">
        <v>0</v>
      </c>
      <c r="AD298" s="162">
        <f>AC298*I298</f>
        <v>0</v>
      </c>
      <c r="AE298" s="161" t="e">
        <f>Y298+AA298</f>
        <v>#REF!</v>
      </c>
      <c r="AF298" s="162" t="e">
        <f>AE298*I298</f>
        <v>#REF!</v>
      </c>
      <c r="AG298" s="161">
        <v>0</v>
      </c>
      <c r="AH298" s="162">
        <f>AG298*I298</f>
        <v>0</v>
      </c>
      <c r="AI298" s="161" t="e">
        <f>AC298+AE298</f>
        <v>#REF!</v>
      </c>
      <c r="AJ298" s="162" t="e">
        <f>AI298*I298</f>
        <v>#REF!</v>
      </c>
      <c r="AK298" s="161">
        <v>0</v>
      </c>
      <c r="AL298" s="162">
        <f>AK298*I298</f>
        <v>0</v>
      </c>
      <c r="AM298" s="161" t="e">
        <f>AG298+AI298</f>
        <v>#REF!</v>
      </c>
      <c r="AN298" s="162" t="e">
        <f>AM298*I298</f>
        <v>#REF!</v>
      </c>
      <c r="AO298" s="161">
        <v>0</v>
      </c>
      <c r="AP298" s="162">
        <f>AO298*I298</f>
        <v>0</v>
      </c>
      <c r="AQ298" s="161" t="e">
        <f>AK298+AM298</f>
        <v>#REF!</v>
      </c>
      <c r="AR298" s="162" t="e">
        <f>AQ298*I298</f>
        <v>#REF!</v>
      </c>
      <c r="AS298" s="161">
        <v>0</v>
      </c>
      <c r="AT298" s="162">
        <f>AS298*I298</f>
        <v>0</v>
      </c>
      <c r="AU298" s="161" t="e">
        <f>AO298+AQ298</f>
        <v>#REF!</v>
      </c>
      <c r="AV298" s="162" t="e">
        <f>AU298*I298</f>
        <v>#REF!</v>
      </c>
      <c r="AW298" s="161">
        <v>0</v>
      </c>
      <c r="AX298" s="162">
        <f>AW298*I298</f>
        <v>0</v>
      </c>
      <c r="AY298" s="161" t="e">
        <f t="shared" ref="AY298" si="583">AS298+AU298</f>
        <v>#REF!</v>
      </c>
      <c r="AZ298" s="162" t="e">
        <f>AY298*I298</f>
        <v>#REF!</v>
      </c>
      <c r="BA298" s="161">
        <v>0</v>
      </c>
      <c r="BB298" s="162">
        <f>BA298*I298</f>
        <v>0</v>
      </c>
      <c r="BC298" s="161" t="e">
        <f t="shared" ref="BC298" si="584">AW298+AY298</f>
        <v>#REF!</v>
      </c>
      <c r="BD298" s="162" t="e">
        <f>BC298*I298</f>
        <v>#REF!</v>
      </c>
      <c r="BE298" s="161">
        <v>0</v>
      </c>
      <c r="BF298" s="162">
        <f>BE298*I298</f>
        <v>0</v>
      </c>
      <c r="BG298" s="161" t="e">
        <f t="shared" ref="BG298" si="585">BA298+BC298</f>
        <v>#REF!</v>
      </c>
      <c r="BH298" s="162" t="e">
        <f>BG298*I298</f>
        <v>#REF!</v>
      </c>
      <c r="BI298" s="161">
        <v>0</v>
      </c>
      <c r="BJ298" s="162">
        <f>BI298*I298</f>
        <v>0</v>
      </c>
      <c r="BK298" s="161" t="e">
        <f t="shared" ref="BK298" si="586">BE298+BG298</f>
        <v>#REF!</v>
      </c>
      <c r="BL298" s="162" t="e">
        <f>BK298*I298</f>
        <v>#REF!</v>
      </c>
      <c r="BM298" s="161">
        <v>0</v>
      </c>
      <c r="BN298" s="162">
        <f>BM298*I298</f>
        <v>0</v>
      </c>
      <c r="BO298" s="161" t="e">
        <f>BI298+BK298</f>
        <v>#REF!</v>
      </c>
      <c r="BP298" s="162" t="e">
        <f>BO298*I298</f>
        <v>#REF!</v>
      </c>
      <c r="BQ298" s="6"/>
    </row>
    <row r="299" spans="1:69" s="6" customFormat="1" ht="11.25" hidden="1" customHeight="1" x14ac:dyDescent="0.2">
      <c r="B299" s="86"/>
      <c r="C299" s="87"/>
      <c r="D299" s="79" t="s">
        <v>77</v>
      </c>
      <c r="E299" s="88" t="s">
        <v>5</v>
      </c>
      <c r="F299" s="89" t="s">
        <v>631</v>
      </c>
      <c r="G299" s="87"/>
      <c r="H299" s="90">
        <v>23</v>
      </c>
      <c r="I299" s="91"/>
      <c r="J299" s="87"/>
      <c r="K299" s="146"/>
      <c r="M299" s="177"/>
      <c r="N299" s="216"/>
      <c r="O299" s="177"/>
      <c r="P299" s="216"/>
      <c r="Q299" s="177"/>
      <c r="R299" s="216"/>
      <c r="S299" s="177"/>
      <c r="T299" s="216"/>
      <c r="U299" s="177"/>
      <c r="V299" s="216"/>
      <c r="W299" s="177"/>
      <c r="X299" s="216"/>
      <c r="Y299" s="177"/>
      <c r="Z299" s="216"/>
      <c r="AA299" s="177"/>
      <c r="AB299" s="216"/>
      <c r="AC299" s="177"/>
      <c r="AD299" s="216"/>
      <c r="AE299" s="177"/>
      <c r="AF299" s="216"/>
      <c r="AG299" s="177"/>
      <c r="AH299" s="216"/>
      <c r="AI299" s="177"/>
      <c r="AJ299" s="216"/>
      <c r="AK299" s="177"/>
      <c r="AL299" s="216"/>
      <c r="AM299" s="177"/>
      <c r="AN299" s="216"/>
      <c r="AO299" s="177"/>
      <c r="AP299" s="216"/>
      <c r="AQ299" s="177"/>
      <c r="AR299" s="216"/>
      <c r="AS299" s="177"/>
      <c r="AT299" s="216"/>
      <c r="AU299" s="177"/>
      <c r="AV299" s="216"/>
      <c r="AW299" s="177"/>
      <c r="AX299" s="216"/>
      <c r="AY299" s="177"/>
      <c r="AZ299" s="216"/>
      <c r="BA299" s="177"/>
      <c r="BB299" s="216"/>
      <c r="BC299" s="177"/>
      <c r="BD299" s="216"/>
      <c r="BE299" s="177"/>
      <c r="BF299" s="216"/>
      <c r="BG299" s="177"/>
      <c r="BH299" s="216"/>
      <c r="BI299" s="177"/>
      <c r="BJ299" s="216"/>
      <c r="BK299" s="177"/>
      <c r="BL299" s="216"/>
      <c r="BM299" s="177"/>
      <c r="BN299" s="216"/>
      <c r="BO299" s="177"/>
      <c r="BP299" s="216"/>
      <c r="BQ299" s="1"/>
    </row>
    <row r="300" spans="1:69" s="1" customFormat="1" ht="21.75" hidden="1" customHeight="1" x14ac:dyDescent="0.2">
      <c r="A300" s="114"/>
      <c r="B300" s="16"/>
      <c r="C300" s="72" t="s">
        <v>158</v>
      </c>
      <c r="D300" s="72" t="s">
        <v>73</v>
      </c>
      <c r="E300" s="73" t="s">
        <v>744</v>
      </c>
      <c r="F300" s="74" t="s">
        <v>745</v>
      </c>
      <c r="G300" s="75" t="s">
        <v>145</v>
      </c>
      <c r="H300" s="76">
        <v>18</v>
      </c>
      <c r="I300" s="77">
        <v>43.99</v>
      </c>
      <c r="J300" s="78">
        <f>ROUND(I300*H300,2)</f>
        <v>791.82</v>
      </c>
      <c r="K300" s="142"/>
      <c r="M300" s="161">
        <v>0</v>
      </c>
      <c r="N300" s="162">
        <f>M300*I300</f>
        <v>0</v>
      </c>
      <c r="O300" s="161">
        <v>0</v>
      </c>
      <c r="P300" s="162">
        <f>O300*I300</f>
        <v>0</v>
      </c>
      <c r="Q300" s="161">
        <v>0</v>
      </c>
      <c r="R300" s="162">
        <f>Q300*I300</f>
        <v>0</v>
      </c>
      <c r="S300" s="161">
        <f>M300+O300</f>
        <v>0</v>
      </c>
      <c r="T300" s="162">
        <f>S300*I300</f>
        <v>0</v>
      </c>
      <c r="U300" s="161">
        <v>0</v>
      </c>
      <c r="V300" s="162">
        <f>U300*I300</f>
        <v>0</v>
      </c>
      <c r="W300" s="161">
        <f>Q300+S300</f>
        <v>0</v>
      </c>
      <c r="X300" s="162">
        <f>W300*I300</f>
        <v>0</v>
      </c>
      <c r="Y300" s="161">
        <v>0</v>
      </c>
      <c r="Z300" s="162">
        <f>Y300*I300</f>
        <v>0</v>
      </c>
      <c r="AA300" s="161" t="e">
        <f>#REF!+#REF!</f>
        <v>#REF!</v>
      </c>
      <c r="AB300" s="162" t="e">
        <f>AA300*I300</f>
        <v>#REF!</v>
      </c>
      <c r="AC300" s="161">
        <v>0</v>
      </c>
      <c r="AD300" s="162">
        <f>AC300*I300</f>
        <v>0</v>
      </c>
      <c r="AE300" s="161" t="e">
        <f>Y300+AA300</f>
        <v>#REF!</v>
      </c>
      <c r="AF300" s="162" t="e">
        <f>AE300*I300</f>
        <v>#REF!</v>
      </c>
      <c r="AG300" s="161">
        <v>0</v>
      </c>
      <c r="AH300" s="162">
        <f>AG300*I300</f>
        <v>0</v>
      </c>
      <c r="AI300" s="161" t="e">
        <f>AC300+AE300</f>
        <v>#REF!</v>
      </c>
      <c r="AJ300" s="162" t="e">
        <f>AI300*I300</f>
        <v>#REF!</v>
      </c>
      <c r="AK300" s="161">
        <v>0</v>
      </c>
      <c r="AL300" s="162">
        <f>AK300*I300</f>
        <v>0</v>
      </c>
      <c r="AM300" s="161" t="e">
        <f>AG300+AI300</f>
        <v>#REF!</v>
      </c>
      <c r="AN300" s="162" t="e">
        <f>AM300*I300</f>
        <v>#REF!</v>
      </c>
      <c r="AO300" s="161">
        <v>0</v>
      </c>
      <c r="AP300" s="162">
        <f>AO300*I300</f>
        <v>0</v>
      </c>
      <c r="AQ300" s="161" t="e">
        <f>AK300+AM300</f>
        <v>#REF!</v>
      </c>
      <c r="AR300" s="162" t="e">
        <f>AQ300*I300</f>
        <v>#REF!</v>
      </c>
      <c r="AS300" s="161">
        <v>0</v>
      </c>
      <c r="AT300" s="162">
        <f>AS300*I300</f>
        <v>0</v>
      </c>
      <c r="AU300" s="161" t="e">
        <f>AO300+AQ300</f>
        <v>#REF!</v>
      </c>
      <c r="AV300" s="162" t="e">
        <f>AU300*I300</f>
        <v>#REF!</v>
      </c>
      <c r="AW300" s="161">
        <v>0</v>
      </c>
      <c r="AX300" s="162">
        <f>AW300*I300</f>
        <v>0</v>
      </c>
      <c r="AY300" s="161" t="e">
        <f t="shared" ref="AY300" si="587">AS300+AU300</f>
        <v>#REF!</v>
      </c>
      <c r="AZ300" s="162" t="e">
        <f>AY300*I300</f>
        <v>#REF!</v>
      </c>
      <c r="BA300" s="161">
        <v>0</v>
      </c>
      <c r="BB300" s="162">
        <f>BA300*I300</f>
        <v>0</v>
      </c>
      <c r="BC300" s="161" t="e">
        <f t="shared" ref="BC300" si="588">AW300+AY300</f>
        <v>#REF!</v>
      </c>
      <c r="BD300" s="162" t="e">
        <f>BC300*I300</f>
        <v>#REF!</v>
      </c>
      <c r="BE300" s="161">
        <v>0</v>
      </c>
      <c r="BF300" s="162">
        <f>BE300*I300</f>
        <v>0</v>
      </c>
      <c r="BG300" s="161" t="e">
        <f t="shared" ref="BG300" si="589">BA300+BC300</f>
        <v>#REF!</v>
      </c>
      <c r="BH300" s="162" t="e">
        <f>BG300*I300</f>
        <v>#REF!</v>
      </c>
      <c r="BI300" s="161">
        <v>0</v>
      </c>
      <c r="BJ300" s="162">
        <f>BI300*I300</f>
        <v>0</v>
      </c>
      <c r="BK300" s="161" t="e">
        <f t="shared" ref="BK300" si="590">BE300+BG300</f>
        <v>#REF!</v>
      </c>
      <c r="BL300" s="162" t="e">
        <f>BK300*I300</f>
        <v>#REF!</v>
      </c>
      <c r="BM300" s="161">
        <v>0</v>
      </c>
      <c r="BN300" s="162">
        <f>BM300*I300</f>
        <v>0</v>
      </c>
      <c r="BO300" s="161" t="e">
        <f>BI300+BK300</f>
        <v>#REF!</v>
      </c>
      <c r="BP300" s="162" t="e">
        <f>BO300*I300</f>
        <v>#REF!</v>
      </c>
      <c r="BQ300" s="6"/>
    </row>
    <row r="301" spans="1:69" s="6" customFormat="1" ht="11.25" hidden="1" customHeight="1" x14ac:dyDescent="0.2">
      <c r="B301" s="86"/>
      <c r="C301" s="87"/>
      <c r="D301" s="79" t="s">
        <v>77</v>
      </c>
      <c r="E301" s="88" t="s">
        <v>5</v>
      </c>
      <c r="F301" s="89" t="s">
        <v>634</v>
      </c>
      <c r="G301" s="87"/>
      <c r="H301" s="90">
        <v>18</v>
      </c>
      <c r="I301" s="91"/>
      <c r="J301" s="87"/>
      <c r="K301" s="146"/>
      <c r="M301" s="177"/>
      <c r="N301" s="216"/>
      <c r="O301" s="177"/>
      <c r="P301" s="216"/>
      <c r="Q301" s="177"/>
      <c r="R301" s="216"/>
      <c r="S301" s="177"/>
      <c r="T301" s="216"/>
      <c r="U301" s="177"/>
      <c r="V301" s="216"/>
      <c r="W301" s="177"/>
      <c r="X301" s="216"/>
      <c r="Y301" s="177"/>
      <c r="Z301" s="216"/>
      <c r="AA301" s="177"/>
      <c r="AB301" s="216"/>
      <c r="AC301" s="177"/>
      <c r="AD301" s="216"/>
      <c r="AE301" s="177"/>
      <c r="AF301" s="216"/>
      <c r="AG301" s="177"/>
      <c r="AH301" s="216"/>
      <c r="AI301" s="177"/>
      <c r="AJ301" s="216"/>
      <c r="AK301" s="177"/>
      <c r="AL301" s="216"/>
      <c r="AM301" s="177"/>
      <c r="AN301" s="216"/>
      <c r="AO301" s="177"/>
      <c r="AP301" s="216"/>
      <c r="AQ301" s="177"/>
      <c r="AR301" s="216"/>
      <c r="AS301" s="177"/>
      <c r="AT301" s="216"/>
      <c r="AU301" s="177"/>
      <c r="AV301" s="216"/>
      <c r="AW301" s="177"/>
      <c r="AX301" s="216"/>
      <c r="AY301" s="177"/>
      <c r="AZ301" s="216"/>
      <c r="BA301" s="177"/>
      <c r="BB301" s="216"/>
      <c r="BC301" s="177"/>
      <c r="BD301" s="216"/>
      <c r="BE301" s="177"/>
      <c r="BF301" s="216"/>
      <c r="BG301" s="177"/>
      <c r="BH301" s="216"/>
      <c r="BI301" s="177"/>
      <c r="BJ301" s="216"/>
      <c r="BK301" s="177"/>
      <c r="BL301" s="216"/>
      <c r="BM301" s="177"/>
      <c r="BN301" s="216"/>
      <c r="BO301" s="177"/>
      <c r="BP301" s="216"/>
      <c r="BQ301" s="1"/>
    </row>
    <row r="302" spans="1:69" s="1" customFormat="1" ht="21.75" hidden="1" customHeight="1" x14ac:dyDescent="0.2">
      <c r="A302" s="114"/>
      <c r="B302" s="16"/>
      <c r="C302" s="72" t="s">
        <v>159</v>
      </c>
      <c r="D302" s="72" t="s">
        <v>73</v>
      </c>
      <c r="E302" s="73" t="s">
        <v>746</v>
      </c>
      <c r="F302" s="74" t="s">
        <v>747</v>
      </c>
      <c r="G302" s="75" t="s">
        <v>145</v>
      </c>
      <c r="H302" s="76">
        <v>55</v>
      </c>
      <c r="I302" s="77">
        <v>48.55</v>
      </c>
      <c r="J302" s="78">
        <f>ROUND(I302*H302,2)</f>
        <v>2670.25</v>
      </c>
      <c r="K302" s="142"/>
      <c r="M302" s="161">
        <v>0</v>
      </c>
      <c r="N302" s="162">
        <f>M302*I302</f>
        <v>0</v>
      </c>
      <c r="O302" s="161">
        <v>0</v>
      </c>
      <c r="P302" s="162">
        <f>O302*I302</f>
        <v>0</v>
      </c>
      <c r="Q302" s="161">
        <v>0</v>
      </c>
      <c r="R302" s="162">
        <f>Q302*I302</f>
        <v>0</v>
      </c>
      <c r="S302" s="161">
        <f>M302+O302</f>
        <v>0</v>
      </c>
      <c r="T302" s="162">
        <f>S302*I302</f>
        <v>0</v>
      </c>
      <c r="U302" s="161">
        <v>0</v>
      </c>
      <c r="V302" s="162">
        <f>U302*I302</f>
        <v>0</v>
      </c>
      <c r="W302" s="161">
        <f>Q302+S302</f>
        <v>0</v>
      </c>
      <c r="X302" s="162">
        <f>W302*I302</f>
        <v>0</v>
      </c>
      <c r="Y302" s="161">
        <v>0</v>
      </c>
      <c r="Z302" s="162">
        <f>Y302*I302</f>
        <v>0</v>
      </c>
      <c r="AA302" s="161" t="e">
        <f>#REF!+#REF!</f>
        <v>#REF!</v>
      </c>
      <c r="AB302" s="162" t="e">
        <f>AA302*I302</f>
        <v>#REF!</v>
      </c>
      <c r="AC302" s="161">
        <v>0</v>
      </c>
      <c r="AD302" s="162">
        <f>AC302*I302</f>
        <v>0</v>
      </c>
      <c r="AE302" s="161" t="e">
        <f>Y302+AA302</f>
        <v>#REF!</v>
      </c>
      <c r="AF302" s="162" t="e">
        <f>AE302*I302</f>
        <v>#REF!</v>
      </c>
      <c r="AG302" s="161">
        <v>0</v>
      </c>
      <c r="AH302" s="162">
        <f>AG302*I302</f>
        <v>0</v>
      </c>
      <c r="AI302" s="161" t="e">
        <f>AC302+AE302</f>
        <v>#REF!</v>
      </c>
      <c r="AJ302" s="162" t="e">
        <f>AI302*I302</f>
        <v>#REF!</v>
      </c>
      <c r="AK302" s="161">
        <v>0</v>
      </c>
      <c r="AL302" s="162">
        <f>AK302*I302</f>
        <v>0</v>
      </c>
      <c r="AM302" s="161" t="e">
        <f>AG302+AI302</f>
        <v>#REF!</v>
      </c>
      <c r="AN302" s="162" t="e">
        <f>AM302*I302</f>
        <v>#REF!</v>
      </c>
      <c r="AO302" s="161">
        <v>0</v>
      </c>
      <c r="AP302" s="162">
        <f>AO302*I302</f>
        <v>0</v>
      </c>
      <c r="AQ302" s="161" t="e">
        <f>AK302+AM302</f>
        <v>#REF!</v>
      </c>
      <c r="AR302" s="162" t="e">
        <f>AQ302*I302</f>
        <v>#REF!</v>
      </c>
      <c r="AS302" s="161">
        <v>0</v>
      </c>
      <c r="AT302" s="162">
        <f>AS302*I302</f>
        <v>0</v>
      </c>
      <c r="AU302" s="161" t="e">
        <f>AO302+AQ302</f>
        <v>#REF!</v>
      </c>
      <c r="AV302" s="162" t="e">
        <f>AU302*I302</f>
        <v>#REF!</v>
      </c>
      <c r="AW302" s="161">
        <v>0</v>
      </c>
      <c r="AX302" s="162">
        <f>AW302*I302</f>
        <v>0</v>
      </c>
      <c r="AY302" s="161" t="e">
        <f t="shared" ref="AY302" si="591">AS302+AU302</f>
        <v>#REF!</v>
      </c>
      <c r="AZ302" s="162" t="e">
        <f>AY302*I302</f>
        <v>#REF!</v>
      </c>
      <c r="BA302" s="161">
        <v>0</v>
      </c>
      <c r="BB302" s="162">
        <f>BA302*I302</f>
        <v>0</v>
      </c>
      <c r="BC302" s="161" t="e">
        <f t="shared" ref="BC302" si="592">AW302+AY302</f>
        <v>#REF!</v>
      </c>
      <c r="BD302" s="162" t="e">
        <f>BC302*I302</f>
        <v>#REF!</v>
      </c>
      <c r="BE302" s="161">
        <v>0</v>
      </c>
      <c r="BF302" s="162">
        <f>BE302*I302</f>
        <v>0</v>
      </c>
      <c r="BG302" s="161" t="e">
        <f t="shared" ref="BG302" si="593">BA302+BC302</f>
        <v>#REF!</v>
      </c>
      <c r="BH302" s="162" t="e">
        <f>BG302*I302</f>
        <v>#REF!</v>
      </c>
      <c r="BI302" s="161">
        <v>0</v>
      </c>
      <c r="BJ302" s="162">
        <f>BI302*I302</f>
        <v>0</v>
      </c>
      <c r="BK302" s="161" t="e">
        <f t="shared" ref="BK302" si="594">BE302+BG302</f>
        <v>#REF!</v>
      </c>
      <c r="BL302" s="162" t="e">
        <f>BK302*I302</f>
        <v>#REF!</v>
      </c>
      <c r="BM302" s="161">
        <v>0</v>
      </c>
      <c r="BN302" s="162">
        <f>BM302*I302</f>
        <v>0</v>
      </c>
      <c r="BO302" s="161" t="e">
        <f>BI302+BK302</f>
        <v>#REF!</v>
      </c>
      <c r="BP302" s="162" t="e">
        <f>BO302*I302</f>
        <v>#REF!</v>
      </c>
      <c r="BQ302" s="6"/>
    </row>
    <row r="303" spans="1:69" s="6" customFormat="1" ht="11.25" hidden="1" customHeight="1" x14ac:dyDescent="0.2">
      <c r="B303" s="86"/>
      <c r="C303" s="87"/>
      <c r="D303" s="79" t="s">
        <v>77</v>
      </c>
      <c r="E303" s="88" t="s">
        <v>5</v>
      </c>
      <c r="F303" s="89" t="s">
        <v>637</v>
      </c>
      <c r="G303" s="87"/>
      <c r="H303" s="90">
        <v>55</v>
      </c>
      <c r="I303" s="91"/>
      <c r="J303" s="87"/>
      <c r="K303" s="146"/>
      <c r="M303" s="177"/>
      <c r="N303" s="216"/>
      <c r="O303" s="177"/>
      <c r="P303" s="216"/>
      <c r="Q303" s="177"/>
      <c r="R303" s="216"/>
      <c r="S303" s="177"/>
      <c r="T303" s="216"/>
      <c r="U303" s="177"/>
      <c r="V303" s="216"/>
      <c r="W303" s="177"/>
      <c r="X303" s="216"/>
      <c r="Y303" s="177"/>
      <c r="Z303" s="216"/>
      <c r="AA303" s="177"/>
      <c r="AB303" s="216"/>
      <c r="AC303" s="177"/>
      <c r="AD303" s="216"/>
      <c r="AE303" s="177"/>
      <c r="AF303" s="216"/>
      <c r="AG303" s="177"/>
      <c r="AH303" s="216"/>
      <c r="AI303" s="177"/>
      <c r="AJ303" s="216"/>
      <c r="AK303" s="177"/>
      <c r="AL303" s="216"/>
      <c r="AM303" s="177"/>
      <c r="AN303" s="216"/>
      <c r="AO303" s="177"/>
      <c r="AP303" s="216"/>
      <c r="AQ303" s="177"/>
      <c r="AR303" s="216"/>
      <c r="AS303" s="177"/>
      <c r="AT303" s="216"/>
      <c r="AU303" s="177"/>
      <c r="AV303" s="216"/>
      <c r="AW303" s="177"/>
      <c r="AX303" s="216"/>
      <c r="AY303" s="177"/>
      <c r="AZ303" s="216"/>
      <c r="BA303" s="177"/>
      <c r="BB303" s="216"/>
      <c r="BC303" s="177"/>
      <c r="BD303" s="216"/>
      <c r="BE303" s="177"/>
      <c r="BF303" s="216"/>
      <c r="BG303" s="177"/>
      <c r="BH303" s="216"/>
      <c r="BI303" s="177"/>
      <c r="BJ303" s="216"/>
      <c r="BK303" s="177"/>
      <c r="BL303" s="216"/>
      <c r="BM303" s="177"/>
      <c r="BN303" s="216"/>
      <c r="BO303" s="177"/>
      <c r="BP303" s="216"/>
      <c r="BQ303" s="1"/>
    </row>
    <row r="304" spans="1:69" s="1" customFormat="1" ht="21.75" hidden="1" customHeight="1" x14ac:dyDescent="0.2">
      <c r="A304" s="114"/>
      <c r="B304" s="16"/>
      <c r="C304" s="72" t="s">
        <v>160</v>
      </c>
      <c r="D304" s="72" t="s">
        <v>73</v>
      </c>
      <c r="E304" s="73" t="s">
        <v>748</v>
      </c>
      <c r="F304" s="74" t="s">
        <v>749</v>
      </c>
      <c r="G304" s="75" t="s">
        <v>145</v>
      </c>
      <c r="H304" s="76">
        <v>20</v>
      </c>
      <c r="I304" s="77">
        <v>47.81</v>
      </c>
      <c r="J304" s="78">
        <f>ROUND(I304*H304,2)</f>
        <v>956.2</v>
      </c>
      <c r="K304" s="142"/>
      <c r="M304" s="161">
        <v>0</v>
      </c>
      <c r="N304" s="162">
        <f>M304*I304</f>
        <v>0</v>
      </c>
      <c r="O304" s="161">
        <v>0</v>
      </c>
      <c r="P304" s="162">
        <f>O304*I304</f>
        <v>0</v>
      </c>
      <c r="Q304" s="161">
        <v>0</v>
      </c>
      <c r="R304" s="162">
        <f>Q304*I304</f>
        <v>0</v>
      </c>
      <c r="S304" s="161">
        <f>M304+O304</f>
        <v>0</v>
      </c>
      <c r="T304" s="162">
        <f>S304*I304</f>
        <v>0</v>
      </c>
      <c r="U304" s="161">
        <v>0</v>
      </c>
      <c r="V304" s="162">
        <f>U304*I304</f>
        <v>0</v>
      </c>
      <c r="W304" s="161">
        <f>Q304+S304</f>
        <v>0</v>
      </c>
      <c r="X304" s="162">
        <f>W304*I304</f>
        <v>0</v>
      </c>
      <c r="Y304" s="161">
        <v>0</v>
      </c>
      <c r="Z304" s="162">
        <f>Y304*I304</f>
        <v>0</v>
      </c>
      <c r="AA304" s="161" t="e">
        <f>#REF!+#REF!</f>
        <v>#REF!</v>
      </c>
      <c r="AB304" s="162" t="e">
        <f>AA304*I304</f>
        <v>#REF!</v>
      </c>
      <c r="AC304" s="161">
        <v>0</v>
      </c>
      <c r="AD304" s="162">
        <f>AC304*I304</f>
        <v>0</v>
      </c>
      <c r="AE304" s="161" t="e">
        <f>Y304+AA304</f>
        <v>#REF!</v>
      </c>
      <c r="AF304" s="162" t="e">
        <f>AE304*I304</f>
        <v>#REF!</v>
      </c>
      <c r="AG304" s="161">
        <v>0</v>
      </c>
      <c r="AH304" s="162">
        <f>AG304*I304</f>
        <v>0</v>
      </c>
      <c r="AI304" s="161" t="e">
        <f>AC304+AE304</f>
        <v>#REF!</v>
      </c>
      <c r="AJ304" s="162" t="e">
        <f>AI304*I304</f>
        <v>#REF!</v>
      </c>
      <c r="AK304" s="161">
        <v>0</v>
      </c>
      <c r="AL304" s="162">
        <f>AK304*I304</f>
        <v>0</v>
      </c>
      <c r="AM304" s="161" t="e">
        <f>AG304+AI304</f>
        <v>#REF!</v>
      </c>
      <c r="AN304" s="162" t="e">
        <f>AM304*I304</f>
        <v>#REF!</v>
      </c>
      <c r="AO304" s="161">
        <v>0</v>
      </c>
      <c r="AP304" s="162">
        <f>AO304*I304</f>
        <v>0</v>
      </c>
      <c r="AQ304" s="161" t="e">
        <f>AK304+AM304</f>
        <v>#REF!</v>
      </c>
      <c r="AR304" s="162" t="e">
        <f>AQ304*I304</f>
        <v>#REF!</v>
      </c>
      <c r="AS304" s="161">
        <v>0</v>
      </c>
      <c r="AT304" s="162">
        <f>AS304*I304</f>
        <v>0</v>
      </c>
      <c r="AU304" s="161" t="e">
        <f>AO304+AQ304</f>
        <v>#REF!</v>
      </c>
      <c r="AV304" s="162" t="e">
        <f>AU304*I304</f>
        <v>#REF!</v>
      </c>
      <c r="AW304" s="161">
        <v>0</v>
      </c>
      <c r="AX304" s="162">
        <f>AW304*I304</f>
        <v>0</v>
      </c>
      <c r="AY304" s="161" t="e">
        <f t="shared" ref="AY304" si="595">AS304+AU304</f>
        <v>#REF!</v>
      </c>
      <c r="AZ304" s="162" t="e">
        <f>AY304*I304</f>
        <v>#REF!</v>
      </c>
      <c r="BA304" s="161">
        <v>0</v>
      </c>
      <c r="BB304" s="162">
        <f>BA304*I304</f>
        <v>0</v>
      </c>
      <c r="BC304" s="161" t="e">
        <f t="shared" ref="BC304" si="596">AW304+AY304</f>
        <v>#REF!</v>
      </c>
      <c r="BD304" s="162" t="e">
        <f>BC304*I304</f>
        <v>#REF!</v>
      </c>
      <c r="BE304" s="161">
        <v>0</v>
      </c>
      <c r="BF304" s="162">
        <f>BE304*I304</f>
        <v>0</v>
      </c>
      <c r="BG304" s="161" t="e">
        <f t="shared" ref="BG304" si="597">BA304+BC304</f>
        <v>#REF!</v>
      </c>
      <c r="BH304" s="162" t="e">
        <f>BG304*I304</f>
        <v>#REF!</v>
      </c>
      <c r="BI304" s="161">
        <v>0</v>
      </c>
      <c r="BJ304" s="162">
        <f>BI304*I304</f>
        <v>0</v>
      </c>
      <c r="BK304" s="161" t="e">
        <f t="shared" ref="BK304" si="598">BE304+BG304</f>
        <v>#REF!</v>
      </c>
      <c r="BL304" s="162" t="e">
        <f>BK304*I304</f>
        <v>#REF!</v>
      </c>
      <c r="BM304" s="161">
        <v>0</v>
      </c>
      <c r="BN304" s="162">
        <f>BM304*I304</f>
        <v>0</v>
      </c>
      <c r="BO304" s="161" t="e">
        <f>BI304+BK304</f>
        <v>#REF!</v>
      </c>
      <c r="BP304" s="162" t="e">
        <f>BO304*I304</f>
        <v>#REF!</v>
      </c>
      <c r="BQ304" s="6"/>
    </row>
    <row r="305" spans="1:69" s="6" customFormat="1" ht="11.25" hidden="1" customHeight="1" x14ac:dyDescent="0.2">
      <c r="B305" s="86"/>
      <c r="C305" s="87"/>
      <c r="D305" s="79" t="s">
        <v>77</v>
      </c>
      <c r="E305" s="88" t="s">
        <v>5</v>
      </c>
      <c r="F305" s="89" t="s">
        <v>640</v>
      </c>
      <c r="G305" s="87"/>
      <c r="H305" s="90">
        <v>20</v>
      </c>
      <c r="I305" s="91"/>
      <c r="J305" s="87"/>
      <c r="K305" s="146"/>
      <c r="M305" s="177"/>
      <c r="N305" s="216"/>
      <c r="O305" s="177"/>
      <c r="P305" s="216"/>
      <c r="Q305" s="177"/>
      <c r="R305" s="216"/>
      <c r="S305" s="177"/>
      <c r="T305" s="216"/>
      <c r="U305" s="177"/>
      <c r="V305" s="216"/>
      <c r="W305" s="177"/>
      <c r="X305" s="216"/>
      <c r="Y305" s="177"/>
      <c r="Z305" s="216"/>
      <c r="AA305" s="177"/>
      <c r="AB305" s="216"/>
      <c r="AC305" s="177"/>
      <c r="AD305" s="216"/>
      <c r="AE305" s="177"/>
      <c r="AF305" s="216"/>
      <c r="AG305" s="177"/>
      <c r="AH305" s="216"/>
      <c r="AI305" s="177"/>
      <c r="AJ305" s="216"/>
      <c r="AK305" s="177"/>
      <c r="AL305" s="216"/>
      <c r="AM305" s="177"/>
      <c r="AN305" s="216"/>
      <c r="AO305" s="177"/>
      <c r="AP305" s="216"/>
      <c r="AQ305" s="177"/>
      <c r="AR305" s="216"/>
      <c r="AS305" s="177"/>
      <c r="AT305" s="216"/>
      <c r="AU305" s="177"/>
      <c r="AV305" s="216"/>
      <c r="AW305" s="177"/>
      <c r="AX305" s="216"/>
      <c r="AY305" s="177"/>
      <c r="AZ305" s="216"/>
      <c r="BA305" s="177"/>
      <c r="BB305" s="216"/>
      <c r="BC305" s="177"/>
      <c r="BD305" s="216"/>
      <c r="BE305" s="177"/>
      <c r="BF305" s="216"/>
      <c r="BG305" s="177"/>
      <c r="BH305" s="216"/>
      <c r="BI305" s="177"/>
      <c r="BJ305" s="216"/>
      <c r="BK305" s="177"/>
      <c r="BL305" s="216"/>
      <c r="BM305" s="177"/>
      <c r="BN305" s="216"/>
      <c r="BO305" s="177"/>
      <c r="BP305" s="216"/>
      <c r="BQ305" s="1"/>
    </row>
    <row r="306" spans="1:69" s="1" customFormat="1" ht="16.5" hidden="1" customHeight="1" x14ac:dyDescent="0.2">
      <c r="A306" s="114"/>
      <c r="B306" s="16"/>
      <c r="C306" s="72" t="s">
        <v>161</v>
      </c>
      <c r="D306" s="72" t="s">
        <v>73</v>
      </c>
      <c r="E306" s="73" t="s">
        <v>750</v>
      </c>
      <c r="F306" s="74" t="s">
        <v>751</v>
      </c>
      <c r="G306" s="75" t="s">
        <v>145</v>
      </c>
      <c r="H306" s="76">
        <v>32</v>
      </c>
      <c r="I306" s="77">
        <v>22.58</v>
      </c>
      <c r="J306" s="78">
        <f>ROUND(I306*H306,2)</f>
        <v>722.56</v>
      </c>
      <c r="K306" s="142"/>
      <c r="M306" s="161">
        <v>0</v>
      </c>
      <c r="N306" s="162">
        <f>M306*I306</f>
        <v>0</v>
      </c>
      <c r="O306" s="161">
        <v>0</v>
      </c>
      <c r="P306" s="162">
        <f>O306*I306</f>
        <v>0</v>
      </c>
      <c r="Q306" s="161">
        <v>0</v>
      </c>
      <c r="R306" s="162">
        <f>Q306*I306</f>
        <v>0</v>
      </c>
      <c r="S306" s="161">
        <f>M306+O306</f>
        <v>0</v>
      </c>
      <c r="T306" s="162">
        <f>S306*I306</f>
        <v>0</v>
      </c>
      <c r="U306" s="161">
        <v>0</v>
      </c>
      <c r="V306" s="162">
        <f>U306*I306</f>
        <v>0</v>
      </c>
      <c r="W306" s="161">
        <f>Q306+S306</f>
        <v>0</v>
      </c>
      <c r="X306" s="162">
        <f>W306*I306</f>
        <v>0</v>
      </c>
      <c r="Y306" s="161">
        <v>0</v>
      </c>
      <c r="Z306" s="162">
        <f>Y306*I306</f>
        <v>0</v>
      </c>
      <c r="AA306" s="161" t="e">
        <f>#REF!+#REF!</f>
        <v>#REF!</v>
      </c>
      <c r="AB306" s="162" t="e">
        <f>AA306*I306</f>
        <v>#REF!</v>
      </c>
      <c r="AC306" s="161">
        <v>0</v>
      </c>
      <c r="AD306" s="162">
        <f>AC306*I306</f>
        <v>0</v>
      </c>
      <c r="AE306" s="161" t="e">
        <f>Y306+AA306</f>
        <v>#REF!</v>
      </c>
      <c r="AF306" s="162" t="e">
        <f>AE306*I306</f>
        <v>#REF!</v>
      </c>
      <c r="AG306" s="161">
        <v>0</v>
      </c>
      <c r="AH306" s="162">
        <f>AG306*I306</f>
        <v>0</v>
      </c>
      <c r="AI306" s="161" t="e">
        <f>AC306+AE306</f>
        <v>#REF!</v>
      </c>
      <c r="AJ306" s="162" t="e">
        <f>AI306*I306</f>
        <v>#REF!</v>
      </c>
      <c r="AK306" s="161">
        <v>0</v>
      </c>
      <c r="AL306" s="162">
        <f>AK306*I306</f>
        <v>0</v>
      </c>
      <c r="AM306" s="161" t="e">
        <f>AG306+AI306</f>
        <v>#REF!</v>
      </c>
      <c r="AN306" s="162" t="e">
        <f>AM306*I306</f>
        <v>#REF!</v>
      </c>
      <c r="AO306" s="161">
        <v>0</v>
      </c>
      <c r="AP306" s="162">
        <f>AO306*I306</f>
        <v>0</v>
      </c>
      <c r="AQ306" s="161" t="e">
        <f>AK306+AM306</f>
        <v>#REF!</v>
      </c>
      <c r="AR306" s="162" t="e">
        <f>AQ306*I306</f>
        <v>#REF!</v>
      </c>
      <c r="AS306" s="161">
        <v>0</v>
      </c>
      <c r="AT306" s="162">
        <f>AS306*I306</f>
        <v>0</v>
      </c>
      <c r="AU306" s="161" t="e">
        <f>AO306+AQ306</f>
        <v>#REF!</v>
      </c>
      <c r="AV306" s="162" t="e">
        <f>AU306*I306</f>
        <v>#REF!</v>
      </c>
      <c r="AW306" s="161">
        <v>0</v>
      </c>
      <c r="AX306" s="162">
        <f>AW306*I306</f>
        <v>0</v>
      </c>
      <c r="AY306" s="161" t="e">
        <f t="shared" ref="AY306" si="599">AS306+AU306</f>
        <v>#REF!</v>
      </c>
      <c r="AZ306" s="162" t="e">
        <f>AY306*I306</f>
        <v>#REF!</v>
      </c>
      <c r="BA306" s="161">
        <v>0</v>
      </c>
      <c r="BB306" s="162">
        <f>BA306*I306</f>
        <v>0</v>
      </c>
      <c r="BC306" s="161" t="e">
        <f t="shared" ref="BC306" si="600">AW306+AY306</f>
        <v>#REF!</v>
      </c>
      <c r="BD306" s="162" t="e">
        <f>BC306*I306</f>
        <v>#REF!</v>
      </c>
      <c r="BE306" s="161">
        <v>0</v>
      </c>
      <c r="BF306" s="162">
        <f>BE306*I306</f>
        <v>0</v>
      </c>
      <c r="BG306" s="161" t="e">
        <f t="shared" ref="BG306" si="601">BA306+BC306</f>
        <v>#REF!</v>
      </c>
      <c r="BH306" s="162" t="e">
        <f>BG306*I306</f>
        <v>#REF!</v>
      </c>
      <c r="BI306" s="161">
        <v>0</v>
      </c>
      <c r="BJ306" s="162">
        <f>BI306*I306</f>
        <v>0</v>
      </c>
      <c r="BK306" s="161" t="e">
        <f t="shared" ref="BK306" si="602">BE306+BG306</f>
        <v>#REF!</v>
      </c>
      <c r="BL306" s="162" t="e">
        <f>BK306*I306</f>
        <v>#REF!</v>
      </c>
      <c r="BM306" s="161">
        <v>0</v>
      </c>
      <c r="BN306" s="162">
        <f>BM306*I306</f>
        <v>0</v>
      </c>
      <c r="BO306" s="161" t="e">
        <f>BI306+BK306</f>
        <v>#REF!</v>
      </c>
      <c r="BP306" s="162" t="e">
        <f>BO306*I306</f>
        <v>#REF!</v>
      </c>
      <c r="BQ306" s="6"/>
    </row>
    <row r="307" spans="1:69" s="6" customFormat="1" ht="11.25" hidden="1" customHeight="1" x14ac:dyDescent="0.2">
      <c r="B307" s="86"/>
      <c r="C307" s="87"/>
      <c r="D307" s="79" t="s">
        <v>77</v>
      </c>
      <c r="E307" s="88" t="s">
        <v>5</v>
      </c>
      <c r="F307" s="89" t="s">
        <v>752</v>
      </c>
      <c r="G307" s="87"/>
      <c r="H307" s="90">
        <v>32</v>
      </c>
      <c r="I307" s="91"/>
      <c r="J307" s="87"/>
      <c r="K307" s="146"/>
      <c r="M307" s="177"/>
      <c r="N307" s="216"/>
      <c r="O307" s="177"/>
      <c r="P307" s="216"/>
      <c r="Q307" s="177"/>
      <c r="R307" s="216"/>
      <c r="S307" s="177"/>
      <c r="T307" s="216"/>
      <c r="U307" s="177"/>
      <c r="V307" s="216"/>
      <c r="W307" s="177"/>
      <c r="X307" s="216"/>
      <c r="Y307" s="177"/>
      <c r="Z307" s="216"/>
      <c r="AA307" s="177"/>
      <c r="AB307" s="216"/>
      <c r="AC307" s="177"/>
      <c r="AD307" s="216"/>
      <c r="AE307" s="177"/>
      <c r="AF307" s="216"/>
      <c r="AG307" s="177"/>
      <c r="AH307" s="216"/>
      <c r="AI307" s="177"/>
      <c r="AJ307" s="216"/>
      <c r="AK307" s="177"/>
      <c r="AL307" s="216"/>
      <c r="AM307" s="177"/>
      <c r="AN307" s="216"/>
      <c r="AO307" s="177"/>
      <c r="AP307" s="216"/>
      <c r="AQ307" s="177"/>
      <c r="AR307" s="216"/>
      <c r="AS307" s="177"/>
      <c r="AT307" s="216"/>
      <c r="AU307" s="177"/>
      <c r="AV307" s="216"/>
      <c r="AW307" s="177"/>
      <c r="AX307" s="216"/>
      <c r="AY307" s="177"/>
      <c r="AZ307" s="216"/>
      <c r="BA307" s="177"/>
      <c r="BB307" s="216"/>
      <c r="BC307" s="177"/>
      <c r="BD307" s="216"/>
      <c r="BE307" s="177"/>
      <c r="BF307" s="216"/>
      <c r="BG307" s="177"/>
      <c r="BH307" s="216"/>
      <c r="BI307" s="177"/>
      <c r="BJ307" s="216"/>
      <c r="BK307" s="177"/>
      <c r="BL307" s="216"/>
      <c r="BM307" s="177"/>
      <c r="BN307" s="216"/>
      <c r="BO307" s="177"/>
      <c r="BP307" s="216"/>
      <c r="BQ307" s="1"/>
    </row>
    <row r="308" spans="1:69" s="1" customFormat="1" ht="16.5" hidden="1" customHeight="1" x14ac:dyDescent="0.2">
      <c r="A308" s="114"/>
      <c r="B308" s="16"/>
      <c r="C308" s="72" t="s">
        <v>162</v>
      </c>
      <c r="D308" s="72" t="s">
        <v>73</v>
      </c>
      <c r="E308" s="73" t="s">
        <v>750</v>
      </c>
      <c r="F308" s="74" t="s">
        <v>751</v>
      </c>
      <c r="G308" s="75" t="s">
        <v>145</v>
      </c>
      <c r="H308" s="76">
        <v>4</v>
      </c>
      <c r="I308" s="77">
        <v>22.58</v>
      </c>
      <c r="J308" s="78">
        <f>ROUND(I308*H308,2)</f>
        <v>90.32</v>
      </c>
      <c r="K308" s="142"/>
      <c r="M308" s="161">
        <v>0</v>
      </c>
      <c r="N308" s="162">
        <f>M308*I308</f>
        <v>0</v>
      </c>
      <c r="O308" s="161">
        <v>0</v>
      </c>
      <c r="P308" s="162">
        <f>O308*I308</f>
        <v>0</v>
      </c>
      <c r="Q308" s="161">
        <v>0</v>
      </c>
      <c r="R308" s="162">
        <f>Q308*I308</f>
        <v>0</v>
      </c>
      <c r="S308" s="161">
        <f>M308+O308</f>
        <v>0</v>
      </c>
      <c r="T308" s="162">
        <f>S308*I308</f>
        <v>0</v>
      </c>
      <c r="U308" s="161">
        <v>0</v>
      </c>
      <c r="V308" s="162">
        <f>U308*I308</f>
        <v>0</v>
      </c>
      <c r="W308" s="161">
        <f>Q308+S308</f>
        <v>0</v>
      </c>
      <c r="X308" s="162">
        <f>W308*I308</f>
        <v>0</v>
      </c>
      <c r="Y308" s="161">
        <v>0</v>
      </c>
      <c r="Z308" s="162">
        <f>Y308*I308</f>
        <v>0</v>
      </c>
      <c r="AA308" s="161" t="e">
        <f>#REF!+#REF!</f>
        <v>#REF!</v>
      </c>
      <c r="AB308" s="162" t="e">
        <f>AA308*I308</f>
        <v>#REF!</v>
      </c>
      <c r="AC308" s="161">
        <v>0</v>
      </c>
      <c r="AD308" s="162">
        <f>AC308*I308</f>
        <v>0</v>
      </c>
      <c r="AE308" s="161" t="e">
        <f>Y308+AA308</f>
        <v>#REF!</v>
      </c>
      <c r="AF308" s="162" t="e">
        <f>AE308*I308</f>
        <v>#REF!</v>
      </c>
      <c r="AG308" s="161">
        <v>0</v>
      </c>
      <c r="AH308" s="162">
        <f>AG308*I308</f>
        <v>0</v>
      </c>
      <c r="AI308" s="161" t="e">
        <f>AC308+AE308</f>
        <v>#REF!</v>
      </c>
      <c r="AJ308" s="162" t="e">
        <f>AI308*I308</f>
        <v>#REF!</v>
      </c>
      <c r="AK308" s="161">
        <v>0</v>
      </c>
      <c r="AL308" s="162">
        <f>AK308*I308</f>
        <v>0</v>
      </c>
      <c r="AM308" s="161" t="e">
        <f>AG308+AI308</f>
        <v>#REF!</v>
      </c>
      <c r="AN308" s="162" t="e">
        <f>AM308*I308</f>
        <v>#REF!</v>
      </c>
      <c r="AO308" s="161">
        <v>0</v>
      </c>
      <c r="AP308" s="162">
        <f>AO308*I308</f>
        <v>0</v>
      </c>
      <c r="AQ308" s="161" t="e">
        <f>AK308+AM308</f>
        <v>#REF!</v>
      </c>
      <c r="AR308" s="162" t="e">
        <f>AQ308*I308</f>
        <v>#REF!</v>
      </c>
      <c r="AS308" s="161">
        <v>0</v>
      </c>
      <c r="AT308" s="162">
        <f>AS308*I308</f>
        <v>0</v>
      </c>
      <c r="AU308" s="161" t="e">
        <f>AO308+AQ308</f>
        <v>#REF!</v>
      </c>
      <c r="AV308" s="162" t="e">
        <f>AU308*I308</f>
        <v>#REF!</v>
      </c>
      <c r="AW308" s="161">
        <v>0</v>
      </c>
      <c r="AX308" s="162">
        <f>AW308*I308</f>
        <v>0</v>
      </c>
      <c r="AY308" s="161" t="e">
        <f t="shared" ref="AY308" si="603">AS308+AU308</f>
        <v>#REF!</v>
      </c>
      <c r="AZ308" s="162" t="e">
        <f>AY308*I308</f>
        <v>#REF!</v>
      </c>
      <c r="BA308" s="161">
        <v>0</v>
      </c>
      <c r="BB308" s="162">
        <f>BA308*I308</f>
        <v>0</v>
      </c>
      <c r="BC308" s="161" t="e">
        <f t="shared" ref="BC308" si="604">AW308+AY308</f>
        <v>#REF!</v>
      </c>
      <c r="BD308" s="162" t="e">
        <f>BC308*I308</f>
        <v>#REF!</v>
      </c>
      <c r="BE308" s="161">
        <v>0</v>
      </c>
      <c r="BF308" s="162">
        <f>BE308*I308</f>
        <v>0</v>
      </c>
      <c r="BG308" s="161" t="e">
        <f t="shared" ref="BG308" si="605">BA308+BC308</f>
        <v>#REF!</v>
      </c>
      <c r="BH308" s="162" t="e">
        <f>BG308*I308</f>
        <v>#REF!</v>
      </c>
      <c r="BI308" s="161">
        <v>0</v>
      </c>
      <c r="BJ308" s="162">
        <f>BI308*I308</f>
        <v>0</v>
      </c>
      <c r="BK308" s="161" t="e">
        <f t="shared" ref="BK308" si="606">BE308+BG308</f>
        <v>#REF!</v>
      </c>
      <c r="BL308" s="162" t="e">
        <f>BK308*I308</f>
        <v>#REF!</v>
      </c>
      <c r="BM308" s="161">
        <v>0</v>
      </c>
      <c r="BN308" s="162">
        <f>BM308*I308</f>
        <v>0</v>
      </c>
      <c r="BO308" s="161" t="e">
        <f>BI308+BK308</f>
        <v>#REF!</v>
      </c>
      <c r="BP308" s="162" t="e">
        <f>BO308*I308</f>
        <v>#REF!</v>
      </c>
      <c r="BQ308" s="6"/>
    </row>
    <row r="309" spans="1:69" s="6" customFormat="1" ht="11.25" hidden="1" customHeight="1" x14ac:dyDescent="0.2">
      <c r="B309" s="86"/>
      <c r="C309" s="87"/>
      <c r="D309" s="79" t="s">
        <v>77</v>
      </c>
      <c r="E309" s="88" t="s">
        <v>5</v>
      </c>
      <c r="F309" s="89" t="s">
        <v>753</v>
      </c>
      <c r="G309" s="87"/>
      <c r="H309" s="90">
        <v>4</v>
      </c>
      <c r="I309" s="91"/>
      <c r="J309" s="87"/>
      <c r="K309" s="146"/>
      <c r="M309" s="177"/>
      <c r="N309" s="216"/>
      <c r="O309" s="177"/>
      <c r="P309" s="216"/>
      <c r="Q309" s="177"/>
      <c r="R309" s="216"/>
      <c r="S309" s="177"/>
      <c r="T309" s="216"/>
      <c r="U309" s="177"/>
      <c r="V309" s="216"/>
      <c r="W309" s="177"/>
      <c r="X309" s="216"/>
      <c r="Y309" s="177"/>
      <c r="Z309" s="216"/>
      <c r="AA309" s="177"/>
      <c r="AB309" s="216"/>
      <c r="AC309" s="177"/>
      <c r="AD309" s="216"/>
      <c r="AE309" s="177"/>
      <c r="AF309" s="216"/>
      <c r="AG309" s="177"/>
      <c r="AH309" s="216"/>
      <c r="AI309" s="177"/>
      <c r="AJ309" s="216"/>
      <c r="AK309" s="177"/>
      <c r="AL309" s="216"/>
      <c r="AM309" s="177"/>
      <c r="AN309" s="216"/>
      <c r="AO309" s="177"/>
      <c r="AP309" s="216"/>
      <c r="AQ309" s="177"/>
      <c r="AR309" s="216"/>
      <c r="AS309" s="177"/>
      <c r="AT309" s="216"/>
      <c r="AU309" s="177"/>
      <c r="AV309" s="216"/>
      <c r="AW309" s="177"/>
      <c r="AX309" s="216"/>
      <c r="AY309" s="177"/>
      <c r="AZ309" s="216"/>
      <c r="BA309" s="177"/>
      <c r="BB309" s="216"/>
      <c r="BC309" s="177"/>
      <c r="BD309" s="216"/>
      <c r="BE309" s="177"/>
      <c r="BF309" s="216"/>
      <c r="BG309" s="177"/>
      <c r="BH309" s="216"/>
      <c r="BI309" s="177"/>
      <c r="BJ309" s="216"/>
      <c r="BK309" s="177"/>
      <c r="BL309" s="216"/>
      <c r="BM309" s="177"/>
      <c r="BN309" s="216"/>
      <c r="BO309" s="177"/>
      <c r="BP309" s="216"/>
      <c r="BQ309" s="1"/>
    </row>
    <row r="310" spans="1:69" s="1" customFormat="1" ht="21.75" hidden="1" customHeight="1" x14ac:dyDescent="0.2">
      <c r="A310" s="114"/>
      <c r="B310" s="16"/>
      <c r="C310" s="72" t="s">
        <v>163</v>
      </c>
      <c r="D310" s="72" t="s">
        <v>73</v>
      </c>
      <c r="E310" s="73" t="s">
        <v>754</v>
      </c>
      <c r="F310" s="74" t="s">
        <v>755</v>
      </c>
      <c r="G310" s="75" t="s">
        <v>145</v>
      </c>
      <c r="H310" s="76">
        <v>68</v>
      </c>
      <c r="I310" s="77">
        <v>41.23</v>
      </c>
      <c r="J310" s="78">
        <f>ROUND(I310*H310,2)</f>
        <v>2803.64</v>
      </c>
      <c r="K310" s="142"/>
      <c r="M310" s="161">
        <v>0</v>
      </c>
      <c r="N310" s="162">
        <f>M310*I310</f>
        <v>0</v>
      </c>
      <c r="O310" s="161">
        <v>0</v>
      </c>
      <c r="P310" s="162">
        <f>O310*I310</f>
        <v>0</v>
      </c>
      <c r="Q310" s="161">
        <v>0</v>
      </c>
      <c r="R310" s="162">
        <f>Q310*I310</f>
        <v>0</v>
      </c>
      <c r="S310" s="161">
        <f>M310+O310</f>
        <v>0</v>
      </c>
      <c r="T310" s="162">
        <f>S310*I310</f>
        <v>0</v>
      </c>
      <c r="U310" s="161">
        <v>0</v>
      </c>
      <c r="V310" s="162">
        <f>U310*I310</f>
        <v>0</v>
      </c>
      <c r="W310" s="161">
        <f>Q310+S310</f>
        <v>0</v>
      </c>
      <c r="X310" s="162">
        <f>W310*I310</f>
        <v>0</v>
      </c>
      <c r="Y310" s="161">
        <v>0</v>
      </c>
      <c r="Z310" s="162">
        <f>Y310*I310</f>
        <v>0</v>
      </c>
      <c r="AA310" s="161" t="e">
        <f>#REF!+#REF!</f>
        <v>#REF!</v>
      </c>
      <c r="AB310" s="162" t="e">
        <f>AA310*I310</f>
        <v>#REF!</v>
      </c>
      <c r="AC310" s="161">
        <v>0</v>
      </c>
      <c r="AD310" s="162">
        <f>AC310*I310</f>
        <v>0</v>
      </c>
      <c r="AE310" s="161" t="e">
        <f>Y310+AA310</f>
        <v>#REF!</v>
      </c>
      <c r="AF310" s="162" t="e">
        <f>AE310*I310</f>
        <v>#REF!</v>
      </c>
      <c r="AG310" s="161">
        <v>0</v>
      </c>
      <c r="AH310" s="162">
        <f>AG310*I310</f>
        <v>0</v>
      </c>
      <c r="AI310" s="161" t="e">
        <f>AC310+AE310</f>
        <v>#REF!</v>
      </c>
      <c r="AJ310" s="162" t="e">
        <f>AI310*I310</f>
        <v>#REF!</v>
      </c>
      <c r="AK310" s="161">
        <v>0</v>
      </c>
      <c r="AL310" s="162">
        <f>AK310*I310</f>
        <v>0</v>
      </c>
      <c r="AM310" s="161" t="e">
        <f>AG310+AI310</f>
        <v>#REF!</v>
      </c>
      <c r="AN310" s="162" t="e">
        <f>AM310*I310</f>
        <v>#REF!</v>
      </c>
      <c r="AO310" s="161">
        <v>0</v>
      </c>
      <c r="AP310" s="162">
        <f>AO310*I310</f>
        <v>0</v>
      </c>
      <c r="AQ310" s="161" t="e">
        <f>AK310+AM310</f>
        <v>#REF!</v>
      </c>
      <c r="AR310" s="162" t="e">
        <f>AQ310*I310</f>
        <v>#REF!</v>
      </c>
      <c r="AS310" s="161">
        <v>0</v>
      </c>
      <c r="AT310" s="162">
        <f>AS310*I310</f>
        <v>0</v>
      </c>
      <c r="AU310" s="161" t="e">
        <f>AO310+AQ310</f>
        <v>#REF!</v>
      </c>
      <c r="AV310" s="162" t="e">
        <f>AU310*I310</f>
        <v>#REF!</v>
      </c>
      <c r="AW310" s="161">
        <v>0</v>
      </c>
      <c r="AX310" s="162">
        <f>AW310*I310</f>
        <v>0</v>
      </c>
      <c r="AY310" s="161" t="e">
        <f t="shared" ref="AY310" si="607">AS310+AU310</f>
        <v>#REF!</v>
      </c>
      <c r="AZ310" s="162" t="e">
        <f>AY310*I310</f>
        <v>#REF!</v>
      </c>
      <c r="BA310" s="161">
        <v>0</v>
      </c>
      <c r="BB310" s="162">
        <f>BA310*I310</f>
        <v>0</v>
      </c>
      <c r="BC310" s="161" t="e">
        <f t="shared" ref="BC310" si="608">AW310+AY310</f>
        <v>#REF!</v>
      </c>
      <c r="BD310" s="162" t="e">
        <f>BC310*I310</f>
        <v>#REF!</v>
      </c>
      <c r="BE310" s="161">
        <v>0</v>
      </c>
      <c r="BF310" s="162">
        <f>BE310*I310</f>
        <v>0</v>
      </c>
      <c r="BG310" s="161" t="e">
        <f t="shared" ref="BG310" si="609">BA310+BC310</f>
        <v>#REF!</v>
      </c>
      <c r="BH310" s="162" t="e">
        <f>BG310*I310</f>
        <v>#REF!</v>
      </c>
      <c r="BI310" s="161">
        <v>0</v>
      </c>
      <c r="BJ310" s="162">
        <f>BI310*I310</f>
        <v>0</v>
      </c>
      <c r="BK310" s="161" t="e">
        <f t="shared" ref="BK310" si="610">BE310+BG310</f>
        <v>#REF!</v>
      </c>
      <c r="BL310" s="162" t="e">
        <f>BK310*I310</f>
        <v>#REF!</v>
      </c>
      <c r="BM310" s="161">
        <v>0</v>
      </c>
      <c r="BN310" s="162">
        <f>BM310*I310</f>
        <v>0</v>
      </c>
      <c r="BO310" s="161" t="e">
        <f>BI310+BK310</f>
        <v>#REF!</v>
      </c>
      <c r="BP310" s="162" t="e">
        <f>BO310*I310</f>
        <v>#REF!</v>
      </c>
      <c r="BQ310" s="6"/>
    </row>
    <row r="311" spans="1:69" s="6" customFormat="1" ht="11.25" hidden="1" customHeight="1" x14ac:dyDescent="0.2">
      <c r="B311" s="86"/>
      <c r="C311" s="87"/>
      <c r="D311" s="79" t="s">
        <v>77</v>
      </c>
      <c r="E311" s="88" t="s">
        <v>5</v>
      </c>
      <c r="F311" s="89" t="s">
        <v>756</v>
      </c>
      <c r="G311" s="87"/>
      <c r="H311" s="90">
        <v>68</v>
      </c>
      <c r="I311" s="91"/>
      <c r="J311" s="87"/>
      <c r="K311" s="146"/>
      <c r="M311" s="177"/>
      <c r="N311" s="216"/>
      <c r="O311" s="177"/>
      <c r="P311" s="216"/>
      <c r="Q311" s="177"/>
      <c r="R311" s="216"/>
      <c r="S311" s="177"/>
      <c r="T311" s="216"/>
      <c r="U311" s="177"/>
      <c r="V311" s="216"/>
      <c r="W311" s="177"/>
      <c r="X311" s="216"/>
      <c r="Y311" s="177"/>
      <c r="Z311" s="216"/>
      <c r="AA311" s="177"/>
      <c r="AB311" s="216"/>
      <c r="AC311" s="177"/>
      <c r="AD311" s="216"/>
      <c r="AE311" s="177"/>
      <c r="AF311" s="216"/>
      <c r="AG311" s="177"/>
      <c r="AH311" s="216"/>
      <c r="AI311" s="177"/>
      <c r="AJ311" s="216"/>
      <c r="AK311" s="177"/>
      <c r="AL311" s="216"/>
      <c r="AM311" s="177"/>
      <c r="AN311" s="216"/>
      <c r="AO311" s="177"/>
      <c r="AP311" s="216"/>
      <c r="AQ311" s="177"/>
      <c r="AR311" s="216"/>
      <c r="AS311" s="177"/>
      <c r="AT311" s="216"/>
      <c r="AU311" s="177"/>
      <c r="AV311" s="216"/>
      <c r="AW311" s="177"/>
      <c r="AX311" s="216"/>
      <c r="AY311" s="177"/>
      <c r="AZ311" s="216"/>
      <c r="BA311" s="177"/>
      <c r="BB311" s="216"/>
      <c r="BC311" s="177"/>
      <c r="BD311" s="216"/>
      <c r="BE311" s="177"/>
      <c r="BF311" s="216"/>
      <c r="BG311" s="177"/>
      <c r="BH311" s="216"/>
      <c r="BI311" s="177"/>
      <c r="BJ311" s="216"/>
      <c r="BK311" s="177"/>
      <c r="BL311" s="216"/>
      <c r="BM311" s="177"/>
      <c r="BN311" s="216"/>
      <c r="BO311" s="177"/>
      <c r="BP311" s="216"/>
      <c r="BQ311" s="1"/>
    </row>
    <row r="312" spans="1:69" s="1" customFormat="1" ht="21.75" hidden="1" customHeight="1" x14ac:dyDescent="0.2">
      <c r="A312" s="114"/>
      <c r="B312" s="16"/>
      <c r="C312" s="72" t="s">
        <v>165</v>
      </c>
      <c r="D312" s="72" t="s">
        <v>73</v>
      </c>
      <c r="E312" s="73" t="s">
        <v>754</v>
      </c>
      <c r="F312" s="74" t="s">
        <v>755</v>
      </c>
      <c r="G312" s="75" t="s">
        <v>145</v>
      </c>
      <c r="H312" s="76">
        <v>80</v>
      </c>
      <c r="I312" s="77">
        <v>41.23</v>
      </c>
      <c r="J312" s="78">
        <f>ROUND(I312*H312,2)</f>
        <v>3298.4</v>
      </c>
      <c r="K312" s="142"/>
      <c r="M312" s="161">
        <v>0</v>
      </c>
      <c r="N312" s="162">
        <f>M312*I312</f>
        <v>0</v>
      </c>
      <c r="O312" s="161">
        <v>0</v>
      </c>
      <c r="P312" s="162">
        <f>O312*I312</f>
        <v>0</v>
      </c>
      <c r="Q312" s="161">
        <v>0</v>
      </c>
      <c r="R312" s="162">
        <f>Q312*I312</f>
        <v>0</v>
      </c>
      <c r="S312" s="161">
        <f>M312+O312</f>
        <v>0</v>
      </c>
      <c r="T312" s="162">
        <f>S312*I312</f>
        <v>0</v>
      </c>
      <c r="U312" s="161">
        <v>0</v>
      </c>
      <c r="V312" s="162">
        <f>U312*I312</f>
        <v>0</v>
      </c>
      <c r="W312" s="161">
        <f>Q312+S312</f>
        <v>0</v>
      </c>
      <c r="X312" s="162">
        <f>W312*I312</f>
        <v>0</v>
      </c>
      <c r="Y312" s="161">
        <v>0</v>
      </c>
      <c r="Z312" s="162">
        <f>Y312*I312</f>
        <v>0</v>
      </c>
      <c r="AA312" s="161" t="e">
        <f>#REF!+#REF!</f>
        <v>#REF!</v>
      </c>
      <c r="AB312" s="162" t="e">
        <f>AA312*I312</f>
        <v>#REF!</v>
      </c>
      <c r="AC312" s="161">
        <v>0</v>
      </c>
      <c r="AD312" s="162">
        <f>AC312*I312</f>
        <v>0</v>
      </c>
      <c r="AE312" s="161" t="e">
        <f>Y312+AA312</f>
        <v>#REF!</v>
      </c>
      <c r="AF312" s="162" t="e">
        <f>AE312*I312</f>
        <v>#REF!</v>
      </c>
      <c r="AG312" s="161">
        <v>0</v>
      </c>
      <c r="AH312" s="162">
        <f>AG312*I312</f>
        <v>0</v>
      </c>
      <c r="AI312" s="161" t="e">
        <f>AC312+AE312</f>
        <v>#REF!</v>
      </c>
      <c r="AJ312" s="162" t="e">
        <f>AI312*I312</f>
        <v>#REF!</v>
      </c>
      <c r="AK312" s="161">
        <v>0</v>
      </c>
      <c r="AL312" s="162">
        <f>AK312*I312</f>
        <v>0</v>
      </c>
      <c r="AM312" s="161" t="e">
        <f>AG312+AI312</f>
        <v>#REF!</v>
      </c>
      <c r="AN312" s="162" t="e">
        <f>AM312*I312</f>
        <v>#REF!</v>
      </c>
      <c r="AO312" s="161">
        <v>0</v>
      </c>
      <c r="AP312" s="162">
        <f>AO312*I312</f>
        <v>0</v>
      </c>
      <c r="AQ312" s="161" t="e">
        <f>AK312+AM312</f>
        <v>#REF!</v>
      </c>
      <c r="AR312" s="162" t="e">
        <f>AQ312*I312</f>
        <v>#REF!</v>
      </c>
      <c r="AS312" s="161">
        <v>0</v>
      </c>
      <c r="AT312" s="162">
        <f>AS312*I312</f>
        <v>0</v>
      </c>
      <c r="AU312" s="161" t="e">
        <f>AO312+AQ312</f>
        <v>#REF!</v>
      </c>
      <c r="AV312" s="162" t="e">
        <f>AU312*I312</f>
        <v>#REF!</v>
      </c>
      <c r="AW312" s="161">
        <v>0</v>
      </c>
      <c r="AX312" s="162">
        <f>AW312*I312</f>
        <v>0</v>
      </c>
      <c r="AY312" s="161" t="e">
        <f t="shared" ref="AY312" si="611">AS312+AU312</f>
        <v>#REF!</v>
      </c>
      <c r="AZ312" s="162" t="e">
        <f>AY312*I312</f>
        <v>#REF!</v>
      </c>
      <c r="BA312" s="161">
        <v>0</v>
      </c>
      <c r="BB312" s="162">
        <f>BA312*I312</f>
        <v>0</v>
      </c>
      <c r="BC312" s="161" t="e">
        <f t="shared" ref="BC312" si="612">AW312+AY312</f>
        <v>#REF!</v>
      </c>
      <c r="BD312" s="162" t="e">
        <f>BC312*I312</f>
        <v>#REF!</v>
      </c>
      <c r="BE312" s="161">
        <v>0</v>
      </c>
      <c r="BF312" s="162">
        <f>BE312*I312</f>
        <v>0</v>
      </c>
      <c r="BG312" s="161" t="e">
        <f t="shared" ref="BG312" si="613">BA312+BC312</f>
        <v>#REF!</v>
      </c>
      <c r="BH312" s="162" t="e">
        <f>BG312*I312</f>
        <v>#REF!</v>
      </c>
      <c r="BI312" s="161">
        <v>0</v>
      </c>
      <c r="BJ312" s="162">
        <f>BI312*I312</f>
        <v>0</v>
      </c>
      <c r="BK312" s="161" t="e">
        <f t="shared" ref="BK312" si="614">BE312+BG312</f>
        <v>#REF!</v>
      </c>
      <c r="BL312" s="162" t="e">
        <f>BK312*I312</f>
        <v>#REF!</v>
      </c>
      <c r="BM312" s="161">
        <v>0</v>
      </c>
      <c r="BN312" s="162">
        <f>BM312*I312</f>
        <v>0</v>
      </c>
      <c r="BO312" s="161" t="e">
        <f>BI312+BK312</f>
        <v>#REF!</v>
      </c>
      <c r="BP312" s="162" t="e">
        <f>BO312*I312</f>
        <v>#REF!</v>
      </c>
      <c r="BQ312" s="6"/>
    </row>
    <row r="313" spans="1:69" s="6" customFormat="1" ht="11.25" hidden="1" customHeight="1" x14ac:dyDescent="0.2">
      <c r="B313" s="86"/>
      <c r="C313" s="87"/>
      <c r="D313" s="79" t="s">
        <v>77</v>
      </c>
      <c r="E313" s="88" t="s">
        <v>5</v>
      </c>
      <c r="F313" s="89" t="s">
        <v>757</v>
      </c>
      <c r="G313" s="87"/>
      <c r="H313" s="90">
        <v>80</v>
      </c>
      <c r="I313" s="91"/>
      <c r="J313" s="87"/>
      <c r="K313" s="146"/>
      <c r="M313" s="177"/>
      <c r="N313" s="216"/>
      <c r="O313" s="177"/>
      <c r="P313" s="216"/>
      <c r="Q313" s="177"/>
      <c r="R313" s="216"/>
      <c r="S313" s="177"/>
      <c r="T313" s="216"/>
      <c r="U313" s="177"/>
      <c r="V313" s="216"/>
      <c r="W313" s="177"/>
      <c r="X313" s="216"/>
      <c r="Y313" s="177"/>
      <c r="Z313" s="216"/>
      <c r="AA313" s="177"/>
      <c r="AB313" s="216"/>
      <c r="AC313" s="177"/>
      <c r="AD313" s="216"/>
      <c r="AE313" s="177"/>
      <c r="AF313" s="216"/>
      <c r="AG313" s="177"/>
      <c r="AH313" s="216"/>
      <c r="AI313" s="177"/>
      <c r="AJ313" s="216"/>
      <c r="AK313" s="177"/>
      <c r="AL313" s="216"/>
      <c r="AM313" s="177"/>
      <c r="AN313" s="216"/>
      <c r="AO313" s="177"/>
      <c r="AP313" s="216"/>
      <c r="AQ313" s="177"/>
      <c r="AR313" s="216"/>
      <c r="AS313" s="177"/>
      <c r="AT313" s="216"/>
      <c r="AU313" s="177"/>
      <c r="AV313" s="216"/>
      <c r="AW313" s="177"/>
      <c r="AX313" s="216"/>
      <c r="AY313" s="177"/>
      <c r="AZ313" s="216"/>
      <c r="BA313" s="177"/>
      <c r="BB313" s="216"/>
      <c r="BC313" s="177"/>
      <c r="BD313" s="216"/>
      <c r="BE313" s="177"/>
      <c r="BF313" s="216"/>
      <c r="BG313" s="177"/>
      <c r="BH313" s="216"/>
      <c r="BI313" s="177"/>
      <c r="BJ313" s="216"/>
      <c r="BK313" s="177"/>
      <c r="BL313" s="216"/>
      <c r="BM313" s="177"/>
      <c r="BN313" s="216"/>
      <c r="BO313" s="177"/>
      <c r="BP313" s="216"/>
      <c r="BQ313" s="1"/>
    </row>
    <row r="314" spans="1:69" s="1" customFormat="1" ht="16.5" hidden="1" customHeight="1" x14ac:dyDescent="0.2">
      <c r="A314" s="114"/>
      <c r="B314" s="16"/>
      <c r="C314" s="72" t="s">
        <v>138</v>
      </c>
      <c r="D314" s="72" t="s">
        <v>73</v>
      </c>
      <c r="E314" s="73" t="s">
        <v>758</v>
      </c>
      <c r="F314" s="74" t="s">
        <v>651</v>
      </c>
      <c r="G314" s="75" t="s">
        <v>584</v>
      </c>
      <c r="H314" s="76">
        <v>10</v>
      </c>
      <c r="I314" s="77">
        <v>47.7</v>
      </c>
      <c r="J314" s="78">
        <f>ROUND(I314*H314,2)</f>
        <v>477</v>
      </c>
      <c r="K314" s="142"/>
      <c r="M314" s="161">
        <v>0</v>
      </c>
      <c r="N314" s="162">
        <f>M314*I314</f>
        <v>0</v>
      </c>
      <c r="O314" s="161">
        <v>0</v>
      </c>
      <c r="P314" s="162">
        <f>O314*I314</f>
        <v>0</v>
      </c>
      <c r="Q314" s="161">
        <v>0</v>
      </c>
      <c r="R314" s="162">
        <f>Q314*I314</f>
        <v>0</v>
      </c>
      <c r="S314" s="161">
        <f>M314+O314</f>
        <v>0</v>
      </c>
      <c r="T314" s="162">
        <f>S314*I314</f>
        <v>0</v>
      </c>
      <c r="U314" s="161">
        <v>0</v>
      </c>
      <c r="V314" s="162">
        <f>U314*I314</f>
        <v>0</v>
      </c>
      <c r="W314" s="161">
        <f>Q314+S314</f>
        <v>0</v>
      </c>
      <c r="X314" s="162">
        <f>W314*I314</f>
        <v>0</v>
      </c>
      <c r="Y314" s="161">
        <v>0</v>
      </c>
      <c r="Z314" s="162">
        <f>Y314*I314</f>
        <v>0</v>
      </c>
      <c r="AA314" s="161" t="e">
        <f>#REF!+#REF!</f>
        <v>#REF!</v>
      </c>
      <c r="AB314" s="162" t="e">
        <f>AA314*I314</f>
        <v>#REF!</v>
      </c>
      <c r="AC314" s="161">
        <v>0</v>
      </c>
      <c r="AD314" s="162">
        <f>AC314*I314</f>
        <v>0</v>
      </c>
      <c r="AE314" s="161" t="e">
        <f>Y314+AA314</f>
        <v>#REF!</v>
      </c>
      <c r="AF314" s="162" t="e">
        <f>AE314*I314</f>
        <v>#REF!</v>
      </c>
      <c r="AG314" s="161">
        <v>0</v>
      </c>
      <c r="AH314" s="162">
        <f>AG314*I314</f>
        <v>0</v>
      </c>
      <c r="AI314" s="161" t="e">
        <f>AC314+AE314</f>
        <v>#REF!</v>
      </c>
      <c r="AJ314" s="162" t="e">
        <f>AI314*I314</f>
        <v>#REF!</v>
      </c>
      <c r="AK314" s="161">
        <v>0</v>
      </c>
      <c r="AL314" s="162">
        <f>AK314*I314</f>
        <v>0</v>
      </c>
      <c r="AM314" s="161" t="e">
        <f>AG314+AI314</f>
        <v>#REF!</v>
      </c>
      <c r="AN314" s="162" t="e">
        <f>AM314*I314</f>
        <v>#REF!</v>
      </c>
      <c r="AO314" s="161">
        <v>0</v>
      </c>
      <c r="AP314" s="162">
        <f>AO314*I314</f>
        <v>0</v>
      </c>
      <c r="AQ314" s="161" t="e">
        <f>AK314+AM314</f>
        <v>#REF!</v>
      </c>
      <c r="AR314" s="162" t="e">
        <f>AQ314*I314</f>
        <v>#REF!</v>
      </c>
      <c r="AS314" s="161">
        <v>0</v>
      </c>
      <c r="AT314" s="162">
        <f>AS314*I314</f>
        <v>0</v>
      </c>
      <c r="AU314" s="161" t="e">
        <f>AO314+AQ314</f>
        <v>#REF!</v>
      </c>
      <c r="AV314" s="162" t="e">
        <f>AU314*I314</f>
        <v>#REF!</v>
      </c>
      <c r="AW314" s="161">
        <v>0</v>
      </c>
      <c r="AX314" s="162">
        <f>AW314*I314</f>
        <v>0</v>
      </c>
      <c r="AY314" s="161" t="e">
        <f t="shared" ref="AY314" si="615">AS314+AU314</f>
        <v>#REF!</v>
      </c>
      <c r="AZ314" s="162" t="e">
        <f>AY314*I314</f>
        <v>#REF!</v>
      </c>
      <c r="BA314" s="161">
        <v>0</v>
      </c>
      <c r="BB314" s="162">
        <f>BA314*I314</f>
        <v>0</v>
      </c>
      <c r="BC314" s="161" t="e">
        <f t="shared" ref="BC314" si="616">AW314+AY314</f>
        <v>#REF!</v>
      </c>
      <c r="BD314" s="162" t="e">
        <f>BC314*I314</f>
        <v>#REF!</v>
      </c>
      <c r="BE314" s="161">
        <v>0</v>
      </c>
      <c r="BF314" s="162">
        <f>BE314*I314</f>
        <v>0</v>
      </c>
      <c r="BG314" s="161" t="e">
        <f t="shared" ref="BG314" si="617">BA314+BC314</f>
        <v>#REF!</v>
      </c>
      <c r="BH314" s="162" t="e">
        <f>BG314*I314</f>
        <v>#REF!</v>
      </c>
      <c r="BI314" s="161">
        <v>0</v>
      </c>
      <c r="BJ314" s="162">
        <f>BI314*I314</f>
        <v>0</v>
      </c>
      <c r="BK314" s="161" t="e">
        <f t="shared" ref="BK314" si="618">BE314+BG314</f>
        <v>#REF!</v>
      </c>
      <c r="BL314" s="162" t="e">
        <f>BK314*I314</f>
        <v>#REF!</v>
      </c>
      <c r="BM314" s="161">
        <v>0</v>
      </c>
      <c r="BN314" s="162">
        <f>BM314*I314</f>
        <v>0</v>
      </c>
      <c r="BO314" s="161" t="e">
        <f>BI314+BK314</f>
        <v>#REF!</v>
      </c>
      <c r="BP314" s="162" t="e">
        <f>BO314*I314</f>
        <v>#REF!</v>
      </c>
      <c r="BQ314" s="6"/>
    </row>
    <row r="315" spans="1:69" s="5" customFormat="1" ht="11.25" hidden="1" customHeight="1" x14ac:dyDescent="0.2">
      <c r="B315" s="81"/>
      <c r="C315" s="82"/>
      <c r="D315" s="79" t="s">
        <v>77</v>
      </c>
      <c r="E315" s="83" t="s">
        <v>5</v>
      </c>
      <c r="F315" s="84" t="s">
        <v>643</v>
      </c>
      <c r="G315" s="82"/>
      <c r="H315" s="83" t="s">
        <v>5</v>
      </c>
      <c r="I315" s="85"/>
      <c r="J315" s="82"/>
      <c r="K315" s="145"/>
      <c r="M315" s="176"/>
      <c r="N315" s="219"/>
      <c r="O315" s="176"/>
      <c r="P315" s="219"/>
      <c r="Q315" s="176"/>
      <c r="R315" s="219"/>
      <c r="S315" s="176"/>
      <c r="T315" s="219"/>
      <c r="U315" s="176"/>
      <c r="V315" s="219"/>
      <c r="W315" s="176"/>
      <c r="X315" s="219"/>
      <c r="Y315" s="176"/>
      <c r="Z315" s="219"/>
      <c r="AA315" s="176"/>
      <c r="AB315" s="219"/>
      <c r="AC315" s="176"/>
      <c r="AD315" s="219"/>
      <c r="AE315" s="176"/>
      <c r="AF315" s="219"/>
      <c r="AG315" s="176"/>
      <c r="AH315" s="219"/>
      <c r="AI315" s="176"/>
      <c r="AJ315" s="219"/>
      <c r="AK315" s="176"/>
      <c r="AL315" s="219"/>
      <c r="AM315" s="176"/>
      <c r="AN315" s="219"/>
      <c r="AO315" s="176"/>
      <c r="AP315" s="219"/>
      <c r="AQ315" s="176"/>
      <c r="AR315" s="219"/>
      <c r="AS315" s="176"/>
      <c r="AT315" s="219"/>
      <c r="AU315" s="176"/>
      <c r="AV315" s="219"/>
      <c r="AW315" s="176"/>
      <c r="AX315" s="219"/>
      <c r="AY315" s="176"/>
      <c r="AZ315" s="219"/>
      <c r="BA315" s="176"/>
      <c r="BB315" s="219"/>
      <c r="BC315" s="176"/>
      <c r="BD315" s="219"/>
      <c r="BE315" s="176"/>
      <c r="BF315" s="219"/>
      <c r="BG315" s="176"/>
      <c r="BH315" s="219"/>
      <c r="BI315" s="176"/>
      <c r="BJ315" s="219"/>
      <c r="BK315" s="176"/>
      <c r="BL315" s="219"/>
      <c r="BM315" s="176"/>
      <c r="BN315" s="219"/>
      <c r="BO315" s="176"/>
      <c r="BP315" s="219"/>
      <c r="BQ315" s="1"/>
    </row>
    <row r="316" spans="1:69" s="6" customFormat="1" ht="11.25" hidden="1" customHeight="1" x14ac:dyDescent="0.2">
      <c r="B316" s="86"/>
      <c r="C316" s="87"/>
      <c r="D316" s="79" t="s">
        <v>77</v>
      </c>
      <c r="E316" s="88" t="s">
        <v>5</v>
      </c>
      <c r="F316" s="89" t="s">
        <v>95</v>
      </c>
      <c r="G316" s="87"/>
      <c r="H316" s="90">
        <v>10</v>
      </c>
      <c r="I316" s="91"/>
      <c r="J316" s="87"/>
      <c r="K316" s="146"/>
      <c r="M316" s="177"/>
      <c r="N316" s="216"/>
      <c r="O316" s="177"/>
      <c r="P316" s="216"/>
      <c r="Q316" s="177"/>
      <c r="R316" s="216"/>
      <c r="S316" s="177"/>
      <c r="T316" s="216"/>
      <c r="U316" s="177"/>
      <c r="V316" s="216"/>
      <c r="W316" s="177"/>
      <c r="X316" s="216"/>
      <c r="Y316" s="177"/>
      <c r="Z316" s="216"/>
      <c r="AA316" s="177"/>
      <c r="AB316" s="216"/>
      <c r="AC316" s="177"/>
      <c r="AD316" s="216"/>
      <c r="AE316" s="177"/>
      <c r="AF316" s="216"/>
      <c r="AG316" s="177"/>
      <c r="AH316" s="216"/>
      <c r="AI316" s="177"/>
      <c r="AJ316" s="216"/>
      <c r="AK316" s="177"/>
      <c r="AL316" s="216"/>
      <c r="AM316" s="177"/>
      <c r="AN316" s="216"/>
      <c r="AO316" s="177"/>
      <c r="AP316" s="216"/>
      <c r="AQ316" s="177"/>
      <c r="AR316" s="216"/>
      <c r="AS316" s="177"/>
      <c r="AT316" s="216"/>
      <c r="AU316" s="177"/>
      <c r="AV316" s="216"/>
      <c r="AW316" s="177"/>
      <c r="AX316" s="216"/>
      <c r="AY316" s="177"/>
      <c r="AZ316" s="216"/>
      <c r="BA316" s="177"/>
      <c r="BB316" s="216"/>
      <c r="BC316" s="177"/>
      <c r="BD316" s="216"/>
      <c r="BE316" s="177"/>
      <c r="BF316" s="216"/>
      <c r="BG316" s="177"/>
      <c r="BH316" s="216"/>
      <c r="BI316" s="177"/>
      <c r="BJ316" s="216"/>
      <c r="BK316" s="177"/>
      <c r="BL316" s="216"/>
      <c r="BM316" s="177"/>
      <c r="BN316" s="216"/>
      <c r="BO316" s="177"/>
      <c r="BP316" s="216"/>
    </row>
    <row r="317" spans="1:69" s="7" customFormat="1" ht="11.25" hidden="1" customHeight="1" x14ac:dyDescent="0.2">
      <c r="B317" s="92"/>
      <c r="C317" s="93"/>
      <c r="D317" s="79" t="s">
        <v>77</v>
      </c>
      <c r="E317" s="94" t="s">
        <v>5</v>
      </c>
      <c r="F317" s="95" t="s">
        <v>78</v>
      </c>
      <c r="G317" s="93"/>
      <c r="H317" s="96">
        <v>10</v>
      </c>
      <c r="I317" s="97"/>
      <c r="J317" s="93"/>
      <c r="K317" s="147"/>
      <c r="M317" s="178"/>
      <c r="N317" s="220"/>
      <c r="O317" s="178"/>
      <c r="P317" s="220"/>
      <c r="Q317" s="178"/>
      <c r="R317" s="220"/>
      <c r="S317" s="178"/>
      <c r="T317" s="220"/>
      <c r="U317" s="178"/>
      <c r="V317" s="220"/>
      <c r="W317" s="178"/>
      <c r="X317" s="220"/>
      <c r="Y317" s="178"/>
      <c r="Z317" s="220"/>
      <c r="AA317" s="178"/>
      <c r="AB317" s="220"/>
      <c r="AC317" s="178"/>
      <c r="AD317" s="220"/>
      <c r="AE317" s="178"/>
      <c r="AF317" s="220"/>
      <c r="AG317" s="178"/>
      <c r="AH317" s="220"/>
      <c r="AI317" s="178"/>
      <c r="AJ317" s="220"/>
      <c r="AK317" s="178"/>
      <c r="AL317" s="220"/>
      <c r="AM317" s="178"/>
      <c r="AN317" s="220"/>
      <c r="AO317" s="178"/>
      <c r="AP317" s="220"/>
      <c r="AQ317" s="178"/>
      <c r="AR317" s="220"/>
      <c r="AS317" s="178"/>
      <c r="AT317" s="220"/>
      <c r="AU317" s="178"/>
      <c r="AV317" s="220"/>
      <c r="AW317" s="178"/>
      <c r="AX317" s="220"/>
      <c r="AY317" s="178"/>
      <c r="AZ317" s="220"/>
      <c r="BA317" s="178"/>
      <c r="BB317" s="220"/>
      <c r="BC317" s="178"/>
      <c r="BD317" s="220"/>
      <c r="BE317" s="178"/>
      <c r="BF317" s="220"/>
      <c r="BG317" s="178"/>
      <c r="BH317" s="220"/>
      <c r="BI317" s="178"/>
      <c r="BJ317" s="220"/>
      <c r="BK317" s="178"/>
      <c r="BL317" s="220"/>
      <c r="BM317" s="178"/>
      <c r="BN317" s="220"/>
      <c r="BO317" s="178"/>
      <c r="BP317" s="220"/>
      <c r="BQ317" s="1"/>
    </row>
    <row r="318" spans="1:69" s="1" customFormat="1" ht="21.75" hidden="1" customHeight="1" x14ac:dyDescent="0.2">
      <c r="A318" s="114"/>
      <c r="B318" s="16"/>
      <c r="C318" s="72" t="s">
        <v>166</v>
      </c>
      <c r="D318" s="72" t="s">
        <v>73</v>
      </c>
      <c r="E318" s="73" t="s">
        <v>759</v>
      </c>
      <c r="F318" s="74" t="s">
        <v>760</v>
      </c>
      <c r="G318" s="75" t="s">
        <v>130</v>
      </c>
      <c r="H318" s="76">
        <v>8</v>
      </c>
      <c r="I318" s="77">
        <v>26.08</v>
      </c>
      <c r="J318" s="78">
        <f>ROUND(I318*H318,2)</f>
        <v>208.64</v>
      </c>
      <c r="K318" s="142"/>
      <c r="M318" s="161">
        <v>0</v>
      </c>
      <c r="N318" s="162">
        <f>M318*I318</f>
        <v>0</v>
      </c>
      <c r="O318" s="161">
        <v>0</v>
      </c>
      <c r="P318" s="162">
        <f>O318*I318</f>
        <v>0</v>
      </c>
      <c r="Q318" s="161">
        <v>0</v>
      </c>
      <c r="R318" s="162">
        <f>Q318*I318</f>
        <v>0</v>
      </c>
      <c r="S318" s="161">
        <f>M318+O318</f>
        <v>0</v>
      </c>
      <c r="T318" s="162">
        <f>S318*I318</f>
        <v>0</v>
      </c>
      <c r="U318" s="161">
        <v>0</v>
      </c>
      <c r="V318" s="162">
        <f>U318*I318</f>
        <v>0</v>
      </c>
      <c r="W318" s="161">
        <f>Q318+S318</f>
        <v>0</v>
      </c>
      <c r="X318" s="162">
        <f>W318*I318</f>
        <v>0</v>
      </c>
      <c r="Y318" s="161">
        <v>0</v>
      </c>
      <c r="Z318" s="162">
        <f>Y318*I318</f>
        <v>0</v>
      </c>
      <c r="AA318" s="161" t="e">
        <f>#REF!+#REF!</f>
        <v>#REF!</v>
      </c>
      <c r="AB318" s="162" t="e">
        <f>AA318*I318</f>
        <v>#REF!</v>
      </c>
      <c r="AC318" s="161">
        <v>0</v>
      </c>
      <c r="AD318" s="162">
        <f>AC318*I318</f>
        <v>0</v>
      </c>
      <c r="AE318" s="161" t="e">
        <f>Y318+AA318</f>
        <v>#REF!</v>
      </c>
      <c r="AF318" s="162" t="e">
        <f>AE318*I318</f>
        <v>#REF!</v>
      </c>
      <c r="AG318" s="161">
        <v>0</v>
      </c>
      <c r="AH318" s="162">
        <f>AG318*I318</f>
        <v>0</v>
      </c>
      <c r="AI318" s="161" t="e">
        <f>AC318+AE318</f>
        <v>#REF!</v>
      </c>
      <c r="AJ318" s="162" t="e">
        <f>AI318*I318</f>
        <v>#REF!</v>
      </c>
      <c r="AK318" s="161">
        <v>0</v>
      </c>
      <c r="AL318" s="162">
        <f>AK318*I318</f>
        <v>0</v>
      </c>
      <c r="AM318" s="161" t="e">
        <f>AG318+AI318</f>
        <v>#REF!</v>
      </c>
      <c r="AN318" s="162" t="e">
        <f>AM318*I318</f>
        <v>#REF!</v>
      </c>
      <c r="AO318" s="161">
        <v>0</v>
      </c>
      <c r="AP318" s="162">
        <f>AO318*I318</f>
        <v>0</v>
      </c>
      <c r="AQ318" s="161" t="e">
        <f>AK318+AM318</f>
        <v>#REF!</v>
      </c>
      <c r="AR318" s="162" t="e">
        <f>AQ318*I318</f>
        <v>#REF!</v>
      </c>
      <c r="AS318" s="161">
        <v>0</v>
      </c>
      <c r="AT318" s="162">
        <f>AS318*I318</f>
        <v>0</v>
      </c>
      <c r="AU318" s="161" t="e">
        <f>AO318+AQ318</f>
        <v>#REF!</v>
      </c>
      <c r="AV318" s="162" t="e">
        <f>AU318*I318</f>
        <v>#REF!</v>
      </c>
      <c r="AW318" s="161">
        <v>0</v>
      </c>
      <c r="AX318" s="162">
        <f>AW318*I318</f>
        <v>0</v>
      </c>
      <c r="AY318" s="161" t="e">
        <f t="shared" ref="AY318" si="619">AS318+AU318</f>
        <v>#REF!</v>
      </c>
      <c r="AZ318" s="162" t="e">
        <f>AY318*I318</f>
        <v>#REF!</v>
      </c>
      <c r="BA318" s="161">
        <v>0</v>
      </c>
      <c r="BB318" s="162">
        <f>BA318*I318</f>
        <v>0</v>
      </c>
      <c r="BC318" s="161" t="e">
        <f t="shared" ref="BC318" si="620">AW318+AY318</f>
        <v>#REF!</v>
      </c>
      <c r="BD318" s="162" t="e">
        <f>BC318*I318</f>
        <v>#REF!</v>
      </c>
      <c r="BE318" s="161">
        <v>0</v>
      </c>
      <c r="BF318" s="162">
        <f>BE318*I318</f>
        <v>0</v>
      </c>
      <c r="BG318" s="161" t="e">
        <f t="shared" ref="BG318" si="621">BA318+BC318</f>
        <v>#REF!</v>
      </c>
      <c r="BH318" s="162" t="e">
        <f>BG318*I318</f>
        <v>#REF!</v>
      </c>
      <c r="BI318" s="161">
        <v>0</v>
      </c>
      <c r="BJ318" s="162">
        <f>BI318*I318</f>
        <v>0</v>
      </c>
      <c r="BK318" s="161" t="e">
        <f t="shared" ref="BK318" si="622">BE318+BG318</f>
        <v>#REF!</v>
      </c>
      <c r="BL318" s="162" t="e">
        <f>BK318*I318</f>
        <v>#REF!</v>
      </c>
      <c r="BM318" s="161">
        <v>0</v>
      </c>
      <c r="BN318" s="162">
        <f>BM318*I318</f>
        <v>0</v>
      </c>
      <c r="BO318" s="161" t="e">
        <f>BI318+BK318</f>
        <v>#REF!</v>
      </c>
      <c r="BP318" s="162" t="e">
        <f>BO318*I318</f>
        <v>#REF!</v>
      </c>
      <c r="BQ318" s="5"/>
    </row>
    <row r="319" spans="1:69" s="6" customFormat="1" ht="11.25" hidden="1" customHeight="1" x14ac:dyDescent="0.2">
      <c r="B319" s="86"/>
      <c r="C319" s="87"/>
      <c r="D319" s="79" t="s">
        <v>77</v>
      </c>
      <c r="E319" s="88" t="s">
        <v>5</v>
      </c>
      <c r="F319" s="89" t="s">
        <v>761</v>
      </c>
      <c r="G319" s="87"/>
      <c r="H319" s="90">
        <v>8</v>
      </c>
      <c r="I319" s="91"/>
      <c r="J319" s="87"/>
      <c r="K319" s="146"/>
      <c r="M319" s="177"/>
      <c r="N319" s="216"/>
      <c r="O319" s="177"/>
      <c r="P319" s="216"/>
      <c r="Q319" s="177"/>
      <c r="R319" s="216"/>
      <c r="S319" s="177"/>
      <c r="T319" s="216"/>
      <c r="U319" s="177"/>
      <c r="V319" s="216"/>
      <c r="W319" s="177"/>
      <c r="X319" s="216"/>
      <c r="Y319" s="177"/>
      <c r="Z319" s="216"/>
      <c r="AA319" s="177"/>
      <c r="AB319" s="216"/>
      <c r="AC319" s="177"/>
      <c r="AD319" s="216"/>
      <c r="AE319" s="177"/>
      <c r="AF319" s="216"/>
      <c r="AG319" s="177"/>
      <c r="AH319" s="216"/>
      <c r="AI319" s="177"/>
      <c r="AJ319" s="216"/>
      <c r="AK319" s="177"/>
      <c r="AL319" s="216"/>
      <c r="AM319" s="177"/>
      <c r="AN319" s="216"/>
      <c r="AO319" s="177"/>
      <c r="AP319" s="216"/>
      <c r="AQ319" s="177"/>
      <c r="AR319" s="216"/>
      <c r="AS319" s="177"/>
      <c r="AT319" s="216"/>
      <c r="AU319" s="177"/>
      <c r="AV319" s="216"/>
      <c r="AW319" s="177"/>
      <c r="AX319" s="216"/>
      <c r="AY319" s="177"/>
      <c r="AZ319" s="216"/>
      <c r="BA319" s="177"/>
      <c r="BB319" s="216"/>
      <c r="BC319" s="177"/>
      <c r="BD319" s="216"/>
      <c r="BE319" s="177"/>
      <c r="BF319" s="216"/>
      <c r="BG319" s="177"/>
      <c r="BH319" s="216"/>
      <c r="BI319" s="177"/>
      <c r="BJ319" s="216"/>
      <c r="BK319" s="177"/>
      <c r="BL319" s="216"/>
      <c r="BM319" s="177"/>
      <c r="BN319" s="216"/>
      <c r="BO319" s="177"/>
      <c r="BP319" s="216"/>
    </row>
    <row r="320" spans="1:69" s="1" customFormat="1" ht="21.75" hidden="1" customHeight="1" x14ac:dyDescent="0.2">
      <c r="A320" s="114"/>
      <c r="B320" s="16"/>
      <c r="C320" s="72" t="s">
        <v>167</v>
      </c>
      <c r="D320" s="72" t="s">
        <v>73</v>
      </c>
      <c r="E320" s="73" t="s">
        <v>762</v>
      </c>
      <c r="F320" s="74" t="s">
        <v>763</v>
      </c>
      <c r="G320" s="75" t="s">
        <v>130</v>
      </c>
      <c r="H320" s="76">
        <v>6</v>
      </c>
      <c r="I320" s="77">
        <v>42.29</v>
      </c>
      <c r="J320" s="78">
        <f>ROUND(I320*H320,2)</f>
        <v>253.74</v>
      </c>
      <c r="K320" s="142"/>
      <c r="M320" s="161">
        <v>0</v>
      </c>
      <c r="N320" s="162">
        <f>M320*I320</f>
        <v>0</v>
      </c>
      <c r="O320" s="161">
        <v>0</v>
      </c>
      <c r="P320" s="162">
        <f>O320*I320</f>
        <v>0</v>
      </c>
      <c r="Q320" s="161">
        <v>0</v>
      </c>
      <c r="R320" s="162">
        <f>Q320*I320</f>
        <v>0</v>
      </c>
      <c r="S320" s="161">
        <f>M320+O320</f>
        <v>0</v>
      </c>
      <c r="T320" s="162">
        <f>S320*I320</f>
        <v>0</v>
      </c>
      <c r="U320" s="161">
        <v>0</v>
      </c>
      <c r="V320" s="162">
        <f>U320*I320</f>
        <v>0</v>
      </c>
      <c r="W320" s="161">
        <f>Q320+S320</f>
        <v>0</v>
      </c>
      <c r="X320" s="162">
        <f>W320*I320</f>
        <v>0</v>
      </c>
      <c r="Y320" s="161">
        <v>0</v>
      </c>
      <c r="Z320" s="162">
        <f>Y320*I320</f>
        <v>0</v>
      </c>
      <c r="AA320" s="161" t="e">
        <f>#REF!+#REF!</f>
        <v>#REF!</v>
      </c>
      <c r="AB320" s="162" t="e">
        <f>AA320*I320</f>
        <v>#REF!</v>
      </c>
      <c r="AC320" s="161">
        <v>0</v>
      </c>
      <c r="AD320" s="162">
        <f>AC320*I320</f>
        <v>0</v>
      </c>
      <c r="AE320" s="161" t="e">
        <f>Y320+AA320</f>
        <v>#REF!</v>
      </c>
      <c r="AF320" s="162" t="e">
        <f>AE320*I320</f>
        <v>#REF!</v>
      </c>
      <c r="AG320" s="161">
        <v>0</v>
      </c>
      <c r="AH320" s="162">
        <f>AG320*I320</f>
        <v>0</v>
      </c>
      <c r="AI320" s="161" t="e">
        <f>AC320+AE320</f>
        <v>#REF!</v>
      </c>
      <c r="AJ320" s="162" t="e">
        <f>AI320*I320</f>
        <v>#REF!</v>
      </c>
      <c r="AK320" s="161">
        <v>0</v>
      </c>
      <c r="AL320" s="162">
        <f>AK320*I320</f>
        <v>0</v>
      </c>
      <c r="AM320" s="161" t="e">
        <f>AG320+AI320</f>
        <v>#REF!</v>
      </c>
      <c r="AN320" s="162" t="e">
        <f>AM320*I320</f>
        <v>#REF!</v>
      </c>
      <c r="AO320" s="161">
        <v>0</v>
      </c>
      <c r="AP320" s="162">
        <f>AO320*I320</f>
        <v>0</v>
      </c>
      <c r="AQ320" s="161" t="e">
        <f>AK320+AM320</f>
        <v>#REF!</v>
      </c>
      <c r="AR320" s="162" t="e">
        <f>AQ320*I320</f>
        <v>#REF!</v>
      </c>
      <c r="AS320" s="161">
        <v>0</v>
      </c>
      <c r="AT320" s="162">
        <f>AS320*I320</f>
        <v>0</v>
      </c>
      <c r="AU320" s="161" t="e">
        <f>AO320+AQ320</f>
        <v>#REF!</v>
      </c>
      <c r="AV320" s="162" t="e">
        <f>AU320*I320</f>
        <v>#REF!</v>
      </c>
      <c r="AW320" s="161">
        <v>0</v>
      </c>
      <c r="AX320" s="162">
        <f>AW320*I320</f>
        <v>0</v>
      </c>
      <c r="AY320" s="161" t="e">
        <f t="shared" ref="AY320" si="623">AS320+AU320</f>
        <v>#REF!</v>
      </c>
      <c r="AZ320" s="162" t="e">
        <f>AY320*I320</f>
        <v>#REF!</v>
      </c>
      <c r="BA320" s="161">
        <v>0</v>
      </c>
      <c r="BB320" s="162">
        <f>BA320*I320</f>
        <v>0</v>
      </c>
      <c r="BC320" s="161" t="e">
        <f t="shared" ref="BC320" si="624">AW320+AY320</f>
        <v>#REF!</v>
      </c>
      <c r="BD320" s="162" t="e">
        <f>BC320*I320</f>
        <v>#REF!</v>
      </c>
      <c r="BE320" s="161">
        <v>0</v>
      </c>
      <c r="BF320" s="162">
        <f>BE320*I320</f>
        <v>0</v>
      </c>
      <c r="BG320" s="161" t="e">
        <f t="shared" ref="BG320" si="625">BA320+BC320</f>
        <v>#REF!</v>
      </c>
      <c r="BH320" s="162" t="e">
        <f>BG320*I320</f>
        <v>#REF!</v>
      </c>
      <c r="BI320" s="161">
        <v>0</v>
      </c>
      <c r="BJ320" s="162">
        <f>BI320*I320</f>
        <v>0</v>
      </c>
      <c r="BK320" s="161" t="e">
        <f t="shared" ref="BK320" si="626">BE320+BG320</f>
        <v>#REF!</v>
      </c>
      <c r="BL320" s="162" t="e">
        <f>BK320*I320</f>
        <v>#REF!</v>
      </c>
      <c r="BM320" s="161">
        <v>0</v>
      </c>
      <c r="BN320" s="162">
        <f>BM320*I320</f>
        <v>0</v>
      </c>
      <c r="BO320" s="161" t="e">
        <f>BI320+BK320</f>
        <v>#REF!</v>
      </c>
      <c r="BP320" s="162" t="e">
        <f>BO320*I320</f>
        <v>#REF!</v>
      </c>
      <c r="BQ320" s="7"/>
    </row>
    <row r="321" spans="1:69" s="6" customFormat="1" ht="11.25" hidden="1" customHeight="1" x14ac:dyDescent="0.2">
      <c r="B321" s="86"/>
      <c r="C321" s="87"/>
      <c r="D321" s="79" t="s">
        <v>77</v>
      </c>
      <c r="E321" s="88" t="s">
        <v>5</v>
      </c>
      <c r="F321" s="89" t="s">
        <v>764</v>
      </c>
      <c r="G321" s="87"/>
      <c r="H321" s="90">
        <v>6</v>
      </c>
      <c r="I321" s="91"/>
      <c r="J321" s="87"/>
      <c r="K321" s="146"/>
      <c r="M321" s="177"/>
      <c r="N321" s="216"/>
      <c r="O321" s="177"/>
      <c r="P321" s="216"/>
      <c r="Q321" s="177"/>
      <c r="R321" s="216"/>
      <c r="S321" s="177"/>
      <c r="T321" s="216"/>
      <c r="U321" s="177"/>
      <c r="V321" s="216"/>
      <c r="W321" s="177"/>
      <c r="X321" s="216"/>
      <c r="Y321" s="177"/>
      <c r="Z321" s="216"/>
      <c r="AA321" s="177"/>
      <c r="AB321" s="216"/>
      <c r="AC321" s="177"/>
      <c r="AD321" s="216"/>
      <c r="AE321" s="177"/>
      <c r="AF321" s="216"/>
      <c r="AG321" s="177"/>
      <c r="AH321" s="216"/>
      <c r="AI321" s="177"/>
      <c r="AJ321" s="216"/>
      <c r="AK321" s="177"/>
      <c r="AL321" s="216"/>
      <c r="AM321" s="177"/>
      <c r="AN321" s="216"/>
      <c r="AO321" s="177"/>
      <c r="AP321" s="216"/>
      <c r="AQ321" s="177"/>
      <c r="AR321" s="216"/>
      <c r="AS321" s="177"/>
      <c r="AT321" s="216"/>
      <c r="AU321" s="177"/>
      <c r="AV321" s="216"/>
      <c r="AW321" s="177"/>
      <c r="AX321" s="216"/>
      <c r="AY321" s="177"/>
      <c r="AZ321" s="216"/>
      <c r="BA321" s="177"/>
      <c r="BB321" s="216"/>
      <c r="BC321" s="177"/>
      <c r="BD321" s="216"/>
      <c r="BE321" s="177"/>
      <c r="BF321" s="216"/>
      <c r="BG321" s="177"/>
      <c r="BH321" s="216"/>
      <c r="BI321" s="177"/>
      <c r="BJ321" s="216"/>
      <c r="BK321" s="177"/>
      <c r="BL321" s="216"/>
      <c r="BM321" s="177"/>
      <c r="BN321" s="216"/>
      <c r="BO321" s="177"/>
      <c r="BP321" s="216"/>
      <c r="BQ321" s="1"/>
    </row>
    <row r="322" spans="1:69" s="1" customFormat="1" ht="16.5" hidden="1" customHeight="1" x14ac:dyDescent="0.2">
      <c r="A322" s="114"/>
      <c r="B322" s="16"/>
      <c r="C322" s="72" t="s">
        <v>168</v>
      </c>
      <c r="D322" s="72" t="s">
        <v>73</v>
      </c>
      <c r="E322" s="73" t="s">
        <v>765</v>
      </c>
      <c r="F322" s="74" t="s">
        <v>766</v>
      </c>
      <c r="G322" s="75" t="s">
        <v>130</v>
      </c>
      <c r="H322" s="76">
        <v>34</v>
      </c>
      <c r="I322" s="77">
        <v>166.42</v>
      </c>
      <c r="J322" s="78">
        <f>ROUND(I322*H322,2)</f>
        <v>5658.28</v>
      </c>
      <c r="K322" s="142"/>
      <c r="M322" s="161">
        <v>0</v>
      </c>
      <c r="N322" s="162">
        <f>M322*I322</f>
        <v>0</v>
      </c>
      <c r="O322" s="161">
        <v>0</v>
      </c>
      <c r="P322" s="162">
        <f>O322*I322</f>
        <v>0</v>
      </c>
      <c r="Q322" s="161">
        <v>0</v>
      </c>
      <c r="R322" s="162">
        <f>Q322*I322</f>
        <v>0</v>
      </c>
      <c r="S322" s="161">
        <f>M322+O322</f>
        <v>0</v>
      </c>
      <c r="T322" s="162">
        <f>S322*I322</f>
        <v>0</v>
      </c>
      <c r="U322" s="161">
        <v>0</v>
      </c>
      <c r="V322" s="162">
        <f>U322*I322</f>
        <v>0</v>
      </c>
      <c r="W322" s="161">
        <f>Q322+S322</f>
        <v>0</v>
      </c>
      <c r="X322" s="162">
        <f>W322*I322</f>
        <v>0</v>
      </c>
      <c r="Y322" s="161">
        <v>0</v>
      </c>
      <c r="Z322" s="162">
        <f>Y322*I322</f>
        <v>0</v>
      </c>
      <c r="AA322" s="161" t="e">
        <f>#REF!+#REF!</f>
        <v>#REF!</v>
      </c>
      <c r="AB322" s="162" t="e">
        <f>AA322*I322</f>
        <v>#REF!</v>
      </c>
      <c r="AC322" s="161">
        <v>0</v>
      </c>
      <c r="AD322" s="162">
        <f>AC322*I322</f>
        <v>0</v>
      </c>
      <c r="AE322" s="161" t="e">
        <f>Y322+AA322</f>
        <v>#REF!</v>
      </c>
      <c r="AF322" s="162" t="e">
        <f>AE322*I322</f>
        <v>#REF!</v>
      </c>
      <c r="AG322" s="161">
        <v>0</v>
      </c>
      <c r="AH322" s="162">
        <f>AG322*I322</f>
        <v>0</v>
      </c>
      <c r="AI322" s="161" t="e">
        <f>AC322+AE322</f>
        <v>#REF!</v>
      </c>
      <c r="AJ322" s="162" t="e">
        <f>AI322*I322</f>
        <v>#REF!</v>
      </c>
      <c r="AK322" s="161">
        <v>0</v>
      </c>
      <c r="AL322" s="162">
        <f>AK322*I322</f>
        <v>0</v>
      </c>
      <c r="AM322" s="161" t="e">
        <f>AG322+AI322</f>
        <v>#REF!</v>
      </c>
      <c r="AN322" s="162" t="e">
        <f>AM322*I322</f>
        <v>#REF!</v>
      </c>
      <c r="AO322" s="161">
        <v>0</v>
      </c>
      <c r="AP322" s="162">
        <f>AO322*I322</f>
        <v>0</v>
      </c>
      <c r="AQ322" s="161" t="e">
        <f>AK322+AM322</f>
        <v>#REF!</v>
      </c>
      <c r="AR322" s="162" t="e">
        <f>AQ322*I322</f>
        <v>#REF!</v>
      </c>
      <c r="AS322" s="161">
        <v>0</v>
      </c>
      <c r="AT322" s="162">
        <f>AS322*I322</f>
        <v>0</v>
      </c>
      <c r="AU322" s="161" t="e">
        <f>AO322+AQ322</f>
        <v>#REF!</v>
      </c>
      <c r="AV322" s="162" t="e">
        <f>AU322*I322</f>
        <v>#REF!</v>
      </c>
      <c r="AW322" s="161">
        <v>0</v>
      </c>
      <c r="AX322" s="162">
        <f>AW322*I322</f>
        <v>0</v>
      </c>
      <c r="AY322" s="161" t="e">
        <f t="shared" ref="AY322" si="627">AS322+AU322</f>
        <v>#REF!</v>
      </c>
      <c r="AZ322" s="162" t="e">
        <f>AY322*I322</f>
        <v>#REF!</v>
      </c>
      <c r="BA322" s="161">
        <v>0</v>
      </c>
      <c r="BB322" s="162">
        <f>BA322*I322</f>
        <v>0</v>
      </c>
      <c r="BC322" s="161" t="e">
        <f t="shared" ref="BC322" si="628">AW322+AY322</f>
        <v>#REF!</v>
      </c>
      <c r="BD322" s="162" t="e">
        <f>BC322*I322</f>
        <v>#REF!</v>
      </c>
      <c r="BE322" s="161">
        <v>0</v>
      </c>
      <c r="BF322" s="162">
        <f>BE322*I322</f>
        <v>0</v>
      </c>
      <c r="BG322" s="161" t="e">
        <f t="shared" ref="BG322" si="629">BA322+BC322</f>
        <v>#REF!</v>
      </c>
      <c r="BH322" s="162" t="e">
        <f>BG322*I322</f>
        <v>#REF!</v>
      </c>
      <c r="BI322" s="161">
        <v>0</v>
      </c>
      <c r="BJ322" s="162">
        <f>BI322*I322</f>
        <v>0</v>
      </c>
      <c r="BK322" s="161" t="e">
        <f t="shared" ref="BK322" si="630">BE322+BG322</f>
        <v>#REF!</v>
      </c>
      <c r="BL322" s="162" t="e">
        <f>BK322*I322</f>
        <v>#REF!</v>
      </c>
      <c r="BM322" s="161">
        <v>0</v>
      </c>
      <c r="BN322" s="162">
        <f>BM322*I322</f>
        <v>0</v>
      </c>
      <c r="BO322" s="161" t="e">
        <f>BI322+BK322</f>
        <v>#REF!</v>
      </c>
      <c r="BP322" s="162" t="e">
        <f>BO322*I322</f>
        <v>#REF!</v>
      </c>
      <c r="BQ322" s="6"/>
    </row>
    <row r="323" spans="1:69" s="6" customFormat="1" ht="11.25" hidden="1" customHeight="1" x14ac:dyDescent="0.2">
      <c r="B323" s="86"/>
      <c r="C323" s="87"/>
      <c r="D323" s="79" t="s">
        <v>77</v>
      </c>
      <c r="E323" s="88" t="s">
        <v>5</v>
      </c>
      <c r="F323" s="89" t="s">
        <v>767</v>
      </c>
      <c r="G323" s="87"/>
      <c r="H323" s="90">
        <v>34</v>
      </c>
      <c r="I323" s="91"/>
      <c r="J323" s="87"/>
      <c r="K323" s="146"/>
      <c r="M323" s="177"/>
      <c r="N323" s="216"/>
      <c r="O323" s="177"/>
      <c r="P323" s="216"/>
      <c r="Q323" s="177"/>
      <c r="R323" s="216"/>
      <c r="S323" s="177"/>
      <c r="T323" s="216"/>
      <c r="U323" s="177"/>
      <c r="V323" s="216"/>
      <c r="W323" s="177"/>
      <c r="X323" s="216"/>
      <c r="Y323" s="177"/>
      <c r="Z323" s="216"/>
      <c r="AA323" s="177"/>
      <c r="AB323" s="216"/>
      <c r="AC323" s="177"/>
      <c r="AD323" s="216"/>
      <c r="AE323" s="177"/>
      <c r="AF323" s="216"/>
      <c r="AG323" s="177"/>
      <c r="AH323" s="216"/>
      <c r="AI323" s="177"/>
      <c r="AJ323" s="216"/>
      <c r="AK323" s="177"/>
      <c r="AL323" s="216"/>
      <c r="AM323" s="177"/>
      <c r="AN323" s="216"/>
      <c r="AO323" s="177"/>
      <c r="AP323" s="216"/>
      <c r="AQ323" s="177"/>
      <c r="AR323" s="216"/>
      <c r="AS323" s="177"/>
      <c r="AT323" s="216"/>
      <c r="AU323" s="177"/>
      <c r="AV323" s="216"/>
      <c r="AW323" s="177"/>
      <c r="AX323" s="216"/>
      <c r="AY323" s="177"/>
      <c r="AZ323" s="216"/>
      <c r="BA323" s="177"/>
      <c r="BB323" s="216"/>
      <c r="BC323" s="177"/>
      <c r="BD323" s="216"/>
      <c r="BE323" s="177"/>
      <c r="BF323" s="216"/>
      <c r="BG323" s="177"/>
      <c r="BH323" s="216"/>
      <c r="BI323" s="177"/>
      <c r="BJ323" s="216"/>
      <c r="BK323" s="177"/>
      <c r="BL323" s="216"/>
      <c r="BM323" s="177"/>
      <c r="BN323" s="216"/>
      <c r="BO323" s="177"/>
      <c r="BP323" s="216"/>
      <c r="BQ323" s="1"/>
    </row>
    <row r="324" spans="1:69" s="1" customFormat="1" ht="21.75" hidden="1" customHeight="1" x14ac:dyDescent="0.2">
      <c r="A324" s="114"/>
      <c r="B324" s="16"/>
      <c r="C324" s="72" t="s">
        <v>169</v>
      </c>
      <c r="D324" s="72" t="s">
        <v>73</v>
      </c>
      <c r="E324" s="73" t="s">
        <v>768</v>
      </c>
      <c r="F324" s="74" t="s">
        <v>769</v>
      </c>
      <c r="G324" s="75" t="s">
        <v>130</v>
      </c>
      <c r="H324" s="76">
        <v>40</v>
      </c>
      <c r="I324" s="77">
        <v>79.819999999999993</v>
      </c>
      <c r="J324" s="78">
        <f>ROUND(I324*H324,2)</f>
        <v>3192.8</v>
      </c>
      <c r="K324" s="142"/>
      <c r="M324" s="161">
        <v>0</v>
      </c>
      <c r="N324" s="162">
        <f>M324*I324</f>
        <v>0</v>
      </c>
      <c r="O324" s="161">
        <v>0</v>
      </c>
      <c r="P324" s="162">
        <f>O324*I324</f>
        <v>0</v>
      </c>
      <c r="Q324" s="161">
        <v>0</v>
      </c>
      <c r="R324" s="162">
        <f>Q324*I324</f>
        <v>0</v>
      </c>
      <c r="S324" s="161">
        <f>M324+O324</f>
        <v>0</v>
      </c>
      <c r="T324" s="162">
        <f>S324*I324</f>
        <v>0</v>
      </c>
      <c r="U324" s="161">
        <v>0</v>
      </c>
      <c r="V324" s="162">
        <f>U324*I324</f>
        <v>0</v>
      </c>
      <c r="W324" s="161">
        <f>Q324+S324</f>
        <v>0</v>
      </c>
      <c r="X324" s="162">
        <f>W324*I324</f>
        <v>0</v>
      </c>
      <c r="Y324" s="161">
        <v>0</v>
      </c>
      <c r="Z324" s="162">
        <f>Y324*I324</f>
        <v>0</v>
      </c>
      <c r="AA324" s="161" t="e">
        <f>#REF!+#REF!</f>
        <v>#REF!</v>
      </c>
      <c r="AB324" s="162" t="e">
        <f>AA324*I324</f>
        <v>#REF!</v>
      </c>
      <c r="AC324" s="161">
        <v>0</v>
      </c>
      <c r="AD324" s="162">
        <f>AC324*I324</f>
        <v>0</v>
      </c>
      <c r="AE324" s="161" t="e">
        <f>Y324+AA324</f>
        <v>#REF!</v>
      </c>
      <c r="AF324" s="162" t="e">
        <f>AE324*I324</f>
        <v>#REF!</v>
      </c>
      <c r="AG324" s="161">
        <v>0</v>
      </c>
      <c r="AH324" s="162">
        <f>AG324*I324</f>
        <v>0</v>
      </c>
      <c r="AI324" s="161" t="e">
        <f>AC324+AE324</f>
        <v>#REF!</v>
      </c>
      <c r="AJ324" s="162" t="e">
        <f>AI324*I324</f>
        <v>#REF!</v>
      </c>
      <c r="AK324" s="161">
        <v>0</v>
      </c>
      <c r="AL324" s="162">
        <f>AK324*I324</f>
        <v>0</v>
      </c>
      <c r="AM324" s="161" t="e">
        <f>AG324+AI324</f>
        <v>#REF!</v>
      </c>
      <c r="AN324" s="162" t="e">
        <f>AM324*I324</f>
        <v>#REF!</v>
      </c>
      <c r="AO324" s="161">
        <v>0</v>
      </c>
      <c r="AP324" s="162">
        <f>AO324*I324</f>
        <v>0</v>
      </c>
      <c r="AQ324" s="161" t="e">
        <f>AK324+AM324</f>
        <v>#REF!</v>
      </c>
      <c r="AR324" s="162" t="e">
        <f>AQ324*I324</f>
        <v>#REF!</v>
      </c>
      <c r="AS324" s="161">
        <v>0</v>
      </c>
      <c r="AT324" s="162">
        <f>AS324*I324</f>
        <v>0</v>
      </c>
      <c r="AU324" s="161" t="e">
        <f>AO324+AQ324</f>
        <v>#REF!</v>
      </c>
      <c r="AV324" s="162" t="e">
        <f>AU324*I324</f>
        <v>#REF!</v>
      </c>
      <c r="AW324" s="161">
        <v>0</v>
      </c>
      <c r="AX324" s="162">
        <f>AW324*I324</f>
        <v>0</v>
      </c>
      <c r="AY324" s="161" t="e">
        <f t="shared" ref="AY324" si="631">AS324+AU324</f>
        <v>#REF!</v>
      </c>
      <c r="AZ324" s="162" t="e">
        <f>AY324*I324</f>
        <v>#REF!</v>
      </c>
      <c r="BA324" s="161">
        <v>0</v>
      </c>
      <c r="BB324" s="162">
        <f>BA324*I324</f>
        <v>0</v>
      </c>
      <c r="BC324" s="161" t="e">
        <f t="shared" ref="BC324" si="632">AW324+AY324</f>
        <v>#REF!</v>
      </c>
      <c r="BD324" s="162" t="e">
        <f>BC324*I324</f>
        <v>#REF!</v>
      </c>
      <c r="BE324" s="161">
        <v>0</v>
      </c>
      <c r="BF324" s="162">
        <f>BE324*I324</f>
        <v>0</v>
      </c>
      <c r="BG324" s="161" t="e">
        <f t="shared" ref="BG324" si="633">BA324+BC324</f>
        <v>#REF!</v>
      </c>
      <c r="BH324" s="162" t="e">
        <f>BG324*I324</f>
        <v>#REF!</v>
      </c>
      <c r="BI324" s="161">
        <v>0</v>
      </c>
      <c r="BJ324" s="162">
        <f>BI324*I324</f>
        <v>0</v>
      </c>
      <c r="BK324" s="161" t="e">
        <f t="shared" ref="BK324" si="634">BE324+BG324</f>
        <v>#REF!</v>
      </c>
      <c r="BL324" s="162" t="e">
        <f>BK324*I324</f>
        <v>#REF!</v>
      </c>
      <c r="BM324" s="161">
        <v>0</v>
      </c>
      <c r="BN324" s="162">
        <f>BM324*I324</f>
        <v>0</v>
      </c>
      <c r="BO324" s="161" t="e">
        <f>BI324+BK324</f>
        <v>#REF!</v>
      </c>
      <c r="BP324" s="162" t="e">
        <f>BO324*I324</f>
        <v>#REF!</v>
      </c>
      <c r="BQ324" s="6"/>
    </row>
    <row r="325" spans="1:69" s="6" customFormat="1" ht="11.25" hidden="1" customHeight="1" x14ac:dyDescent="0.2">
      <c r="B325" s="86"/>
      <c r="C325" s="87"/>
      <c r="D325" s="79" t="s">
        <v>77</v>
      </c>
      <c r="E325" s="88" t="s">
        <v>5</v>
      </c>
      <c r="F325" s="89" t="s">
        <v>770</v>
      </c>
      <c r="G325" s="87"/>
      <c r="H325" s="90">
        <v>40</v>
      </c>
      <c r="I325" s="91"/>
      <c r="J325" s="87"/>
      <c r="K325" s="146"/>
      <c r="M325" s="177"/>
      <c r="N325" s="216"/>
      <c r="O325" s="177"/>
      <c r="P325" s="216"/>
      <c r="Q325" s="177"/>
      <c r="R325" s="216"/>
      <c r="S325" s="177"/>
      <c r="T325" s="216"/>
      <c r="U325" s="177"/>
      <c r="V325" s="216"/>
      <c r="W325" s="177"/>
      <c r="X325" s="216"/>
      <c r="Y325" s="177"/>
      <c r="Z325" s="216"/>
      <c r="AA325" s="177"/>
      <c r="AB325" s="216"/>
      <c r="AC325" s="177"/>
      <c r="AD325" s="216"/>
      <c r="AE325" s="177"/>
      <c r="AF325" s="216"/>
      <c r="AG325" s="177"/>
      <c r="AH325" s="216"/>
      <c r="AI325" s="177"/>
      <c r="AJ325" s="216"/>
      <c r="AK325" s="177"/>
      <c r="AL325" s="216"/>
      <c r="AM325" s="177"/>
      <c r="AN325" s="216"/>
      <c r="AO325" s="177"/>
      <c r="AP325" s="216"/>
      <c r="AQ325" s="177"/>
      <c r="AR325" s="216"/>
      <c r="AS325" s="177"/>
      <c r="AT325" s="216"/>
      <c r="AU325" s="177"/>
      <c r="AV325" s="216"/>
      <c r="AW325" s="177"/>
      <c r="AX325" s="216"/>
      <c r="AY325" s="177"/>
      <c r="AZ325" s="216"/>
      <c r="BA325" s="177"/>
      <c r="BB325" s="216"/>
      <c r="BC325" s="177"/>
      <c r="BD325" s="216"/>
      <c r="BE325" s="177"/>
      <c r="BF325" s="216"/>
      <c r="BG325" s="177"/>
      <c r="BH325" s="216"/>
      <c r="BI325" s="177"/>
      <c r="BJ325" s="216"/>
      <c r="BK325" s="177"/>
      <c r="BL325" s="216"/>
      <c r="BM325" s="177"/>
      <c r="BN325" s="216"/>
      <c r="BO325" s="177"/>
      <c r="BP325" s="216"/>
      <c r="BQ325" s="1"/>
    </row>
    <row r="326" spans="1:69" s="1" customFormat="1" ht="21.75" hidden="1" customHeight="1" x14ac:dyDescent="0.2">
      <c r="A326" s="114"/>
      <c r="B326" s="16"/>
      <c r="C326" s="72" t="s">
        <v>170</v>
      </c>
      <c r="D326" s="72" t="s">
        <v>73</v>
      </c>
      <c r="E326" s="73" t="s">
        <v>771</v>
      </c>
      <c r="F326" s="74" t="s">
        <v>772</v>
      </c>
      <c r="G326" s="75" t="s">
        <v>130</v>
      </c>
      <c r="H326" s="76">
        <v>4</v>
      </c>
      <c r="I326" s="77">
        <v>148.4</v>
      </c>
      <c r="J326" s="78">
        <f>ROUND(I326*H326,2)</f>
        <v>593.6</v>
      </c>
      <c r="K326" s="142"/>
      <c r="M326" s="161">
        <v>0</v>
      </c>
      <c r="N326" s="162">
        <f>M326*I326</f>
        <v>0</v>
      </c>
      <c r="O326" s="161">
        <v>0</v>
      </c>
      <c r="P326" s="162">
        <f>O326*I326</f>
        <v>0</v>
      </c>
      <c r="Q326" s="161">
        <v>0</v>
      </c>
      <c r="R326" s="162">
        <f>Q326*I326</f>
        <v>0</v>
      </c>
      <c r="S326" s="161">
        <f>M326+O326</f>
        <v>0</v>
      </c>
      <c r="T326" s="162">
        <f>S326*I326</f>
        <v>0</v>
      </c>
      <c r="U326" s="161">
        <v>0</v>
      </c>
      <c r="V326" s="162">
        <f>U326*I326</f>
        <v>0</v>
      </c>
      <c r="W326" s="161">
        <f>Q326+S326</f>
        <v>0</v>
      </c>
      <c r="X326" s="162">
        <f>W326*I326</f>
        <v>0</v>
      </c>
      <c r="Y326" s="161">
        <v>0</v>
      </c>
      <c r="Z326" s="162">
        <f>Y326*I326</f>
        <v>0</v>
      </c>
      <c r="AA326" s="161" t="e">
        <f>#REF!+#REF!</f>
        <v>#REF!</v>
      </c>
      <c r="AB326" s="162" t="e">
        <f>AA326*I326</f>
        <v>#REF!</v>
      </c>
      <c r="AC326" s="161">
        <v>0</v>
      </c>
      <c r="AD326" s="162">
        <f>AC326*I326</f>
        <v>0</v>
      </c>
      <c r="AE326" s="161" t="e">
        <f>Y326+AA326</f>
        <v>#REF!</v>
      </c>
      <c r="AF326" s="162" t="e">
        <f>AE326*I326</f>
        <v>#REF!</v>
      </c>
      <c r="AG326" s="161">
        <v>0</v>
      </c>
      <c r="AH326" s="162">
        <f>AG326*I326</f>
        <v>0</v>
      </c>
      <c r="AI326" s="161" t="e">
        <f>AC326+AE326</f>
        <v>#REF!</v>
      </c>
      <c r="AJ326" s="162" t="e">
        <f>AI326*I326</f>
        <v>#REF!</v>
      </c>
      <c r="AK326" s="161">
        <v>0</v>
      </c>
      <c r="AL326" s="162">
        <f>AK326*I326</f>
        <v>0</v>
      </c>
      <c r="AM326" s="161" t="e">
        <f>AG326+AI326</f>
        <v>#REF!</v>
      </c>
      <c r="AN326" s="162" t="e">
        <f>AM326*I326</f>
        <v>#REF!</v>
      </c>
      <c r="AO326" s="161">
        <v>0</v>
      </c>
      <c r="AP326" s="162">
        <f>AO326*I326</f>
        <v>0</v>
      </c>
      <c r="AQ326" s="161" t="e">
        <f>AK326+AM326</f>
        <v>#REF!</v>
      </c>
      <c r="AR326" s="162" t="e">
        <f>AQ326*I326</f>
        <v>#REF!</v>
      </c>
      <c r="AS326" s="161">
        <v>0</v>
      </c>
      <c r="AT326" s="162">
        <f>AS326*I326</f>
        <v>0</v>
      </c>
      <c r="AU326" s="161" t="e">
        <f>AO326+AQ326</f>
        <v>#REF!</v>
      </c>
      <c r="AV326" s="162" t="e">
        <f>AU326*I326</f>
        <v>#REF!</v>
      </c>
      <c r="AW326" s="161">
        <v>0</v>
      </c>
      <c r="AX326" s="162">
        <f>AW326*I326</f>
        <v>0</v>
      </c>
      <c r="AY326" s="161" t="e">
        <f t="shared" ref="AY326" si="635">AS326+AU326</f>
        <v>#REF!</v>
      </c>
      <c r="AZ326" s="162" t="e">
        <f>AY326*I326</f>
        <v>#REF!</v>
      </c>
      <c r="BA326" s="161">
        <v>0</v>
      </c>
      <c r="BB326" s="162">
        <f>BA326*I326</f>
        <v>0</v>
      </c>
      <c r="BC326" s="161" t="e">
        <f t="shared" ref="BC326" si="636">AW326+AY326</f>
        <v>#REF!</v>
      </c>
      <c r="BD326" s="162" t="e">
        <f>BC326*I326</f>
        <v>#REF!</v>
      </c>
      <c r="BE326" s="161">
        <v>0</v>
      </c>
      <c r="BF326" s="162">
        <f>BE326*I326</f>
        <v>0</v>
      </c>
      <c r="BG326" s="161" t="e">
        <f t="shared" ref="BG326" si="637">BA326+BC326</f>
        <v>#REF!</v>
      </c>
      <c r="BH326" s="162" t="e">
        <f>BG326*I326</f>
        <v>#REF!</v>
      </c>
      <c r="BI326" s="161">
        <v>0</v>
      </c>
      <c r="BJ326" s="162">
        <f>BI326*I326</f>
        <v>0</v>
      </c>
      <c r="BK326" s="161" t="e">
        <f t="shared" ref="BK326" si="638">BE326+BG326</f>
        <v>#REF!</v>
      </c>
      <c r="BL326" s="162" t="e">
        <f>BK326*I326</f>
        <v>#REF!</v>
      </c>
      <c r="BM326" s="161">
        <v>0</v>
      </c>
      <c r="BN326" s="162">
        <f>BM326*I326</f>
        <v>0</v>
      </c>
      <c r="BO326" s="161" t="e">
        <f>BI326+BK326</f>
        <v>#REF!</v>
      </c>
      <c r="BP326" s="162" t="e">
        <f>BO326*I326</f>
        <v>#REF!</v>
      </c>
      <c r="BQ326" s="6"/>
    </row>
    <row r="327" spans="1:69" s="6" customFormat="1" ht="11.25" hidden="1" customHeight="1" x14ac:dyDescent="0.2">
      <c r="B327" s="86"/>
      <c r="C327" s="87"/>
      <c r="D327" s="79" t="s">
        <v>77</v>
      </c>
      <c r="E327" s="88" t="s">
        <v>5</v>
      </c>
      <c r="F327" s="89" t="s">
        <v>773</v>
      </c>
      <c r="G327" s="87"/>
      <c r="H327" s="90">
        <v>4</v>
      </c>
      <c r="I327" s="91"/>
      <c r="J327" s="87"/>
      <c r="K327" s="146"/>
      <c r="M327" s="177"/>
      <c r="N327" s="216"/>
      <c r="O327" s="177"/>
      <c r="P327" s="216"/>
      <c r="Q327" s="177"/>
      <c r="R327" s="216"/>
      <c r="S327" s="177"/>
      <c r="T327" s="216"/>
      <c r="U327" s="177"/>
      <c r="V327" s="216"/>
      <c r="W327" s="177"/>
      <c r="X327" s="216"/>
      <c r="Y327" s="177"/>
      <c r="Z327" s="216"/>
      <c r="AA327" s="177"/>
      <c r="AB327" s="216"/>
      <c r="AC327" s="177"/>
      <c r="AD327" s="216"/>
      <c r="AE327" s="177"/>
      <c r="AF327" s="216"/>
      <c r="AG327" s="177"/>
      <c r="AH327" s="216"/>
      <c r="AI327" s="177"/>
      <c r="AJ327" s="216"/>
      <c r="AK327" s="177"/>
      <c r="AL327" s="216"/>
      <c r="AM327" s="177"/>
      <c r="AN327" s="216"/>
      <c r="AO327" s="177"/>
      <c r="AP327" s="216"/>
      <c r="AQ327" s="177"/>
      <c r="AR327" s="216"/>
      <c r="AS327" s="177"/>
      <c r="AT327" s="216"/>
      <c r="AU327" s="177"/>
      <c r="AV327" s="216"/>
      <c r="AW327" s="177"/>
      <c r="AX327" s="216"/>
      <c r="AY327" s="177"/>
      <c r="AZ327" s="216"/>
      <c r="BA327" s="177"/>
      <c r="BB327" s="216"/>
      <c r="BC327" s="177"/>
      <c r="BD327" s="216"/>
      <c r="BE327" s="177"/>
      <c r="BF327" s="216"/>
      <c r="BG327" s="177"/>
      <c r="BH327" s="216"/>
      <c r="BI327" s="177"/>
      <c r="BJ327" s="216"/>
      <c r="BK327" s="177"/>
      <c r="BL327" s="216"/>
      <c r="BM327" s="177"/>
      <c r="BN327" s="216"/>
      <c r="BO327" s="177"/>
      <c r="BP327" s="216"/>
      <c r="BQ327" s="1"/>
    </row>
    <row r="328" spans="1:69" s="1" customFormat="1" ht="16.5" hidden="1" customHeight="1" x14ac:dyDescent="0.2">
      <c r="A328" s="114"/>
      <c r="B328" s="16"/>
      <c r="C328" s="72" t="s">
        <v>171</v>
      </c>
      <c r="D328" s="72" t="s">
        <v>73</v>
      </c>
      <c r="E328" s="73" t="s">
        <v>774</v>
      </c>
      <c r="F328" s="74" t="s">
        <v>775</v>
      </c>
      <c r="G328" s="75" t="s">
        <v>130</v>
      </c>
      <c r="H328" s="76">
        <v>2</v>
      </c>
      <c r="I328" s="77">
        <v>180.2</v>
      </c>
      <c r="J328" s="78">
        <f>ROUND(I328*H328,2)</f>
        <v>360.4</v>
      </c>
      <c r="K328" s="142"/>
      <c r="M328" s="161">
        <v>0</v>
      </c>
      <c r="N328" s="162">
        <f>M328*I328</f>
        <v>0</v>
      </c>
      <c r="O328" s="161">
        <v>0</v>
      </c>
      <c r="P328" s="162">
        <f>O328*I328</f>
        <v>0</v>
      </c>
      <c r="Q328" s="161">
        <v>0</v>
      </c>
      <c r="R328" s="162">
        <f>Q328*I328</f>
        <v>0</v>
      </c>
      <c r="S328" s="161">
        <f>M328+O328</f>
        <v>0</v>
      </c>
      <c r="T328" s="162">
        <f>S328*I328</f>
        <v>0</v>
      </c>
      <c r="U328" s="161">
        <v>0</v>
      </c>
      <c r="V328" s="162">
        <f>U328*I328</f>
        <v>0</v>
      </c>
      <c r="W328" s="161">
        <f>Q328+S328</f>
        <v>0</v>
      </c>
      <c r="X328" s="162">
        <f>W328*I328</f>
        <v>0</v>
      </c>
      <c r="Y328" s="161">
        <v>0</v>
      </c>
      <c r="Z328" s="162">
        <f>Y328*I328</f>
        <v>0</v>
      </c>
      <c r="AA328" s="161" t="e">
        <f>#REF!+#REF!</f>
        <v>#REF!</v>
      </c>
      <c r="AB328" s="162" t="e">
        <f>AA328*I328</f>
        <v>#REF!</v>
      </c>
      <c r="AC328" s="161">
        <v>0</v>
      </c>
      <c r="AD328" s="162">
        <f>AC328*I328</f>
        <v>0</v>
      </c>
      <c r="AE328" s="161" t="e">
        <f>Y328+AA328</f>
        <v>#REF!</v>
      </c>
      <c r="AF328" s="162" t="e">
        <f>AE328*I328</f>
        <v>#REF!</v>
      </c>
      <c r="AG328" s="161">
        <v>0</v>
      </c>
      <c r="AH328" s="162">
        <f>AG328*I328</f>
        <v>0</v>
      </c>
      <c r="AI328" s="161" t="e">
        <f>AC328+AE328</f>
        <v>#REF!</v>
      </c>
      <c r="AJ328" s="162" t="e">
        <f>AI328*I328</f>
        <v>#REF!</v>
      </c>
      <c r="AK328" s="161">
        <v>0</v>
      </c>
      <c r="AL328" s="162">
        <f>AK328*I328</f>
        <v>0</v>
      </c>
      <c r="AM328" s="161" t="e">
        <f>AG328+AI328</f>
        <v>#REF!</v>
      </c>
      <c r="AN328" s="162" t="e">
        <f>AM328*I328</f>
        <v>#REF!</v>
      </c>
      <c r="AO328" s="161">
        <v>0</v>
      </c>
      <c r="AP328" s="162">
        <f>AO328*I328</f>
        <v>0</v>
      </c>
      <c r="AQ328" s="161" t="e">
        <f>AK328+AM328</f>
        <v>#REF!</v>
      </c>
      <c r="AR328" s="162" t="e">
        <f>AQ328*I328</f>
        <v>#REF!</v>
      </c>
      <c r="AS328" s="161">
        <v>0</v>
      </c>
      <c r="AT328" s="162">
        <f>AS328*I328</f>
        <v>0</v>
      </c>
      <c r="AU328" s="161" t="e">
        <f>AO328+AQ328</f>
        <v>#REF!</v>
      </c>
      <c r="AV328" s="162" t="e">
        <f>AU328*I328</f>
        <v>#REF!</v>
      </c>
      <c r="AW328" s="161">
        <v>0</v>
      </c>
      <c r="AX328" s="162">
        <f>AW328*I328</f>
        <v>0</v>
      </c>
      <c r="AY328" s="161" t="e">
        <f t="shared" ref="AY328" si="639">AS328+AU328</f>
        <v>#REF!</v>
      </c>
      <c r="AZ328" s="162" t="e">
        <f>AY328*I328</f>
        <v>#REF!</v>
      </c>
      <c r="BA328" s="161">
        <v>0</v>
      </c>
      <c r="BB328" s="162">
        <f>BA328*I328</f>
        <v>0</v>
      </c>
      <c r="BC328" s="161" t="e">
        <f t="shared" ref="BC328" si="640">AW328+AY328</f>
        <v>#REF!</v>
      </c>
      <c r="BD328" s="162" t="e">
        <f>BC328*I328</f>
        <v>#REF!</v>
      </c>
      <c r="BE328" s="161">
        <v>0</v>
      </c>
      <c r="BF328" s="162">
        <f>BE328*I328</f>
        <v>0</v>
      </c>
      <c r="BG328" s="161" t="e">
        <f t="shared" ref="BG328" si="641">BA328+BC328</f>
        <v>#REF!</v>
      </c>
      <c r="BH328" s="162" t="e">
        <f>BG328*I328</f>
        <v>#REF!</v>
      </c>
      <c r="BI328" s="161">
        <v>0</v>
      </c>
      <c r="BJ328" s="162">
        <f>BI328*I328</f>
        <v>0</v>
      </c>
      <c r="BK328" s="161" t="e">
        <f t="shared" ref="BK328" si="642">BE328+BG328</f>
        <v>#REF!</v>
      </c>
      <c r="BL328" s="162" t="e">
        <f>BK328*I328</f>
        <v>#REF!</v>
      </c>
      <c r="BM328" s="161">
        <v>0</v>
      </c>
      <c r="BN328" s="162">
        <f>BM328*I328</f>
        <v>0</v>
      </c>
      <c r="BO328" s="161" t="e">
        <f>BI328+BK328</f>
        <v>#REF!</v>
      </c>
      <c r="BP328" s="162" t="e">
        <f>BO328*I328</f>
        <v>#REF!</v>
      </c>
      <c r="BQ328" s="6"/>
    </row>
    <row r="329" spans="1:69" s="6" customFormat="1" ht="11.25" hidden="1" customHeight="1" x14ac:dyDescent="0.2">
      <c r="B329" s="86"/>
      <c r="C329" s="87"/>
      <c r="D329" s="79" t="s">
        <v>77</v>
      </c>
      <c r="E329" s="88" t="s">
        <v>5</v>
      </c>
      <c r="F329" s="89" t="s">
        <v>776</v>
      </c>
      <c r="G329" s="87"/>
      <c r="H329" s="90">
        <v>2</v>
      </c>
      <c r="I329" s="91"/>
      <c r="J329" s="87"/>
      <c r="K329" s="146"/>
      <c r="M329" s="177"/>
      <c r="N329" s="216"/>
      <c r="O329" s="177"/>
      <c r="P329" s="216"/>
      <c r="Q329" s="177"/>
      <c r="R329" s="216"/>
      <c r="S329" s="177"/>
      <c r="T329" s="216"/>
      <c r="U329" s="177"/>
      <c r="V329" s="216"/>
      <c r="W329" s="177"/>
      <c r="X329" s="216"/>
      <c r="Y329" s="177"/>
      <c r="Z329" s="216"/>
      <c r="AA329" s="177"/>
      <c r="AB329" s="216"/>
      <c r="AC329" s="177"/>
      <c r="AD329" s="216"/>
      <c r="AE329" s="177"/>
      <c r="AF329" s="216"/>
      <c r="AG329" s="177"/>
      <c r="AH329" s="216"/>
      <c r="AI329" s="177"/>
      <c r="AJ329" s="216"/>
      <c r="AK329" s="177"/>
      <c r="AL329" s="216"/>
      <c r="AM329" s="177"/>
      <c r="AN329" s="216"/>
      <c r="AO329" s="177"/>
      <c r="AP329" s="216"/>
      <c r="AQ329" s="177"/>
      <c r="AR329" s="216"/>
      <c r="AS329" s="177"/>
      <c r="AT329" s="216"/>
      <c r="AU329" s="177"/>
      <c r="AV329" s="216"/>
      <c r="AW329" s="177"/>
      <c r="AX329" s="216"/>
      <c r="AY329" s="177"/>
      <c r="AZ329" s="216"/>
      <c r="BA329" s="177"/>
      <c r="BB329" s="216"/>
      <c r="BC329" s="177"/>
      <c r="BD329" s="216"/>
      <c r="BE329" s="177"/>
      <c r="BF329" s="216"/>
      <c r="BG329" s="177"/>
      <c r="BH329" s="216"/>
      <c r="BI329" s="177"/>
      <c r="BJ329" s="216"/>
      <c r="BK329" s="177"/>
      <c r="BL329" s="216"/>
      <c r="BM329" s="177"/>
      <c r="BN329" s="216"/>
      <c r="BO329" s="177"/>
      <c r="BP329" s="216"/>
      <c r="BQ329" s="1"/>
    </row>
    <row r="330" spans="1:69" s="1" customFormat="1" ht="21.75" hidden="1" customHeight="1" x14ac:dyDescent="0.2">
      <c r="A330" s="114"/>
      <c r="B330" s="16"/>
      <c r="C330" s="72" t="s">
        <v>172</v>
      </c>
      <c r="D330" s="72" t="s">
        <v>73</v>
      </c>
      <c r="E330" s="73" t="s">
        <v>777</v>
      </c>
      <c r="F330" s="74" t="s">
        <v>778</v>
      </c>
      <c r="G330" s="75" t="s">
        <v>130</v>
      </c>
      <c r="H330" s="76">
        <v>2</v>
      </c>
      <c r="I330" s="77">
        <v>504.56</v>
      </c>
      <c r="J330" s="78">
        <f>ROUND(I330*H330,2)</f>
        <v>1009.12</v>
      </c>
      <c r="K330" s="142"/>
      <c r="M330" s="161">
        <v>0</v>
      </c>
      <c r="N330" s="162">
        <f>M330*I330</f>
        <v>0</v>
      </c>
      <c r="O330" s="161">
        <v>0</v>
      </c>
      <c r="P330" s="162">
        <f>O330*I330</f>
        <v>0</v>
      </c>
      <c r="Q330" s="161">
        <v>0</v>
      </c>
      <c r="R330" s="162">
        <f>Q330*I330</f>
        <v>0</v>
      </c>
      <c r="S330" s="161">
        <f>M330+O330</f>
        <v>0</v>
      </c>
      <c r="T330" s="162">
        <f>S330*I330</f>
        <v>0</v>
      </c>
      <c r="U330" s="161">
        <v>0</v>
      </c>
      <c r="V330" s="162">
        <f>U330*I330</f>
        <v>0</v>
      </c>
      <c r="W330" s="161">
        <f>Q330+S330</f>
        <v>0</v>
      </c>
      <c r="X330" s="162">
        <f>W330*I330</f>
        <v>0</v>
      </c>
      <c r="Y330" s="161">
        <v>0</v>
      </c>
      <c r="Z330" s="162">
        <f>Y330*I330</f>
        <v>0</v>
      </c>
      <c r="AA330" s="161" t="e">
        <f>#REF!+#REF!</f>
        <v>#REF!</v>
      </c>
      <c r="AB330" s="162" t="e">
        <f>AA330*I330</f>
        <v>#REF!</v>
      </c>
      <c r="AC330" s="161">
        <v>0</v>
      </c>
      <c r="AD330" s="162">
        <f>AC330*I330</f>
        <v>0</v>
      </c>
      <c r="AE330" s="161" t="e">
        <f>Y330+AA330</f>
        <v>#REF!</v>
      </c>
      <c r="AF330" s="162" t="e">
        <f>AE330*I330</f>
        <v>#REF!</v>
      </c>
      <c r="AG330" s="161">
        <v>0</v>
      </c>
      <c r="AH330" s="162">
        <f>AG330*I330</f>
        <v>0</v>
      </c>
      <c r="AI330" s="161" t="e">
        <f>AC330+AE330</f>
        <v>#REF!</v>
      </c>
      <c r="AJ330" s="162" t="e">
        <f>AI330*I330</f>
        <v>#REF!</v>
      </c>
      <c r="AK330" s="161">
        <v>0</v>
      </c>
      <c r="AL330" s="162">
        <f>AK330*I330</f>
        <v>0</v>
      </c>
      <c r="AM330" s="161" t="e">
        <f>AG330+AI330</f>
        <v>#REF!</v>
      </c>
      <c r="AN330" s="162" t="e">
        <f>AM330*I330</f>
        <v>#REF!</v>
      </c>
      <c r="AO330" s="161">
        <v>0</v>
      </c>
      <c r="AP330" s="162">
        <f>AO330*I330</f>
        <v>0</v>
      </c>
      <c r="AQ330" s="161" t="e">
        <f>AK330+AM330</f>
        <v>#REF!</v>
      </c>
      <c r="AR330" s="162" t="e">
        <f>AQ330*I330</f>
        <v>#REF!</v>
      </c>
      <c r="AS330" s="161">
        <v>0</v>
      </c>
      <c r="AT330" s="162">
        <f>AS330*I330</f>
        <v>0</v>
      </c>
      <c r="AU330" s="161" t="e">
        <f>AO330+AQ330</f>
        <v>#REF!</v>
      </c>
      <c r="AV330" s="162" t="e">
        <f>AU330*I330</f>
        <v>#REF!</v>
      </c>
      <c r="AW330" s="161">
        <v>0</v>
      </c>
      <c r="AX330" s="162">
        <f>AW330*I330</f>
        <v>0</v>
      </c>
      <c r="AY330" s="161" t="e">
        <f t="shared" ref="AY330" si="643">AS330+AU330</f>
        <v>#REF!</v>
      </c>
      <c r="AZ330" s="162" t="e">
        <f>AY330*I330</f>
        <v>#REF!</v>
      </c>
      <c r="BA330" s="161">
        <v>0</v>
      </c>
      <c r="BB330" s="162">
        <f>BA330*I330</f>
        <v>0</v>
      </c>
      <c r="BC330" s="161" t="e">
        <f t="shared" ref="BC330" si="644">AW330+AY330</f>
        <v>#REF!</v>
      </c>
      <c r="BD330" s="162" t="e">
        <f>BC330*I330</f>
        <v>#REF!</v>
      </c>
      <c r="BE330" s="161">
        <v>0</v>
      </c>
      <c r="BF330" s="162">
        <f>BE330*I330</f>
        <v>0</v>
      </c>
      <c r="BG330" s="161" t="e">
        <f t="shared" ref="BG330" si="645">BA330+BC330</f>
        <v>#REF!</v>
      </c>
      <c r="BH330" s="162" t="e">
        <f>BG330*I330</f>
        <v>#REF!</v>
      </c>
      <c r="BI330" s="161">
        <v>0</v>
      </c>
      <c r="BJ330" s="162">
        <f>BI330*I330</f>
        <v>0</v>
      </c>
      <c r="BK330" s="161" t="e">
        <f t="shared" ref="BK330" si="646">BE330+BG330</f>
        <v>#REF!</v>
      </c>
      <c r="BL330" s="162" t="e">
        <f>BK330*I330</f>
        <v>#REF!</v>
      </c>
      <c r="BM330" s="161">
        <v>0</v>
      </c>
      <c r="BN330" s="162">
        <f>BM330*I330</f>
        <v>0</v>
      </c>
      <c r="BO330" s="161" t="e">
        <f>BI330+BK330</f>
        <v>#REF!</v>
      </c>
      <c r="BP330" s="162" t="e">
        <f>BO330*I330</f>
        <v>#REF!</v>
      </c>
      <c r="BQ330" s="6"/>
    </row>
    <row r="331" spans="1:69" s="6" customFormat="1" ht="11.25" hidden="1" customHeight="1" x14ac:dyDescent="0.2">
      <c r="B331" s="86"/>
      <c r="C331" s="87"/>
      <c r="D331" s="79" t="s">
        <v>77</v>
      </c>
      <c r="E331" s="88" t="s">
        <v>5</v>
      </c>
      <c r="F331" s="89" t="s">
        <v>776</v>
      </c>
      <c r="G331" s="87"/>
      <c r="H331" s="90">
        <v>2</v>
      </c>
      <c r="I331" s="91"/>
      <c r="J331" s="87"/>
      <c r="K331" s="146"/>
      <c r="M331" s="177"/>
      <c r="N331" s="216"/>
      <c r="O331" s="177"/>
      <c r="P331" s="216"/>
      <c r="Q331" s="177"/>
      <c r="R331" s="216"/>
      <c r="S331" s="177"/>
      <c r="T331" s="216"/>
      <c r="U331" s="177"/>
      <c r="V331" s="216"/>
      <c r="W331" s="177"/>
      <c r="X331" s="216"/>
      <c r="Y331" s="177"/>
      <c r="Z331" s="216"/>
      <c r="AA331" s="177"/>
      <c r="AB331" s="216"/>
      <c r="AC331" s="177"/>
      <c r="AD331" s="216"/>
      <c r="AE331" s="177"/>
      <c r="AF331" s="216"/>
      <c r="AG331" s="177"/>
      <c r="AH331" s="216"/>
      <c r="AI331" s="177"/>
      <c r="AJ331" s="216"/>
      <c r="AK331" s="177"/>
      <c r="AL331" s="216"/>
      <c r="AM331" s="177"/>
      <c r="AN331" s="216"/>
      <c r="AO331" s="177"/>
      <c r="AP331" s="216"/>
      <c r="AQ331" s="177"/>
      <c r="AR331" s="216"/>
      <c r="AS331" s="177"/>
      <c r="AT331" s="216"/>
      <c r="AU331" s="177"/>
      <c r="AV331" s="216"/>
      <c r="AW331" s="177"/>
      <c r="AX331" s="216"/>
      <c r="AY331" s="177"/>
      <c r="AZ331" s="216"/>
      <c r="BA331" s="177"/>
      <c r="BB331" s="216"/>
      <c r="BC331" s="177"/>
      <c r="BD331" s="216"/>
      <c r="BE331" s="177"/>
      <c r="BF331" s="216"/>
      <c r="BG331" s="177"/>
      <c r="BH331" s="216"/>
      <c r="BI331" s="177"/>
      <c r="BJ331" s="216"/>
      <c r="BK331" s="177"/>
      <c r="BL331" s="216"/>
      <c r="BM331" s="177"/>
      <c r="BN331" s="216"/>
      <c r="BO331" s="177"/>
      <c r="BP331" s="216"/>
      <c r="BQ331" s="1"/>
    </row>
    <row r="332" spans="1:69" s="1" customFormat="1" ht="16.5" hidden="1" customHeight="1" x14ac:dyDescent="0.2">
      <c r="A332" s="114"/>
      <c r="B332" s="16"/>
      <c r="C332" s="72" t="s">
        <v>173</v>
      </c>
      <c r="D332" s="72" t="s">
        <v>73</v>
      </c>
      <c r="E332" s="73" t="s">
        <v>779</v>
      </c>
      <c r="F332" s="74" t="s">
        <v>653</v>
      </c>
      <c r="G332" s="75" t="s">
        <v>584</v>
      </c>
      <c r="H332" s="76">
        <v>17</v>
      </c>
      <c r="I332" s="77">
        <v>76.319999999999993</v>
      </c>
      <c r="J332" s="78">
        <f>ROUND(I332*H332,2)</f>
        <v>1297.44</v>
      </c>
      <c r="K332" s="142"/>
      <c r="M332" s="161">
        <v>0</v>
      </c>
      <c r="N332" s="162">
        <f>M332*I332</f>
        <v>0</v>
      </c>
      <c r="O332" s="161">
        <v>0</v>
      </c>
      <c r="P332" s="162">
        <f>O332*I332</f>
        <v>0</v>
      </c>
      <c r="Q332" s="161">
        <v>0</v>
      </c>
      <c r="R332" s="162">
        <f>Q332*I332</f>
        <v>0</v>
      </c>
      <c r="S332" s="161">
        <f>M332+O332</f>
        <v>0</v>
      </c>
      <c r="T332" s="162">
        <f>S332*I332</f>
        <v>0</v>
      </c>
      <c r="U332" s="161">
        <v>0</v>
      </c>
      <c r="V332" s="162">
        <f>U332*I332</f>
        <v>0</v>
      </c>
      <c r="W332" s="161">
        <f>Q332+S332</f>
        <v>0</v>
      </c>
      <c r="X332" s="162">
        <f>W332*I332</f>
        <v>0</v>
      </c>
      <c r="Y332" s="161">
        <v>0</v>
      </c>
      <c r="Z332" s="162">
        <f>Y332*I332</f>
        <v>0</v>
      </c>
      <c r="AA332" s="161" t="e">
        <f>#REF!+#REF!</f>
        <v>#REF!</v>
      </c>
      <c r="AB332" s="162" t="e">
        <f>AA332*I332</f>
        <v>#REF!</v>
      </c>
      <c r="AC332" s="161">
        <v>0</v>
      </c>
      <c r="AD332" s="162">
        <f>AC332*I332</f>
        <v>0</v>
      </c>
      <c r="AE332" s="161" t="e">
        <f>Y332+AA332</f>
        <v>#REF!</v>
      </c>
      <c r="AF332" s="162" t="e">
        <f>AE332*I332</f>
        <v>#REF!</v>
      </c>
      <c r="AG332" s="161">
        <v>0</v>
      </c>
      <c r="AH332" s="162">
        <f>AG332*I332</f>
        <v>0</v>
      </c>
      <c r="AI332" s="161" t="e">
        <f>AC332+AE332</f>
        <v>#REF!</v>
      </c>
      <c r="AJ332" s="162" t="e">
        <f>AI332*I332</f>
        <v>#REF!</v>
      </c>
      <c r="AK332" s="161">
        <v>0</v>
      </c>
      <c r="AL332" s="162">
        <f>AK332*I332</f>
        <v>0</v>
      </c>
      <c r="AM332" s="161" t="e">
        <f>AG332+AI332</f>
        <v>#REF!</v>
      </c>
      <c r="AN332" s="162" t="e">
        <f>AM332*I332</f>
        <v>#REF!</v>
      </c>
      <c r="AO332" s="161">
        <v>0</v>
      </c>
      <c r="AP332" s="162">
        <f>AO332*I332</f>
        <v>0</v>
      </c>
      <c r="AQ332" s="161" t="e">
        <f>AK332+AM332</f>
        <v>#REF!</v>
      </c>
      <c r="AR332" s="162" t="e">
        <f>AQ332*I332</f>
        <v>#REF!</v>
      </c>
      <c r="AS332" s="161">
        <v>0</v>
      </c>
      <c r="AT332" s="162">
        <f>AS332*I332</f>
        <v>0</v>
      </c>
      <c r="AU332" s="161" t="e">
        <f>AO332+AQ332</f>
        <v>#REF!</v>
      </c>
      <c r="AV332" s="162" t="e">
        <f>AU332*I332</f>
        <v>#REF!</v>
      </c>
      <c r="AW332" s="161">
        <v>0</v>
      </c>
      <c r="AX332" s="162">
        <f>AW332*I332</f>
        <v>0</v>
      </c>
      <c r="AY332" s="161" t="e">
        <f t="shared" ref="AY332" si="647">AS332+AU332</f>
        <v>#REF!</v>
      </c>
      <c r="AZ332" s="162" t="e">
        <f>AY332*I332</f>
        <v>#REF!</v>
      </c>
      <c r="BA332" s="161">
        <v>0</v>
      </c>
      <c r="BB332" s="162">
        <f>BA332*I332</f>
        <v>0</v>
      </c>
      <c r="BC332" s="161" t="e">
        <f t="shared" ref="BC332" si="648">AW332+AY332</f>
        <v>#REF!</v>
      </c>
      <c r="BD332" s="162" t="e">
        <f>BC332*I332</f>
        <v>#REF!</v>
      </c>
      <c r="BE332" s="161">
        <v>0</v>
      </c>
      <c r="BF332" s="162">
        <f>BE332*I332</f>
        <v>0</v>
      </c>
      <c r="BG332" s="161" t="e">
        <f t="shared" ref="BG332" si="649">BA332+BC332</f>
        <v>#REF!</v>
      </c>
      <c r="BH332" s="162" t="e">
        <f>BG332*I332</f>
        <v>#REF!</v>
      </c>
      <c r="BI332" s="161">
        <v>0</v>
      </c>
      <c r="BJ332" s="162">
        <f>BI332*I332</f>
        <v>0</v>
      </c>
      <c r="BK332" s="161" t="e">
        <f t="shared" ref="BK332" si="650">BE332+BG332</f>
        <v>#REF!</v>
      </c>
      <c r="BL332" s="162" t="e">
        <f>BK332*I332</f>
        <v>#REF!</v>
      </c>
      <c r="BM332" s="161">
        <v>0</v>
      </c>
      <c r="BN332" s="162">
        <f>BM332*I332</f>
        <v>0</v>
      </c>
      <c r="BO332" s="161" t="e">
        <f>BI332+BK332</f>
        <v>#REF!</v>
      </c>
      <c r="BP332" s="162" t="e">
        <f>BO332*I332</f>
        <v>#REF!</v>
      </c>
      <c r="BQ332" s="6"/>
    </row>
    <row r="333" spans="1:69" s="5" customFormat="1" ht="11.25" hidden="1" customHeight="1" x14ac:dyDescent="0.2">
      <c r="B333" s="81"/>
      <c r="C333" s="82"/>
      <c r="D333" s="79" t="s">
        <v>77</v>
      </c>
      <c r="E333" s="83" t="s">
        <v>5</v>
      </c>
      <c r="F333" s="84" t="s">
        <v>654</v>
      </c>
      <c r="G333" s="82"/>
      <c r="H333" s="83" t="s">
        <v>5</v>
      </c>
      <c r="I333" s="85"/>
      <c r="J333" s="82"/>
      <c r="K333" s="145"/>
      <c r="M333" s="176"/>
      <c r="N333" s="219"/>
      <c r="O333" s="176"/>
      <c r="P333" s="219"/>
      <c r="Q333" s="176"/>
      <c r="R333" s="219"/>
      <c r="S333" s="176"/>
      <c r="T333" s="219"/>
      <c r="U333" s="176"/>
      <c r="V333" s="219"/>
      <c r="W333" s="176"/>
      <c r="X333" s="219"/>
      <c r="Y333" s="176"/>
      <c r="Z333" s="219"/>
      <c r="AA333" s="176"/>
      <c r="AB333" s="219"/>
      <c r="AC333" s="176"/>
      <c r="AD333" s="219"/>
      <c r="AE333" s="176"/>
      <c r="AF333" s="219"/>
      <c r="AG333" s="176"/>
      <c r="AH333" s="219"/>
      <c r="AI333" s="176"/>
      <c r="AJ333" s="219"/>
      <c r="AK333" s="176"/>
      <c r="AL333" s="219"/>
      <c r="AM333" s="176"/>
      <c r="AN333" s="219"/>
      <c r="AO333" s="176"/>
      <c r="AP333" s="219"/>
      <c r="AQ333" s="176"/>
      <c r="AR333" s="219"/>
      <c r="AS333" s="176"/>
      <c r="AT333" s="219"/>
      <c r="AU333" s="176"/>
      <c r="AV333" s="219"/>
      <c r="AW333" s="176"/>
      <c r="AX333" s="219"/>
      <c r="AY333" s="176"/>
      <c r="AZ333" s="219"/>
      <c r="BA333" s="176"/>
      <c r="BB333" s="219"/>
      <c r="BC333" s="176"/>
      <c r="BD333" s="219"/>
      <c r="BE333" s="176"/>
      <c r="BF333" s="219"/>
      <c r="BG333" s="176"/>
      <c r="BH333" s="219"/>
      <c r="BI333" s="176"/>
      <c r="BJ333" s="219"/>
      <c r="BK333" s="176"/>
      <c r="BL333" s="219"/>
      <c r="BM333" s="176"/>
      <c r="BN333" s="219"/>
      <c r="BO333" s="176"/>
      <c r="BP333" s="219"/>
      <c r="BQ333" s="1"/>
    </row>
    <row r="334" spans="1:69" s="6" customFormat="1" ht="11.25" hidden="1" customHeight="1" x14ac:dyDescent="0.2">
      <c r="B334" s="86"/>
      <c r="C334" s="87"/>
      <c r="D334" s="79" t="s">
        <v>77</v>
      </c>
      <c r="E334" s="88" t="s">
        <v>5</v>
      </c>
      <c r="F334" s="89" t="s">
        <v>113</v>
      </c>
      <c r="G334" s="87"/>
      <c r="H334" s="90">
        <v>17</v>
      </c>
      <c r="I334" s="91"/>
      <c r="J334" s="87"/>
      <c r="K334" s="146"/>
      <c r="M334" s="177"/>
      <c r="N334" s="216"/>
      <c r="O334" s="177"/>
      <c r="P334" s="216"/>
      <c r="Q334" s="177"/>
      <c r="R334" s="216"/>
      <c r="S334" s="177"/>
      <c r="T334" s="216"/>
      <c r="U334" s="177"/>
      <c r="V334" s="216"/>
      <c r="W334" s="177"/>
      <c r="X334" s="216"/>
      <c r="Y334" s="177"/>
      <c r="Z334" s="216"/>
      <c r="AA334" s="177"/>
      <c r="AB334" s="216"/>
      <c r="AC334" s="177"/>
      <c r="AD334" s="216"/>
      <c r="AE334" s="177"/>
      <c r="AF334" s="216"/>
      <c r="AG334" s="177"/>
      <c r="AH334" s="216"/>
      <c r="AI334" s="177"/>
      <c r="AJ334" s="216"/>
      <c r="AK334" s="177"/>
      <c r="AL334" s="216"/>
      <c r="AM334" s="177"/>
      <c r="AN334" s="216"/>
      <c r="AO334" s="177"/>
      <c r="AP334" s="216"/>
      <c r="AQ334" s="177"/>
      <c r="AR334" s="216"/>
      <c r="AS334" s="177"/>
      <c r="AT334" s="216"/>
      <c r="AU334" s="177"/>
      <c r="AV334" s="216"/>
      <c r="AW334" s="177"/>
      <c r="AX334" s="216"/>
      <c r="AY334" s="177"/>
      <c r="AZ334" s="216"/>
      <c r="BA334" s="177"/>
      <c r="BB334" s="216"/>
      <c r="BC334" s="177"/>
      <c r="BD334" s="216"/>
      <c r="BE334" s="177"/>
      <c r="BF334" s="216"/>
      <c r="BG334" s="177"/>
      <c r="BH334" s="216"/>
      <c r="BI334" s="177"/>
      <c r="BJ334" s="216"/>
      <c r="BK334" s="177"/>
      <c r="BL334" s="216"/>
      <c r="BM334" s="177"/>
      <c r="BN334" s="216"/>
      <c r="BO334" s="177"/>
      <c r="BP334" s="216"/>
    </row>
    <row r="335" spans="1:69" s="7" customFormat="1" ht="11.25" hidden="1" customHeight="1" x14ac:dyDescent="0.2">
      <c r="B335" s="92"/>
      <c r="C335" s="93"/>
      <c r="D335" s="79" t="s">
        <v>77</v>
      </c>
      <c r="E335" s="94" t="s">
        <v>5</v>
      </c>
      <c r="F335" s="95" t="s">
        <v>78</v>
      </c>
      <c r="G335" s="93"/>
      <c r="H335" s="96">
        <v>17</v>
      </c>
      <c r="I335" s="97"/>
      <c r="J335" s="93"/>
      <c r="K335" s="147"/>
      <c r="M335" s="178"/>
      <c r="N335" s="220"/>
      <c r="O335" s="178"/>
      <c r="P335" s="220"/>
      <c r="Q335" s="178"/>
      <c r="R335" s="220"/>
      <c r="S335" s="178"/>
      <c r="T335" s="220"/>
      <c r="U335" s="178"/>
      <c r="V335" s="220"/>
      <c r="W335" s="178"/>
      <c r="X335" s="220"/>
      <c r="Y335" s="178"/>
      <c r="Z335" s="220"/>
      <c r="AA335" s="178"/>
      <c r="AB335" s="220"/>
      <c r="AC335" s="178"/>
      <c r="AD335" s="220"/>
      <c r="AE335" s="178"/>
      <c r="AF335" s="220"/>
      <c r="AG335" s="178"/>
      <c r="AH335" s="220"/>
      <c r="AI335" s="178"/>
      <c r="AJ335" s="220"/>
      <c r="AK335" s="178"/>
      <c r="AL335" s="220"/>
      <c r="AM335" s="178"/>
      <c r="AN335" s="220"/>
      <c r="AO335" s="178"/>
      <c r="AP335" s="220"/>
      <c r="AQ335" s="178"/>
      <c r="AR335" s="220"/>
      <c r="AS335" s="178"/>
      <c r="AT335" s="220"/>
      <c r="AU335" s="178"/>
      <c r="AV335" s="220"/>
      <c r="AW335" s="178"/>
      <c r="AX335" s="220"/>
      <c r="AY335" s="178"/>
      <c r="AZ335" s="220"/>
      <c r="BA335" s="178"/>
      <c r="BB335" s="220"/>
      <c r="BC335" s="178"/>
      <c r="BD335" s="220"/>
      <c r="BE335" s="178"/>
      <c r="BF335" s="220"/>
      <c r="BG335" s="178"/>
      <c r="BH335" s="220"/>
      <c r="BI335" s="178"/>
      <c r="BJ335" s="220"/>
      <c r="BK335" s="178"/>
      <c r="BL335" s="220"/>
      <c r="BM335" s="178"/>
      <c r="BN335" s="220"/>
      <c r="BO335" s="178"/>
      <c r="BP335" s="220"/>
      <c r="BQ335" s="1"/>
    </row>
    <row r="336" spans="1:69" s="1" customFormat="1" ht="16.5" hidden="1" customHeight="1" x14ac:dyDescent="0.2">
      <c r="A336" s="114"/>
      <c r="B336" s="16"/>
      <c r="C336" s="72" t="s">
        <v>174</v>
      </c>
      <c r="D336" s="72" t="s">
        <v>73</v>
      </c>
      <c r="E336" s="73" t="s">
        <v>780</v>
      </c>
      <c r="F336" s="74" t="s">
        <v>656</v>
      </c>
      <c r="G336" s="75" t="s">
        <v>584</v>
      </c>
      <c r="H336" s="76">
        <v>6</v>
      </c>
      <c r="I336" s="77">
        <v>76.319999999999993</v>
      </c>
      <c r="J336" s="78">
        <f>ROUND(I336*H336,2)</f>
        <v>457.92</v>
      </c>
      <c r="K336" s="142"/>
      <c r="M336" s="161">
        <v>0</v>
      </c>
      <c r="N336" s="162">
        <f>M336*I336</f>
        <v>0</v>
      </c>
      <c r="O336" s="161">
        <v>0</v>
      </c>
      <c r="P336" s="162">
        <f>O336*I336</f>
        <v>0</v>
      </c>
      <c r="Q336" s="161">
        <v>0</v>
      </c>
      <c r="R336" s="162">
        <f>Q336*I336</f>
        <v>0</v>
      </c>
      <c r="S336" s="161">
        <f>M336+O336</f>
        <v>0</v>
      </c>
      <c r="T336" s="162">
        <f>S336*I336</f>
        <v>0</v>
      </c>
      <c r="U336" s="161">
        <v>0</v>
      </c>
      <c r="V336" s="162">
        <f>U336*I336</f>
        <v>0</v>
      </c>
      <c r="W336" s="161">
        <f>Q336+S336</f>
        <v>0</v>
      </c>
      <c r="X336" s="162">
        <f>W336*I336</f>
        <v>0</v>
      </c>
      <c r="Y336" s="161">
        <v>0</v>
      </c>
      <c r="Z336" s="162">
        <f>Y336*I336</f>
        <v>0</v>
      </c>
      <c r="AA336" s="161" t="e">
        <f>#REF!+#REF!</f>
        <v>#REF!</v>
      </c>
      <c r="AB336" s="162" t="e">
        <f>AA336*I336</f>
        <v>#REF!</v>
      </c>
      <c r="AC336" s="161">
        <v>0</v>
      </c>
      <c r="AD336" s="162">
        <f>AC336*I336</f>
        <v>0</v>
      </c>
      <c r="AE336" s="161" t="e">
        <f>Y336+AA336</f>
        <v>#REF!</v>
      </c>
      <c r="AF336" s="162" t="e">
        <f>AE336*I336</f>
        <v>#REF!</v>
      </c>
      <c r="AG336" s="161">
        <v>0</v>
      </c>
      <c r="AH336" s="162">
        <f>AG336*I336</f>
        <v>0</v>
      </c>
      <c r="AI336" s="161" t="e">
        <f>AC336+AE336</f>
        <v>#REF!</v>
      </c>
      <c r="AJ336" s="162" t="e">
        <f>AI336*I336</f>
        <v>#REF!</v>
      </c>
      <c r="AK336" s="161">
        <v>0</v>
      </c>
      <c r="AL336" s="162">
        <f>AK336*I336</f>
        <v>0</v>
      </c>
      <c r="AM336" s="161" t="e">
        <f>AG336+AI336</f>
        <v>#REF!</v>
      </c>
      <c r="AN336" s="162" t="e">
        <f>AM336*I336</f>
        <v>#REF!</v>
      </c>
      <c r="AO336" s="161">
        <v>0</v>
      </c>
      <c r="AP336" s="162">
        <f>AO336*I336</f>
        <v>0</v>
      </c>
      <c r="AQ336" s="161" t="e">
        <f>AK336+AM336</f>
        <v>#REF!</v>
      </c>
      <c r="AR336" s="162" t="e">
        <f>AQ336*I336</f>
        <v>#REF!</v>
      </c>
      <c r="AS336" s="161">
        <v>0</v>
      </c>
      <c r="AT336" s="162">
        <f>AS336*I336</f>
        <v>0</v>
      </c>
      <c r="AU336" s="161" t="e">
        <f>AO336+AQ336</f>
        <v>#REF!</v>
      </c>
      <c r="AV336" s="162" t="e">
        <f>AU336*I336</f>
        <v>#REF!</v>
      </c>
      <c r="AW336" s="161">
        <v>0</v>
      </c>
      <c r="AX336" s="162">
        <f>AW336*I336</f>
        <v>0</v>
      </c>
      <c r="AY336" s="161" t="e">
        <f t="shared" ref="AY336" si="651">AS336+AU336</f>
        <v>#REF!</v>
      </c>
      <c r="AZ336" s="162" t="e">
        <f>AY336*I336</f>
        <v>#REF!</v>
      </c>
      <c r="BA336" s="161">
        <v>0</v>
      </c>
      <c r="BB336" s="162">
        <f>BA336*I336</f>
        <v>0</v>
      </c>
      <c r="BC336" s="161" t="e">
        <f t="shared" ref="BC336" si="652">AW336+AY336</f>
        <v>#REF!</v>
      </c>
      <c r="BD336" s="162" t="e">
        <f>BC336*I336</f>
        <v>#REF!</v>
      </c>
      <c r="BE336" s="161">
        <v>0</v>
      </c>
      <c r="BF336" s="162">
        <f>BE336*I336</f>
        <v>0</v>
      </c>
      <c r="BG336" s="161" t="e">
        <f t="shared" ref="BG336" si="653">BA336+BC336</f>
        <v>#REF!</v>
      </c>
      <c r="BH336" s="162" t="e">
        <f>BG336*I336</f>
        <v>#REF!</v>
      </c>
      <c r="BI336" s="161">
        <v>0</v>
      </c>
      <c r="BJ336" s="162">
        <f>BI336*I336</f>
        <v>0</v>
      </c>
      <c r="BK336" s="161" t="e">
        <f t="shared" ref="BK336" si="654">BE336+BG336</f>
        <v>#REF!</v>
      </c>
      <c r="BL336" s="162" t="e">
        <f>BK336*I336</f>
        <v>#REF!</v>
      </c>
      <c r="BM336" s="161">
        <v>0</v>
      </c>
      <c r="BN336" s="162">
        <f>BM336*I336</f>
        <v>0</v>
      </c>
      <c r="BO336" s="161" t="e">
        <f>BI336+BK336</f>
        <v>#REF!</v>
      </c>
      <c r="BP336" s="162" t="e">
        <f>BO336*I336</f>
        <v>#REF!</v>
      </c>
      <c r="BQ336" s="5"/>
    </row>
    <row r="337" spans="1:69" s="5" customFormat="1" ht="11.25" hidden="1" customHeight="1" x14ac:dyDescent="0.2">
      <c r="B337" s="81"/>
      <c r="C337" s="82"/>
      <c r="D337" s="79" t="s">
        <v>77</v>
      </c>
      <c r="E337" s="83" t="s">
        <v>5</v>
      </c>
      <c r="F337" s="84" t="s">
        <v>654</v>
      </c>
      <c r="G337" s="82"/>
      <c r="H337" s="83" t="s">
        <v>5</v>
      </c>
      <c r="I337" s="85"/>
      <c r="J337" s="82"/>
      <c r="K337" s="145"/>
      <c r="M337" s="176"/>
      <c r="N337" s="219"/>
      <c r="O337" s="176"/>
      <c r="P337" s="219"/>
      <c r="Q337" s="176"/>
      <c r="R337" s="219"/>
      <c r="S337" s="176"/>
      <c r="T337" s="219"/>
      <c r="U337" s="176"/>
      <c r="V337" s="219"/>
      <c r="W337" s="176"/>
      <c r="X337" s="219"/>
      <c r="Y337" s="176"/>
      <c r="Z337" s="219"/>
      <c r="AA337" s="176"/>
      <c r="AB337" s="219"/>
      <c r="AC337" s="176"/>
      <c r="AD337" s="219"/>
      <c r="AE337" s="176"/>
      <c r="AF337" s="219"/>
      <c r="AG337" s="176"/>
      <c r="AH337" s="219"/>
      <c r="AI337" s="176"/>
      <c r="AJ337" s="219"/>
      <c r="AK337" s="176"/>
      <c r="AL337" s="219"/>
      <c r="AM337" s="176"/>
      <c r="AN337" s="219"/>
      <c r="AO337" s="176"/>
      <c r="AP337" s="219"/>
      <c r="AQ337" s="176"/>
      <c r="AR337" s="219"/>
      <c r="AS337" s="176"/>
      <c r="AT337" s="219"/>
      <c r="AU337" s="176"/>
      <c r="AV337" s="219"/>
      <c r="AW337" s="176"/>
      <c r="AX337" s="219"/>
      <c r="AY337" s="176"/>
      <c r="AZ337" s="219"/>
      <c r="BA337" s="176"/>
      <c r="BB337" s="219"/>
      <c r="BC337" s="176"/>
      <c r="BD337" s="219"/>
      <c r="BE337" s="176"/>
      <c r="BF337" s="219"/>
      <c r="BG337" s="176"/>
      <c r="BH337" s="219"/>
      <c r="BI337" s="176"/>
      <c r="BJ337" s="219"/>
      <c r="BK337" s="176"/>
      <c r="BL337" s="219"/>
      <c r="BM337" s="176"/>
      <c r="BN337" s="219"/>
      <c r="BO337" s="176"/>
      <c r="BP337" s="219"/>
      <c r="BQ337" s="6"/>
    </row>
    <row r="338" spans="1:69" s="6" customFormat="1" ht="11.25" hidden="1" customHeight="1" x14ac:dyDescent="0.2">
      <c r="B338" s="86"/>
      <c r="C338" s="87"/>
      <c r="D338" s="79" t="s">
        <v>77</v>
      </c>
      <c r="E338" s="88" t="s">
        <v>5</v>
      </c>
      <c r="F338" s="89" t="s">
        <v>81</v>
      </c>
      <c r="G338" s="87"/>
      <c r="H338" s="90">
        <v>6</v>
      </c>
      <c r="I338" s="91"/>
      <c r="J338" s="87"/>
      <c r="K338" s="146"/>
      <c r="M338" s="177"/>
      <c r="N338" s="216"/>
      <c r="O338" s="177"/>
      <c r="P338" s="216"/>
      <c r="Q338" s="177"/>
      <c r="R338" s="216"/>
      <c r="S338" s="177"/>
      <c r="T338" s="216"/>
      <c r="U338" s="177"/>
      <c r="V338" s="216"/>
      <c r="W338" s="177"/>
      <c r="X338" s="216"/>
      <c r="Y338" s="177"/>
      <c r="Z338" s="216"/>
      <c r="AA338" s="177"/>
      <c r="AB338" s="216"/>
      <c r="AC338" s="177"/>
      <c r="AD338" s="216"/>
      <c r="AE338" s="177"/>
      <c r="AF338" s="216"/>
      <c r="AG338" s="177"/>
      <c r="AH338" s="216"/>
      <c r="AI338" s="177"/>
      <c r="AJ338" s="216"/>
      <c r="AK338" s="177"/>
      <c r="AL338" s="216"/>
      <c r="AM338" s="177"/>
      <c r="AN338" s="216"/>
      <c r="AO338" s="177"/>
      <c r="AP338" s="216"/>
      <c r="AQ338" s="177"/>
      <c r="AR338" s="216"/>
      <c r="AS338" s="177"/>
      <c r="AT338" s="216"/>
      <c r="AU338" s="177"/>
      <c r="AV338" s="216"/>
      <c r="AW338" s="177"/>
      <c r="AX338" s="216"/>
      <c r="AY338" s="177"/>
      <c r="AZ338" s="216"/>
      <c r="BA338" s="177"/>
      <c r="BB338" s="216"/>
      <c r="BC338" s="177"/>
      <c r="BD338" s="216"/>
      <c r="BE338" s="177"/>
      <c r="BF338" s="216"/>
      <c r="BG338" s="177"/>
      <c r="BH338" s="216"/>
      <c r="BI338" s="177"/>
      <c r="BJ338" s="216"/>
      <c r="BK338" s="177"/>
      <c r="BL338" s="216"/>
      <c r="BM338" s="177"/>
      <c r="BN338" s="216"/>
      <c r="BO338" s="177"/>
      <c r="BP338" s="216"/>
      <c r="BQ338" s="7"/>
    </row>
    <row r="339" spans="1:69" s="7" customFormat="1" ht="11.25" hidden="1" customHeight="1" x14ac:dyDescent="0.2">
      <c r="B339" s="92"/>
      <c r="C339" s="93"/>
      <c r="D339" s="79" t="s">
        <v>77</v>
      </c>
      <c r="E339" s="94" t="s">
        <v>5</v>
      </c>
      <c r="F339" s="95" t="s">
        <v>78</v>
      </c>
      <c r="G339" s="93"/>
      <c r="H339" s="96">
        <v>6</v>
      </c>
      <c r="I339" s="97"/>
      <c r="J339" s="93"/>
      <c r="K339" s="147"/>
      <c r="M339" s="178"/>
      <c r="N339" s="220"/>
      <c r="O339" s="178"/>
      <c r="P339" s="220"/>
      <c r="Q339" s="178"/>
      <c r="R339" s="220"/>
      <c r="S339" s="178"/>
      <c r="T339" s="220"/>
      <c r="U339" s="178"/>
      <c r="V339" s="220"/>
      <c r="W339" s="178"/>
      <c r="X339" s="220"/>
      <c r="Y339" s="178"/>
      <c r="Z339" s="220"/>
      <c r="AA339" s="178"/>
      <c r="AB339" s="220"/>
      <c r="AC339" s="178"/>
      <c r="AD339" s="220"/>
      <c r="AE339" s="178"/>
      <c r="AF339" s="220"/>
      <c r="AG339" s="178"/>
      <c r="AH339" s="220"/>
      <c r="AI339" s="178"/>
      <c r="AJ339" s="220"/>
      <c r="AK339" s="178"/>
      <c r="AL339" s="220"/>
      <c r="AM339" s="178"/>
      <c r="AN339" s="220"/>
      <c r="AO339" s="178"/>
      <c r="AP339" s="220"/>
      <c r="AQ339" s="178"/>
      <c r="AR339" s="220"/>
      <c r="AS339" s="178"/>
      <c r="AT339" s="220"/>
      <c r="AU339" s="178"/>
      <c r="AV339" s="220"/>
      <c r="AW339" s="178"/>
      <c r="AX339" s="220"/>
      <c r="AY339" s="178"/>
      <c r="AZ339" s="220"/>
      <c r="BA339" s="178"/>
      <c r="BB339" s="220"/>
      <c r="BC339" s="178"/>
      <c r="BD339" s="220"/>
      <c r="BE339" s="178"/>
      <c r="BF339" s="220"/>
      <c r="BG339" s="178"/>
      <c r="BH339" s="220"/>
      <c r="BI339" s="178"/>
      <c r="BJ339" s="220"/>
      <c r="BK339" s="178"/>
      <c r="BL339" s="220"/>
      <c r="BM339" s="178"/>
      <c r="BN339" s="220"/>
      <c r="BO339" s="178"/>
      <c r="BP339" s="220"/>
      <c r="BQ339" s="1"/>
    </row>
    <row r="340" spans="1:69" s="1" customFormat="1" ht="16.5" hidden="1" customHeight="1" x14ac:dyDescent="0.2">
      <c r="A340" s="114"/>
      <c r="B340" s="16"/>
      <c r="C340" s="72" t="s">
        <v>175</v>
      </c>
      <c r="D340" s="72" t="s">
        <v>73</v>
      </c>
      <c r="E340" s="73" t="s">
        <v>781</v>
      </c>
      <c r="F340" s="74" t="s">
        <v>658</v>
      </c>
      <c r="G340" s="75" t="s">
        <v>584</v>
      </c>
      <c r="H340" s="76">
        <v>6</v>
      </c>
      <c r="I340" s="77">
        <v>83.74</v>
      </c>
      <c r="J340" s="78">
        <f>ROUND(I340*H340,2)</f>
        <v>502.44</v>
      </c>
      <c r="K340" s="142"/>
      <c r="M340" s="161">
        <v>0</v>
      </c>
      <c r="N340" s="162">
        <f>M340*I340</f>
        <v>0</v>
      </c>
      <c r="O340" s="161">
        <v>0</v>
      </c>
      <c r="P340" s="162">
        <f>O340*I340</f>
        <v>0</v>
      </c>
      <c r="Q340" s="161">
        <v>0</v>
      </c>
      <c r="R340" s="162">
        <f>Q340*I340</f>
        <v>0</v>
      </c>
      <c r="S340" s="161">
        <f>M340+O340</f>
        <v>0</v>
      </c>
      <c r="T340" s="162">
        <f>S340*I340</f>
        <v>0</v>
      </c>
      <c r="U340" s="161">
        <v>0</v>
      </c>
      <c r="V340" s="162">
        <f>U340*I340</f>
        <v>0</v>
      </c>
      <c r="W340" s="161">
        <f>Q340+S340</f>
        <v>0</v>
      </c>
      <c r="X340" s="162">
        <f>W340*I340</f>
        <v>0</v>
      </c>
      <c r="Y340" s="161">
        <v>0</v>
      </c>
      <c r="Z340" s="162">
        <f>Y340*I340</f>
        <v>0</v>
      </c>
      <c r="AA340" s="161" t="e">
        <f>#REF!+#REF!</f>
        <v>#REF!</v>
      </c>
      <c r="AB340" s="162" t="e">
        <f>AA340*I340</f>
        <v>#REF!</v>
      </c>
      <c r="AC340" s="161">
        <v>0</v>
      </c>
      <c r="AD340" s="162">
        <f>AC340*I340</f>
        <v>0</v>
      </c>
      <c r="AE340" s="161" t="e">
        <f>Y340+AA340</f>
        <v>#REF!</v>
      </c>
      <c r="AF340" s="162" t="e">
        <f>AE340*I340</f>
        <v>#REF!</v>
      </c>
      <c r="AG340" s="161">
        <v>0</v>
      </c>
      <c r="AH340" s="162">
        <f>AG340*I340</f>
        <v>0</v>
      </c>
      <c r="AI340" s="161" t="e">
        <f>AC340+AE340</f>
        <v>#REF!</v>
      </c>
      <c r="AJ340" s="162" t="e">
        <f>AI340*I340</f>
        <v>#REF!</v>
      </c>
      <c r="AK340" s="161">
        <v>0</v>
      </c>
      <c r="AL340" s="162">
        <f>AK340*I340</f>
        <v>0</v>
      </c>
      <c r="AM340" s="161" t="e">
        <f>AG340+AI340</f>
        <v>#REF!</v>
      </c>
      <c r="AN340" s="162" t="e">
        <f>AM340*I340</f>
        <v>#REF!</v>
      </c>
      <c r="AO340" s="161">
        <v>0</v>
      </c>
      <c r="AP340" s="162">
        <f>AO340*I340</f>
        <v>0</v>
      </c>
      <c r="AQ340" s="161" t="e">
        <f>AK340+AM340</f>
        <v>#REF!</v>
      </c>
      <c r="AR340" s="162" t="e">
        <f>AQ340*I340</f>
        <v>#REF!</v>
      </c>
      <c r="AS340" s="161">
        <v>0</v>
      </c>
      <c r="AT340" s="162">
        <f>AS340*I340</f>
        <v>0</v>
      </c>
      <c r="AU340" s="161" t="e">
        <f>AO340+AQ340</f>
        <v>#REF!</v>
      </c>
      <c r="AV340" s="162" t="e">
        <f>AU340*I340</f>
        <v>#REF!</v>
      </c>
      <c r="AW340" s="161">
        <v>0</v>
      </c>
      <c r="AX340" s="162">
        <f>AW340*I340</f>
        <v>0</v>
      </c>
      <c r="AY340" s="161" t="e">
        <f t="shared" ref="AY340" si="655">AS340+AU340</f>
        <v>#REF!</v>
      </c>
      <c r="AZ340" s="162" t="e">
        <f>AY340*I340</f>
        <v>#REF!</v>
      </c>
      <c r="BA340" s="161">
        <v>0</v>
      </c>
      <c r="BB340" s="162">
        <f>BA340*I340</f>
        <v>0</v>
      </c>
      <c r="BC340" s="161" t="e">
        <f t="shared" ref="BC340" si="656">AW340+AY340</f>
        <v>#REF!</v>
      </c>
      <c r="BD340" s="162" t="e">
        <f>BC340*I340</f>
        <v>#REF!</v>
      </c>
      <c r="BE340" s="161">
        <v>0</v>
      </c>
      <c r="BF340" s="162">
        <f>BE340*I340</f>
        <v>0</v>
      </c>
      <c r="BG340" s="161" t="e">
        <f t="shared" ref="BG340" si="657">BA340+BC340</f>
        <v>#REF!</v>
      </c>
      <c r="BH340" s="162" t="e">
        <f>BG340*I340</f>
        <v>#REF!</v>
      </c>
      <c r="BI340" s="161">
        <v>0</v>
      </c>
      <c r="BJ340" s="162">
        <f>BI340*I340</f>
        <v>0</v>
      </c>
      <c r="BK340" s="161" t="e">
        <f t="shared" ref="BK340" si="658">BE340+BG340</f>
        <v>#REF!</v>
      </c>
      <c r="BL340" s="162" t="e">
        <f>BK340*I340</f>
        <v>#REF!</v>
      </c>
      <c r="BM340" s="161">
        <v>0</v>
      </c>
      <c r="BN340" s="162">
        <f>BM340*I340</f>
        <v>0</v>
      </c>
      <c r="BO340" s="161" t="e">
        <f>BI340+BK340</f>
        <v>#REF!</v>
      </c>
      <c r="BP340" s="162" t="e">
        <f>BO340*I340</f>
        <v>#REF!</v>
      </c>
      <c r="BQ340" s="5"/>
    </row>
    <row r="341" spans="1:69" s="5" customFormat="1" ht="11.25" hidden="1" customHeight="1" x14ac:dyDescent="0.2">
      <c r="B341" s="81"/>
      <c r="C341" s="82"/>
      <c r="D341" s="79" t="s">
        <v>77</v>
      </c>
      <c r="E341" s="83" t="s">
        <v>5</v>
      </c>
      <c r="F341" s="84" t="s">
        <v>654</v>
      </c>
      <c r="G341" s="82"/>
      <c r="H341" s="83" t="s">
        <v>5</v>
      </c>
      <c r="I341" s="85"/>
      <c r="J341" s="82"/>
      <c r="K341" s="145"/>
      <c r="M341" s="176"/>
      <c r="N341" s="219"/>
      <c r="O341" s="176"/>
      <c r="P341" s="219"/>
      <c r="Q341" s="176"/>
      <c r="R341" s="219"/>
      <c r="S341" s="176"/>
      <c r="T341" s="219"/>
      <c r="U341" s="176"/>
      <c r="V341" s="219"/>
      <c r="W341" s="176"/>
      <c r="X341" s="219"/>
      <c r="Y341" s="176"/>
      <c r="Z341" s="219"/>
      <c r="AA341" s="176"/>
      <c r="AB341" s="219"/>
      <c r="AC341" s="176"/>
      <c r="AD341" s="219"/>
      <c r="AE341" s="176"/>
      <c r="AF341" s="219"/>
      <c r="AG341" s="176"/>
      <c r="AH341" s="219"/>
      <c r="AI341" s="176"/>
      <c r="AJ341" s="219"/>
      <c r="AK341" s="176"/>
      <c r="AL341" s="219"/>
      <c r="AM341" s="176"/>
      <c r="AN341" s="219"/>
      <c r="AO341" s="176"/>
      <c r="AP341" s="219"/>
      <c r="AQ341" s="176"/>
      <c r="AR341" s="219"/>
      <c r="AS341" s="176"/>
      <c r="AT341" s="219"/>
      <c r="AU341" s="176"/>
      <c r="AV341" s="219"/>
      <c r="AW341" s="176"/>
      <c r="AX341" s="219"/>
      <c r="AY341" s="176"/>
      <c r="AZ341" s="219"/>
      <c r="BA341" s="176"/>
      <c r="BB341" s="219"/>
      <c r="BC341" s="176"/>
      <c r="BD341" s="219"/>
      <c r="BE341" s="176"/>
      <c r="BF341" s="219"/>
      <c r="BG341" s="176"/>
      <c r="BH341" s="219"/>
      <c r="BI341" s="176"/>
      <c r="BJ341" s="219"/>
      <c r="BK341" s="176"/>
      <c r="BL341" s="219"/>
      <c r="BM341" s="176"/>
      <c r="BN341" s="219"/>
      <c r="BO341" s="176"/>
      <c r="BP341" s="219"/>
      <c r="BQ341" s="6"/>
    </row>
    <row r="342" spans="1:69" s="6" customFormat="1" ht="11.25" hidden="1" customHeight="1" x14ac:dyDescent="0.2">
      <c r="B342" s="86"/>
      <c r="C342" s="87"/>
      <c r="D342" s="79" t="s">
        <v>77</v>
      </c>
      <c r="E342" s="88" t="s">
        <v>5</v>
      </c>
      <c r="F342" s="89" t="s">
        <v>81</v>
      </c>
      <c r="G342" s="87"/>
      <c r="H342" s="90">
        <v>6</v>
      </c>
      <c r="I342" s="91"/>
      <c r="J342" s="87"/>
      <c r="K342" s="146"/>
      <c r="M342" s="177"/>
      <c r="N342" s="216"/>
      <c r="O342" s="177"/>
      <c r="P342" s="216"/>
      <c r="Q342" s="177"/>
      <c r="R342" s="216"/>
      <c r="S342" s="177"/>
      <c r="T342" s="216"/>
      <c r="U342" s="177"/>
      <c r="V342" s="216"/>
      <c r="W342" s="177"/>
      <c r="X342" s="216"/>
      <c r="Y342" s="177"/>
      <c r="Z342" s="216"/>
      <c r="AA342" s="177"/>
      <c r="AB342" s="216"/>
      <c r="AC342" s="177"/>
      <c r="AD342" s="216"/>
      <c r="AE342" s="177"/>
      <c r="AF342" s="216"/>
      <c r="AG342" s="177"/>
      <c r="AH342" s="216"/>
      <c r="AI342" s="177"/>
      <c r="AJ342" s="216"/>
      <c r="AK342" s="177"/>
      <c r="AL342" s="216"/>
      <c r="AM342" s="177"/>
      <c r="AN342" s="216"/>
      <c r="AO342" s="177"/>
      <c r="AP342" s="216"/>
      <c r="AQ342" s="177"/>
      <c r="AR342" s="216"/>
      <c r="AS342" s="177"/>
      <c r="AT342" s="216"/>
      <c r="AU342" s="177"/>
      <c r="AV342" s="216"/>
      <c r="AW342" s="177"/>
      <c r="AX342" s="216"/>
      <c r="AY342" s="177"/>
      <c r="AZ342" s="216"/>
      <c r="BA342" s="177"/>
      <c r="BB342" s="216"/>
      <c r="BC342" s="177"/>
      <c r="BD342" s="216"/>
      <c r="BE342" s="177"/>
      <c r="BF342" s="216"/>
      <c r="BG342" s="177"/>
      <c r="BH342" s="216"/>
      <c r="BI342" s="177"/>
      <c r="BJ342" s="216"/>
      <c r="BK342" s="177"/>
      <c r="BL342" s="216"/>
      <c r="BM342" s="177"/>
      <c r="BN342" s="216"/>
      <c r="BO342" s="177"/>
      <c r="BP342" s="216"/>
      <c r="BQ342" s="7"/>
    </row>
    <row r="343" spans="1:69" s="7" customFormat="1" ht="11.25" hidden="1" customHeight="1" x14ac:dyDescent="0.2">
      <c r="B343" s="92"/>
      <c r="C343" s="93"/>
      <c r="D343" s="79" t="s">
        <v>77</v>
      </c>
      <c r="E343" s="94" t="s">
        <v>5</v>
      </c>
      <c r="F343" s="95" t="s">
        <v>78</v>
      </c>
      <c r="G343" s="93"/>
      <c r="H343" s="96">
        <v>6</v>
      </c>
      <c r="I343" s="97"/>
      <c r="J343" s="93"/>
      <c r="K343" s="147"/>
      <c r="M343" s="178"/>
      <c r="N343" s="220"/>
      <c r="O343" s="178"/>
      <c r="P343" s="220"/>
      <c r="Q343" s="178"/>
      <c r="R343" s="220"/>
      <c r="S343" s="178"/>
      <c r="T343" s="220"/>
      <c r="U343" s="178"/>
      <c r="V343" s="220"/>
      <c r="W343" s="178"/>
      <c r="X343" s="220"/>
      <c r="Y343" s="178"/>
      <c r="Z343" s="220"/>
      <c r="AA343" s="178"/>
      <c r="AB343" s="220"/>
      <c r="AC343" s="178"/>
      <c r="AD343" s="220"/>
      <c r="AE343" s="178"/>
      <c r="AF343" s="220"/>
      <c r="AG343" s="178"/>
      <c r="AH343" s="220"/>
      <c r="AI343" s="178"/>
      <c r="AJ343" s="220"/>
      <c r="AK343" s="178"/>
      <c r="AL343" s="220"/>
      <c r="AM343" s="178"/>
      <c r="AN343" s="220"/>
      <c r="AO343" s="178"/>
      <c r="AP343" s="220"/>
      <c r="AQ343" s="178"/>
      <c r="AR343" s="220"/>
      <c r="AS343" s="178"/>
      <c r="AT343" s="220"/>
      <c r="AU343" s="178"/>
      <c r="AV343" s="220"/>
      <c r="AW343" s="178"/>
      <c r="AX343" s="220"/>
      <c r="AY343" s="178"/>
      <c r="AZ343" s="220"/>
      <c r="BA343" s="178"/>
      <c r="BB343" s="220"/>
      <c r="BC343" s="178"/>
      <c r="BD343" s="220"/>
      <c r="BE343" s="178"/>
      <c r="BF343" s="220"/>
      <c r="BG343" s="178"/>
      <c r="BH343" s="220"/>
      <c r="BI343" s="178"/>
      <c r="BJ343" s="220"/>
      <c r="BK343" s="178"/>
      <c r="BL343" s="220"/>
      <c r="BM343" s="178"/>
      <c r="BN343" s="220"/>
      <c r="BO343" s="178"/>
      <c r="BP343" s="220"/>
      <c r="BQ343" s="1"/>
    </row>
    <row r="344" spans="1:69" s="1" customFormat="1" ht="16.5" hidden="1" customHeight="1" x14ac:dyDescent="0.2">
      <c r="A344" s="114"/>
      <c r="B344" s="16"/>
      <c r="C344" s="72" t="s">
        <v>176</v>
      </c>
      <c r="D344" s="72" t="s">
        <v>73</v>
      </c>
      <c r="E344" s="73" t="s">
        <v>782</v>
      </c>
      <c r="F344" s="74" t="s">
        <v>660</v>
      </c>
      <c r="G344" s="75" t="s">
        <v>584</v>
      </c>
      <c r="H344" s="76">
        <v>4</v>
      </c>
      <c r="I344" s="77">
        <v>92.22</v>
      </c>
      <c r="J344" s="78">
        <f>ROUND(I344*H344,2)</f>
        <v>368.88</v>
      </c>
      <c r="K344" s="142"/>
      <c r="M344" s="161">
        <v>0</v>
      </c>
      <c r="N344" s="162">
        <f>M344*I344</f>
        <v>0</v>
      </c>
      <c r="O344" s="161">
        <v>0</v>
      </c>
      <c r="P344" s="162">
        <f>O344*I344</f>
        <v>0</v>
      </c>
      <c r="Q344" s="161">
        <v>0</v>
      </c>
      <c r="R344" s="162">
        <f>Q344*I344</f>
        <v>0</v>
      </c>
      <c r="S344" s="161">
        <f>M344+O344</f>
        <v>0</v>
      </c>
      <c r="T344" s="162">
        <f>S344*I344</f>
        <v>0</v>
      </c>
      <c r="U344" s="161">
        <v>0</v>
      </c>
      <c r="V344" s="162">
        <f>U344*I344</f>
        <v>0</v>
      </c>
      <c r="W344" s="161">
        <f>Q344+S344</f>
        <v>0</v>
      </c>
      <c r="X344" s="162">
        <f>W344*I344</f>
        <v>0</v>
      </c>
      <c r="Y344" s="161">
        <v>0</v>
      </c>
      <c r="Z344" s="162">
        <f>Y344*I344</f>
        <v>0</v>
      </c>
      <c r="AA344" s="161" t="e">
        <f>#REF!+#REF!</f>
        <v>#REF!</v>
      </c>
      <c r="AB344" s="162" t="e">
        <f>AA344*I344</f>
        <v>#REF!</v>
      </c>
      <c r="AC344" s="161">
        <v>0</v>
      </c>
      <c r="AD344" s="162">
        <f>AC344*I344</f>
        <v>0</v>
      </c>
      <c r="AE344" s="161" t="e">
        <f>Y344+AA344</f>
        <v>#REF!</v>
      </c>
      <c r="AF344" s="162" t="e">
        <f>AE344*I344</f>
        <v>#REF!</v>
      </c>
      <c r="AG344" s="161">
        <v>0</v>
      </c>
      <c r="AH344" s="162">
        <f>AG344*I344</f>
        <v>0</v>
      </c>
      <c r="AI344" s="161" t="e">
        <f>AC344+AE344</f>
        <v>#REF!</v>
      </c>
      <c r="AJ344" s="162" t="e">
        <f>AI344*I344</f>
        <v>#REF!</v>
      </c>
      <c r="AK344" s="161">
        <v>0</v>
      </c>
      <c r="AL344" s="162">
        <f>AK344*I344</f>
        <v>0</v>
      </c>
      <c r="AM344" s="161" t="e">
        <f>AG344+AI344</f>
        <v>#REF!</v>
      </c>
      <c r="AN344" s="162" t="e">
        <f>AM344*I344</f>
        <v>#REF!</v>
      </c>
      <c r="AO344" s="161">
        <v>0</v>
      </c>
      <c r="AP344" s="162">
        <f>AO344*I344</f>
        <v>0</v>
      </c>
      <c r="AQ344" s="161" t="e">
        <f>AK344+AM344</f>
        <v>#REF!</v>
      </c>
      <c r="AR344" s="162" t="e">
        <f>AQ344*I344</f>
        <v>#REF!</v>
      </c>
      <c r="AS344" s="161">
        <v>0</v>
      </c>
      <c r="AT344" s="162">
        <f>AS344*I344</f>
        <v>0</v>
      </c>
      <c r="AU344" s="161" t="e">
        <f>AO344+AQ344</f>
        <v>#REF!</v>
      </c>
      <c r="AV344" s="162" t="e">
        <f>AU344*I344</f>
        <v>#REF!</v>
      </c>
      <c r="AW344" s="161">
        <v>0</v>
      </c>
      <c r="AX344" s="162">
        <f>AW344*I344</f>
        <v>0</v>
      </c>
      <c r="AY344" s="161" t="e">
        <f t="shared" ref="AY344" si="659">AS344+AU344</f>
        <v>#REF!</v>
      </c>
      <c r="AZ344" s="162" t="e">
        <f>AY344*I344</f>
        <v>#REF!</v>
      </c>
      <c r="BA344" s="161">
        <v>0</v>
      </c>
      <c r="BB344" s="162">
        <f>BA344*I344</f>
        <v>0</v>
      </c>
      <c r="BC344" s="161" t="e">
        <f t="shared" ref="BC344" si="660">AW344+AY344</f>
        <v>#REF!</v>
      </c>
      <c r="BD344" s="162" t="e">
        <f>BC344*I344</f>
        <v>#REF!</v>
      </c>
      <c r="BE344" s="161">
        <v>0</v>
      </c>
      <c r="BF344" s="162">
        <f>BE344*I344</f>
        <v>0</v>
      </c>
      <c r="BG344" s="161" t="e">
        <f t="shared" ref="BG344" si="661">BA344+BC344</f>
        <v>#REF!</v>
      </c>
      <c r="BH344" s="162" t="e">
        <f>BG344*I344</f>
        <v>#REF!</v>
      </c>
      <c r="BI344" s="161">
        <v>0</v>
      </c>
      <c r="BJ344" s="162">
        <f>BI344*I344</f>
        <v>0</v>
      </c>
      <c r="BK344" s="161" t="e">
        <f t="shared" ref="BK344" si="662">BE344+BG344</f>
        <v>#REF!</v>
      </c>
      <c r="BL344" s="162" t="e">
        <f>BK344*I344</f>
        <v>#REF!</v>
      </c>
      <c r="BM344" s="161">
        <v>0</v>
      </c>
      <c r="BN344" s="162">
        <f>BM344*I344</f>
        <v>0</v>
      </c>
      <c r="BO344" s="161" t="e">
        <f>BI344+BK344</f>
        <v>#REF!</v>
      </c>
      <c r="BP344" s="162" t="e">
        <f>BO344*I344</f>
        <v>#REF!</v>
      </c>
      <c r="BQ344" s="5"/>
    </row>
    <row r="345" spans="1:69" s="5" customFormat="1" ht="11.25" hidden="1" customHeight="1" x14ac:dyDescent="0.2">
      <c r="B345" s="81"/>
      <c r="C345" s="82"/>
      <c r="D345" s="79" t="s">
        <v>77</v>
      </c>
      <c r="E345" s="83" t="s">
        <v>5</v>
      </c>
      <c r="F345" s="84" t="s">
        <v>654</v>
      </c>
      <c r="G345" s="82"/>
      <c r="H345" s="83" t="s">
        <v>5</v>
      </c>
      <c r="I345" s="85"/>
      <c r="J345" s="82"/>
      <c r="K345" s="145"/>
      <c r="M345" s="176"/>
      <c r="N345" s="219"/>
      <c r="O345" s="176"/>
      <c r="P345" s="219"/>
      <c r="Q345" s="176"/>
      <c r="R345" s="219"/>
      <c r="S345" s="176"/>
      <c r="T345" s="219"/>
      <c r="U345" s="176"/>
      <c r="V345" s="219"/>
      <c r="W345" s="176"/>
      <c r="X345" s="219"/>
      <c r="Y345" s="176"/>
      <c r="Z345" s="219"/>
      <c r="AA345" s="176"/>
      <c r="AB345" s="219"/>
      <c r="AC345" s="176"/>
      <c r="AD345" s="219"/>
      <c r="AE345" s="176"/>
      <c r="AF345" s="219"/>
      <c r="AG345" s="176"/>
      <c r="AH345" s="219"/>
      <c r="AI345" s="176"/>
      <c r="AJ345" s="219"/>
      <c r="AK345" s="176"/>
      <c r="AL345" s="219"/>
      <c r="AM345" s="176"/>
      <c r="AN345" s="219"/>
      <c r="AO345" s="176"/>
      <c r="AP345" s="219"/>
      <c r="AQ345" s="176"/>
      <c r="AR345" s="219"/>
      <c r="AS345" s="176"/>
      <c r="AT345" s="219"/>
      <c r="AU345" s="176"/>
      <c r="AV345" s="219"/>
      <c r="AW345" s="176"/>
      <c r="AX345" s="219"/>
      <c r="AY345" s="176"/>
      <c r="AZ345" s="219"/>
      <c r="BA345" s="176"/>
      <c r="BB345" s="219"/>
      <c r="BC345" s="176"/>
      <c r="BD345" s="219"/>
      <c r="BE345" s="176"/>
      <c r="BF345" s="219"/>
      <c r="BG345" s="176"/>
      <c r="BH345" s="219"/>
      <c r="BI345" s="176"/>
      <c r="BJ345" s="219"/>
      <c r="BK345" s="176"/>
      <c r="BL345" s="219"/>
      <c r="BM345" s="176"/>
      <c r="BN345" s="219"/>
      <c r="BO345" s="176"/>
      <c r="BP345" s="219"/>
      <c r="BQ345" s="6"/>
    </row>
    <row r="346" spans="1:69" s="6" customFormat="1" ht="11.25" hidden="1" customHeight="1" x14ac:dyDescent="0.2">
      <c r="B346" s="86"/>
      <c r="C346" s="87"/>
      <c r="D346" s="79" t="s">
        <v>77</v>
      </c>
      <c r="E346" s="88" t="s">
        <v>5</v>
      </c>
      <c r="F346" s="89" t="s">
        <v>75</v>
      </c>
      <c r="G346" s="87"/>
      <c r="H346" s="90">
        <v>4</v>
      </c>
      <c r="I346" s="91"/>
      <c r="J346" s="87"/>
      <c r="K346" s="146"/>
      <c r="M346" s="177"/>
      <c r="N346" s="216"/>
      <c r="O346" s="177"/>
      <c r="P346" s="216"/>
      <c r="Q346" s="177"/>
      <c r="R346" s="216"/>
      <c r="S346" s="177"/>
      <c r="T346" s="216"/>
      <c r="U346" s="177"/>
      <c r="V346" s="216"/>
      <c r="W346" s="177"/>
      <c r="X346" s="216"/>
      <c r="Y346" s="177"/>
      <c r="Z346" s="216"/>
      <c r="AA346" s="177"/>
      <c r="AB346" s="216"/>
      <c r="AC346" s="177"/>
      <c r="AD346" s="216"/>
      <c r="AE346" s="177"/>
      <c r="AF346" s="216"/>
      <c r="AG346" s="177"/>
      <c r="AH346" s="216"/>
      <c r="AI346" s="177"/>
      <c r="AJ346" s="216"/>
      <c r="AK346" s="177"/>
      <c r="AL346" s="216"/>
      <c r="AM346" s="177"/>
      <c r="AN346" s="216"/>
      <c r="AO346" s="177"/>
      <c r="AP346" s="216"/>
      <c r="AQ346" s="177"/>
      <c r="AR346" s="216"/>
      <c r="AS346" s="177"/>
      <c r="AT346" s="216"/>
      <c r="AU346" s="177"/>
      <c r="AV346" s="216"/>
      <c r="AW346" s="177"/>
      <c r="AX346" s="216"/>
      <c r="AY346" s="177"/>
      <c r="AZ346" s="216"/>
      <c r="BA346" s="177"/>
      <c r="BB346" s="216"/>
      <c r="BC346" s="177"/>
      <c r="BD346" s="216"/>
      <c r="BE346" s="177"/>
      <c r="BF346" s="216"/>
      <c r="BG346" s="177"/>
      <c r="BH346" s="216"/>
      <c r="BI346" s="177"/>
      <c r="BJ346" s="216"/>
      <c r="BK346" s="177"/>
      <c r="BL346" s="216"/>
      <c r="BM346" s="177"/>
      <c r="BN346" s="216"/>
      <c r="BO346" s="177"/>
      <c r="BP346" s="216"/>
      <c r="BQ346" s="7"/>
    </row>
    <row r="347" spans="1:69" s="7" customFormat="1" ht="11.25" hidden="1" customHeight="1" x14ac:dyDescent="0.2">
      <c r="B347" s="92"/>
      <c r="C347" s="93"/>
      <c r="D347" s="79" t="s">
        <v>77</v>
      </c>
      <c r="E347" s="94" t="s">
        <v>5</v>
      </c>
      <c r="F347" s="95" t="s">
        <v>78</v>
      </c>
      <c r="G347" s="93"/>
      <c r="H347" s="96">
        <v>4</v>
      </c>
      <c r="I347" s="97"/>
      <c r="J347" s="93"/>
      <c r="K347" s="147"/>
      <c r="M347" s="178"/>
      <c r="N347" s="220"/>
      <c r="O347" s="178"/>
      <c r="P347" s="220"/>
      <c r="Q347" s="178"/>
      <c r="R347" s="220"/>
      <c r="S347" s="178"/>
      <c r="T347" s="220"/>
      <c r="U347" s="178"/>
      <c r="V347" s="220"/>
      <c r="W347" s="178"/>
      <c r="X347" s="220"/>
      <c r="Y347" s="178"/>
      <c r="Z347" s="220"/>
      <c r="AA347" s="178"/>
      <c r="AB347" s="220"/>
      <c r="AC347" s="178"/>
      <c r="AD347" s="220"/>
      <c r="AE347" s="178"/>
      <c r="AF347" s="220"/>
      <c r="AG347" s="178"/>
      <c r="AH347" s="220"/>
      <c r="AI347" s="178"/>
      <c r="AJ347" s="220"/>
      <c r="AK347" s="178"/>
      <c r="AL347" s="220"/>
      <c r="AM347" s="178"/>
      <c r="AN347" s="220"/>
      <c r="AO347" s="178"/>
      <c r="AP347" s="220"/>
      <c r="AQ347" s="178"/>
      <c r="AR347" s="220"/>
      <c r="AS347" s="178"/>
      <c r="AT347" s="220"/>
      <c r="AU347" s="178"/>
      <c r="AV347" s="220"/>
      <c r="AW347" s="178"/>
      <c r="AX347" s="220"/>
      <c r="AY347" s="178"/>
      <c r="AZ347" s="220"/>
      <c r="BA347" s="178"/>
      <c r="BB347" s="220"/>
      <c r="BC347" s="178"/>
      <c r="BD347" s="220"/>
      <c r="BE347" s="178"/>
      <c r="BF347" s="220"/>
      <c r="BG347" s="178"/>
      <c r="BH347" s="220"/>
      <c r="BI347" s="178"/>
      <c r="BJ347" s="220"/>
      <c r="BK347" s="178"/>
      <c r="BL347" s="220"/>
      <c r="BM347" s="178"/>
      <c r="BN347" s="220"/>
      <c r="BO347" s="178"/>
      <c r="BP347" s="220"/>
      <c r="BQ347" s="1"/>
    </row>
    <row r="348" spans="1:69" s="1" customFormat="1" ht="16.5" hidden="1" customHeight="1" x14ac:dyDescent="0.2">
      <c r="A348" s="114"/>
      <c r="B348" s="16"/>
      <c r="C348" s="72" t="s">
        <v>178</v>
      </c>
      <c r="D348" s="72" t="s">
        <v>73</v>
      </c>
      <c r="E348" s="73" t="s">
        <v>783</v>
      </c>
      <c r="F348" s="74" t="s">
        <v>784</v>
      </c>
      <c r="G348" s="75" t="s">
        <v>584</v>
      </c>
      <c r="H348" s="76">
        <v>18</v>
      </c>
      <c r="I348" s="77">
        <v>91.16</v>
      </c>
      <c r="J348" s="78">
        <f>ROUND(I348*H348,2)</f>
        <v>1640.88</v>
      </c>
      <c r="K348" s="142"/>
      <c r="M348" s="161">
        <v>0</v>
      </c>
      <c r="N348" s="162">
        <f>M348*I348</f>
        <v>0</v>
      </c>
      <c r="O348" s="161">
        <v>0</v>
      </c>
      <c r="P348" s="162">
        <f>O348*I348</f>
        <v>0</v>
      </c>
      <c r="Q348" s="161">
        <v>0</v>
      </c>
      <c r="R348" s="162">
        <f>Q348*I348</f>
        <v>0</v>
      </c>
      <c r="S348" s="161">
        <f>M348+O348</f>
        <v>0</v>
      </c>
      <c r="T348" s="162">
        <f>S348*I348</f>
        <v>0</v>
      </c>
      <c r="U348" s="161">
        <v>0</v>
      </c>
      <c r="V348" s="162">
        <f>U348*I348</f>
        <v>0</v>
      </c>
      <c r="W348" s="161">
        <f>Q348+S348</f>
        <v>0</v>
      </c>
      <c r="X348" s="162">
        <f>W348*I348</f>
        <v>0</v>
      </c>
      <c r="Y348" s="161">
        <v>0</v>
      </c>
      <c r="Z348" s="162">
        <f>Y348*I348</f>
        <v>0</v>
      </c>
      <c r="AA348" s="161" t="e">
        <f>#REF!+#REF!</f>
        <v>#REF!</v>
      </c>
      <c r="AB348" s="162" t="e">
        <f>AA348*I348</f>
        <v>#REF!</v>
      </c>
      <c r="AC348" s="161">
        <v>0</v>
      </c>
      <c r="AD348" s="162">
        <f>AC348*I348</f>
        <v>0</v>
      </c>
      <c r="AE348" s="161" t="e">
        <f>Y348+AA348</f>
        <v>#REF!</v>
      </c>
      <c r="AF348" s="162" t="e">
        <f>AE348*I348</f>
        <v>#REF!</v>
      </c>
      <c r="AG348" s="161">
        <v>0</v>
      </c>
      <c r="AH348" s="162">
        <f>AG348*I348</f>
        <v>0</v>
      </c>
      <c r="AI348" s="161" t="e">
        <f>AC348+AE348</f>
        <v>#REF!</v>
      </c>
      <c r="AJ348" s="162" t="e">
        <f>AI348*I348</f>
        <v>#REF!</v>
      </c>
      <c r="AK348" s="161">
        <v>0</v>
      </c>
      <c r="AL348" s="162">
        <f>AK348*I348</f>
        <v>0</v>
      </c>
      <c r="AM348" s="161" t="e">
        <f>AG348+AI348</f>
        <v>#REF!</v>
      </c>
      <c r="AN348" s="162" t="e">
        <f>AM348*I348</f>
        <v>#REF!</v>
      </c>
      <c r="AO348" s="161">
        <v>0</v>
      </c>
      <c r="AP348" s="162">
        <f>AO348*I348</f>
        <v>0</v>
      </c>
      <c r="AQ348" s="161" t="e">
        <f>AK348+AM348</f>
        <v>#REF!</v>
      </c>
      <c r="AR348" s="162" t="e">
        <f>AQ348*I348</f>
        <v>#REF!</v>
      </c>
      <c r="AS348" s="161">
        <v>0</v>
      </c>
      <c r="AT348" s="162">
        <f>AS348*I348</f>
        <v>0</v>
      </c>
      <c r="AU348" s="161" t="e">
        <f>AO348+AQ348</f>
        <v>#REF!</v>
      </c>
      <c r="AV348" s="162" t="e">
        <f>AU348*I348</f>
        <v>#REF!</v>
      </c>
      <c r="AW348" s="161">
        <v>0</v>
      </c>
      <c r="AX348" s="162">
        <f>AW348*I348</f>
        <v>0</v>
      </c>
      <c r="AY348" s="161" t="e">
        <f t="shared" ref="AY348" si="663">AS348+AU348</f>
        <v>#REF!</v>
      </c>
      <c r="AZ348" s="162" t="e">
        <f>AY348*I348</f>
        <v>#REF!</v>
      </c>
      <c r="BA348" s="161">
        <v>0</v>
      </c>
      <c r="BB348" s="162">
        <f>BA348*I348</f>
        <v>0</v>
      </c>
      <c r="BC348" s="161" t="e">
        <f t="shared" ref="BC348" si="664">AW348+AY348</f>
        <v>#REF!</v>
      </c>
      <c r="BD348" s="162" t="e">
        <f>BC348*I348</f>
        <v>#REF!</v>
      </c>
      <c r="BE348" s="161">
        <v>0</v>
      </c>
      <c r="BF348" s="162">
        <f>BE348*I348</f>
        <v>0</v>
      </c>
      <c r="BG348" s="161" t="e">
        <f t="shared" ref="BG348" si="665">BA348+BC348</f>
        <v>#REF!</v>
      </c>
      <c r="BH348" s="162" t="e">
        <f>BG348*I348</f>
        <v>#REF!</v>
      </c>
      <c r="BI348" s="161">
        <v>0</v>
      </c>
      <c r="BJ348" s="162">
        <f>BI348*I348</f>
        <v>0</v>
      </c>
      <c r="BK348" s="161" t="e">
        <f t="shared" ref="BK348" si="666">BE348+BG348</f>
        <v>#REF!</v>
      </c>
      <c r="BL348" s="162" t="e">
        <f>BK348*I348</f>
        <v>#REF!</v>
      </c>
      <c r="BM348" s="161">
        <v>0</v>
      </c>
      <c r="BN348" s="162">
        <f>BM348*I348</f>
        <v>0</v>
      </c>
      <c r="BO348" s="161" t="e">
        <f>BI348+BK348</f>
        <v>#REF!</v>
      </c>
      <c r="BP348" s="162" t="e">
        <f>BO348*I348</f>
        <v>#REF!</v>
      </c>
      <c r="BQ348" s="5"/>
    </row>
    <row r="349" spans="1:69" s="5" customFormat="1" ht="11.25" hidden="1" customHeight="1" x14ac:dyDescent="0.2">
      <c r="B349" s="81"/>
      <c r="C349" s="82"/>
      <c r="D349" s="79" t="s">
        <v>77</v>
      </c>
      <c r="E349" s="83" t="s">
        <v>5</v>
      </c>
      <c r="F349" s="84" t="s">
        <v>654</v>
      </c>
      <c r="G349" s="82"/>
      <c r="H349" s="83" t="s">
        <v>5</v>
      </c>
      <c r="I349" s="85"/>
      <c r="J349" s="82"/>
      <c r="K349" s="145"/>
      <c r="M349" s="176"/>
      <c r="N349" s="219"/>
      <c r="O349" s="176"/>
      <c r="P349" s="219"/>
      <c r="Q349" s="176"/>
      <c r="R349" s="219"/>
      <c r="S349" s="176"/>
      <c r="T349" s="219"/>
      <c r="U349" s="176"/>
      <c r="V349" s="219"/>
      <c r="W349" s="176"/>
      <c r="X349" s="219"/>
      <c r="Y349" s="176"/>
      <c r="Z349" s="219"/>
      <c r="AA349" s="176"/>
      <c r="AB349" s="219"/>
      <c r="AC349" s="176"/>
      <c r="AD349" s="219"/>
      <c r="AE349" s="176"/>
      <c r="AF349" s="219"/>
      <c r="AG349" s="176"/>
      <c r="AH349" s="219"/>
      <c r="AI349" s="176"/>
      <c r="AJ349" s="219"/>
      <c r="AK349" s="176"/>
      <c r="AL349" s="219"/>
      <c r="AM349" s="176"/>
      <c r="AN349" s="219"/>
      <c r="AO349" s="176"/>
      <c r="AP349" s="219"/>
      <c r="AQ349" s="176"/>
      <c r="AR349" s="219"/>
      <c r="AS349" s="176"/>
      <c r="AT349" s="219"/>
      <c r="AU349" s="176"/>
      <c r="AV349" s="219"/>
      <c r="AW349" s="176"/>
      <c r="AX349" s="219"/>
      <c r="AY349" s="176"/>
      <c r="AZ349" s="219"/>
      <c r="BA349" s="176"/>
      <c r="BB349" s="219"/>
      <c r="BC349" s="176"/>
      <c r="BD349" s="219"/>
      <c r="BE349" s="176"/>
      <c r="BF349" s="219"/>
      <c r="BG349" s="176"/>
      <c r="BH349" s="219"/>
      <c r="BI349" s="176"/>
      <c r="BJ349" s="219"/>
      <c r="BK349" s="176"/>
      <c r="BL349" s="219"/>
      <c r="BM349" s="176"/>
      <c r="BN349" s="219"/>
      <c r="BO349" s="176"/>
      <c r="BP349" s="219"/>
      <c r="BQ349" s="6"/>
    </row>
    <row r="350" spans="1:69" s="6" customFormat="1" ht="11.25" hidden="1" customHeight="1" x14ac:dyDescent="0.2">
      <c r="B350" s="86"/>
      <c r="C350" s="87"/>
      <c r="D350" s="79" t="s">
        <v>77</v>
      </c>
      <c r="E350" s="88" t="s">
        <v>5</v>
      </c>
      <c r="F350" s="89" t="s">
        <v>114</v>
      </c>
      <c r="G350" s="87"/>
      <c r="H350" s="90">
        <v>18</v>
      </c>
      <c r="I350" s="91"/>
      <c r="J350" s="87"/>
      <c r="K350" s="146"/>
      <c r="M350" s="177"/>
      <c r="N350" s="216"/>
      <c r="O350" s="177"/>
      <c r="P350" s="216"/>
      <c r="Q350" s="177"/>
      <c r="R350" s="216"/>
      <c r="S350" s="177"/>
      <c r="T350" s="216"/>
      <c r="U350" s="177"/>
      <c r="V350" s="216"/>
      <c r="W350" s="177"/>
      <c r="X350" s="216"/>
      <c r="Y350" s="177"/>
      <c r="Z350" s="216"/>
      <c r="AA350" s="177"/>
      <c r="AB350" s="216"/>
      <c r="AC350" s="177"/>
      <c r="AD350" s="216"/>
      <c r="AE350" s="177"/>
      <c r="AF350" s="216"/>
      <c r="AG350" s="177"/>
      <c r="AH350" s="216"/>
      <c r="AI350" s="177"/>
      <c r="AJ350" s="216"/>
      <c r="AK350" s="177"/>
      <c r="AL350" s="216"/>
      <c r="AM350" s="177"/>
      <c r="AN350" s="216"/>
      <c r="AO350" s="177"/>
      <c r="AP350" s="216"/>
      <c r="AQ350" s="177"/>
      <c r="AR350" s="216"/>
      <c r="AS350" s="177"/>
      <c r="AT350" s="216"/>
      <c r="AU350" s="177"/>
      <c r="AV350" s="216"/>
      <c r="AW350" s="177"/>
      <c r="AX350" s="216"/>
      <c r="AY350" s="177"/>
      <c r="AZ350" s="216"/>
      <c r="BA350" s="177"/>
      <c r="BB350" s="216"/>
      <c r="BC350" s="177"/>
      <c r="BD350" s="216"/>
      <c r="BE350" s="177"/>
      <c r="BF350" s="216"/>
      <c r="BG350" s="177"/>
      <c r="BH350" s="216"/>
      <c r="BI350" s="177"/>
      <c r="BJ350" s="216"/>
      <c r="BK350" s="177"/>
      <c r="BL350" s="216"/>
      <c r="BM350" s="177"/>
      <c r="BN350" s="216"/>
      <c r="BO350" s="177"/>
      <c r="BP350" s="216"/>
      <c r="BQ350" s="7"/>
    </row>
    <row r="351" spans="1:69" s="7" customFormat="1" ht="11.25" hidden="1" customHeight="1" x14ac:dyDescent="0.2">
      <c r="B351" s="92"/>
      <c r="C351" s="93"/>
      <c r="D351" s="79" t="s">
        <v>77</v>
      </c>
      <c r="E351" s="94" t="s">
        <v>5</v>
      </c>
      <c r="F351" s="95" t="s">
        <v>78</v>
      </c>
      <c r="G351" s="93"/>
      <c r="H351" s="96">
        <v>18</v>
      </c>
      <c r="I351" s="97"/>
      <c r="J351" s="93"/>
      <c r="K351" s="147"/>
      <c r="M351" s="178"/>
      <c r="N351" s="220"/>
      <c r="O351" s="178"/>
      <c r="P351" s="220"/>
      <c r="Q351" s="178"/>
      <c r="R351" s="220"/>
      <c r="S351" s="178"/>
      <c r="T351" s="220"/>
      <c r="U351" s="178"/>
      <c r="V351" s="220"/>
      <c r="W351" s="178"/>
      <c r="X351" s="220"/>
      <c r="Y351" s="178"/>
      <c r="Z351" s="220"/>
      <c r="AA351" s="178"/>
      <c r="AB351" s="220"/>
      <c r="AC351" s="178"/>
      <c r="AD351" s="220"/>
      <c r="AE351" s="178"/>
      <c r="AF351" s="220"/>
      <c r="AG351" s="178"/>
      <c r="AH351" s="220"/>
      <c r="AI351" s="178"/>
      <c r="AJ351" s="220"/>
      <c r="AK351" s="178"/>
      <c r="AL351" s="220"/>
      <c r="AM351" s="178"/>
      <c r="AN351" s="220"/>
      <c r="AO351" s="178"/>
      <c r="AP351" s="220"/>
      <c r="AQ351" s="178"/>
      <c r="AR351" s="220"/>
      <c r="AS351" s="178"/>
      <c r="AT351" s="220"/>
      <c r="AU351" s="178"/>
      <c r="AV351" s="220"/>
      <c r="AW351" s="178"/>
      <c r="AX351" s="220"/>
      <c r="AY351" s="178"/>
      <c r="AZ351" s="220"/>
      <c r="BA351" s="178"/>
      <c r="BB351" s="220"/>
      <c r="BC351" s="178"/>
      <c r="BD351" s="220"/>
      <c r="BE351" s="178"/>
      <c r="BF351" s="220"/>
      <c r="BG351" s="178"/>
      <c r="BH351" s="220"/>
      <c r="BI351" s="178"/>
      <c r="BJ351" s="220"/>
      <c r="BK351" s="178"/>
      <c r="BL351" s="220"/>
      <c r="BM351" s="178"/>
      <c r="BN351" s="220"/>
      <c r="BO351" s="178"/>
      <c r="BP351" s="220"/>
      <c r="BQ351" s="1"/>
    </row>
    <row r="352" spans="1:69" s="1" customFormat="1" ht="16.5" hidden="1" customHeight="1" x14ac:dyDescent="0.2">
      <c r="A352" s="114"/>
      <c r="B352" s="16"/>
      <c r="C352" s="72" t="s">
        <v>179</v>
      </c>
      <c r="D352" s="72" t="s">
        <v>73</v>
      </c>
      <c r="E352" s="73" t="s">
        <v>785</v>
      </c>
      <c r="F352" s="74" t="s">
        <v>786</v>
      </c>
      <c r="G352" s="75" t="s">
        <v>584</v>
      </c>
      <c r="H352" s="76">
        <v>1</v>
      </c>
      <c r="I352" s="77">
        <v>112.36</v>
      </c>
      <c r="J352" s="78">
        <f>ROUND(I352*H352,2)</f>
        <v>112.36</v>
      </c>
      <c r="K352" s="142"/>
      <c r="M352" s="161">
        <v>0</v>
      </c>
      <c r="N352" s="162">
        <f>M352*I352</f>
        <v>0</v>
      </c>
      <c r="O352" s="161">
        <v>0</v>
      </c>
      <c r="P352" s="162">
        <f>O352*I352</f>
        <v>0</v>
      </c>
      <c r="Q352" s="161">
        <v>0</v>
      </c>
      <c r="R352" s="162">
        <f>Q352*I352</f>
        <v>0</v>
      </c>
      <c r="S352" s="161">
        <f>M352+O352</f>
        <v>0</v>
      </c>
      <c r="T352" s="162">
        <f>S352*I352</f>
        <v>0</v>
      </c>
      <c r="U352" s="161">
        <v>0</v>
      </c>
      <c r="V352" s="162">
        <f>U352*I352</f>
        <v>0</v>
      </c>
      <c r="W352" s="161">
        <f>Q352+S352</f>
        <v>0</v>
      </c>
      <c r="X352" s="162">
        <f>W352*I352</f>
        <v>0</v>
      </c>
      <c r="Y352" s="161">
        <v>0</v>
      </c>
      <c r="Z352" s="162">
        <f>Y352*I352</f>
        <v>0</v>
      </c>
      <c r="AA352" s="161" t="e">
        <f>#REF!+#REF!</f>
        <v>#REF!</v>
      </c>
      <c r="AB352" s="162" t="e">
        <f>AA352*I352</f>
        <v>#REF!</v>
      </c>
      <c r="AC352" s="161">
        <v>0</v>
      </c>
      <c r="AD352" s="162">
        <f>AC352*I352</f>
        <v>0</v>
      </c>
      <c r="AE352" s="161" t="e">
        <f>Y352+AA352</f>
        <v>#REF!</v>
      </c>
      <c r="AF352" s="162" t="e">
        <f>AE352*I352</f>
        <v>#REF!</v>
      </c>
      <c r="AG352" s="161">
        <v>0</v>
      </c>
      <c r="AH352" s="162">
        <f>AG352*I352</f>
        <v>0</v>
      </c>
      <c r="AI352" s="161" t="e">
        <f>AC352+AE352</f>
        <v>#REF!</v>
      </c>
      <c r="AJ352" s="162" t="e">
        <f>AI352*I352</f>
        <v>#REF!</v>
      </c>
      <c r="AK352" s="161">
        <v>0</v>
      </c>
      <c r="AL352" s="162">
        <f>AK352*I352</f>
        <v>0</v>
      </c>
      <c r="AM352" s="161" t="e">
        <f>AG352+AI352</f>
        <v>#REF!</v>
      </c>
      <c r="AN352" s="162" t="e">
        <f>AM352*I352</f>
        <v>#REF!</v>
      </c>
      <c r="AO352" s="161">
        <v>0</v>
      </c>
      <c r="AP352" s="162">
        <f>AO352*I352</f>
        <v>0</v>
      </c>
      <c r="AQ352" s="161" t="e">
        <f>AK352+AM352</f>
        <v>#REF!</v>
      </c>
      <c r="AR352" s="162" t="e">
        <f>AQ352*I352</f>
        <v>#REF!</v>
      </c>
      <c r="AS352" s="161">
        <v>0</v>
      </c>
      <c r="AT352" s="162">
        <f>AS352*I352</f>
        <v>0</v>
      </c>
      <c r="AU352" s="161" t="e">
        <f>AO352+AQ352</f>
        <v>#REF!</v>
      </c>
      <c r="AV352" s="162" t="e">
        <f>AU352*I352</f>
        <v>#REF!</v>
      </c>
      <c r="AW352" s="161">
        <v>0</v>
      </c>
      <c r="AX352" s="162">
        <f>AW352*I352</f>
        <v>0</v>
      </c>
      <c r="AY352" s="161" t="e">
        <f t="shared" ref="AY352" si="667">AS352+AU352</f>
        <v>#REF!</v>
      </c>
      <c r="AZ352" s="162" t="e">
        <f>AY352*I352</f>
        <v>#REF!</v>
      </c>
      <c r="BA352" s="161">
        <v>0</v>
      </c>
      <c r="BB352" s="162">
        <f>BA352*I352</f>
        <v>0</v>
      </c>
      <c r="BC352" s="161" t="e">
        <f t="shared" ref="BC352" si="668">AW352+AY352</f>
        <v>#REF!</v>
      </c>
      <c r="BD352" s="162" t="e">
        <f>BC352*I352</f>
        <v>#REF!</v>
      </c>
      <c r="BE352" s="161">
        <v>0</v>
      </c>
      <c r="BF352" s="162">
        <f>BE352*I352</f>
        <v>0</v>
      </c>
      <c r="BG352" s="161" t="e">
        <f t="shared" ref="BG352" si="669">BA352+BC352</f>
        <v>#REF!</v>
      </c>
      <c r="BH352" s="162" t="e">
        <f>BG352*I352</f>
        <v>#REF!</v>
      </c>
      <c r="BI352" s="161">
        <v>0</v>
      </c>
      <c r="BJ352" s="162">
        <f>BI352*I352</f>
        <v>0</v>
      </c>
      <c r="BK352" s="161" t="e">
        <f t="shared" ref="BK352" si="670">BE352+BG352</f>
        <v>#REF!</v>
      </c>
      <c r="BL352" s="162" t="e">
        <f>BK352*I352</f>
        <v>#REF!</v>
      </c>
      <c r="BM352" s="161">
        <v>0</v>
      </c>
      <c r="BN352" s="162">
        <f>BM352*I352</f>
        <v>0</v>
      </c>
      <c r="BO352" s="161" t="e">
        <f>BI352+BK352</f>
        <v>#REF!</v>
      </c>
      <c r="BP352" s="162" t="e">
        <f>BO352*I352</f>
        <v>#REF!</v>
      </c>
      <c r="BQ352" s="5"/>
    </row>
    <row r="353" spans="1:69" s="5" customFormat="1" ht="11.25" hidden="1" customHeight="1" x14ac:dyDescent="0.2">
      <c r="B353" s="81"/>
      <c r="C353" s="82"/>
      <c r="D353" s="79" t="s">
        <v>77</v>
      </c>
      <c r="E353" s="83" t="s">
        <v>5</v>
      </c>
      <c r="F353" s="84" t="s">
        <v>654</v>
      </c>
      <c r="G353" s="82"/>
      <c r="H353" s="83" t="s">
        <v>5</v>
      </c>
      <c r="I353" s="85"/>
      <c r="J353" s="82"/>
      <c r="K353" s="145"/>
      <c r="M353" s="176"/>
      <c r="N353" s="219"/>
      <c r="O353" s="176"/>
      <c r="P353" s="219"/>
      <c r="Q353" s="176"/>
      <c r="R353" s="219"/>
      <c r="S353" s="176"/>
      <c r="T353" s="219"/>
      <c r="U353" s="176"/>
      <c r="V353" s="219"/>
      <c r="W353" s="176"/>
      <c r="X353" s="219"/>
      <c r="Y353" s="176"/>
      <c r="Z353" s="219"/>
      <c r="AA353" s="176"/>
      <c r="AB353" s="219"/>
      <c r="AC353" s="176"/>
      <c r="AD353" s="219"/>
      <c r="AE353" s="176"/>
      <c r="AF353" s="219"/>
      <c r="AG353" s="176"/>
      <c r="AH353" s="219"/>
      <c r="AI353" s="176"/>
      <c r="AJ353" s="219"/>
      <c r="AK353" s="176"/>
      <c r="AL353" s="219"/>
      <c r="AM353" s="176"/>
      <c r="AN353" s="219"/>
      <c r="AO353" s="176"/>
      <c r="AP353" s="219"/>
      <c r="AQ353" s="176"/>
      <c r="AR353" s="219"/>
      <c r="AS353" s="176"/>
      <c r="AT353" s="219"/>
      <c r="AU353" s="176"/>
      <c r="AV353" s="219"/>
      <c r="AW353" s="176"/>
      <c r="AX353" s="219"/>
      <c r="AY353" s="176"/>
      <c r="AZ353" s="219"/>
      <c r="BA353" s="176"/>
      <c r="BB353" s="219"/>
      <c r="BC353" s="176"/>
      <c r="BD353" s="219"/>
      <c r="BE353" s="176"/>
      <c r="BF353" s="219"/>
      <c r="BG353" s="176"/>
      <c r="BH353" s="219"/>
      <c r="BI353" s="176"/>
      <c r="BJ353" s="219"/>
      <c r="BK353" s="176"/>
      <c r="BL353" s="219"/>
      <c r="BM353" s="176"/>
      <c r="BN353" s="219"/>
      <c r="BO353" s="176"/>
      <c r="BP353" s="219"/>
      <c r="BQ353" s="6"/>
    </row>
    <row r="354" spans="1:69" s="6" customFormat="1" ht="11.25" hidden="1" customHeight="1" x14ac:dyDescent="0.2">
      <c r="B354" s="86"/>
      <c r="C354" s="87"/>
      <c r="D354" s="79" t="s">
        <v>77</v>
      </c>
      <c r="E354" s="88" t="s">
        <v>5</v>
      </c>
      <c r="F354" s="89" t="s">
        <v>39</v>
      </c>
      <c r="G354" s="87"/>
      <c r="H354" s="90">
        <v>1</v>
      </c>
      <c r="I354" s="91"/>
      <c r="J354" s="87"/>
      <c r="K354" s="146"/>
      <c r="M354" s="177"/>
      <c r="N354" s="216"/>
      <c r="O354" s="177"/>
      <c r="P354" s="216"/>
      <c r="Q354" s="177"/>
      <c r="R354" s="216"/>
      <c r="S354" s="177"/>
      <c r="T354" s="216"/>
      <c r="U354" s="177"/>
      <c r="V354" s="216"/>
      <c r="W354" s="177"/>
      <c r="X354" s="216"/>
      <c r="Y354" s="177"/>
      <c r="Z354" s="216"/>
      <c r="AA354" s="177"/>
      <c r="AB354" s="216"/>
      <c r="AC354" s="177"/>
      <c r="AD354" s="216"/>
      <c r="AE354" s="177"/>
      <c r="AF354" s="216"/>
      <c r="AG354" s="177"/>
      <c r="AH354" s="216"/>
      <c r="AI354" s="177"/>
      <c r="AJ354" s="216"/>
      <c r="AK354" s="177"/>
      <c r="AL354" s="216"/>
      <c r="AM354" s="177"/>
      <c r="AN354" s="216"/>
      <c r="AO354" s="177"/>
      <c r="AP354" s="216"/>
      <c r="AQ354" s="177"/>
      <c r="AR354" s="216"/>
      <c r="AS354" s="177"/>
      <c r="AT354" s="216"/>
      <c r="AU354" s="177"/>
      <c r="AV354" s="216"/>
      <c r="AW354" s="177"/>
      <c r="AX354" s="216"/>
      <c r="AY354" s="177"/>
      <c r="AZ354" s="216"/>
      <c r="BA354" s="177"/>
      <c r="BB354" s="216"/>
      <c r="BC354" s="177"/>
      <c r="BD354" s="216"/>
      <c r="BE354" s="177"/>
      <c r="BF354" s="216"/>
      <c r="BG354" s="177"/>
      <c r="BH354" s="216"/>
      <c r="BI354" s="177"/>
      <c r="BJ354" s="216"/>
      <c r="BK354" s="177"/>
      <c r="BL354" s="216"/>
      <c r="BM354" s="177"/>
      <c r="BN354" s="216"/>
      <c r="BO354" s="177"/>
      <c r="BP354" s="216"/>
      <c r="BQ354" s="7"/>
    </row>
    <row r="355" spans="1:69" s="7" customFormat="1" ht="11.25" hidden="1" customHeight="1" x14ac:dyDescent="0.2">
      <c r="B355" s="92"/>
      <c r="C355" s="93"/>
      <c r="D355" s="79" t="s">
        <v>77</v>
      </c>
      <c r="E355" s="94" t="s">
        <v>5</v>
      </c>
      <c r="F355" s="95" t="s">
        <v>78</v>
      </c>
      <c r="G355" s="93"/>
      <c r="H355" s="96">
        <v>1</v>
      </c>
      <c r="I355" s="97"/>
      <c r="J355" s="93"/>
      <c r="K355" s="147"/>
      <c r="M355" s="178"/>
      <c r="N355" s="220"/>
      <c r="O355" s="178"/>
      <c r="P355" s="220"/>
      <c r="Q355" s="178"/>
      <c r="R355" s="220"/>
      <c r="S355" s="178"/>
      <c r="T355" s="220"/>
      <c r="U355" s="178"/>
      <c r="V355" s="220"/>
      <c r="W355" s="178"/>
      <c r="X355" s="220"/>
      <c r="Y355" s="178"/>
      <c r="Z355" s="220"/>
      <c r="AA355" s="178"/>
      <c r="AB355" s="220"/>
      <c r="AC355" s="178"/>
      <c r="AD355" s="220"/>
      <c r="AE355" s="178"/>
      <c r="AF355" s="220"/>
      <c r="AG355" s="178"/>
      <c r="AH355" s="220"/>
      <c r="AI355" s="178"/>
      <c r="AJ355" s="220"/>
      <c r="AK355" s="178"/>
      <c r="AL355" s="220"/>
      <c r="AM355" s="178"/>
      <c r="AN355" s="220"/>
      <c r="AO355" s="178"/>
      <c r="AP355" s="220"/>
      <c r="AQ355" s="178"/>
      <c r="AR355" s="220"/>
      <c r="AS355" s="178"/>
      <c r="AT355" s="220"/>
      <c r="AU355" s="178"/>
      <c r="AV355" s="220"/>
      <c r="AW355" s="178"/>
      <c r="AX355" s="220"/>
      <c r="AY355" s="178"/>
      <c r="AZ355" s="220"/>
      <c r="BA355" s="178"/>
      <c r="BB355" s="220"/>
      <c r="BC355" s="178"/>
      <c r="BD355" s="220"/>
      <c r="BE355" s="178"/>
      <c r="BF355" s="220"/>
      <c r="BG355" s="178"/>
      <c r="BH355" s="220"/>
      <c r="BI355" s="178"/>
      <c r="BJ355" s="220"/>
      <c r="BK355" s="178"/>
      <c r="BL355" s="220"/>
      <c r="BM355" s="178"/>
      <c r="BN355" s="220"/>
      <c r="BO355" s="178"/>
      <c r="BP355" s="220"/>
      <c r="BQ355" s="1"/>
    </row>
    <row r="356" spans="1:69" s="1" customFormat="1" ht="16.5" hidden="1" customHeight="1" x14ac:dyDescent="0.2">
      <c r="A356" s="114"/>
      <c r="B356" s="16"/>
      <c r="C356" s="72" t="s">
        <v>180</v>
      </c>
      <c r="D356" s="72" t="s">
        <v>73</v>
      </c>
      <c r="E356" s="73" t="s">
        <v>787</v>
      </c>
      <c r="F356" s="74" t="s">
        <v>672</v>
      </c>
      <c r="G356" s="75" t="s">
        <v>584</v>
      </c>
      <c r="H356" s="76">
        <v>3</v>
      </c>
      <c r="I356" s="77">
        <v>165.36</v>
      </c>
      <c r="J356" s="78">
        <f>ROUND(I356*H356,2)</f>
        <v>496.08</v>
      </c>
      <c r="K356" s="142"/>
      <c r="M356" s="161">
        <v>0</v>
      </c>
      <c r="N356" s="162">
        <f>M356*I356</f>
        <v>0</v>
      </c>
      <c r="O356" s="161">
        <v>0</v>
      </c>
      <c r="P356" s="162">
        <f>O356*I356</f>
        <v>0</v>
      </c>
      <c r="Q356" s="161">
        <v>0</v>
      </c>
      <c r="R356" s="162">
        <f>Q356*I356</f>
        <v>0</v>
      </c>
      <c r="S356" s="161">
        <f>M356+O356</f>
        <v>0</v>
      </c>
      <c r="T356" s="162">
        <f>S356*I356</f>
        <v>0</v>
      </c>
      <c r="U356" s="161">
        <v>0</v>
      </c>
      <c r="V356" s="162">
        <f>U356*I356</f>
        <v>0</v>
      </c>
      <c r="W356" s="161">
        <f>Q356+S356</f>
        <v>0</v>
      </c>
      <c r="X356" s="162">
        <f>W356*I356</f>
        <v>0</v>
      </c>
      <c r="Y356" s="161">
        <v>0</v>
      </c>
      <c r="Z356" s="162">
        <f>Y356*I356</f>
        <v>0</v>
      </c>
      <c r="AA356" s="161" t="e">
        <f>#REF!+#REF!</f>
        <v>#REF!</v>
      </c>
      <c r="AB356" s="162" t="e">
        <f>AA356*I356</f>
        <v>#REF!</v>
      </c>
      <c r="AC356" s="161">
        <v>0</v>
      </c>
      <c r="AD356" s="162">
        <f>AC356*I356</f>
        <v>0</v>
      </c>
      <c r="AE356" s="161" t="e">
        <f>Y356+AA356</f>
        <v>#REF!</v>
      </c>
      <c r="AF356" s="162" t="e">
        <f>AE356*I356</f>
        <v>#REF!</v>
      </c>
      <c r="AG356" s="161">
        <v>0</v>
      </c>
      <c r="AH356" s="162">
        <f>AG356*I356</f>
        <v>0</v>
      </c>
      <c r="AI356" s="161" t="e">
        <f>AC356+AE356</f>
        <v>#REF!</v>
      </c>
      <c r="AJ356" s="162" t="e">
        <f>AI356*I356</f>
        <v>#REF!</v>
      </c>
      <c r="AK356" s="161">
        <v>0</v>
      </c>
      <c r="AL356" s="162">
        <f>AK356*I356</f>
        <v>0</v>
      </c>
      <c r="AM356" s="161" t="e">
        <f>AG356+AI356</f>
        <v>#REF!</v>
      </c>
      <c r="AN356" s="162" t="e">
        <f>AM356*I356</f>
        <v>#REF!</v>
      </c>
      <c r="AO356" s="161">
        <v>0</v>
      </c>
      <c r="AP356" s="162">
        <f>AO356*I356</f>
        <v>0</v>
      </c>
      <c r="AQ356" s="161" t="e">
        <f>AK356+AM356</f>
        <v>#REF!</v>
      </c>
      <c r="AR356" s="162" t="e">
        <f>AQ356*I356</f>
        <v>#REF!</v>
      </c>
      <c r="AS356" s="161">
        <v>0</v>
      </c>
      <c r="AT356" s="162">
        <f>AS356*I356</f>
        <v>0</v>
      </c>
      <c r="AU356" s="161" t="e">
        <f>AO356+AQ356</f>
        <v>#REF!</v>
      </c>
      <c r="AV356" s="162" t="e">
        <f>AU356*I356</f>
        <v>#REF!</v>
      </c>
      <c r="AW356" s="161">
        <v>0</v>
      </c>
      <c r="AX356" s="162">
        <f>AW356*I356</f>
        <v>0</v>
      </c>
      <c r="AY356" s="161" t="e">
        <f t="shared" ref="AY356" si="671">AS356+AU356</f>
        <v>#REF!</v>
      </c>
      <c r="AZ356" s="162" t="e">
        <f>AY356*I356</f>
        <v>#REF!</v>
      </c>
      <c r="BA356" s="161">
        <v>0</v>
      </c>
      <c r="BB356" s="162">
        <f>BA356*I356</f>
        <v>0</v>
      </c>
      <c r="BC356" s="161" t="e">
        <f t="shared" ref="BC356" si="672">AW356+AY356</f>
        <v>#REF!</v>
      </c>
      <c r="BD356" s="162" t="e">
        <f>BC356*I356</f>
        <v>#REF!</v>
      </c>
      <c r="BE356" s="161">
        <v>0</v>
      </c>
      <c r="BF356" s="162">
        <f>BE356*I356</f>
        <v>0</v>
      </c>
      <c r="BG356" s="161" t="e">
        <f t="shared" ref="BG356" si="673">BA356+BC356</f>
        <v>#REF!</v>
      </c>
      <c r="BH356" s="162" t="e">
        <f>BG356*I356</f>
        <v>#REF!</v>
      </c>
      <c r="BI356" s="161">
        <v>0</v>
      </c>
      <c r="BJ356" s="162">
        <f>BI356*I356</f>
        <v>0</v>
      </c>
      <c r="BK356" s="161" t="e">
        <f t="shared" ref="BK356" si="674">BE356+BG356</f>
        <v>#REF!</v>
      </c>
      <c r="BL356" s="162" t="e">
        <f>BK356*I356</f>
        <v>#REF!</v>
      </c>
      <c r="BM356" s="161">
        <v>0</v>
      </c>
      <c r="BN356" s="162">
        <f>BM356*I356</f>
        <v>0</v>
      </c>
      <c r="BO356" s="161" t="e">
        <f>BI356+BK356</f>
        <v>#REF!</v>
      </c>
      <c r="BP356" s="162" t="e">
        <f>BO356*I356</f>
        <v>#REF!</v>
      </c>
      <c r="BQ356" s="5"/>
    </row>
    <row r="357" spans="1:69" s="5" customFormat="1" ht="11.25" hidden="1" customHeight="1" x14ac:dyDescent="0.2">
      <c r="B357" s="81"/>
      <c r="C357" s="82"/>
      <c r="D357" s="79" t="s">
        <v>77</v>
      </c>
      <c r="E357" s="83" t="s">
        <v>5</v>
      </c>
      <c r="F357" s="84" t="s">
        <v>654</v>
      </c>
      <c r="G357" s="82"/>
      <c r="H357" s="83" t="s">
        <v>5</v>
      </c>
      <c r="I357" s="85"/>
      <c r="J357" s="82"/>
      <c r="K357" s="145"/>
      <c r="M357" s="176"/>
      <c r="N357" s="219"/>
      <c r="O357" s="176"/>
      <c r="P357" s="219"/>
      <c r="Q357" s="176"/>
      <c r="R357" s="219"/>
      <c r="S357" s="176"/>
      <c r="T357" s="219"/>
      <c r="U357" s="176"/>
      <c r="V357" s="219"/>
      <c r="W357" s="176"/>
      <c r="X357" s="219"/>
      <c r="Y357" s="176"/>
      <c r="Z357" s="219"/>
      <c r="AA357" s="176"/>
      <c r="AB357" s="219"/>
      <c r="AC357" s="176"/>
      <c r="AD357" s="219"/>
      <c r="AE357" s="176"/>
      <c r="AF357" s="219"/>
      <c r="AG357" s="176"/>
      <c r="AH357" s="219"/>
      <c r="AI357" s="176"/>
      <c r="AJ357" s="219"/>
      <c r="AK357" s="176"/>
      <c r="AL357" s="219"/>
      <c r="AM357" s="176"/>
      <c r="AN357" s="219"/>
      <c r="AO357" s="176"/>
      <c r="AP357" s="219"/>
      <c r="AQ357" s="176"/>
      <c r="AR357" s="219"/>
      <c r="AS357" s="176"/>
      <c r="AT357" s="219"/>
      <c r="AU357" s="176"/>
      <c r="AV357" s="219"/>
      <c r="AW357" s="176"/>
      <c r="AX357" s="219"/>
      <c r="AY357" s="176"/>
      <c r="AZ357" s="219"/>
      <c r="BA357" s="176"/>
      <c r="BB357" s="219"/>
      <c r="BC357" s="176"/>
      <c r="BD357" s="219"/>
      <c r="BE357" s="176"/>
      <c r="BF357" s="219"/>
      <c r="BG357" s="176"/>
      <c r="BH357" s="219"/>
      <c r="BI357" s="176"/>
      <c r="BJ357" s="219"/>
      <c r="BK357" s="176"/>
      <c r="BL357" s="219"/>
      <c r="BM357" s="176"/>
      <c r="BN357" s="219"/>
      <c r="BO357" s="176"/>
      <c r="BP357" s="219"/>
      <c r="BQ357" s="6"/>
    </row>
    <row r="358" spans="1:69" s="6" customFormat="1" ht="11.25" hidden="1" customHeight="1" x14ac:dyDescent="0.2">
      <c r="B358" s="86"/>
      <c r="C358" s="87"/>
      <c r="D358" s="79" t="s">
        <v>77</v>
      </c>
      <c r="E358" s="88" t="s">
        <v>5</v>
      </c>
      <c r="F358" s="89" t="s">
        <v>50</v>
      </c>
      <c r="G358" s="87"/>
      <c r="H358" s="90">
        <v>3</v>
      </c>
      <c r="I358" s="91"/>
      <c r="J358" s="87"/>
      <c r="K358" s="146"/>
      <c r="M358" s="177"/>
      <c r="N358" s="216"/>
      <c r="O358" s="177"/>
      <c r="P358" s="216"/>
      <c r="Q358" s="177"/>
      <c r="R358" s="216"/>
      <c r="S358" s="177"/>
      <c r="T358" s="216"/>
      <c r="U358" s="177"/>
      <c r="V358" s="216"/>
      <c r="W358" s="177"/>
      <c r="X358" s="216"/>
      <c r="Y358" s="177"/>
      <c r="Z358" s="216"/>
      <c r="AA358" s="177"/>
      <c r="AB358" s="216"/>
      <c r="AC358" s="177"/>
      <c r="AD358" s="216"/>
      <c r="AE358" s="177"/>
      <c r="AF358" s="216"/>
      <c r="AG358" s="177"/>
      <c r="AH358" s="216"/>
      <c r="AI358" s="177"/>
      <c r="AJ358" s="216"/>
      <c r="AK358" s="177"/>
      <c r="AL358" s="216"/>
      <c r="AM358" s="177"/>
      <c r="AN358" s="216"/>
      <c r="AO358" s="177"/>
      <c r="AP358" s="216"/>
      <c r="AQ358" s="177"/>
      <c r="AR358" s="216"/>
      <c r="AS358" s="177"/>
      <c r="AT358" s="216"/>
      <c r="AU358" s="177"/>
      <c r="AV358" s="216"/>
      <c r="AW358" s="177"/>
      <c r="AX358" s="216"/>
      <c r="AY358" s="177"/>
      <c r="AZ358" s="216"/>
      <c r="BA358" s="177"/>
      <c r="BB358" s="216"/>
      <c r="BC358" s="177"/>
      <c r="BD358" s="216"/>
      <c r="BE358" s="177"/>
      <c r="BF358" s="216"/>
      <c r="BG358" s="177"/>
      <c r="BH358" s="216"/>
      <c r="BI358" s="177"/>
      <c r="BJ358" s="216"/>
      <c r="BK358" s="177"/>
      <c r="BL358" s="216"/>
      <c r="BM358" s="177"/>
      <c r="BN358" s="216"/>
      <c r="BO358" s="177"/>
      <c r="BP358" s="216"/>
      <c r="BQ358" s="7"/>
    </row>
    <row r="359" spans="1:69" s="7" customFormat="1" ht="11.25" hidden="1" customHeight="1" x14ac:dyDescent="0.2">
      <c r="B359" s="92"/>
      <c r="C359" s="93"/>
      <c r="D359" s="79" t="s">
        <v>77</v>
      </c>
      <c r="E359" s="94" t="s">
        <v>5</v>
      </c>
      <c r="F359" s="95" t="s">
        <v>78</v>
      </c>
      <c r="G359" s="93"/>
      <c r="H359" s="96">
        <v>3</v>
      </c>
      <c r="I359" s="97"/>
      <c r="J359" s="93"/>
      <c r="K359" s="147"/>
      <c r="M359" s="178"/>
      <c r="N359" s="220"/>
      <c r="O359" s="178"/>
      <c r="P359" s="220"/>
      <c r="Q359" s="178"/>
      <c r="R359" s="220"/>
      <c r="S359" s="178"/>
      <c r="T359" s="220"/>
      <c r="U359" s="178"/>
      <c r="V359" s="220"/>
      <c r="W359" s="178"/>
      <c r="X359" s="220"/>
      <c r="Y359" s="178"/>
      <c r="Z359" s="220"/>
      <c r="AA359" s="178"/>
      <c r="AB359" s="220"/>
      <c r="AC359" s="178"/>
      <c r="AD359" s="220"/>
      <c r="AE359" s="178"/>
      <c r="AF359" s="220"/>
      <c r="AG359" s="178"/>
      <c r="AH359" s="220"/>
      <c r="AI359" s="178"/>
      <c r="AJ359" s="220"/>
      <c r="AK359" s="178"/>
      <c r="AL359" s="220"/>
      <c r="AM359" s="178"/>
      <c r="AN359" s="220"/>
      <c r="AO359" s="178"/>
      <c r="AP359" s="220"/>
      <c r="AQ359" s="178"/>
      <c r="AR359" s="220"/>
      <c r="AS359" s="178"/>
      <c r="AT359" s="220"/>
      <c r="AU359" s="178"/>
      <c r="AV359" s="220"/>
      <c r="AW359" s="178"/>
      <c r="AX359" s="220"/>
      <c r="AY359" s="178"/>
      <c r="AZ359" s="220"/>
      <c r="BA359" s="178"/>
      <c r="BB359" s="220"/>
      <c r="BC359" s="178"/>
      <c r="BD359" s="220"/>
      <c r="BE359" s="178"/>
      <c r="BF359" s="220"/>
      <c r="BG359" s="178"/>
      <c r="BH359" s="220"/>
      <c r="BI359" s="178"/>
      <c r="BJ359" s="220"/>
      <c r="BK359" s="178"/>
      <c r="BL359" s="220"/>
      <c r="BM359" s="178"/>
      <c r="BN359" s="220"/>
      <c r="BO359" s="178"/>
      <c r="BP359" s="220"/>
      <c r="BQ359" s="1"/>
    </row>
    <row r="360" spans="1:69" s="1" customFormat="1" ht="16.5" hidden="1" customHeight="1" x14ac:dyDescent="0.2">
      <c r="A360" s="114"/>
      <c r="B360" s="16"/>
      <c r="C360" s="72" t="s">
        <v>181</v>
      </c>
      <c r="D360" s="72" t="s">
        <v>73</v>
      </c>
      <c r="E360" s="73" t="s">
        <v>788</v>
      </c>
      <c r="F360" s="74" t="s">
        <v>674</v>
      </c>
      <c r="G360" s="75" t="s">
        <v>584</v>
      </c>
      <c r="H360" s="76">
        <v>3</v>
      </c>
      <c r="I360" s="77">
        <v>200.34</v>
      </c>
      <c r="J360" s="78">
        <f>ROUND(I360*H360,2)</f>
        <v>601.02</v>
      </c>
      <c r="K360" s="142"/>
      <c r="M360" s="161">
        <v>0</v>
      </c>
      <c r="N360" s="162">
        <f>M360*I360</f>
        <v>0</v>
      </c>
      <c r="O360" s="161">
        <v>0</v>
      </c>
      <c r="P360" s="162">
        <f>O360*I360</f>
        <v>0</v>
      </c>
      <c r="Q360" s="161">
        <v>0</v>
      </c>
      <c r="R360" s="162">
        <f>Q360*I360</f>
        <v>0</v>
      </c>
      <c r="S360" s="161">
        <f>M360+O360</f>
        <v>0</v>
      </c>
      <c r="T360" s="162">
        <f>S360*I360</f>
        <v>0</v>
      </c>
      <c r="U360" s="161">
        <v>0</v>
      </c>
      <c r="V360" s="162">
        <f>U360*I360</f>
        <v>0</v>
      </c>
      <c r="W360" s="161">
        <f>Q360+S360</f>
        <v>0</v>
      </c>
      <c r="X360" s="162">
        <f>W360*I360</f>
        <v>0</v>
      </c>
      <c r="Y360" s="161">
        <v>0</v>
      </c>
      <c r="Z360" s="162">
        <f>Y360*I360</f>
        <v>0</v>
      </c>
      <c r="AA360" s="161" t="e">
        <f>#REF!+#REF!</f>
        <v>#REF!</v>
      </c>
      <c r="AB360" s="162" t="e">
        <f>AA360*I360</f>
        <v>#REF!</v>
      </c>
      <c r="AC360" s="161">
        <v>0</v>
      </c>
      <c r="AD360" s="162">
        <f>AC360*I360</f>
        <v>0</v>
      </c>
      <c r="AE360" s="161" t="e">
        <f>Y360+AA360</f>
        <v>#REF!</v>
      </c>
      <c r="AF360" s="162" t="e">
        <f>AE360*I360</f>
        <v>#REF!</v>
      </c>
      <c r="AG360" s="161">
        <v>0</v>
      </c>
      <c r="AH360" s="162">
        <f>AG360*I360</f>
        <v>0</v>
      </c>
      <c r="AI360" s="161" t="e">
        <f>AC360+AE360</f>
        <v>#REF!</v>
      </c>
      <c r="AJ360" s="162" t="e">
        <f>AI360*I360</f>
        <v>#REF!</v>
      </c>
      <c r="AK360" s="161">
        <v>0</v>
      </c>
      <c r="AL360" s="162">
        <f>AK360*I360</f>
        <v>0</v>
      </c>
      <c r="AM360" s="161" t="e">
        <f>AG360+AI360</f>
        <v>#REF!</v>
      </c>
      <c r="AN360" s="162" t="e">
        <f>AM360*I360</f>
        <v>#REF!</v>
      </c>
      <c r="AO360" s="161">
        <v>0</v>
      </c>
      <c r="AP360" s="162">
        <f>AO360*I360</f>
        <v>0</v>
      </c>
      <c r="AQ360" s="161" t="e">
        <f>AK360+AM360</f>
        <v>#REF!</v>
      </c>
      <c r="AR360" s="162" t="e">
        <f>AQ360*I360</f>
        <v>#REF!</v>
      </c>
      <c r="AS360" s="161">
        <v>0</v>
      </c>
      <c r="AT360" s="162">
        <f>AS360*I360</f>
        <v>0</v>
      </c>
      <c r="AU360" s="161" t="e">
        <f>AO360+AQ360</f>
        <v>#REF!</v>
      </c>
      <c r="AV360" s="162" t="e">
        <f>AU360*I360</f>
        <v>#REF!</v>
      </c>
      <c r="AW360" s="161">
        <v>0</v>
      </c>
      <c r="AX360" s="162">
        <f>AW360*I360</f>
        <v>0</v>
      </c>
      <c r="AY360" s="161" t="e">
        <f t="shared" ref="AY360" si="675">AS360+AU360</f>
        <v>#REF!</v>
      </c>
      <c r="AZ360" s="162" t="e">
        <f>AY360*I360</f>
        <v>#REF!</v>
      </c>
      <c r="BA360" s="161">
        <v>0</v>
      </c>
      <c r="BB360" s="162">
        <f>BA360*I360</f>
        <v>0</v>
      </c>
      <c r="BC360" s="161" t="e">
        <f t="shared" ref="BC360" si="676">AW360+AY360</f>
        <v>#REF!</v>
      </c>
      <c r="BD360" s="162" t="e">
        <f>BC360*I360</f>
        <v>#REF!</v>
      </c>
      <c r="BE360" s="161">
        <v>0</v>
      </c>
      <c r="BF360" s="162">
        <f>BE360*I360</f>
        <v>0</v>
      </c>
      <c r="BG360" s="161" t="e">
        <f t="shared" ref="BG360" si="677">BA360+BC360</f>
        <v>#REF!</v>
      </c>
      <c r="BH360" s="162" t="e">
        <f>BG360*I360</f>
        <v>#REF!</v>
      </c>
      <c r="BI360" s="161">
        <v>0</v>
      </c>
      <c r="BJ360" s="162">
        <f>BI360*I360</f>
        <v>0</v>
      </c>
      <c r="BK360" s="161" t="e">
        <f t="shared" ref="BK360" si="678">BE360+BG360</f>
        <v>#REF!</v>
      </c>
      <c r="BL360" s="162" t="e">
        <f>BK360*I360</f>
        <v>#REF!</v>
      </c>
      <c r="BM360" s="161">
        <v>0</v>
      </c>
      <c r="BN360" s="162">
        <f>BM360*I360</f>
        <v>0</v>
      </c>
      <c r="BO360" s="161" t="e">
        <f>BI360+BK360</f>
        <v>#REF!</v>
      </c>
      <c r="BP360" s="162" t="e">
        <f>BO360*I360</f>
        <v>#REF!</v>
      </c>
      <c r="BQ360" s="5"/>
    </row>
    <row r="361" spans="1:69" s="5" customFormat="1" ht="11.25" hidden="1" customHeight="1" x14ac:dyDescent="0.2">
      <c r="B361" s="81"/>
      <c r="C361" s="82"/>
      <c r="D361" s="79" t="s">
        <v>77</v>
      </c>
      <c r="E361" s="83" t="s">
        <v>5</v>
      </c>
      <c r="F361" s="84" t="s">
        <v>654</v>
      </c>
      <c r="G361" s="82"/>
      <c r="H361" s="83" t="s">
        <v>5</v>
      </c>
      <c r="I361" s="85"/>
      <c r="J361" s="82"/>
      <c r="K361" s="145"/>
      <c r="M361" s="176"/>
      <c r="N361" s="219"/>
      <c r="O361" s="176"/>
      <c r="P361" s="219"/>
      <c r="Q361" s="176"/>
      <c r="R361" s="219"/>
      <c r="S361" s="176"/>
      <c r="T361" s="219"/>
      <c r="U361" s="176"/>
      <c r="V361" s="219"/>
      <c r="W361" s="176"/>
      <c r="X361" s="219"/>
      <c r="Y361" s="176"/>
      <c r="Z361" s="219"/>
      <c r="AA361" s="176"/>
      <c r="AB361" s="219"/>
      <c r="AC361" s="176"/>
      <c r="AD361" s="219"/>
      <c r="AE361" s="176"/>
      <c r="AF361" s="219"/>
      <c r="AG361" s="176"/>
      <c r="AH361" s="219"/>
      <c r="AI361" s="176"/>
      <c r="AJ361" s="219"/>
      <c r="AK361" s="176"/>
      <c r="AL361" s="219"/>
      <c r="AM361" s="176"/>
      <c r="AN361" s="219"/>
      <c r="AO361" s="176"/>
      <c r="AP361" s="219"/>
      <c r="AQ361" s="176"/>
      <c r="AR361" s="219"/>
      <c r="AS361" s="176"/>
      <c r="AT361" s="219"/>
      <c r="AU361" s="176"/>
      <c r="AV361" s="219"/>
      <c r="AW361" s="176"/>
      <c r="AX361" s="219"/>
      <c r="AY361" s="176"/>
      <c r="AZ361" s="219"/>
      <c r="BA361" s="176"/>
      <c r="BB361" s="219"/>
      <c r="BC361" s="176"/>
      <c r="BD361" s="219"/>
      <c r="BE361" s="176"/>
      <c r="BF361" s="219"/>
      <c r="BG361" s="176"/>
      <c r="BH361" s="219"/>
      <c r="BI361" s="176"/>
      <c r="BJ361" s="219"/>
      <c r="BK361" s="176"/>
      <c r="BL361" s="219"/>
      <c r="BM361" s="176"/>
      <c r="BN361" s="219"/>
      <c r="BO361" s="176"/>
      <c r="BP361" s="219"/>
      <c r="BQ361" s="6"/>
    </row>
    <row r="362" spans="1:69" s="6" customFormat="1" ht="11.25" hidden="1" customHeight="1" x14ac:dyDescent="0.2">
      <c r="B362" s="86"/>
      <c r="C362" s="87"/>
      <c r="D362" s="79" t="s">
        <v>77</v>
      </c>
      <c r="E362" s="88" t="s">
        <v>5</v>
      </c>
      <c r="F362" s="89" t="s">
        <v>50</v>
      </c>
      <c r="G362" s="87"/>
      <c r="H362" s="90">
        <v>3</v>
      </c>
      <c r="I362" s="91"/>
      <c r="J362" s="87"/>
      <c r="K362" s="146"/>
      <c r="M362" s="177"/>
      <c r="N362" s="216"/>
      <c r="O362" s="177"/>
      <c r="P362" s="216"/>
      <c r="Q362" s="177"/>
      <c r="R362" s="216"/>
      <c r="S362" s="177"/>
      <c r="T362" s="216"/>
      <c r="U362" s="177"/>
      <c r="V362" s="216"/>
      <c r="W362" s="177"/>
      <c r="X362" s="216"/>
      <c r="Y362" s="177"/>
      <c r="Z362" s="216"/>
      <c r="AA362" s="177"/>
      <c r="AB362" s="216"/>
      <c r="AC362" s="177"/>
      <c r="AD362" s="216"/>
      <c r="AE362" s="177"/>
      <c r="AF362" s="216"/>
      <c r="AG362" s="177"/>
      <c r="AH362" s="216"/>
      <c r="AI362" s="177"/>
      <c r="AJ362" s="216"/>
      <c r="AK362" s="177"/>
      <c r="AL362" s="216"/>
      <c r="AM362" s="177"/>
      <c r="AN362" s="216"/>
      <c r="AO362" s="177"/>
      <c r="AP362" s="216"/>
      <c r="AQ362" s="177"/>
      <c r="AR362" s="216"/>
      <c r="AS362" s="177"/>
      <c r="AT362" s="216"/>
      <c r="AU362" s="177"/>
      <c r="AV362" s="216"/>
      <c r="AW362" s="177"/>
      <c r="AX362" s="216"/>
      <c r="AY362" s="177"/>
      <c r="AZ362" s="216"/>
      <c r="BA362" s="177"/>
      <c r="BB362" s="216"/>
      <c r="BC362" s="177"/>
      <c r="BD362" s="216"/>
      <c r="BE362" s="177"/>
      <c r="BF362" s="216"/>
      <c r="BG362" s="177"/>
      <c r="BH362" s="216"/>
      <c r="BI362" s="177"/>
      <c r="BJ362" s="216"/>
      <c r="BK362" s="177"/>
      <c r="BL362" s="216"/>
      <c r="BM362" s="177"/>
      <c r="BN362" s="216"/>
      <c r="BO362" s="177"/>
      <c r="BP362" s="216"/>
      <c r="BQ362" s="7"/>
    </row>
    <row r="363" spans="1:69" s="7" customFormat="1" ht="11.25" hidden="1" customHeight="1" x14ac:dyDescent="0.2">
      <c r="B363" s="92"/>
      <c r="C363" s="93"/>
      <c r="D363" s="79" t="s">
        <v>77</v>
      </c>
      <c r="E363" s="94" t="s">
        <v>5</v>
      </c>
      <c r="F363" s="95" t="s">
        <v>78</v>
      </c>
      <c r="G363" s="93"/>
      <c r="H363" s="96">
        <v>3</v>
      </c>
      <c r="I363" s="97"/>
      <c r="J363" s="93"/>
      <c r="K363" s="147"/>
      <c r="M363" s="178"/>
      <c r="N363" s="220"/>
      <c r="O363" s="178"/>
      <c r="P363" s="220"/>
      <c r="Q363" s="178"/>
      <c r="R363" s="220"/>
      <c r="S363" s="178"/>
      <c r="T363" s="220"/>
      <c r="U363" s="178"/>
      <c r="V363" s="220"/>
      <c r="W363" s="178"/>
      <c r="X363" s="220"/>
      <c r="Y363" s="178"/>
      <c r="Z363" s="220"/>
      <c r="AA363" s="178"/>
      <c r="AB363" s="220"/>
      <c r="AC363" s="178"/>
      <c r="AD363" s="220"/>
      <c r="AE363" s="178"/>
      <c r="AF363" s="220"/>
      <c r="AG363" s="178"/>
      <c r="AH363" s="220"/>
      <c r="AI363" s="178"/>
      <c r="AJ363" s="220"/>
      <c r="AK363" s="178"/>
      <c r="AL363" s="220"/>
      <c r="AM363" s="178"/>
      <c r="AN363" s="220"/>
      <c r="AO363" s="178"/>
      <c r="AP363" s="220"/>
      <c r="AQ363" s="178"/>
      <c r="AR363" s="220"/>
      <c r="AS363" s="178"/>
      <c r="AT363" s="220"/>
      <c r="AU363" s="178"/>
      <c r="AV363" s="220"/>
      <c r="AW363" s="178"/>
      <c r="AX363" s="220"/>
      <c r="AY363" s="178"/>
      <c r="AZ363" s="220"/>
      <c r="BA363" s="178"/>
      <c r="BB363" s="220"/>
      <c r="BC363" s="178"/>
      <c r="BD363" s="220"/>
      <c r="BE363" s="178"/>
      <c r="BF363" s="220"/>
      <c r="BG363" s="178"/>
      <c r="BH363" s="220"/>
      <c r="BI363" s="178"/>
      <c r="BJ363" s="220"/>
      <c r="BK363" s="178"/>
      <c r="BL363" s="220"/>
      <c r="BM363" s="178"/>
      <c r="BN363" s="220"/>
      <c r="BO363" s="178"/>
      <c r="BP363" s="220"/>
      <c r="BQ363" s="1"/>
    </row>
    <row r="364" spans="1:69" s="1" customFormat="1" ht="16.5" hidden="1" customHeight="1" x14ac:dyDescent="0.2">
      <c r="A364" s="114"/>
      <c r="B364" s="16"/>
      <c r="C364" s="72" t="s">
        <v>182</v>
      </c>
      <c r="D364" s="72" t="s">
        <v>73</v>
      </c>
      <c r="E364" s="73" t="s">
        <v>789</v>
      </c>
      <c r="F364" s="74" t="s">
        <v>676</v>
      </c>
      <c r="G364" s="75" t="s">
        <v>584</v>
      </c>
      <c r="H364" s="76">
        <v>4</v>
      </c>
      <c r="I364" s="77">
        <v>115.54</v>
      </c>
      <c r="J364" s="78">
        <f>ROUND(I364*H364,2)</f>
        <v>462.16</v>
      </c>
      <c r="K364" s="142"/>
      <c r="M364" s="161">
        <v>0</v>
      </c>
      <c r="N364" s="162">
        <f>M364*I364</f>
        <v>0</v>
      </c>
      <c r="O364" s="161">
        <v>0</v>
      </c>
      <c r="P364" s="162">
        <f>O364*I364</f>
        <v>0</v>
      </c>
      <c r="Q364" s="161">
        <v>0</v>
      </c>
      <c r="R364" s="162">
        <f>Q364*I364</f>
        <v>0</v>
      </c>
      <c r="S364" s="161">
        <f>M364+O364</f>
        <v>0</v>
      </c>
      <c r="T364" s="162">
        <f>S364*I364</f>
        <v>0</v>
      </c>
      <c r="U364" s="161">
        <v>0</v>
      </c>
      <c r="V364" s="162">
        <f>U364*I364</f>
        <v>0</v>
      </c>
      <c r="W364" s="161">
        <f>Q364+S364</f>
        <v>0</v>
      </c>
      <c r="X364" s="162">
        <f>W364*I364</f>
        <v>0</v>
      </c>
      <c r="Y364" s="161">
        <v>0</v>
      </c>
      <c r="Z364" s="162">
        <f>Y364*I364</f>
        <v>0</v>
      </c>
      <c r="AA364" s="161" t="e">
        <f>#REF!+#REF!</f>
        <v>#REF!</v>
      </c>
      <c r="AB364" s="162" t="e">
        <f>AA364*I364</f>
        <v>#REF!</v>
      </c>
      <c r="AC364" s="161">
        <v>0</v>
      </c>
      <c r="AD364" s="162">
        <f>AC364*I364</f>
        <v>0</v>
      </c>
      <c r="AE364" s="161" t="e">
        <f>Y364+AA364</f>
        <v>#REF!</v>
      </c>
      <c r="AF364" s="162" t="e">
        <f>AE364*I364</f>
        <v>#REF!</v>
      </c>
      <c r="AG364" s="161">
        <v>0</v>
      </c>
      <c r="AH364" s="162">
        <f>AG364*I364</f>
        <v>0</v>
      </c>
      <c r="AI364" s="161" t="e">
        <f>AC364+AE364</f>
        <v>#REF!</v>
      </c>
      <c r="AJ364" s="162" t="e">
        <f>AI364*I364</f>
        <v>#REF!</v>
      </c>
      <c r="AK364" s="161">
        <v>0</v>
      </c>
      <c r="AL364" s="162">
        <f>AK364*I364</f>
        <v>0</v>
      </c>
      <c r="AM364" s="161" t="e">
        <f>AG364+AI364</f>
        <v>#REF!</v>
      </c>
      <c r="AN364" s="162" t="e">
        <f>AM364*I364</f>
        <v>#REF!</v>
      </c>
      <c r="AO364" s="161">
        <v>0</v>
      </c>
      <c r="AP364" s="162">
        <f>AO364*I364</f>
        <v>0</v>
      </c>
      <c r="AQ364" s="161" t="e">
        <f>AK364+AM364</f>
        <v>#REF!</v>
      </c>
      <c r="AR364" s="162" t="e">
        <f>AQ364*I364</f>
        <v>#REF!</v>
      </c>
      <c r="AS364" s="161">
        <v>0</v>
      </c>
      <c r="AT364" s="162">
        <f>AS364*I364</f>
        <v>0</v>
      </c>
      <c r="AU364" s="161" t="e">
        <f>AO364+AQ364</f>
        <v>#REF!</v>
      </c>
      <c r="AV364" s="162" t="e">
        <f>AU364*I364</f>
        <v>#REF!</v>
      </c>
      <c r="AW364" s="161">
        <v>0</v>
      </c>
      <c r="AX364" s="162">
        <f>AW364*I364</f>
        <v>0</v>
      </c>
      <c r="AY364" s="161" t="e">
        <f t="shared" ref="AY364" si="679">AS364+AU364</f>
        <v>#REF!</v>
      </c>
      <c r="AZ364" s="162" t="e">
        <f>AY364*I364</f>
        <v>#REF!</v>
      </c>
      <c r="BA364" s="161">
        <v>0</v>
      </c>
      <c r="BB364" s="162">
        <f>BA364*I364</f>
        <v>0</v>
      </c>
      <c r="BC364" s="161" t="e">
        <f t="shared" ref="BC364" si="680">AW364+AY364</f>
        <v>#REF!</v>
      </c>
      <c r="BD364" s="162" t="e">
        <f>BC364*I364</f>
        <v>#REF!</v>
      </c>
      <c r="BE364" s="161">
        <v>0</v>
      </c>
      <c r="BF364" s="162">
        <f>BE364*I364</f>
        <v>0</v>
      </c>
      <c r="BG364" s="161" t="e">
        <f t="shared" ref="BG364" si="681">BA364+BC364</f>
        <v>#REF!</v>
      </c>
      <c r="BH364" s="162" t="e">
        <f>BG364*I364</f>
        <v>#REF!</v>
      </c>
      <c r="BI364" s="161">
        <v>0</v>
      </c>
      <c r="BJ364" s="162">
        <f>BI364*I364</f>
        <v>0</v>
      </c>
      <c r="BK364" s="161" t="e">
        <f t="shared" ref="BK364" si="682">BE364+BG364</f>
        <v>#REF!</v>
      </c>
      <c r="BL364" s="162" t="e">
        <f>BK364*I364</f>
        <v>#REF!</v>
      </c>
      <c r="BM364" s="161">
        <v>0</v>
      </c>
      <c r="BN364" s="162">
        <f>BM364*I364</f>
        <v>0</v>
      </c>
      <c r="BO364" s="161" t="e">
        <f>BI364+BK364</f>
        <v>#REF!</v>
      </c>
      <c r="BP364" s="162" t="e">
        <f>BO364*I364</f>
        <v>#REF!</v>
      </c>
      <c r="BQ364" s="5"/>
    </row>
    <row r="365" spans="1:69" s="5" customFormat="1" ht="11.25" hidden="1" customHeight="1" x14ac:dyDescent="0.2">
      <c r="B365" s="81"/>
      <c r="C365" s="82"/>
      <c r="D365" s="79" t="s">
        <v>77</v>
      </c>
      <c r="E365" s="83" t="s">
        <v>5</v>
      </c>
      <c r="F365" s="84" t="s">
        <v>654</v>
      </c>
      <c r="G365" s="82"/>
      <c r="H365" s="83" t="s">
        <v>5</v>
      </c>
      <c r="I365" s="85"/>
      <c r="J365" s="82"/>
      <c r="K365" s="145"/>
      <c r="M365" s="176"/>
      <c r="N365" s="219"/>
      <c r="O365" s="176"/>
      <c r="P365" s="219"/>
      <c r="Q365" s="176"/>
      <c r="R365" s="219"/>
      <c r="S365" s="176"/>
      <c r="T365" s="219"/>
      <c r="U365" s="176"/>
      <c r="V365" s="219"/>
      <c r="W365" s="176"/>
      <c r="X365" s="219"/>
      <c r="Y365" s="176"/>
      <c r="Z365" s="219"/>
      <c r="AA365" s="176"/>
      <c r="AB365" s="219"/>
      <c r="AC365" s="176"/>
      <c r="AD365" s="219"/>
      <c r="AE365" s="176"/>
      <c r="AF365" s="219"/>
      <c r="AG365" s="176"/>
      <c r="AH365" s="219"/>
      <c r="AI365" s="176"/>
      <c r="AJ365" s="219"/>
      <c r="AK365" s="176"/>
      <c r="AL365" s="219"/>
      <c r="AM365" s="176"/>
      <c r="AN365" s="219"/>
      <c r="AO365" s="176"/>
      <c r="AP365" s="219"/>
      <c r="AQ365" s="176"/>
      <c r="AR365" s="219"/>
      <c r="AS365" s="176"/>
      <c r="AT365" s="219"/>
      <c r="AU365" s="176"/>
      <c r="AV365" s="219"/>
      <c r="AW365" s="176"/>
      <c r="AX365" s="219"/>
      <c r="AY365" s="176"/>
      <c r="AZ365" s="219"/>
      <c r="BA365" s="176"/>
      <c r="BB365" s="219"/>
      <c r="BC365" s="176"/>
      <c r="BD365" s="219"/>
      <c r="BE365" s="176"/>
      <c r="BF365" s="219"/>
      <c r="BG365" s="176"/>
      <c r="BH365" s="219"/>
      <c r="BI365" s="176"/>
      <c r="BJ365" s="219"/>
      <c r="BK365" s="176"/>
      <c r="BL365" s="219"/>
      <c r="BM365" s="176"/>
      <c r="BN365" s="219"/>
      <c r="BO365" s="176"/>
      <c r="BP365" s="219"/>
      <c r="BQ365" s="6"/>
    </row>
    <row r="366" spans="1:69" s="6" customFormat="1" ht="11.25" hidden="1" customHeight="1" x14ac:dyDescent="0.2">
      <c r="B366" s="86"/>
      <c r="C366" s="87"/>
      <c r="D366" s="79" t="s">
        <v>77</v>
      </c>
      <c r="E366" s="88" t="s">
        <v>5</v>
      </c>
      <c r="F366" s="89" t="s">
        <v>75</v>
      </c>
      <c r="G366" s="87"/>
      <c r="H366" s="90">
        <v>4</v>
      </c>
      <c r="I366" s="91"/>
      <c r="J366" s="87"/>
      <c r="K366" s="146"/>
      <c r="M366" s="177"/>
      <c r="N366" s="216"/>
      <c r="O366" s="177"/>
      <c r="P366" s="216"/>
      <c r="Q366" s="177"/>
      <c r="R366" s="216"/>
      <c r="S366" s="177"/>
      <c r="T366" s="216"/>
      <c r="U366" s="177"/>
      <c r="V366" s="216"/>
      <c r="W366" s="177"/>
      <c r="X366" s="216"/>
      <c r="Y366" s="177"/>
      <c r="Z366" s="216"/>
      <c r="AA366" s="177"/>
      <c r="AB366" s="216"/>
      <c r="AC366" s="177"/>
      <c r="AD366" s="216"/>
      <c r="AE366" s="177"/>
      <c r="AF366" s="216"/>
      <c r="AG366" s="177"/>
      <c r="AH366" s="216"/>
      <c r="AI366" s="177"/>
      <c r="AJ366" s="216"/>
      <c r="AK366" s="177"/>
      <c r="AL366" s="216"/>
      <c r="AM366" s="177"/>
      <c r="AN366" s="216"/>
      <c r="AO366" s="177"/>
      <c r="AP366" s="216"/>
      <c r="AQ366" s="177"/>
      <c r="AR366" s="216"/>
      <c r="AS366" s="177"/>
      <c r="AT366" s="216"/>
      <c r="AU366" s="177"/>
      <c r="AV366" s="216"/>
      <c r="AW366" s="177"/>
      <c r="AX366" s="216"/>
      <c r="AY366" s="177"/>
      <c r="AZ366" s="216"/>
      <c r="BA366" s="177"/>
      <c r="BB366" s="216"/>
      <c r="BC366" s="177"/>
      <c r="BD366" s="216"/>
      <c r="BE366" s="177"/>
      <c r="BF366" s="216"/>
      <c r="BG366" s="177"/>
      <c r="BH366" s="216"/>
      <c r="BI366" s="177"/>
      <c r="BJ366" s="216"/>
      <c r="BK366" s="177"/>
      <c r="BL366" s="216"/>
      <c r="BM366" s="177"/>
      <c r="BN366" s="216"/>
      <c r="BO366" s="177"/>
      <c r="BP366" s="216"/>
      <c r="BQ366" s="7"/>
    </row>
    <row r="367" spans="1:69" s="7" customFormat="1" ht="11.25" hidden="1" customHeight="1" x14ac:dyDescent="0.2">
      <c r="B367" s="92"/>
      <c r="C367" s="93"/>
      <c r="D367" s="79" t="s">
        <v>77</v>
      </c>
      <c r="E367" s="94" t="s">
        <v>5</v>
      </c>
      <c r="F367" s="95" t="s">
        <v>78</v>
      </c>
      <c r="G367" s="93"/>
      <c r="H367" s="96">
        <v>4</v>
      </c>
      <c r="I367" s="97"/>
      <c r="J367" s="93"/>
      <c r="K367" s="147"/>
      <c r="M367" s="178"/>
      <c r="N367" s="220"/>
      <c r="O367" s="178"/>
      <c r="P367" s="220"/>
      <c r="Q367" s="178"/>
      <c r="R367" s="220"/>
      <c r="S367" s="178"/>
      <c r="T367" s="220"/>
      <c r="U367" s="178"/>
      <c r="V367" s="220"/>
      <c r="W367" s="178"/>
      <c r="X367" s="220"/>
      <c r="Y367" s="178"/>
      <c r="Z367" s="220"/>
      <c r="AA367" s="178"/>
      <c r="AB367" s="220"/>
      <c r="AC367" s="178"/>
      <c r="AD367" s="220"/>
      <c r="AE367" s="178"/>
      <c r="AF367" s="220"/>
      <c r="AG367" s="178"/>
      <c r="AH367" s="220"/>
      <c r="AI367" s="178"/>
      <c r="AJ367" s="220"/>
      <c r="AK367" s="178"/>
      <c r="AL367" s="220"/>
      <c r="AM367" s="178"/>
      <c r="AN367" s="220"/>
      <c r="AO367" s="178"/>
      <c r="AP367" s="220"/>
      <c r="AQ367" s="178"/>
      <c r="AR367" s="220"/>
      <c r="AS367" s="178"/>
      <c r="AT367" s="220"/>
      <c r="AU367" s="178"/>
      <c r="AV367" s="220"/>
      <c r="AW367" s="178"/>
      <c r="AX367" s="220"/>
      <c r="AY367" s="178"/>
      <c r="AZ367" s="220"/>
      <c r="BA367" s="178"/>
      <c r="BB367" s="220"/>
      <c r="BC367" s="178"/>
      <c r="BD367" s="220"/>
      <c r="BE367" s="178"/>
      <c r="BF367" s="220"/>
      <c r="BG367" s="178"/>
      <c r="BH367" s="220"/>
      <c r="BI367" s="178"/>
      <c r="BJ367" s="220"/>
      <c r="BK367" s="178"/>
      <c r="BL367" s="220"/>
      <c r="BM367" s="178"/>
      <c r="BN367" s="220"/>
      <c r="BO367" s="178"/>
      <c r="BP367" s="220"/>
      <c r="BQ367" s="1"/>
    </row>
    <row r="368" spans="1:69" s="1" customFormat="1" ht="21.75" hidden="1" customHeight="1" x14ac:dyDescent="0.2">
      <c r="A368" s="114"/>
      <c r="B368" s="16"/>
      <c r="C368" s="72" t="s">
        <v>183</v>
      </c>
      <c r="D368" s="72" t="s">
        <v>73</v>
      </c>
      <c r="E368" s="73" t="s">
        <v>790</v>
      </c>
      <c r="F368" s="74" t="s">
        <v>791</v>
      </c>
      <c r="G368" s="75" t="s">
        <v>130</v>
      </c>
      <c r="H368" s="76">
        <v>62</v>
      </c>
      <c r="I368" s="77">
        <v>34.869999999999997</v>
      </c>
      <c r="J368" s="78">
        <f>ROUND(I368*H368,2)</f>
        <v>2161.94</v>
      </c>
      <c r="K368" s="142"/>
      <c r="M368" s="161">
        <v>0</v>
      </c>
      <c r="N368" s="162">
        <f>M368*I368</f>
        <v>0</v>
      </c>
      <c r="O368" s="161">
        <v>0</v>
      </c>
      <c r="P368" s="162">
        <f>O368*I368</f>
        <v>0</v>
      </c>
      <c r="Q368" s="161">
        <v>0</v>
      </c>
      <c r="R368" s="162">
        <f>Q368*I368</f>
        <v>0</v>
      </c>
      <c r="S368" s="161">
        <f>M368+O368</f>
        <v>0</v>
      </c>
      <c r="T368" s="162">
        <f>S368*I368</f>
        <v>0</v>
      </c>
      <c r="U368" s="161">
        <v>0</v>
      </c>
      <c r="V368" s="162">
        <f>U368*I368</f>
        <v>0</v>
      </c>
      <c r="W368" s="161">
        <f>Q368+S368</f>
        <v>0</v>
      </c>
      <c r="X368" s="162">
        <f>W368*I368</f>
        <v>0</v>
      </c>
      <c r="Y368" s="161">
        <v>0</v>
      </c>
      <c r="Z368" s="162">
        <f>Y368*I368</f>
        <v>0</v>
      </c>
      <c r="AA368" s="161" t="e">
        <f>#REF!+#REF!</f>
        <v>#REF!</v>
      </c>
      <c r="AB368" s="162" t="e">
        <f>AA368*I368</f>
        <v>#REF!</v>
      </c>
      <c r="AC368" s="161">
        <v>0</v>
      </c>
      <c r="AD368" s="162">
        <f>AC368*I368</f>
        <v>0</v>
      </c>
      <c r="AE368" s="161" t="e">
        <f>Y368+AA368</f>
        <v>#REF!</v>
      </c>
      <c r="AF368" s="162" t="e">
        <f>AE368*I368</f>
        <v>#REF!</v>
      </c>
      <c r="AG368" s="161">
        <v>0</v>
      </c>
      <c r="AH368" s="162">
        <f>AG368*I368</f>
        <v>0</v>
      </c>
      <c r="AI368" s="161" t="e">
        <f>AC368+AE368</f>
        <v>#REF!</v>
      </c>
      <c r="AJ368" s="162" t="e">
        <f>AI368*I368</f>
        <v>#REF!</v>
      </c>
      <c r="AK368" s="161">
        <v>0</v>
      </c>
      <c r="AL368" s="162">
        <f>AK368*I368</f>
        <v>0</v>
      </c>
      <c r="AM368" s="161" t="e">
        <f>AG368+AI368</f>
        <v>#REF!</v>
      </c>
      <c r="AN368" s="162" t="e">
        <f>AM368*I368</f>
        <v>#REF!</v>
      </c>
      <c r="AO368" s="161">
        <v>0</v>
      </c>
      <c r="AP368" s="162">
        <f>AO368*I368</f>
        <v>0</v>
      </c>
      <c r="AQ368" s="161" t="e">
        <f>AK368+AM368</f>
        <v>#REF!</v>
      </c>
      <c r="AR368" s="162" t="e">
        <f>AQ368*I368</f>
        <v>#REF!</v>
      </c>
      <c r="AS368" s="161">
        <v>0</v>
      </c>
      <c r="AT368" s="162">
        <f>AS368*I368</f>
        <v>0</v>
      </c>
      <c r="AU368" s="161" t="e">
        <f>AO368+AQ368</f>
        <v>#REF!</v>
      </c>
      <c r="AV368" s="162" t="e">
        <f>AU368*I368</f>
        <v>#REF!</v>
      </c>
      <c r="AW368" s="161">
        <v>0</v>
      </c>
      <c r="AX368" s="162">
        <f>AW368*I368</f>
        <v>0</v>
      </c>
      <c r="AY368" s="161" t="e">
        <f t="shared" ref="AY368" si="683">AS368+AU368</f>
        <v>#REF!</v>
      </c>
      <c r="AZ368" s="162" t="e">
        <f>AY368*I368</f>
        <v>#REF!</v>
      </c>
      <c r="BA368" s="161">
        <v>0</v>
      </c>
      <c r="BB368" s="162">
        <f>BA368*I368</f>
        <v>0</v>
      </c>
      <c r="BC368" s="161" t="e">
        <f t="shared" ref="BC368" si="684">AW368+AY368</f>
        <v>#REF!</v>
      </c>
      <c r="BD368" s="162" t="e">
        <f>BC368*I368</f>
        <v>#REF!</v>
      </c>
      <c r="BE368" s="161">
        <v>0</v>
      </c>
      <c r="BF368" s="162">
        <f>BE368*I368</f>
        <v>0</v>
      </c>
      <c r="BG368" s="161" t="e">
        <f t="shared" ref="BG368" si="685">BA368+BC368</f>
        <v>#REF!</v>
      </c>
      <c r="BH368" s="162" t="e">
        <f>BG368*I368</f>
        <v>#REF!</v>
      </c>
      <c r="BI368" s="161">
        <v>0</v>
      </c>
      <c r="BJ368" s="162">
        <f>BI368*I368</f>
        <v>0</v>
      </c>
      <c r="BK368" s="161" t="e">
        <f t="shared" ref="BK368" si="686">BE368+BG368</f>
        <v>#REF!</v>
      </c>
      <c r="BL368" s="162" t="e">
        <f>BK368*I368</f>
        <v>#REF!</v>
      </c>
      <c r="BM368" s="161">
        <v>0</v>
      </c>
      <c r="BN368" s="162">
        <f>BM368*I368</f>
        <v>0</v>
      </c>
      <c r="BO368" s="161" t="e">
        <f>BI368+BK368</f>
        <v>#REF!</v>
      </c>
      <c r="BP368" s="162" t="e">
        <f>BO368*I368</f>
        <v>#REF!</v>
      </c>
      <c r="BQ368" s="5"/>
    </row>
    <row r="369" spans="1:69" s="5" customFormat="1" ht="11.25" hidden="1" customHeight="1" x14ac:dyDescent="0.2">
      <c r="B369" s="81"/>
      <c r="C369" s="82"/>
      <c r="D369" s="79" t="s">
        <v>77</v>
      </c>
      <c r="E369" s="83" t="s">
        <v>5</v>
      </c>
      <c r="F369" s="84" t="s">
        <v>654</v>
      </c>
      <c r="G369" s="82"/>
      <c r="H369" s="83" t="s">
        <v>5</v>
      </c>
      <c r="I369" s="85"/>
      <c r="J369" s="82"/>
      <c r="K369" s="145"/>
      <c r="M369" s="176"/>
      <c r="N369" s="219"/>
      <c r="O369" s="176"/>
      <c r="P369" s="219"/>
      <c r="Q369" s="176"/>
      <c r="R369" s="219"/>
      <c r="S369" s="176"/>
      <c r="T369" s="219"/>
      <c r="U369" s="176"/>
      <c r="V369" s="219"/>
      <c r="W369" s="176"/>
      <c r="X369" s="219"/>
      <c r="Y369" s="176"/>
      <c r="Z369" s="219"/>
      <c r="AA369" s="176"/>
      <c r="AB369" s="219"/>
      <c r="AC369" s="176"/>
      <c r="AD369" s="219"/>
      <c r="AE369" s="176"/>
      <c r="AF369" s="219"/>
      <c r="AG369" s="176"/>
      <c r="AH369" s="219"/>
      <c r="AI369" s="176"/>
      <c r="AJ369" s="219"/>
      <c r="AK369" s="176"/>
      <c r="AL369" s="219"/>
      <c r="AM369" s="176"/>
      <c r="AN369" s="219"/>
      <c r="AO369" s="176"/>
      <c r="AP369" s="219"/>
      <c r="AQ369" s="176"/>
      <c r="AR369" s="219"/>
      <c r="AS369" s="176"/>
      <c r="AT369" s="219"/>
      <c r="AU369" s="176"/>
      <c r="AV369" s="219"/>
      <c r="AW369" s="176"/>
      <c r="AX369" s="219"/>
      <c r="AY369" s="176"/>
      <c r="AZ369" s="219"/>
      <c r="BA369" s="176"/>
      <c r="BB369" s="219"/>
      <c r="BC369" s="176"/>
      <c r="BD369" s="219"/>
      <c r="BE369" s="176"/>
      <c r="BF369" s="219"/>
      <c r="BG369" s="176"/>
      <c r="BH369" s="219"/>
      <c r="BI369" s="176"/>
      <c r="BJ369" s="219"/>
      <c r="BK369" s="176"/>
      <c r="BL369" s="219"/>
      <c r="BM369" s="176"/>
      <c r="BN369" s="219"/>
      <c r="BO369" s="176"/>
      <c r="BP369" s="219"/>
      <c r="BQ369" s="6"/>
    </row>
    <row r="370" spans="1:69" s="6" customFormat="1" ht="11.25" hidden="1" customHeight="1" x14ac:dyDescent="0.2">
      <c r="B370" s="86"/>
      <c r="C370" s="87"/>
      <c r="D370" s="79" t="s">
        <v>77</v>
      </c>
      <c r="E370" s="88" t="s">
        <v>5</v>
      </c>
      <c r="F370" s="89" t="s">
        <v>160</v>
      </c>
      <c r="G370" s="87"/>
      <c r="H370" s="90">
        <v>62</v>
      </c>
      <c r="I370" s="91"/>
      <c r="J370" s="87"/>
      <c r="K370" s="146"/>
      <c r="M370" s="177"/>
      <c r="N370" s="216"/>
      <c r="O370" s="177"/>
      <c r="P370" s="216"/>
      <c r="Q370" s="177"/>
      <c r="R370" s="216"/>
      <c r="S370" s="177"/>
      <c r="T370" s="216"/>
      <c r="U370" s="177"/>
      <c r="V370" s="216"/>
      <c r="W370" s="177"/>
      <c r="X370" s="216"/>
      <c r="Y370" s="177"/>
      <c r="Z370" s="216"/>
      <c r="AA370" s="177"/>
      <c r="AB370" s="216"/>
      <c r="AC370" s="177"/>
      <c r="AD370" s="216"/>
      <c r="AE370" s="177"/>
      <c r="AF370" s="216"/>
      <c r="AG370" s="177"/>
      <c r="AH370" s="216"/>
      <c r="AI370" s="177"/>
      <c r="AJ370" s="216"/>
      <c r="AK370" s="177"/>
      <c r="AL370" s="216"/>
      <c r="AM370" s="177"/>
      <c r="AN370" s="216"/>
      <c r="AO370" s="177"/>
      <c r="AP370" s="216"/>
      <c r="AQ370" s="177"/>
      <c r="AR370" s="216"/>
      <c r="AS370" s="177"/>
      <c r="AT370" s="216"/>
      <c r="AU370" s="177"/>
      <c r="AV370" s="216"/>
      <c r="AW370" s="177"/>
      <c r="AX370" s="216"/>
      <c r="AY370" s="177"/>
      <c r="AZ370" s="216"/>
      <c r="BA370" s="177"/>
      <c r="BB370" s="216"/>
      <c r="BC370" s="177"/>
      <c r="BD370" s="216"/>
      <c r="BE370" s="177"/>
      <c r="BF370" s="216"/>
      <c r="BG370" s="177"/>
      <c r="BH370" s="216"/>
      <c r="BI370" s="177"/>
      <c r="BJ370" s="216"/>
      <c r="BK370" s="177"/>
      <c r="BL370" s="216"/>
      <c r="BM370" s="177"/>
      <c r="BN370" s="216"/>
      <c r="BO370" s="177"/>
      <c r="BP370" s="216"/>
      <c r="BQ370" s="7"/>
    </row>
    <row r="371" spans="1:69" s="7" customFormat="1" ht="11.25" hidden="1" customHeight="1" x14ac:dyDescent="0.2">
      <c r="B371" s="92"/>
      <c r="C371" s="93"/>
      <c r="D371" s="79" t="s">
        <v>77</v>
      </c>
      <c r="E371" s="94" t="s">
        <v>5</v>
      </c>
      <c r="F371" s="95" t="s">
        <v>78</v>
      </c>
      <c r="G371" s="93"/>
      <c r="H371" s="96">
        <v>62</v>
      </c>
      <c r="I371" s="97"/>
      <c r="J371" s="93"/>
      <c r="K371" s="147"/>
      <c r="M371" s="178"/>
      <c r="N371" s="220"/>
      <c r="O371" s="178"/>
      <c r="P371" s="220"/>
      <c r="Q371" s="178"/>
      <c r="R371" s="220"/>
      <c r="S371" s="178"/>
      <c r="T371" s="220"/>
      <c r="U371" s="178"/>
      <c r="V371" s="220"/>
      <c r="W371" s="178"/>
      <c r="X371" s="220"/>
      <c r="Y371" s="178"/>
      <c r="Z371" s="220"/>
      <c r="AA371" s="178"/>
      <c r="AB371" s="220"/>
      <c r="AC371" s="178"/>
      <c r="AD371" s="220"/>
      <c r="AE371" s="178"/>
      <c r="AF371" s="220"/>
      <c r="AG371" s="178"/>
      <c r="AH371" s="220"/>
      <c r="AI371" s="178"/>
      <c r="AJ371" s="220"/>
      <c r="AK371" s="178"/>
      <c r="AL371" s="220"/>
      <c r="AM371" s="178"/>
      <c r="AN371" s="220"/>
      <c r="AO371" s="178"/>
      <c r="AP371" s="220"/>
      <c r="AQ371" s="178"/>
      <c r="AR371" s="220"/>
      <c r="AS371" s="178"/>
      <c r="AT371" s="220"/>
      <c r="AU371" s="178"/>
      <c r="AV371" s="220"/>
      <c r="AW371" s="178"/>
      <c r="AX371" s="220"/>
      <c r="AY371" s="178"/>
      <c r="AZ371" s="220"/>
      <c r="BA371" s="178"/>
      <c r="BB371" s="220"/>
      <c r="BC371" s="178"/>
      <c r="BD371" s="220"/>
      <c r="BE371" s="178"/>
      <c r="BF371" s="220"/>
      <c r="BG371" s="178"/>
      <c r="BH371" s="220"/>
      <c r="BI371" s="178"/>
      <c r="BJ371" s="220"/>
      <c r="BK371" s="178"/>
      <c r="BL371" s="220"/>
      <c r="BM371" s="178"/>
      <c r="BN371" s="220"/>
      <c r="BO371" s="178"/>
      <c r="BP371" s="220"/>
      <c r="BQ371" s="1"/>
    </row>
    <row r="372" spans="1:69" s="1" customFormat="1" ht="21.75" hidden="1" customHeight="1" x14ac:dyDescent="0.2">
      <c r="A372" s="114"/>
      <c r="B372" s="16"/>
      <c r="C372" s="72" t="s">
        <v>184</v>
      </c>
      <c r="D372" s="72" t="s">
        <v>73</v>
      </c>
      <c r="E372" s="73" t="s">
        <v>792</v>
      </c>
      <c r="F372" s="74" t="s">
        <v>793</v>
      </c>
      <c r="G372" s="75" t="s">
        <v>130</v>
      </c>
      <c r="H372" s="76">
        <v>6</v>
      </c>
      <c r="I372" s="77">
        <v>76.53</v>
      </c>
      <c r="J372" s="78">
        <f>ROUND(I372*H372,2)</f>
        <v>459.18</v>
      </c>
      <c r="K372" s="142"/>
      <c r="M372" s="161">
        <v>0</v>
      </c>
      <c r="N372" s="162">
        <f>M372*I372</f>
        <v>0</v>
      </c>
      <c r="O372" s="161">
        <v>0</v>
      </c>
      <c r="P372" s="162">
        <f>O372*I372</f>
        <v>0</v>
      </c>
      <c r="Q372" s="161">
        <v>0</v>
      </c>
      <c r="R372" s="162">
        <f>Q372*I372</f>
        <v>0</v>
      </c>
      <c r="S372" s="161">
        <f>M372+O372</f>
        <v>0</v>
      </c>
      <c r="T372" s="162">
        <f>S372*I372</f>
        <v>0</v>
      </c>
      <c r="U372" s="161">
        <v>0</v>
      </c>
      <c r="V372" s="162">
        <f>U372*I372</f>
        <v>0</v>
      </c>
      <c r="W372" s="161">
        <f>Q372+S372</f>
        <v>0</v>
      </c>
      <c r="X372" s="162">
        <f>W372*I372</f>
        <v>0</v>
      </c>
      <c r="Y372" s="161">
        <v>0</v>
      </c>
      <c r="Z372" s="162">
        <f>Y372*I372</f>
        <v>0</v>
      </c>
      <c r="AA372" s="161" t="e">
        <f>#REF!+#REF!</f>
        <v>#REF!</v>
      </c>
      <c r="AB372" s="162" t="e">
        <f>AA372*I372</f>
        <v>#REF!</v>
      </c>
      <c r="AC372" s="161">
        <v>0</v>
      </c>
      <c r="AD372" s="162">
        <f>AC372*I372</f>
        <v>0</v>
      </c>
      <c r="AE372" s="161" t="e">
        <f>Y372+AA372</f>
        <v>#REF!</v>
      </c>
      <c r="AF372" s="162" t="e">
        <f>AE372*I372</f>
        <v>#REF!</v>
      </c>
      <c r="AG372" s="161">
        <v>0</v>
      </c>
      <c r="AH372" s="162">
        <f>AG372*I372</f>
        <v>0</v>
      </c>
      <c r="AI372" s="161" t="e">
        <f>AC372+AE372</f>
        <v>#REF!</v>
      </c>
      <c r="AJ372" s="162" t="e">
        <f>AI372*I372</f>
        <v>#REF!</v>
      </c>
      <c r="AK372" s="161">
        <v>0</v>
      </c>
      <c r="AL372" s="162">
        <f>AK372*I372</f>
        <v>0</v>
      </c>
      <c r="AM372" s="161" t="e">
        <f>AG372+AI372</f>
        <v>#REF!</v>
      </c>
      <c r="AN372" s="162" t="e">
        <f>AM372*I372</f>
        <v>#REF!</v>
      </c>
      <c r="AO372" s="161">
        <v>0</v>
      </c>
      <c r="AP372" s="162">
        <f>AO372*I372</f>
        <v>0</v>
      </c>
      <c r="AQ372" s="161" t="e">
        <f>AK372+AM372</f>
        <v>#REF!</v>
      </c>
      <c r="AR372" s="162" t="e">
        <f>AQ372*I372</f>
        <v>#REF!</v>
      </c>
      <c r="AS372" s="161">
        <v>0</v>
      </c>
      <c r="AT372" s="162">
        <f>AS372*I372</f>
        <v>0</v>
      </c>
      <c r="AU372" s="161" t="e">
        <f>AO372+AQ372</f>
        <v>#REF!</v>
      </c>
      <c r="AV372" s="162" t="e">
        <f>AU372*I372</f>
        <v>#REF!</v>
      </c>
      <c r="AW372" s="161">
        <v>0</v>
      </c>
      <c r="AX372" s="162">
        <f>AW372*I372</f>
        <v>0</v>
      </c>
      <c r="AY372" s="161" t="e">
        <f t="shared" ref="AY372" si="687">AS372+AU372</f>
        <v>#REF!</v>
      </c>
      <c r="AZ372" s="162" t="e">
        <f>AY372*I372</f>
        <v>#REF!</v>
      </c>
      <c r="BA372" s="161">
        <v>0</v>
      </c>
      <c r="BB372" s="162">
        <f>BA372*I372</f>
        <v>0</v>
      </c>
      <c r="BC372" s="161" t="e">
        <f t="shared" ref="BC372" si="688">AW372+AY372</f>
        <v>#REF!</v>
      </c>
      <c r="BD372" s="162" t="e">
        <f>BC372*I372</f>
        <v>#REF!</v>
      </c>
      <c r="BE372" s="161">
        <v>0</v>
      </c>
      <c r="BF372" s="162">
        <f>BE372*I372</f>
        <v>0</v>
      </c>
      <c r="BG372" s="161" t="e">
        <f t="shared" ref="BG372" si="689">BA372+BC372</f>
        <v>#REF!</v>
      </c>
      <c r="BH372" s="162" t="e">
        <f>BG372*I372</f>
        <v>#REF!</v>
      </c>
      <c r="BI372" s="161">
        <v>0</v>
      </c>
      <c r="BJ372" s="162">
        <f>BI372*I372</f>
        <v>0</v>
      </c>
      <c r="BK372" s="161" t="e">
        <f t="shared" ref="BK372" si="690">BE372+BG372</f>
        <v>#REF!</v>
      </c>
      <c r="BL372" s="162" t="e">
        <f>BK372*I372</f>
        <v>#REF!</v>
      </c>
      <c r="BM372" s="161">
        <v>0</v>
      </c>
      <c r="BN372" s="162">
        <f>BM372*I372</f>
        <v>0</v>
      </c>
      <c r="BO372" s="161" t="e">
        <f>BI372+BK372</f>
        <v>#REF!</v>
      </c>
      <c r="BP372" s="162" t="e">
        <f>BO372*I372</f>
        <v>#REF!</v>
      </c>
      <c r="BQ372" s="5"/>
    </row>
    <row r="373" spans="1:69" s="5" customFormat="1" ht="11.25" hidden="1" customHeight="1" x14ac:dyDescent="0.2">
      <c r="B373" s="81"/>
      <c r="C373" s="82"/>
      <c r="D373" s="79" t="s">
        <v>77</v>
      </c>
      <c r="E373" s="83" t="s">
        <v>5</v>
      </c>
      <c r="F373" s="84" t="s">
        <v>654</v>
      </c>
      <c r="G373" s="82"/>
      <c r="H373" s="83" t="s">
        <v>5</v>
      </c>
      <c r="I373" s="85"/>
      <c r="J373" s="82"/>
      <c r="K373" s="145"/>
      <c r="M373" s="176"/>
      <c r="N373" s="219"/>
      <c r="O373" s="176"/>
      <c r="P373" s="219"/>
      <c r="Q373" s="176"/>
      <c r="R373" s="219"/>
      <c r="S373" s="176"/>
      <c r="T373" s="219"/>
      <c r="U373" s="176"/>
      <c r="V373" s="219"/>
      <c r="W373" s="176"/>
      <c r="X373" s="219"/>
      <c r="Y373" s="176"/>
      <c r="Z373" s="219"/>
      <c r="AA373" s="176"/>
      <c r="AB373" s="219"/>
      <c r="AC373" s="176"/>
      <c r="AD373" s="219"/>
      <c r="AE373" s="176"/>
      <c r="AF373" s="219"/>
      <c r="AG373" s="176"/>
      <c r="AH373" s="219"/>
      <c r="AI373" s="176"/>
      <c r="AJ373" s="219"/>
      <c r="AK373" s="176"/>
      <c r="AL373" s="219"/>
      <c r="AM373" s="176"/>
      <c r="AN373" s="219"/>
      <c r="AO373" s="176"/>
      <c r="AP373" s="219"/>
      <c r="AQ373" s="176"/>
      <c r="AR373" s="219"/>
      <c r="AS373" s="176"/>
      <c r="AT373" s="219"/>
      <c r="AU373" s="176"/>
      <c r="AV373" s="219"/>
      <c r="AW373" s="176"/>
      <c r="AX373" s="219"/>
      <c r="AY373" s="176"/>
      <c r="AZ373" s="219"/>
      <c r="BA373" s="176"/>
      <c r="BB373" s="219"/>
      <c r="BC373" s="176"/>
      <c r="BD373" s="219"/>
      <c r="BE373" s="176"/>
      <c r="BF373" s="219"/>
      <c r="BG373" s="176"/>
      <c r="BH373" s="219"/>
      <c r="BI373" s="176"/>
      <c r="BJ373" s="219"/>
      <c r="BK373" s="176"/>
      <c r="BL373" s="219"/>
      <c r="BM373" s="176"/>
      <c r="BN373" s="219"/>
      <c r="BO373" s="176"/>
      <c r="BP373" s="219"/>
      <c r="BQ373" s="6"/>
    </row>
    <row r="374" spans="1:69" s="6" customFormat="1" ht="11.25" hidden="1" customHeight="1" x14ac:dyDescent="0.2">
      <c r="B374" s="86"/>
      <c r="C374" s="87"/>
      <c r="D374" s="79" t="s">
        <v>77</v>
      </c>
      <c r="E374" s="88" t="s">
        <v>5</v>
      </c>
      <c r="F374" s="89" t="s">
        <v>81</v>
      </c>
      <c r="G374" s="87"/>
      <c r="H374" s="90">
        <v>6</v>
      </c>
      <c r="I374" s="91"/>
      <c r="J374" s="87"/>
      <c r="K374" s="146"/>
      <c r="M374" s="177"/>
      <c r="N374" s="216"/>
      <c r="O374" s="177"/>
      <c r="P374" s="216"/>
      <c r="Q374" s="177"/>
      <c r="R374" s="216"/>
      <c r="S374" s="177"/>
      <c r="T374" s="216"/>
      <c r="U374" s="177"/>
      <c r="V374" s="216"/>
      <c r="W374" s="177"/>
      <c r="X374" s="216"/>
      <c r="Y374" s="177"/>
      <c r="Z374" s="216"/>
      <c r="AA374" s="177"/>
      <c r="AB374" s="216"/>
      <c r="AC374" s="177"/>
      <c r="AD374" s="216"/>
      <c r="AE374" s="177"/>
      <c r="AF374" s="216"/>
      <c r="AG374" s="177"/>
      <c r="AH374" s="216"/>
      <c r="AI374" s="177"/>
      <c r="AJ374" s="216"/>
      <c r="AK374" s="177"/>
      <c r="AL374" s="216"/>
      <c r="AM374" s="177"/>
      <c r="AN374" s="216"/>
      <c r="AO374" s="177"/>
      <c r="AP374" s="216"/>
      <c r="AQ374" s="177"/>
      <c r="AR374" s="216"/>
      <c r="AS374" s="177"/>
      <c r="AT374" s="216"/>
      <c r="AU374" s="177"/>
      <c r="AV374" s="216"/>
      <c r="AW374" s="177"/>
      <c r="AX374" s="216"/>
      <c r="AY374" s="177"/>
      <c r="AZ374" s="216"/>
      <c r="BA374" s="177"/>
      <c r="BB374" s="216"/>
      <c r="BC374" s="177"/>
      <c r="BD374" s="216"/>
      <c r="BE374" s="177"/>
      <c r="BF374" s="216"/>
      <c r="BG374" s="177"/>
      <c r="BH374" s="216"/>
      <c r="BI374" s="177"/>
      <c r="BJ374" s="216"/>
      <c r="BK374" s="177"/>
      <c r="BL374" s="216"/>
      <c r="BM374" s="177"/>
      <c r="BN374" s="216"/>
      <c r="BO374" s="177"/>
      <c r="BP374" s="216"/>
      <c r="BQ374" s="7"/>
    </row>
    <row r="375" spans="1:69" s="7" customFormat="1" ht="11.25" hidden="1" customHeight="1" x14ac:dyDescent="0.2">
      <c r="B375" s="92"/>
      <c r="C375" s="93"/>
      <c r="D375" s="79" t="s">
        <v>77</v>
      </c>
      <c r="E375" s="94" t="s">
        <v>5</v>
      </c>
      <c r="F375" s="95" t="s">
        <v>78</v>
      </c>
      <c r="G375" s="93"/>
      <c r="H375" s="96">
        <v>6</v>
      </c>
      <c r="I375" s="97"/>
      <c r="J375" s="93"/>
      <c r="K375" s="147"/>
      <c r="M375" s="178"/>
      <c r="N375" s="220"/>
      <c r="O375" s="178"/>
      <c r="P375" s="220"/>
      <c r="Q375" s="178"/>
      <c r="R375" s="220"/>
      <c r="S375" s="178"/>
      <c r="T375" s="220"/>
      <c r="U375" s="178"/>
      <c r="V375" s="220"/>
      <c r="W375" s="178"/>
      <c r="X375" s="220"/>
      <c r="Y375" s="178"/>
      <c r="Z375" s="220"/>
      <c r="AA375" s="178"/>
      <c r="AB375" s="220"/>
      <c r="AC375" s="178"/>
      <c r="AD375" s="220"/>
      <c r="AE375" s="178"/>
      <c r="AF375" s="220"/>
      <c r="AG375" s="178"/>
      <c r="AH375" s="220"/>
      <c r="AI375" s="178"/>
      <c r="AJ375" s="220"/>
      <c r="AK375" s="178"/>
      <c r="AL375" s="220"/>
      <c r="AM375" s="178"/>
      <c r="AN375" s="220"/>
      <c r="AO375" s="178"/>
      <c r="AP375" s="220"/>
      <c r="AQ375" s="178"/>
      <c r="AR375" s="220"/>
      <c r="AS375" s="178"/>
      <c r="AT375" s="220"/>
      <c r="AU375" s="178"/>
      <c r="AV375" s="220"/>
      <c r="AW375" s="178"/>
      <c r="AX375" s="220"/>
      <c r="AY375" s="178"/>
      <c r="AZ375" s="220"/>
      <c r="BA375" s="178"/>
      <c r="BB375" s="220"/>
      <c r="BC375" s="178"/>
      <c r="BD375" s="220"/>
      <c r="BE375" s="178"/>
      <c r="BF375" s="220"/>
      <c r="BG375" s="178"/>
      <c r="BH375" s="220"/>
      <c r="BI375" s="178"/>
      <c r="BJ375" s="220"/>
      <c r="BK375" s="178"/>
      <c r="BL375" s="220"/>
      <c r="BM375" s="178"/>
      <c r="BN375" s="220"/>
      <c r="BO375" s="178"/>
      <c r="BP375" s="220"/>
      <c r="BQ375" s="1"/>
    </row>
    <row r="376" spans="1:69" s="1" customFormat="1" ht="21.75" hidden="1" customHeight="1" x14ac:dyDescent="0.2">
      <c r="A376" s="114"/>
      <c r="B376" s="16"/>
      <c r="C376" s="72" t="s">
        <v>185</v>
      </c>
      <c r="D376" s="72" t="s">
        <v>73</v>
      </c>
      <c r="E376" s="73" t="s">
        <v>794</v>
      </c>
      <c r="F376" s="74" t="s">
        <v>795</v>
      </c>
      <c r="G376" s="75" t="s">
        <v>130</v>
      </c>
      <c r="H376" s="76">
        <v>33</v>
      </c>
      <c r="I376" s="77">
        <v>153.69999999999999</v>
      </c>
      <c r="J376" s="78">
        <f>ROUND(I376*H376,2)</f>
        <v>5072.1000000000004</v>
      </c>
      <c r="K376" s="142"/>
      <c r="M376" s="161">
        <v>0</v>
      </c>
      <c r="N376" s="162">
        <f>M376*I376</f>
        <v>0</v>
      </c>
      <c r="O376" s="161">
        <v>0</v>
      </c>
      <c r="P376" s="162">
        <f>O376*I376</f>
        <v>0</v>
      </c>
      <c r="Q376" s="161">
        <v>0</v>
      </c>
      <c r="R376" s="162">
        <f>Q376*I376</f>
        <v>0</v>
      </c>
      <c r="S376" s="161">
        <f>M376+O376</f>
        <v>0</v>
      </c>
      <c r="T376" s="162">
        <f>S376*I376</f>
        <v>0</v>
      </c>
      <c r="U376" s="161">
        <v>0</v>
      </c>
      <c r="V376" s="162">
        <f>U376*I376</f>
        <v>0</v>
      </c>
      <c r="W376" s="161">
        <f>Q376+S376</f>
        <v>0</v>
      </c>
      <c r="X376" s="162">
        <f>W376*I376</f>
        <v>0</v>
      </c>
      <c r="Y376" s="161">
        <v>0</v>
      </c>
      <c r="Z376" s="162">
        <f>Y376*I376</f>
        <v>0</v>
      </c>
      <c r="AA376" s="161" t="e">
        <f>#REF!+#REF!</f>
        <v>#REF!</v>
      </c>
      <c r="AB376" s="162" t="e">
        <f>AA376*I376</f>
        <v>#REF!</v>
      </c>
      <c r="AC376" s="161">
        <v>0</v>
      </c>
      <c r="AD376" s="162">
        <f>AC376*I376</f>
        <v>0</v>
      </c>
      <c r="AE376" s="161" t="e">
        <f>Y376+AA376</f>
        <v>#REF!</v>
      </c>
      <c r="AF376" s="162" t="e">
        <f>AE376*I376</f>
        <v>#REF!</v>
      </c>
      <c r="AG376" s="161">
        <v>0</v>
      </c>
      <c r="AH376" s="162">
        <f>AG376*I376</f>
        <v>0</v>
      </c>
      <c r="AI376" s="161" t="e">
        <f>AC376+AE376</f>
        <v>#REF!</v>
      </c>
      <c r="AJ376" s="162" t="e">
        <f>AI376*I376</f>
        <v>#REF!</v>
      </c>
      <c r="AK376" s="161">
        <v>0</v>
      </c>
      <c r="AL376" s="162">
        <f>AK376*I376</f>
        <v>0</v>
      </c>
      <c r="AM376" s="161" t="e">
        <f>AG376+AI376</f>
        <v>#REF!</v>
      </c>
      <c r="AN376" s="162" t="e">
        <f>AM376*I376</f>
        <v>#REF!</v>
      </c>
      <c r="AO376" s="161">
        <v>0</v>
      </c>
      <c r="AP376" s="162">
        <f>AO376*I376</f>
        <v>0</v>
      </c>
      <c r="AQ376" s="161" t="e">
        <f>AK376+AM376</f>
        <v>#REF!</v>
      </c>
      <c r="AR376" s="162" t="e">
        <f>AQ376*I376</f>
        <v>#REF!</v>
      </c>
      <c r="AS376" s="161">
        <v>0</v>
      </c>
      <c r="AT376" s="162">
        <f>AS376*I376</f>
        <v>0</v>
      </c>
      <c r="AU376" s="161" t="e">
        <f>AO376+AQ376</f>
        <v>#REF!</v>
      </c>
      <c r="AV376" s="162" t="e">
        <f>AU376*I376</f>
        <v>#REF!</v>
      </c>
      <c r="AW376" s="161">
        <v>0</v>
      </c>
      <c r="AX376" s="162">
        <f>AW376*I376</f>
        <v>0</v>
      </c>
      <c r="AY376" s="161" t="e">
        <f t="shared" ref="AY376" si="691">AS376+AU376</f>
        <v>#REF!</v>
      </c>
      <c r="AZ376" s="162" t="e">
        <f>AY376*I376</f>
        <v>#REF!</v>
      </c>
      <c r="BA376" s="161">
        <v>0</v>
      </c>
      <c r="BB376" s="162">
        <f>BA376*I376</f>
        <v>0</v>
      </c>
      <c r="BC376" s="161" t="e">
        <f t="shared" ref="BC376" si="692">AW376+AY376</f>
        <v>#REF!</v>
      </c>
      <c r="BD376" s="162" t="e">
        <f>BC376*I376</f>
        <v>#REF!</v>
      </c>
      <c r="BE376" s="161">
        <v>0</v>
      </c>
      <c r="BF376" s="162">
        <f>BE376*I376</f>
        <v>0</v>
      </c>
      <c r="BG376" s="161" t="e">
        <f t="shared" ref="BG376" si="693">BA376+BC376</f>
        <v>#REF!</v>
      </c>
      <c r="BH376" s="162" t="e">
        <f>BG376*I376</f>
        <v>#REF!</v>
      </c>
      <c r="BI376" s="161">
        <v>0</v>
      </c>
      <c r="BJ376" s="162">
        <f>BI376*I376</f>
        <v>0</v>
      </c>
      <c r="BK376" s="161" t="e">
        <f t="shared" ref="BK376" si="694">BE376+BG376</f>
        <v>#REF!</v>
      </c>
      <c r="BL376" s="162" t="e">
        <f>BK376*I376</f>
        <v>#REF!</v>
      </c>
      <c r="BM376" s="161">
        <v>0</v>
      </c>
      <c r="BN376" s="162">
        <f>BM376*I376</f>
        <v>0</v>
      </c>
      <c r="BO376" s="161" t="e">
        <f>BI376+BK376</f>
        <v>#REF!</v>
      </c>
      <c r="BP376" s="162" t="e">
        <f>BO376*I376</f>
        <v>#REF!</v>
      </c>
      <c r="BQ376" s="5"/>
    </row>
    <row r="377" spans="1:69" s="5" customFormat="1" ht="11.25" hidden="1" customHeight="1" x14ac:dyDescent="0.2">
      <c r="B377" s="81"/>
      <c r="C377" s="82"/>
      <c r="D377" s="79" t="s">
        <v>77</v>
      </c>
      <c r="E377" s="83" t="s">
        <v>5</v>
      </c>
      <c r="F377" s="84" t="s">
        <v>654</v>
      </c>
      <c r="G377" s="82"/>
      <c r="H377" s="83" t="s">
        <v>5</v>
      </c>
      <c r="I377" s="85"/>
      <c r="J377" s="82"/>
      <c r="K377" s="145"/>
      <c r="M377" s="176"/>
      <c r="N377" s="219"/>
      <c r="O377" s="176"/>
      <c r="P377" s="219"/>
      <c r="Q377" s="176"/>
      <c r="R377" s="219"/>
      <c r="S377" s="176"/>
      <c r="T377" s="219"/>
      <c r="U377" s="176"/>
      <c r="V377" s="219"/>
      <c r="W377" s="176"/>
      <c r="X377" s="219"/>
      <c r="Y377" s="176"/>
      <c r="Z377" s="219"/>
      <c r="AA377" s="176"/>
      <c r="AB377" s="219"/>
      <c r="AC377" s="176"/>
      <c r="AD377" s="219"/>
      <c r="AE377" s="176"/>
      <c r="AF377" s="219"/>
      <c r="AG377" s="176"/>
      <c r="AH377" s="219"/>
      <c r="AI377" s="176"/>
      <c r="AJ377" s="219"/>
      <c r="AK377" s="176"/>
      <c r="AL377" s="219"/>
      <c r="AM377" s="176"/>
      <c r="AN377" s="219"/>
      <c r="AO377" s="176"/>
      <c r="AP377" s="219"/>
      <c r="AQ377" s="176"/>
      <c r="AR377" s="219"/>
      <c r="AS377" s="176"/>
      <c r="AT377" s="219"/>
      <c r="AU377" s="176"/>
      <c r="AV377" s="219"/>
      <c r="AW377" s="176"/>
      <c r="AX377" s="219"/>
      <c r="AY377" s="176"/>
      <c r="AZ377" s="219"/>
      <c r="BA377" s="176"/>
      <c r="BB377" s="219"/>
      <c r="BC377" s="176"/>
      <c r="BD377" s="219"/>
      <c r="BE377" s="176"/>
      <c r="BF377" s="219"/>
      <c r="BG377" s="176"/>
      <c r="BH377" s="219"/>
      <c r="BI377" s="176"/>
      <c r="BJ377" s="219"/>
      <c r="BK377" s="176"/>
      <c r="BL377" s="219"/>
      <c r="BM377" s="176"/>
      <c r="BN377" s="219"/>
      <c r="BO377" s="176"/>
      <c r="BP377" s="219"/>
      <c r="BQ377" s="6"/>
    </row>
    <row r="378" spans="1:69" s="6" customFormat="1" ht="11.25" hidden="1" customHeight="1" x14ac:dyDescent="0.2">
      <c r="B378" s="86"/>
      <c r="C378" s="87"/>
      <c r="D378" s="79" t="s">
        <v>77</v>
      </c>
      <c r="E378" s="88" t="s">
        <v>5</v>
      </c>
      <c r="F378" s="89" t="s">
        <v>128</v>
      </c>
      <c r="G378" s="87"/>
      <c r="H378" s="90">
        <v>33</v>
      </c>
      <c r="I378" s="91"/>
      <c r="J378" s="87"/>
      <c r="K378" s="146"/>
      <c r="M378" s="177"/>
      <c r="N378" s="216"/>
      <c r="O378" s="177"/>
      <c r="P378" s="216"/>
      <c r="Q378" s="177"/>
      <c r="R378" s="216"/>
      <c r="S378" s="177"/>
      <c r="T378" s="216"/>
      <c r="U378" s="177"/>
      <c r="V378" s="216"/>
      <c r="W378" s="177"/>
      <c r="X378" s="216"/>
      <c r="Y378" s="177"/>
      <c r="Z378" s="216"/>
      <c r="AA378" s="177"/>
      <c r="AB378" s="216"/>
      <c r="AC378" s="177"/>
      <c r="AD378" s="216"/>
      <c r="AE378" s="177"/>
      <c r="AF378" s="216"/>
      <c r="AG378" s="177"/>
      <c r="AH378" s="216"/>
      <c r="AI378" s="177"/>
      <c r="AJ378" s="216"/>
      <c r="AK378" s="177"/>
      <c r="AL378" s="216"/>
      <c r="AM378" s="177"/>
      <c r="AN378" s="216"/>
      <c r="AO378" s="177"/>
      <c r="AP378" s="216"/>
      <c r="AQ378" s="177"/>
      <c r="AR378" s="216"/>
      <c r="AS378" s="177"/>
      <c r="AT378" s="216"/>
      <c r="AU378" s="177"/>
      <c r="AV378" s="216"/>
      <c r="AW378" s="177"/>
      <c r="AX378" s="216"/>
      <c r="AY378" s="177"/>
      <c r="AZ378" s="216"/>
      <c r="BA378" s="177"/>
      <c r="BB378" s="216"/>
      <c r="BC378" s="177"/>
      <c r="BD378" s="216"/>
      <c r="BE378" s="177"/>
      <c r="BF378" s="216"/>
      <c r="BG378" s="177"/>
      <c r="BH378" s="216"/>
      <c r="BI378" s="177"/>
      <c r="BJ378" s="216"/>
      <c r="BK378" s="177"/>
      <c r="BL378" s="216"/>
      <c r="BM378" s="177"/>
      <c r="BN378" s="216"/>
      <c r="BO378" s="177"/>
      <c r="BP378" s="216"/>
      <c r="BQ378" s="7"/>
    </row>
    <row r="379" spans="1:69" s="7" customFormat="1" ht="11.25" hidden="1" customHeight="1" x14ac:dyDescent="0.2">
      <c r="B379" s="92"/>
      <c r="C379" s="93"/>
      <c r="D379" s="79" t="s">
        <v>77</v>
      </c>
      <c r="E379" s="94" t="s">
        <v>5</v>
      </c>
      <c r="F379" s="95" t="s">
        <v>78</v>
      </c>
      <c r="G379" s="93"/>
      <c r="H379" s="96">
        <v>33</v>
      </c>
      <c r="I379" s="97"/>
      <c r="J379" s="93"/>
      <c r="K379" s="147"/>
      <c r="M379" s="178"/>
      <c r="N379" s="220"/>
      <c r="O379" s="178"/>
      <c r="P379" s="220"/>
      <c r="Q379" s="178"/>
      <c r="R379" s="220"/>
      <c r="S379" s="178"/>
      <c r="T379" s="220"/>
      <c r="U379" s="178"/>
      <c r="V379" s="220"/>
      <c r="W379" s="178"/>
      <c r="X379" s="220"/>
      <c r="Y379" s="178"/>
      <c r="Z379" s="220"/>
      <c r="AA379" s="178"/>
      <c r="AB379" s="220"/>
      <c r="AC379" s="178"/>
      <c r="AD379" s="220"/>
      <c r="AE379" s="178"/>
      <c r="AF379" s="220"/>
      <c r="AG379" s="178"/>
      <c r="AH379" s="220"/>
      <c r="AI379" s="178"/>
      <c r="AJ379" s="220"/>
      <c r="AK379" s="178"/>
      <c r="AL379" s="220"/>
      <c r="AM379" s="178"/>
      <c r="AN379" s="220"/>
      <c r="AO379" s="178"/>
      <c r="AP379" s="220"/>
      <c r="AQ379" s="178"/>
      <c r="AR379" s="220"/>
      <c r="AS379" s="178"/>
      <c r="AT379" s="220"/>
      <c r="AU379" s="178"/>
      <c r="AV379" s="220"/>
      <c r="AW379" s="178"/>
      <c r="AX379" s="220"/>
      <c r="AY379" s="178"/>
      <c r="AZ379" s="220"/>
      <c r="BA379" s="178"/>
      <c r="BB379" s="220"/>
      <c r="BC379" s="178"/>
      <c r="BD379" s="220"/>
      <c r="BE379" s="178"/>
      <c r="BF379" s="220"/>
      <c r="BG379" s="178"/>
      <c r="BH379" s="220"/>
      <c r="BI379" s="178"/>
      <c r="BJ379" s="220"/>
      <c r="BK379" s="178"/>
      <c r="BL379" s="220"/>
      <c r="BM379" s="178"/>
      <c r="BN379" s="220"/>
      <c r="BO379" s="178"/>
      <c r="BP379" s="220"/>
      <c r="BQ379" s="1"/>
    </row>
    <row r="380" spans="1:69" s="1" customFormat="1" ht="21.75" hidden="1" customHeight="1" x14ac:dyDescent="0.2">
      <c r="A380" s="114"/>
      <c r="B380" s="16"/>
      <c r="C380" s="72" t="s">
        <v>186</v>
      </c>
      <c r="D380" s="72" t="s">
        <v>73</v>
      </c>
      <c r="E380" s="73" t="s">
        <v>794</v>
      </c>
      <c r="F380" s="74" t="s">
        <v>795</v>
      </c>
      <c r="G380" s="75" t="s">
        <v>130</v>
      </c>
      <c r="H380" s="76">
        <v>6</v>
      </c>
      <c r="I380" s="77">
        <v>153.69999999999999</v>
      </c>
      <c r="J380" s="78">
        <f>ROUND(I380*H380,2)</f>
        <v>922.2</v>
      </c>
      <c r="K380" s="142"/>
      <c r="M380" s="161">
        <v>0</v>
      </c>
      <c r="N380" s="162">
        <f>M380*I380</f>
        <v>0</v>
      </c>
      <c r="O380" s="161">
        <v>0</v>
      </c>
      <c r="P380" s="162">
        <f>O380*I380</f>
        <v>0</v>
      </c>
      <c r="Q380" s="161">
        <v>0</v>
      </c>
      <c r="R380" s="162">
        <f>Q380*I380</f>
        <v>0</v>
      </c>
      <c r="S380" s="161">
        <f>M380+O380</f>
        <v>0</v>
      </c>
      <c r="T380" s="162">
        <f>S380*I380</f>
        <v>0</v>
      </c>
      <c r="U380" s="161">
        <v>0</v>
      </c>
      <c r="V380" s="162">
        <f>U380*I380</f>
        <v>0</v>
      </c>
      <c r="W380" s="161">
        <f>Q380+S380</f>
        <v>0</v>
      </c>
      <c r="X380" s="162">
        <f>W380*I380</f>
        <v>0</v>
      </c>
      <c r="Y380" s="161">
        <v>0</v>
      </c>
      <c r="Z380" s="162">
        <f>Y380*I380</f>
        <v>0</v>
      </c>
      <c r="AA380" s="161" t="e">
        <f>#REF!+#REF!</f>
        <v>#REF!</v>
      </c>
      <c r="AB380" s="162" t="e">
        <f>AA380*I380</f>
        <v>#REF!</v>
      </c>
      <c r="AC380" s="161">
        <v>0</v>
      </c>
      <c r="AD380" s="162">
        <f>AC380*I380</f>
        <v>0</v>
      </c>
      <c r="AE380" s="161" t="e">
        <f>Y380+AA380</f>
        <v>#REF!</v>
      </c>
      <c r="AF380" s="162" t="e">
        <f>AE380*I380</f>
        <v>#REF!</v>
      </c>
      <c r="AG380" s="161">
        <v>0</v>
      </c>
      <c r="AH380" s="162">
        <f>AG380*I380</f>
        <v>0</v>
      </c>
      <c r="AI380" s="161" t="e">
        <f>AC380+AE380</f>
        <v>#REF!</v>
      </c>
      <c r="AJ380" s="162" t="e">
        <f>AI380*I380</f>
        <v>#REF!</v>
      </c>
      <c r="AK380" s="161">
        <v>0</v>
      </c>
      <c r="AL380" s="162">
        <f>AK380*I380</f>
        <v>0</v>
      </c>
      <c r="AM380" s="161" t="e">
        <f>AG380+AI380</f>
        <v>#REF!</v>
      </c>
      <c r="AN380" s="162" t="e">
        <f>AM380*I380</f>
        <v>#REF!</v>
      </c>
      <c r="AO380" s="161">
        <v>0</v>
      </c>
      <c r="AP380" s="162">
        <f>AO380*I380</f>
        <v>0</v>
      </c>
      <c r="AQ380" s="161" t="e">
        <f>AK380+AM380</f>
        <v>#REF!</v>
      </c>
      <c r="AR380" s="162" t="e">
        <f>AQ380*I380</f>
        <v>#REF!</v>
      </c>
      <c r="AS380" s="161">
        <v>0</v>
      </c>
      <c r="AT380" s="162">
        <f>AS380*I380</f>
        <v>0</v>
      </c>
      <c r="AU380" s="161" t="e">
        <f>AO380+AQ380</f>
        <v>#REF!</v>
      </c>
      <c r="AV380" s="162" t="e">
        <f>AU380*I380</f>
        <v>#REF!</v>
      </c>
      <c r="AW380" s="161">
        <v>0</v>
      </c>
      <c r="AX380" s="162">
        <f>AW380*I380</f>
        <v>0</v>
      </c>
      <c r="AY380" s="161" t="e">
        <f t="shared" ref="AY380" si="695">AS380+AU380</f>
        <v>#REF!</v>
      </c>
      <c r="AZ380" s="162" t="e">
        <f>AY380*I380</f>
        <v>#REF!</v>
      </c>
      <c r="BA380" s="161">
        <v>0</v>
      </c>
      <c r="BB380" s="162">
        <f>BA380*I380</f>
        <v>0</v>
      </c>
      <c r="BC380" s="161" t="e">
        <f t="shared" ref="BC380" si="696">AW380+AY380</f>
        <v>#REF!</v>
      </c>
      <c r="BD380" s="162" t="e">
        <f>BC380*I380</f>
        <v>#REF!</v>
      </c>
      <c r="BE380" s="161">
        <v>0</v>
      </c>
      <c r="BF380" s="162">
        <f>BE380*I380</f>
        <v>0</v>
      </c>
      <c r="BG380" s="161" t="e">
        <f t="shared" ref="BG380" si="697">BA380+BC380</f>
        <v>#REF!</v>
      </c>
      <c r="BH380" s="162" t="e">
        <f>BG380*I380</f>
        <v>#REF!</v>
      </c>
      <c r="BI380" s="161">
        <v>0</v>
      </c>
      <c r="BJ380" s="162">
        <f>BI380*I380</f>
        <v>0</v>
      </c>
      <c r="BK380" s="161" t="e">
        <f t="shared" ref="BK380" si="698">BE380+BG380</f>
        <v>#REF!</v>
      </c>
      <c r="BL380" s="162" t="e">
        <f>BK380*I380</f>
        <v>#REF!</v>
      </c>
      <c r="BM380" s="161">
        <v>0</v>
      </c>
      <c r="BN380" s="162">
        <f>BM380*I380</f>
        <v>0</v>
      </c>
      <c r="BO380" s="161" t="e">
        <f>BI380+BK380</f>
        <v>#REF!</v>
      </c>
      <c r="BP380" s="162" t="e">
        <f>BO380*I380</f>
        <v>#REF!</v>
      </c>
      <c r="BQ380" s="5"/>
    </row>
    <row r="381" spans="1:69" s="5" customFormat="1" ht="11.25" hidden="1" customHeight="1" x14ac:dyDescent="0.2">
      <c r="B381" s="81"/>
      <c r="C381" s="82"/>
      <c r="D381" s="79" t="s">
        <v>77</v>
      </c>
      <c r="E381" s="83" t="s">
        <v>5</v>
      </c>
      <c r="F381" s="84" t="s">
        <v>654</v>
      </c>
      <c r="G381" s="82"/>
      <c r="H381" s="83" t="s">
        <v>5</v>
      </c>
      <c r="I381" s="85"/>
      <c r="J381" s="82"/>
      <c r="K381" s="145"/>
      <c r="M381" s="176"/>
      <c r="N381" s="219"/>
      <c r="O381" s="176"/>
      <c r="P381" s="219"/>
      <c r="Q381" s="176"/>
      <c r="R381" s="219"/>
      <c r="S381" s="176"/>
      <c r="T381" s="219"/>
      <c r="U381" s="176"/>
      <c r="V381" s="219"/>
      <c r="W381" s="176"/>
      <c r="X381" s="219"/>
      <c r="Y381" s="176"/>
      <c r="Z381" s="219"/>
      <c r="AA381" s="176"/>
      <c r="AB381" s="219"/>
      <c r="AC381" s="176"/>
      <c r="AD381" s="219"/>
      <c r="AE381" s="176"/>
      <c r="AF381" s="219"/>
      <c r="AG381" s="176"/>
      <c r="AH381" s="219"/>
      <c r="AI381" s="176"/>
      <c r="AJ381" s="219"/>
      <c r="AK381" s="176"/>
      <c r="AL381" s="219"/>
      <c r="AM381" s="176"/>
      <c r="AN381" s="219"/>
      <c r="AO381" s="176"/>
      <c r="AP381" s="219"/>
      <c r="AQ381" s="176"/>
      <c r="AR381" s="219"/>
      <c r="AS381" s="176"/>
      <c r="AT381" s="219"/>
      <c r="AU381" s="176"/>
      <c r="AV381" s="219"/>
      <c r="AW381" s="176"/>
      <c r="AX381" s="219"/>
      <c r="AY381" s="176"/>
      <c r="AZ381" s="219"/>
      <c r="BA381" s="176"/>
      <c r="BB381" s="219"/>
      <c r="BC381" s="176"/>
      <c r="BD381" s="219"/>
      <c r="BE381" s="176"/>
      <c r="BF381" s="219"/>
      <c r="BG381" s="176"/>
      <c r="BH381" s="219"/>
      <c r="BI381" s="176"/>
      <c r="BJ381" s="219"/>
      <c r="BK381" s="176"/>
      <c r="BL381" s="219"/>
      <c r="BM381" s="176"/>
      <c r="BN381" s="219"/>
      <c r="BO381" s="176"/>
      <c r="BP381" s="219"/>
      <c r="BQ381" s="6"/>
    </row>
    <row r="382" spans="1:69" s="6" customFormat="1" ht="11.25" hidden="1" customHeight="1" x14ac:dyDescent="0.2">
      <c r="B382" s="86"/>
      <c r="C382" s="87"/>
      <c r="D382" s="79" t="s">
        <v>77</v>
      </c>
      <c r="E382" s="88" t="s">
        <v>5</v>
      </c>
      <c r="F382" s="89" t="s">
        <v>81</v>
      </c>
      <c r="G382" s="87"/>
      <c r="H382" s="90">
        <v>6</v>
      </c>
      <c r="I382" s="91"/>
      <c r="J382" s="87"/>
      <c r="K382" s="146"/>
      <c r="M382" s="177"/>
      <c r="N382" s="216"/>
      <c r="O382" s="177"/>
      <c r="P382" s="216"/>
      <c r="Q382" s="177"/>
      <c r="R382" s="216"/>
      <c r="S382" s="177"/>
      <c r="T382" s="216"/>
      <c r="U382" s="177"/>
      <c r="V382" s="216"/>
      <c r="W382" s="177"/>
      <c r="X382" s="216"/>
      <c r="Y382" s="177"/>
      <c r="Z382" s="216"/>
      <c r="AA382" s="177"/>
      <c r="AB382" s="216"/>
      <c r="AC382" s="177"/>
      <c r="AD382" s="216"/>
      <c r="AE382" s="177"/>
      <c r="AF382" s="216"/>
      <c r="AG382" s="177"/>
      <c r="AH382" s="216"/>
      <c r="AI382" s="177"/>
      <c r="AJ382" s="216"/>
      <c r="AK382" s="177"/>
      <c r="AL382" s="216"/>
      <c r="AM382" s="177"/>
      <c r="AN382" s="216"/>
      <c r="AO382" s="177"/>
      <c r="AP382" s="216"/>
      <c r="AQ382" s="177"/>
      <c r="AR382" s="216"/>
      <c r="AS382" s="177"/>
      <c r="AT382" s="216"/>
      <c r="AU382" s="177"/>
      <c r="AV382" s="216"/>
      <c r="AW382" s="177"/>
      <c r="AX382" s="216"/>
      <c r="AY382" s="177"/>
      <c r="AZ382" s="216"/>
      <c r="BA382" s="177"/>
      <c r="BB382" s="216"/>
      <c r="BC382" s="177"/>
      <c r="BD382" s="216"/>
      <c r="BE382" s="177"/>
      <c r="BF382" s="216"/>
      <c r="BG382" s="177"/>
      <c r="BH382" s="216"/>
      <c r="BI382" s="177"/>
      <c r="BJ382" s="216"/>
      <c r="BK382" s="177"/>
      <c r="BL382" s="216"/>
      <c r="BM382" s="177"/>
      <c r="BN382" s="216"/>
      <c r="BO382" s="177"/>
      <c r="BP382" s="216"/>
      <c r="BQ382" s="7"/>
    </row>
    <row r="383" spans="1:69" s="7" customFormat="1" ht="11.25" hidden="1" customHeight="1" x14ac:dyDescent="0.2">
      <c r="B383" s="92"/>
      <c r="C383" s="93"/>
      <c r="D383" s="79" t="s">
        <v>77</v>
      </c>
      <c r="E383" s="94" t="s">
        <v>5</v>
      </c>
      <c r="F383" s="95" t="s">
        <v>78</v>
      </c>
      <c r="G383" s="93"/>
      <c r="H383" s="96">
        <v>6</v>
      </c>
      <c r="I383" s="97"/>
      <c r="J383" s="93"/>
      <c r="K383" s="147"/>
      <c r="M383" s="178"/>
      <c r="N383" s="220"/>
      <c r="O383" s="178"/>
      <c r="P383" s="220"/>
      <c r="Q383" s="178"/>
      <c r="R383" s="220"/>
      <c r="S383" s="178"/>
      <c r="T383" s="220"/>
      <c r="U383" s="178"/>
      <c r="V383" s="220"/>
      <c r="W383" s="178"/>
      <c r="X383" s="220"/>
      <c r="Y383" s="178"/>
      <c r="Z383" s="220"/>
      <c r="AA383" s="178"/>
      <c r="AB383" s="220"/>
      <c r="AC383" s="178"/>
      <c r="AD383" s="220"/>
      <c r="AE383" s="178"/>
      <c r="AF383" s="220"/>
      <c r="AG383" s="178"/>
      <c r="AH383" s="220"/>
      <c r="AI383" s="178"/>
      <c r="AJ383" s="220"/>
      <c r="AK383" s="178"/>
      <c r="AL383" s="220"/>
      <c r="AM383" s="178"/>
      <c r="AN383" s="220"/>
      <c r="AO383" s="178"/>
      <c r="AP383" s="220"/>
      <c r="AQ383" s="178"/>
      <c r="AR383" s="220"/>
      <c r="AS383" s="178"/>
      <c r="AT383" s="220"/>
      <c r="AU383" s="178"/>
      <c r="AV383" s="220"/>
      <c r="AW383" s="178"/>
      <c r="AX383" s="220"/>
      <c r="AY383" s="178"/>
      <c r="AZ383" s="220"/>
      <c r="BA383" s="178"/>
      <c r="BB383" s="220"/>
      <c r="BC383" s="178"/>
      <c r="BD383" s="220"/>
      <c r="BE383" s="178"/>
      <c r="BF383" s="220"/>
      <c r="BG383" s="178"/>
      <c r="BH383" s="220"/>
      <c r="BI383" s="178"/>
      <c r="BJ383" s="220"/>
      <c r="BK383" s="178"/>
      <c r="BL383" s="220"/>
      <c r="BM383" s="178"/>
      <c r="BN383" s="220"/>
      <c r="BO383" s="178"/>
      <c r="BP383" s="220"/>
      <c r="BQ383" s="1"/>
    </row>
    <row r="384" spans="1:69" s="1" customFormat="1" ht="21.75" hidden="1" customHeight="1" x14ac:dyDescent="0.2">
      <c r="A384" s="114"/>
      <c r="B384" s="16"/>
      <c r="C384" s="72" t="s">
        <v>187</v>
      </c>
      <c r="D384" s="72" t="s">
        <v>73</v>
      </c>
      <c r="E384" s="73" t="s">
        <v>796</v>
      </c>
      <c r="F384" s="74" t="s">
        <v>797</v>
      </c>
      <c r="G384" s="75" t="s">
        <v>130</v>
      </c>
      <c r="H384" s="76">
        <v>4</v>
      </c>
      <c r="I384" s="77">
        <v>165.36</v>
      </c>
      <c r="J384" s="78">
        <f>ROUND(I384*H384,2)</f>
        <v>661.44</v>
      </c>
      <c r="K384" s="142"/>
      <c r="M384" s="161">
        <v>0</v>
      </c>
      <c r="N384" s="162">
        <f>M384*I384</f>
        <v>0</v>
      </c>
      <c r="O384" s="161">
        <v>0</v>
      </c>
      <c r="P384" s="162">
        <f>O384*I384</f>
        <v>0</v>
      </c>
      <c r="Q384" s="161">
        <v>0</v>
      </c>
      <c r="R384" s="162">
        <f>Q384*I384</f>
        <v>0</v>
      </c>
      <c r="S384" s="161">
        <f>M384+O384</f>
        <v>0</v>
      </c>
      <c r="T384" s="162">
        <f>S384*I384</f>
        <v>0</v>
      </c>
      <c r="U384" s="161">
        <v>0</v>
      </c>
      <c r="V384" s="162">
        <f>U384*I384</f>
        <v>0</v>
      </c>
      <c r="W384" s="161">
        <f>Q384+S384</f>
        <v>0</v>
      </c>
      <c r="X384" s="162">
        <f>W384*I384</f>
        <v>0</v>
      </c>
      <c r="Y384" s="161">
        <v>0</v>
      </c>
      <c r="Z384" s="162">
        <f>Y384*I384</f>
        <v>0</v>
      </c>
      <c r="AA384" s="161" t="e">
        <f>#REF!+#REF!</f>
        <v>#REF!</v>
      </c>
      <c r="AB384" s="162" t="e">
        <f>AA384*I384</f>
        <v>#REF!</v>
      </c>
      <c r="AC384" s="161">
        <v>0</v>
      </c>
      <c r="AD384" s="162">
        <f>AC384*I384</f>
        <v>0</v>
      </c>
      <c r="AE384" s="161" t="e">
        <f>Y384+AA384</f>
        <v>#REF!</v>
      </c>
      <c r="AF384" s="162" t="e">
        <f>AE384*I384</f>
        <v>#REF!</v>
      </c>
      <c r="AG384" s="161">
        <v>0</v>
      </c>
      <c r="AH384" s="162">
        <f>AG384*I384</f>
        <v>0</v>
      </c>
      <c r="AI384" s="161" t="e">
        <f>AC384+AE384</f>
        <v>#REF!</v>
      </c>
      <c r="AJ384" s="162" t="e">
        <f>AI384*I384</f>
        <v>#REF!</v>
      </c>
      <c r="AK384" s="161">
        <v>0</v>
      </c>
      <c r="AL384" s="162">
        <f>AK384*I384</f>
        <v>0</v>
      </c>
      <c r="AM384" s="161" t="e">
        <f>AG384+AI384</f>
        <v>#REF!</v>
      </c>
      <c r="AN384" s="162" t="e">
        <f>AM384*I384</f>
        <v>#REF!</v>
      </c>
      <c r="AO384" s="161">
        <v>0</v>
      </c>
      <c r="AP384" s="162">
        <f>AO384*I384</f>
        <v>0</v>
      </c>
      <c r="AQ384" s="161" t="e">
        <f>AK384+AM384</f>
        <v>#REF!</v>
      </c>
      <c r="AR384" s="162" t="e">
        <f>AQ384*I384</f>
        <v>#REF!</v>
      </c>
      <c r="AS384" s="161">
        <v>0</v>
      </c>
      <c r="AT384" s="162">
        <f>AS384*I384</f>
        <v>0</v>
      </c>
      <c r="AU384" s="161" t="e">
        <f>AO384+AQ384</f>
        <v>#REF!</v>
      </c>
      <c r="AV384" s="162" t="e">
        <f>AU384*I384</f>
        <v>#REF!</v>
      </c>
      <c r="AW384" s="161">
        <v>0</v>
      </c>
      <c r="AX384" s="162">
        <f>AW384*I384</f>
        <v>0</v>
      </c>
      <c r="AY384" s="161" t="e">
        <f t="shared" ref="AY384" si="699">AS384+AU384</f>
        <v>#REF!</v>
      </c>
      <c r="AZ384" s="162" t="e">
        <f>AY384*I384</f>
        <v>#REF!</v>
      </c>
      <c r="BA384" s="161">
        <v>0</v>
      </c>
      <c r="BB384" s="162">
        <f>BA384*I384</f>
        <v>0</v>
      </c>
      <c r="BC384" s="161" t="e">
        <f t="shared" ref="BC384" si="700">AW384+AY384</f>
        <v>#REF!</v>
      </c>
      <c r="BD384" s="162" t="e">
        <f>BC384*I384</f>
        <v>#REF!</v>
      </c>
      <c r="BE384" s="161">
        <v>0</v>
      </c>
      <c r="BF384" s="162">
        <f>BE384*I384</f>
        <v>0</v>
      </c>
      <c r="BG384" s="161" t="e">
        <f t="shared" ref="BG384" si="701">BA384+BC384</f>
        <v>#REF!</v>
      </c>
      <c r="BH384" s="162" t="e">
        <f>BG384*I384</f>
        <v>#REF!</v>
      </c>
      <c r="BI384" s="161">
        <v>0</v>
      </c>
      <c r="BJ384" s="162">
        <f>BI384*I384</f>
        <v>0</v>
      </c>
      <c r="BK384" s="161" t="e">
        <f t="shared" ref="BK384" si="702">BE384+BG384</f>
        <v>#REF!</v>
      </c>
      <c r="BL384" s="162" t="e">
        <f>BK384*I384</f>
        <v>#REF!</v>
      </c>
      <c r="BM384" s="161">
        <v>0</v>
      </c>
      <c r="BN384" s="162">
        <f>BM384*I384</f>
        <v>0</v>
      </c>
      <c r="BO384" s="161" t="e">
        <f>BI384+BK384</f>
        <v>#REF!</v>
      </c>
      <c r="BP384" s="162" t="e">
        <f>BO384*I384</f>
        <v>#REF!</v>
      </c>
      <c r="BQ384" s="5"/>
    </row>
    <row r="385" spans="1:69" s="5" customFormat="1" ht="11.25" hidden="1" customHeight="1" x14ac:dyDescent="0.2">
      <c r="B385" s="81"/>
      <c r="C385" s="82"/>
      <c r="D385" s="79" t="s">
        <v>77</v>
      </c>
      <c r="E385" s="83" t="s">
        <v>5</v>
      </c>
      <c r="F385" s="84" t="s">
        <v>654</v>
      </c>
      <c r="G385" s="82"/>
      <c r="H385" s="83" t="s">
        <v>5</v>
      </c>
      <c r="I385" s="85"/>
      <c r="J385" s="82"/>
      <c r="K385" s="145"/>
      <c r="M385" s="176"/>
      <c r="N385" s="219"/>
      <c r="O385" s="176"/>
      <c r="P385" s="219"/>
      <c r="Q385" s="176"/>
      <c r="R385" s="219"/>
      <c r="S385" s="176"/>
      <c r="T385" s="219"/>
      <c r="U385" s="176"/>
      <c r="V385" s="219"/>
      <c r="W385" s="176"/>
      <c r="X385" s="219"/>
      <c r="Y385" s="176"/>
      <c r="Z385" s="219"/>
      <c r="AA385" s="176"/>
      <c r="AB385" s="219"/>
      <c r="AC385" s="176"/>
      <c r="AD385" s="219"/>
      <c r="AE385" s="176"/>
      <c r="AF385" s="219"/>
      <c r="AG385" s="176"/>
      <c r="AH385" s="219"/>
      <c r="AI385" s="176"/>
      <c r="AJ385" s="219"/>
      <c r="AK385" s="176"/>
      <c r="AL385" s="219"/>
      <c r="AM385" s="176"/>
      <c r="AN385" s="219"/>
      <c r="AO385" s="176"/>
      <c r="AP385" s="219"/>
      <c r="AQ385" s="176"/>
      <c r="AR385" s="219"/>
      <c r="AS385" s="176"/>
      <c r="AT385" s="219"/>
      <c r="AU385" s="176"/>
      <c r="AV385" s="219"/>
      <c r="AW385" s="176"/>
      <c r="AX385" s="219"/>
      <c r="AY385" s="176"/>
      <c r="AZ385" s="219"/>
      <c r="BA385" s="176"/>
      <c r="BB385" s="219"/>
      <c r="BC385" s="176"/>
      <c r="BD385" s="219"/>
      <c r="BE385" s="176"/>
      <c r="BF385" s="219"/>
      <c r="BG385" s="176"/>
      <c r="BH385" s="219"/>
      <c r="BI385" s="176"/>
      <c r="BJ385" s="219"/>
      <c r="BK385" s="176"/>
      <c r="BL385" s="219"/>
      <c r="BM385" s="176"/>
      <c r="BN385" s="219"/>
      <c r="BO385" s="176"/>
      <c r="BP385" s="219"/>
      <c r="BQ385" s="6"/>
    </row>
    <row r="386" spans="1:69" s="6" customFormat="1" ht="11.25" hidden="1" customHeight="1" x14ac:dyDescent="0.2">
      <c r="B386" s="86"/>
      <c r="C386" s="87"/>
      <c r="D386" s="79" t="s">
        <v>77</v>
      </c>
      <c r="E386" s="88" t="s">
        <v>5</v>
      </c>
      <c r="F386" s="89" t="s">
        <v>75</v>
      </c>
      <c r="G386" s="87"/>
      <c r="H386" s="90">
        <v>4</v>
      </c>
      <c r="I386" s="91"/>
      <c r="J386" s="87"/>
      <c r="K386" s="146"/>
      <c r="M386" s="177"/>
      <c r="N386" s="216"/>
      <c r="O386" s="177"/>
      <c r="P386" s="216"/>
      <c r="Q386" s="177"/>
      <c r="R386" s="216"/>
      <c r="S386" s="177"/>
      <c r="T386" s="216"/>
      <c r="U386" s="177"/>
      <c r="V386" s="216"/>
      <c r="W386" s="177"/>
      <c r="X386" s="216"/>
      <c r="Y386" s="177"/>
      <c r="Z386" s="216"/>
      <c r="AA386" s="177"/>
      <c r="AB386" s="216"/>
      <c r="AC386" s="177"/>
      <c r="AD386" s="216"/>
      <c r="AE386" s="177"/>
      <c r="AF386" s="216"/>
      <c r="AG386" s="177"/>
      <c r="AH386" s="216"/>
      <c r="AI386" s="177"/>
      <c r="AJ386" s="216"/>
      <c r="AK386" s="177"/>
      <c r="AL386" s="216"/>
      <c r="AM386" s="177"/>
      <c r="AN386" s="216"/>
      <c r="AO386" s="177"/>
      <c r="AP386" s="216"/>
      <c r="AQ386" s="177"/>
      <c r="AR386" s="216"/>
      <c r="AS386" s="177"/>
      <c r="AT386" s="216"/>
      <c r="AU386" s="177"/>
      <c r="AV386" s="216"/>
      <c r="AW386" s="177"/>
      <c r="AX386" s="216"/>
      <c r="AY386" s="177"/>
      <c r="AZ386" s="216"/>
      <c r="BA386" s="177"/>
      <c r="BB386" s="216"/>
      <c r="BC386" s="177"/>
      <c r="BD386" s="216"/>
      <c r="BE386" s="177"/>
      <c r="BF386" s="216"/>
      <c r="BG386" s="177"/>
      <c r="BH386" s="216"/>
      <c r="BI386" s="177"/>
      <c r="BJ386" s="216"/>
      <c r="BK386" s="177"/>
      <c r="BL386" s="216"/>
      <c r="BM386" s="177"/>
      <c r="BN386" s="216"/>
      <c r="BO386" s="177"/>
      <c r="BP386" s="216"/>
      <c r="BQ386" s="7"/>
    </row>
    <row r="387" spans="1:69" s="7" customFormat="1" ht="11.25" hidden="1" customHeight="1" x14ac:dyDescent="0.2">
      <c r="B387" s="92"/>
      <c r="C387" s="93"/>
      <c r="D387" s="79" t="s">
        <v>77</v>
      </c>
      <c r="E387" s="94" t="s">
        <v>5</v>
      </c>
      <c r="F387" s="95" t="s">
        <v>78</v>
      </c>
      <c r="G387" s="93"/>
      <c r="H387" s="96">
        <v>4</v>
      </c>
      <c r="I387" s="97"/>
      <c r="J387" s="93"/>
      <c r="K387" s="147"/>
      <c r="M387" s="178"/>
      <c r="N387" s="220"/>
      <c r="O387" s="178"/>
      <c r="P387" s="220"/>
      <c r="Q387" s="178"/>
      <c r="R387" s="220"/>
      <c r="S387" s="178"/>
      <c r="T387" s="220"/>
      <c r="U387" s="178"/>
      <c r="V387" s="220"/>
      <c r="W387" s="178"/>
      <c r="X387" s="220"/>
      <c r="Y387" s="178"/>
      <c r="Z387" s="220"/>
      <c r="AA387" s="178"/>
      <c r="AB387" s="220"/>
      <c r="AC387" s="178"/>
      <c r="AD387" s="220"/>
      <c r="AE387" s="178"/>
      <c r="AF387" s="220"/>
      <c r="AG387" s="178"/>
      <c r="AH387" s="220"/>
      <c r="AI387" s="178"/>
      <c r="AJ387" s="220"/>
      <c r="AK387" s="178"/>
      <c r="AL387" s="220"/>
      <c r="AM387" s="178"/>
      <c r="AN387" s="220"/>
      <c r="AO387" s="178"/>
      <c r="AP387" s="220"/>
      <c r="AQ387" s="178"/>
      <c r="AR387" s="220"/>
      <c r="AS387" s="178"/>
      <c r="AT387" s="220"/>
      <c r="AU387" s="178"/>
      <c r="AV387" s="220"/>
      <c r="AW387" s="178"/>
      <c r="AX387" s="220"/>
      <c r="AY387" s="178"/>
      <c r="AZ387" s="220"/>
      <c r="BA387" s="178"/>
      <c r="BB387" s="220"/>
      <c r="BC387" s="178"/>
      <c r="BD387" s="220"/>
      <c r="BE387" s="178"/>
      <c r="BF387" s="220"/>
      <c r="BG387" s="178"/>
      <c r="BH387" s="220"/>
      <c r="BI387" s="178"/>
      <c r="BJ387" s="220"/>
      <c r="BK387" s="178"/>
      <c r="BL387" s="220"/>
      <c r="BM387" s="178"/>
      <c r="BN387" s="220"/>
      <c r="BO387" s="178"/>
      <c r="BP387" s="220"/>
      <c r="BQ387" s="1"/>
    </row>
    <row r="388" spans="1:69" s="1" customFormat="1" ht="21.75" hidden="1" customHeight="1" x14ac:dyDescent="0.2">
      <c r="A388" s="114"/>
      <c r="B388" s="16"/>
      <c r="C388" s="72" t="s">
        <v>188</v>
      </c>
      <c r="D388" s="72" t="s">
        <v>73</v>
      </c>
      <c r="E388" s="73" t="s">
        <v>798</v>
      </c>
      <c r="F388" s="74" t="s">
        <v>799</v>
      </c>
      <c r="G388" s="75" t="s">
        <v>130</v>
      </c>
      <c r="H388" s="76">
        <v>39</v>
      </c>
      <c r="I388" s="77">
        <v>3.06</v>
      </c>
      <c r="J388" s="78">
        <f>ROUND(I388*H388,2)</f>
        <v>119.34</v>
      </c>
      <c r="K388" s="142"/>
      <c r="M388" s="161">
        <v>0</v>
      </c>
      <c r="N388" s="162">
        <f>M388*I388</f>
        <v>0</v>
      </c>
      <c r="O388" s="161">
        <v>0</v>
      </c>
      <c r="P388" s="162">
        <f>O388*I388</f>
        <v>0</v>
      </c>
      <c r="Q388" s="161">
        <v>0</v>
      </c>
      <c r="R388" s="162">
        <f>Q388*I388</f>
        <v>0</v>
      </c>
      <c r="S388" s="161">
        <f>M388+O388</f>
        <v>0</v>
      </c>
      <c r="T388" s="162">
        <f>S388*I388</f>
        <v>0</v>
      </c>
      <c r="U388" s="161">
        <v>0</v>
      </c>
      <c r="V388" s="162">
        <f>U388*I388</f>
        <v>0</v>
      </c>
      <c r="W388" s="161">
        <f>Q388+S388</f>
        <v>0</v>
      </c>
      <c r="X388" s="162">
        <f>W388*I388</f>
        <v>0</v>
      </c>
      <c r="Y388" s="161">
        <v>0</v>
      </c>
      <c r="Z388" s="162">
        <f>Y388*I388</f>
        <v>0</v>
      </c>
      <c r="AA388" s="161" t="e">
        <f>#REF!+#REF!</f>
        <v>#REF!</v>
      </c>
      <c r="AB388" s="162" t="e">
        <f>AA388*I388</f>
        <v>#REF!</v>
      </c>
      <c r="AC388" s="161">
        <v>0</v>
      </c>
      <c r="AD388" s="162">
        <f>AC388*I388</f>
        <v>0</v>
      </c>
      <c r="AE388" s="161" t="e">
        <f>Y388+AA388</f>
        <v>#REF!</v>
      </c>
      <c r="AF388" s="162" t="e">
        <f>AE388*I388</f>
        <v>#REF!</v>
      </c>
      <c r="AG388" s="161">
        <v>0</v>
      </c>
      <c r="AH388" s="162">
        <f>AG388*I388</f>
        <v>0</v>
      </c>
      <c r="AI388" s="161" t="e">
        <f>AC388+AE388</f>
        <v>#REF!</v>
      </c>
      <c r="AJ388" s="162" t="e">
        <f>AI388*I388</f>
        <v>#REF!</v>
      </c>
      <c r="AK388" s="161">
        <v>0</v>
      </c>
      <c r="AL388" s="162">
        <f>AK388*I388</f>
        <v>0</v>
      </c>
      <c r="AM388" s="161" t="e">
        <f>AG388+AI388</f>
        <v>#REF!</v>
      </c>
      <c r="AN388" s="162" t="e">
        <f>AM388*I388</f>
        <v>#REF!</v>
      </c>
      <c r="AO388" s="161">
        <v>0</v>
      </c>
      <c r="AP388" s="162">
        <f>AO388*I388</f>
        <v>0</v>
      </c>
      <c r="AQ388" s="161" t="e">
        <f>AK388+AM388</f>
        <v>#REF!</v>
      </c>
      <c r="AR388" s="162" t="e">
        <f>AQ388*I388</f>
        <v>#REF!</v>
      </c>
      <c r="AS388" s="161">
        <v>0</v>
      </c>
      <c r="AT388" s="162">
        <f>AS388*I388</f>
        <v>0</v>
      </c>
      <c r="AU388" s="161" t="e">
        <f>AO388+AQ388</f>
        <v>#REF!</v>
      </c>
      <c r="AV388" s="162" t="e">
        <f>AU388*I388</f>
        <v>#REF!</v>
      </c>
      <c r="AW388" s="161">
        <v>0</v>
      </c>
      <c r="AX388" s="162">
        <f>AW388*I388</f>
        <v>0</v>
      </c>
      <c r="AY388" s="161" t="e">
        <f t="shared" ref="AY388" si="703">AS388+AU388</f>
        <v>#REF!</v>
      </c>
      <c r="AZ388" s="162" t="e">
        <f>AY388*I388</f>
        <v>#REF!</v>
      </c>
      <c r="BA388" s="161">
        <v>0</v>
      </c>
      <c r="BB388" s="162">
        <f>BA388*I388</f>
        <v>0</v>
      </c>
      <c r="BC388" s="161" t="e">
        <f t="shared" ref="BC388" si="704">AW388+AY388</f>
        <v>#REF!</v>
      </c>
      <c r="BD388" s="162" t="e">
        <f>BC388*I388</f>
        <v>#REF!</v>
      </c>
      <c r="BE388" s="161">
        <v>0</v>
      </c>
      <c r="BF388" s="162">
        <f>BE388*I388</f>
        <v>0</v>
      </c>
      <c r="BG388" s="161" t="e">
        <f t="shared" ref="BG388" si="705">BA388+BC388</f>
        <v>#REF!</v>
      </c>
      <c r="BH388" s="162" t="e">
        <f>BG388*I388</f>
        <v>#REF!</v>
      </c>
      <c r="BI388" s="161">
        <v>0</v>
      </c>
      <c r="BJ388" s="162">
        <f>BI388*I388</f>
        <v>0</v>
      </c>
      <c r="BK388" s="161" t="e">
        <f t="shared" ref="BK388" si="706">BE388+BG388</f>
        <v>#REF!</v>
      </c>
      <c r="BL388" s="162" t="e">
        <f>BK388*I388</f>
        <v>#REF!</v>
      </c>
      <c r="BM388" s="161">
        <v>0</v>
      </c>
      <c r="BN388" s="162">
        <f>BM388*I388</f>
        <v>0</v>
      </c>
      <c r="BO388" s="161" t="e">
        <f>BI388+BK388</f>
        <v>#REF!</v>
      </c>
      <c r="BP388" s="162" t="e">
        <f>BO388*I388</f>
        <v>#REF!</v>
      </c>
      <c r="BQ388" s="5"/>
    </row>
    <row r="389" spans="1:69" s="6" customFormat="1" ht="11.25" hidden="1" customHeight="1" x14ac:dyDescent="0.2">
      <c r="B389" s="86"/>
      <c r="C389" s="87"/>
      <c r="D389" s="79" t="s">
        <v>77</v>
      </c>
      <c r="E389" s="88" t="s">
        <v>5</v>
      </c>
      <c r="F389" s="89" t="s">
        <v>800</v>
      </c>
      <c r="G389" s="87"/>
      <c r="H389" s="90">
        <v>39</v>
      </c>
      <c r="I389" s="91"/>
      <c r="J389" s="87"/>
      <c r="K389" s="146"/>
      <c r="M389" s="177"/>
      <c r="N389" s="216"/>
      <c r="O389" s="177"/>
      <c r="P389" s="216"/>
      <c r="Q389" s="177"/>
      <c r="R389" s="216"/>
      <c r="S389" s="177"/>
      <c r="T389" s="216"/>
      <c r="U389" s="177"/>
      <c r="V389" s="216"/>
      <c r="W389" s="177"/>
      <c r="X389" s="216"/>
      <c r="Y389" s="177"/>
      <c r="Z389" s="216"/>
      <c r="AA389" s="177"/>
      <c r="AB389" s="216"/>
      <c r="AC389" s="177"/>
      <c r="AD389" s="216"/>
      <c r="AE389" s="177"/>
      <c r="AF389" s="216"/>
      <c r="AG389" s="177"/>
      <c r="AH389" s="216"/>
      <c r="AI389" s="177"/>
      <c r="AJ389" s="216"/>
      <c r="AK389" s="177"/>
      <c r="AL389" s="216"/>
      <c r="AM389" s="177"/>
      <c r="AN389" s="216"/>
      <c r="AO389" s="177"/>
      <c r="AP389" s="216"/>
      <c r="AQ389" s="177"/>
      <c r="AR389" s="216"/>
      <c r="AS389" s="177"/>
      <c r="AT389" s="216"/>
      <c r="AU389" s="177"/>
      <c r="AV389" s="216"/>
      <c r="AW389" s="177"/>
      <c r="AX389" s="216"/>
      <c r="AY389" s="177"/>
      <c r="AZ389" s="216"/>
      <c r="BA389" s="177"/>
      <c r="BB389" s="216"/>
      <c r="BC389" s="177"/>
      <c r="BD389" s="216"/>
      <c r="BE389" s="177"/>
      <c r="BF389" s="216"/>
      <c r="BG389" s="177"/>
      <c r="BH389" s="216"/>
      <c r="BI389" s="177"/>
      <c r="BJ389" s="216"/>
      <c r="BK389" s="177"/>
      <c r="BL389" s="216"/>
      <c r="BM389" s="177"/>
      <c r="BN389" s="216"/>
      <c r="BO389" s="177"/>
      <c r="BP389" s="216"/>
    </row>
    <row r="390" spans="1:69" s="1" customFormat="1" ht="21.75" hidden="1" customHeight="1" x14ac:dyDescent="0.2">
      <c r="A390" s="114"/>
      <c r="B390" s="16"/>
      <c r="C390" s="72" t="s">
        <v>190</v>
      </c>
      <c r="D390" s="72" t="s">
        <v>73</v>
      </c>
      <c r="E390" s="73" t="s">
        <v>801</v>
      </c>
      <c r="F390" s="74" t="s">
        <v>802</v>
      </c>
      <c r="G390" s="75" t="s">
        <v>130</v>
      </c>
      <c r="H390" s="76">
        <v>4</v>
      </c>
      <c r="I390" s="77">
        <v>8.0299999999999994</v>
      </c>
      <c r="J390" s="78">
        <f>ROUND(I390*H390,2)</f>
        <v>32.119999999999997</v>
      </c>
      <c r="K390" s="142"/>
      <c r="M390" s="161">
        <v>0</v>
      </c>
      <c r="N390" s="162">
        <f>M390*I390</f>
        <v>0</v>
      </c>
      <c r="O390" s="161">
        <v>0</v>
      </c>
      <c r="P390" s="162">
        <f>O390*I390</f>
        <v>0</v>
      </c>
      <c r="Q390" s="161">
        <v>0</v>
      </c>
      <c r="R390" s="162">
        <f>Q390*I390</f>
        <v>0</v>
      </c>
      <c r="S390" s="161">
        <f>M390+O390</f>
        <v>0</v>
      </c>
      <c r="T390" s="162">
        <f>S390*I390</f>
        <v>0</v>
      </c>
      <c r="U390" s="161">
        <v>0</v>
      </c>
      <c r="V390" s="162">
        <f>U390*I390</f>
        <v>0</v>
      </c>
      <c r="W390" s="161">
        <f>Q390+S390</f>
        <v>0</v>
      </c>
      <c r="X390" s="162">
        <f>W390*I390</f>
        <v>0</v>
      </c>
      <c r="Y390" s="161">
        <v>0</v>
      </c>
      <c r="Z390" s="162">
        <f>Y390*I390</f>
        <v>0</v>
      </c>
      <c r="AA390" s="161" t="e">
        <f>#REF!+#REF!</f>
        <v>#REF!</v>
      </c>
      <c r="AB390" s="162" t="e">
        <f>AA390*I390</f>
        <v>#REF!</v>
      </c>
      <c r="AC390" s="161">
        <v>0</v>
      </c>
      <c r="AD390" s="162">
        <f>AC390*I390</f>
        <v>0</v>
      </c>
      <c r="AE390" s="161" t="e">
        <f>Y390+AA390</f>
        <v>#REF!</v>
      </c>
      <c r="AF390" s="162" t="e">
        <f>AE390*I390</f>
        <v>#REF!</v>
      </c>
      <c r="AG390" s="161">
        <v>0</v>
      </c>
      <c r="AH390" s="162">
        <f>AG390*I390</f>
        <v>0</v>
      </c>
      <c r="AI390" s="161" t="e">
        <f>AC390+AE390</f>
        <v>#REF!</v>
      </c>
      <c r="AJ390" s="162" t="e">
        <f>AI390*I390</f>
        <v>#REF!</v>
      </c>
      <c r="AK390" s="161">
        <v>0</v>
      </c>
      <c r="AL390" s="162">
        <f>AK390*I390</f>
        <v>0</v>
      </c>
      <c r="AM390" s="161" t="e">
        <f>AG390+AI390</f>
        <v>#REF!</v>
      </c>
      <c r="AN390" s="162" t="e">
        <f>AM390*I390</f>
        <v>#REF!</v>
      </c>
      <c r="AO390" s="161">
        <v>0</v>
      </c>
      <c r="AP390" s="162">
        <f>AO390*I390</f>
        <v>0</v>
      </c>
      <c r="AQ390" s="161" t="e">
        <f>AK390+AM390</f>
        <v>#REF!</v>
      </c>
      <c r="AR390" s="162" t="e">
        <f>AQ390*I390</f>
        <v>#REF!</v>
      </c>
      <c r="AS390" s="161">
        <v>0</v>
      </c>
      <c r="AT390" s="162">
        <f>AS390*I390</f>
        <v>0</v>
      </c>
      <c r="AU390" s="161" t="e">
        <f>AO390+AQ390</f>
        <v>#REF!</v>
      </c>
      <c r="AV390" s="162" t="e">
        <f>AU390*I390</f>
        <v>#REF!</v>
      </c>
      <c r="AW390" s="161">
        <v>0</v>
      </c>
      <c r="AX390" s="162">
        <f>AW390*I390</f>
        <v>0</v>
      </c>
      <c r="AY390" s="161" t="e">
        <f t="shared" ref="AY390" si="707">AS390+AU390</f>
        <v>#REF!</v>
      </c>
      <c r="AZ390" s="162" t="e">
        <f>AY390*I390</f>
        <v>#REF!</v>
      </c>
      <c r="BA390" s="161">
        <v>0</v>
      </c>
      <c r="BB390" s="162">
        <f>BA390*I390</f>
        <v>0</v>
      </c>
      <c r="BC390" s="161" t="e">
        <f t="shared" ref="BC390" si="708">AW390+AY390</f>
        <v>#REF!</v>
      </c>
      <c r="BD390" s="162" t="e">
        <f>BC390*I390</f>
        <v>#REF!</v>
      </c>
      <c r="BE390" s="161">
        <v>0</v>
      </c>
      <c r="BF390" s="162">
        <f>BE390*I390</f>
        <v>0</v>
      </c>
      <c r="BG390" s="161" t="e">
        <f t="shared" ref="BG390" si="709">BA390+BC390</f>
        <v>#REF!</v>
      </c>
      <c r="BH390" s="162" t="e">
        <f>BG390*I390</f>
        <v>#REF!</v>
      </c>
      <c r="BI390" s="161">
        <v>0</v>
      </c>
      <c r="BJ390" s="162">
        <f>BI390*I390</f>
        <v>0</v>
      </c>
      <c r="BK390" s="161" t="e">
        <f t="shared" ref="BK390" si="710">BE390+BG390</f>
        <v>#REF!</v>
      </c>
      <c r="BL390" s="162" t="e">
        <f>BK390*I390</f>
        <v>#REF!</v>
      </c>
      <c r="BM390" s="161">
        <v>0</v>
      </c>
      <c r="BN390" s="162">
        <f>BM390*I390</f>
        <v>0</v>
      </c>
      <c r="BO390" s="161" t="e">
        <f>BI390+BK390</f>
        <v>#REF!</v>
      </c>
      <c r="BP390" s="162" t="e">
        <f>BO390*I390</f>
        <v>#REF!</v>
      </c>
      <c r="BQ390" s="7"/>
    </row>
    <row r="391" spans="1:69" s="6" customFormat="1" ht="11.25" hidden="1" customHeight="1" x14ac:dyDescent="0.2">
      <c r="B391" s="86"/>
      <c r="C391" s="87"/>
      <c r="D391" s="79" t="s">
        <v>77</v>
      </c>
      <c r="E391" s="88" t="s">
        <v>5</v>
      </c>
      <c r="F391" s="89" t="s">
        <v>803</v>
      </c>
      <c r="G391" s="87"/>
      <c r="H391" s="90">
        <v>4</v>
      </c>
      <c r="I391" s="91"/>
      <c r="J391" s="87"/>
      <c r="K391" s="146"/>
      <c r="M391" s="177"/>
      <c r="N391" s="216"/>
      <c r="O391" s="177"/>
      <c r="P391" s="216"/>
      <c r="Q391" s="177"/>
      <c r="R391" s="216"/>
      <c r="S391" s="177"/>
      <c r="T391" s="216"/>
      <c r="U391" s="177"/>
      <c r="V391" s="216"/>
      <c r="W391" s="177"/>
      <c r="X391" s="216"/>
      <c r="Y391" s="177"/>
      <c r="Z391" s="216"/>
      <c r="AA391" s="177"/>
      <c r="AB391" s="216"/>
      <c r="AC391" s="177"/>
      <c r="AD391" s="216"/>
      <c r="AE391" s="177"/>
      <c r="AF391" s="216"/>
      <c r="AG391" s="177"/>
      <c r="AH391" s="216"/>
      <c r="AI391" s="177"/>
      <c r="AJ391" s="216"/>
      <c r="AK391" s="177"/>
      <c r="AL391" s="216"/>
      <c r="AM391" s="177"/>
      <c r="AN391" s="216"/>
      <c r="AO391" s="177"/>
      <c r="AP391" s="216"/>
      <c r="AQ391" s="177"/>
      <c r="AR391" s="216"/>
      <c r="AS391" s="177"/>
      <c r="AT391" s="216"/>
      <c r="AU391" s="177"/>
      <c r="AV391" s="216"/>
      <c r="AW391" s="177"/>
      <c r="AX391" s="216"/>
      <c r="AY391" s="177"/>
      <c r="AZ391" s="216"/>
      <c r="BA391" s="177"/>
      <c r="BB391" s="216"/>
      <c r="BC391" s="177"/>
      <c r="BD391" s="216"/>
      <c r="BE391" s="177"/>
      <c r="BF391" s="216"/>
      <c r="BG391" s="177"/>
      <c r="BH391" s="216"/>
      <c r="BI391" s="177"/>
      <c r="BJ391" s="216"/>
      <c r="BK391" s="177"/>
      <c r="BL391" s="216"/>
      <c r="BM391" s="177"/>
      <c r="BN391" s="216"/>
      <c r="BO391" s="177"/>
      <c r="BP391" s="216"/>
      <c r="BQ391" s="1"/>
    </row>
    <row r="392" spans="1:69" s="1" customFormat="1" ht="21.75" hidden="1" customHeight="1" x14ac:dyDescent="0.2">
      <c r="A392" s="114"/>
      <c r="B392" s="16"/>
      <c r="C392" s="72" t="s">
        <v>192</v>
      </c>
      <c r="D392" s="72" t="s">
        <v>73</v>
      </c>
      <c r="E392" s="73" t="s">
        <v>804</v>
      </c>
      <c r="F392" s="74" t="s">
        <v>805</v>
      </c>
      <c r="G392" s="75" t="s">
        <v>584</v>
      </c>
      <c r="H392" s="76">
        <v>1</v>
      </c>
      <c r="I392" s="77">
        <v>477</v>
      </c>
      <c r="J392" s="78">
        <f>ROUND(I392*H392,2)</f>
        <v>477</v>
      </c>
      <c r="K392" s="142"/>
      <c r="M392" s="161">
        <v>0</v>
      </c>
      <c r="N392" s="162">
        <f>M392*I392</f>
        <v>0</v>
      </c>
      <c r="O392" s="161">
        <v>0</v>
      </c>
      <c r="P392" s="162">
        <f>O392*I392</f>
        <v>0</v>
      </c>
      <c r="Q392" s="161">
        <v>0</v>
      </c>
      <c r="R392" s="162">
        <f>Q392*I392</f>
        <v>0</v>
      </c>
      <c r="S392" s="161">
        <f>M392+O392</f>
        <v>0</v>
      </c>
      <c r="T392" s="162">
        <f>S392*I392</f>
        <v>0</v>
      </c>
      <c r="U392" s="161">
        <v>0</v>
      </c>
      <c r="V392" s="162">
        <f>U392*I392</f>
        <v>0</v>
      </c>
      <c r="W392" s="161">
        <f>Q392+S392</f>
        <v>0</v>
      </c>
      <c r="X392" s="162">
        <f>W392*I392</f>
        <v>0</v>
      </c>
      <c r="Y392" s="161">
        <v>0</v>
      </c>
      <c r="Z392" s="162">
        <f>Y392*I392</f>
        <v>0</v>
      </c>
      <c r="AA392" s="161" t="e">
        <f>#REF!+#REF!</f>
        <v>#REF!</v>
      </c>
      <c r="AB392" s="162" t="e">
        <f>AA392*I392</f>
        <v>#REF!</v>
      </c>
      <c r="AC392" s="161">
        <v>0</v>
      </c>
      <c r="AD392" s="162">
        <f>AC392*I392</f>
        <v>0</v>
      </c>
      <c r="AE392" s="161" t="e">
        <f>Y392+AA392</f>
        <v>#REF!</v>
      </c>
      <c r="AF392" s="162" t="e">
        <f>AE392*I392</f>
        <v>#REF!</v>
      </c>
      <c r="AG392" s="161">
        <v>0</v>
      </c>
      <c r="AH392" s="162">
        <f>AG392*I392</f>
        <v>0</v>
      </c>
      <c r="AI392" s="161" t="e">
        <f>AC392+AE392</f>
        <v>#REF!</v>
      </c>
      <c r="AJ392" s="162" t="e">
        <f>AI392*I392</f>
        <v>#REF!</v>
      </c>
      <c r="AK392" s="161">
        <v>0</v>
      </c>
      <c r="AL392" s="162">
        <f>AK392*I392</f>
        <v>0</v>
      </c>
      <c r="AM392" s="161" t="e">
        <f>AG392+AI392</f>
        <v>#REF!</v>
      </c>
      <c r="AN392" s="162" t="e">
        <f>AM392*I392</f>
        <v>#REF!</v>
      </c>
      <c r="AO392" s="161">
        <v>0</v>
      </c>
      <c r="AP392" s="162">
        <f>AO392*I392</f>
        <v>0</v>
      </c>
      <c r="AQ392" s="161" t="e">
        <f>AK392+AM392</f>
        <v>#REF!</v>
      </c>
      <c r="AR392" s="162" t="e">
        <f>AQ392*I392</f>
        <v>#REF!</v>
      </c>
      <c r="AS392" s="161">
        <v>0</v>
      </c>
      <c r="AT392" s="162">
        <f>AS392*I392</f>
        <v>0</v>
      </c>
      <c r="AU392" s="161" t="e">
        <f>AO392+AQ392</f>
        <v>#REF!</v>
      </c>
      <c r="AV392" s="162" t="e">
        <f>AU392*I392</f>
        <v>#REF!</v>
      </c>
      <c r="AW392" s="161">
        <v>0</v>
      </c>
      <c r="AX392" s="162">
        <f>AW392*I392</f>
        <v>0</v>
      </c>
      <c r="AY392" s="161" t="e">
        <f t="shared" ref="AY392" si="711">AS392+AU392</f>
        <v>#REF!</v>
      </c>
      <c r="AZ392" s="162" t="e">
        <f>AY392*I392</f>
        <v>#REF!</v>
      </c>
      <c r="BA392" s="161">
        <v>0</v>
      </c>
      <c r="BB392" s="162">
        <f>BA392*I392</f>
        <v>0</v>
      </c>
      <c r="BC392" s="161" t="e">
        <f t="shared" ref="BC392" si="712">AW392+AY392</f>
        <v>#REF!</v>
      </c>
      <c r="BD392" s="162" t="e">
        <f>BC392*I392</f>
        <v>#REF!</v>
      </c>
      <c r="BE392" s="161">
        <v>0</v>
      </c>
      <c r="BF392" s="162">
        <f>BE392*I392</f>
        <v>0</v>
      </c>
      <c r="BG392" s="161" t="e">
        <f t="shared" ref="BG392" si="713">BA392+BC392</f>
        <v>#REF!</v>
      </c>
      <c r="BH392" s="162" t="e">
        <f>BG392*I392</f>
        <v>#REF!</v>
      </c>
      <c r="BI392" s="161">
        <v>0</v>
      </c>
      <c r="BJ392" s="162">
        <f>BI392*I392</f>
        <v>0</v>
      </c>
      <c r="BK392" s="161" t="e">
        <f t="shared" ref="BK392" si="714">BE392+BG392</f>
        <v>#REF!</v>
      </c>
      <c r="BL392" s="162" t="e">
        <f>BK392*I392</f>
        <v>#REF!</v>
      </c>
      <c r="BM392" s="161">
        <v>0</v>
      </c>
      <c r="BN392" s="162">
        <f>BM392*I392</f>
        <v>0</v>
      </c>
      <c r="BO392" s="161" t="e">
        <f>BI392+BK392</f>
        <v>#REF!</v>
      </c>
      <c r="BP392" s="162" t="e">
        <f>BO392*I392</f>
        <v>#REF!</v>
      </c>
      <c r="BQ392" s="6"/>
    </row>
    <row r="393" spans="1:69" s="5" customFormat="1" ht="11.25" hidden="1" customHeight="1" x14ac:dyDescent="0.2">
      <c r="B393" s="81"/>
      <c r="C393" s="82"/>
      <c r="D393" s="79" t="s">
        <v>77</v>
      </c>
      <c r="E393" s="83" t="s">
        <v>5</v>
      </c>
      <c r="F393" s="84" t="s">
        <v>654</v>
      </c>
      <c r="G393" s="82"/>
      <c r="H393" s="83" t="s">
        <v>5</v>
      </c>
      <c r="I393" s="85"/>
      <c r="J393" s="82"/>
      <c r="K393" s="145"/>
      <c r="M393" s="176"/>
      <c r="N393" s="219"/>
      <c r="O393" s="176"/>
      <c r="P393" s="219"/>
      <c r="Q393" s="176"/>
      <c r="R393" s="219"/>
      <c r="S393" s="176"/>
      <c r="T393" s="219"/>
      <c r="U393" s="176"/>
      <c r="V393" s="219"/>
      <c r="W393" s="176"/>
      <c r="X393" s="219"/>
      <c r="Y393" s="176"/>
      <c r="Z393" s="219"/>
      <c r="AA393" s="176"/>
      <c r="AB393" s="219"/>
      <c r="AC393" s="176"/>
      <c r="AD393" s="219"/>
      <c r="AE393" s="176"/>
      <c r="AF393" s="219"/>
      <c r="AG393" s="176"/>
      <c r="AH393" s="219"/>
      <c r="AI393" s="176"/>
      <c r="AJ393" s="219"/>
      <c r="AK393" s="176"/>
      <c r="AL393" s="219"/>
      <c r="AM393" s="176"/>
      <c r="AN393" s="219"/>
      <c r="AO393" s="176"/>
      <c r="AP393" s="219"/>
      <c r="AQ393" s="176"/>
      <c r="AR393" s="219"/>
      <c r="AS393" s="176"/>
      <c r="AT393" s="219"/>
      <c r="AU393" s="176"/>
      <c r="AV393" s="219"/>
      <c r="AW393" s="176"/>
      <c r="AX393" s="219"/>
      <c r="AY393" s="176"/>
      <c r="AZ393" s="219"/>
      <c r="BA393" s="176"/>
      <c r="BB393" s="219"/>
      <c r="BC393" s="176"/>
      <c r="BD393" s="219"/>
      <c r="BE393" s="176"/>
      <c r="BF393" s="219"/>
      <c r="BG393" s="176"/>
      <c r="BH393" s="219"/>
      <c r="BI393" s="176"/>
      <c r="BJ393" s="219"/>
      <c r="BK393" s="176"/>
      <c r="BL393" s="219"/>
      <c r="BM393" s="176"/>
      <c r="BN393" s="219"/>
      <c r="BO393" s="176"/>
      <c r="BP393" s="219"/>
      <c r="BQ393" s="1"/>
    </row>
    <row r="394" spans="1:69" s="6" customFormat="1" ht="11.25" hidden="1" customHeight="1" x14ac:dyDescent="0.2">
      <c r="B394" s="86"/>
      <c r="C394" s="87"/>
      <c r="D394" s="79" t="s">
        <v>77</v>
      </c>
      <c r="E394" s="88" t="s">
        <v>5</v>
      </c>
      <c r="F394" s="89" t="s">
        <v>39</v>
      </c>
      <c r="G394" s="87"/>
      <c r="H394" s="90">
        <v>1</v>
      </c>
      <c r="I394" s="91"/>
      <c r="J394" s="87"/>
      <c r="K394" s="146"/>
      <c r="M394" s="177"/>
      <c r="N394" s="216"/>
      <c r="O394" s="177"/>
      <c r="P394" s="216"/>
      <c r="Q394" s="177"/>
      <c r="R394" s="216"/>
      <c r="S394" s="177"/>
      <c r="T394" s="216"/>
      <c r="U394" s="177"/>
      <c r="V394" s="216"/>
      <c r="W394" s="177"/>
      <c r="X394" s="216"/>
      <c r="Y394" s="177"/>
      <c r="Z394" s="216"/>
      <c r="AA394" s="177"/>
      <c r="AB394" s="216"/>
      <c r="AC394" s="177"/>
      <c r="AD394" s="216"/>
      <c r="AE394" s="177"/>
      <c r="AF394" s="216"/>
      <c r="AG394" s="177"/>
      <c r="AH394" s="216"/>
      <c r="AI394" s="177"/>
      <c r="AJ394" s="216"/>
      <c r="AK394" s="177"/>
      <c r="AL394" s="216"/>
      <c r="AM394" s="177"/>
      <c r="AN394" s="216"/>
      <c r="AO394" s="177"/>
      <c r="AP394" s="216"/>
      <c r="AQ394" s="177"/>
      <c r="AR394" s="216"/>
      <c r="AS394" s="177"/>
      <c r="AT394" s="216"/>
      <c r="AU394" s="177"/>
      <c r="AV394" s="216"/>
      <c r="AW394" s="177"/>
      <c r="AX394" s="216"/>
      <c r="AY394" s="177"/>
      <c r="AZ394" s="216"/>
      <c r="BA394" s="177"/>
      <c r="BB394" s="216"/>
      <c r="BC394" s="177"/>
      <c r="BD394" s="216"/>
      <c r="BE394" s="177"/>
      <c r="BF394" s="216"/>
      <c r="BG394" s="177"/>
      <c r="BH394" s="216"/>
      <c r="BI394" s="177"/>
      <c r="BJ394" s="216"/>
      <c r="BK394" s="177"/>
      <c r="BL394" s="216"/>
      <c r="BM394" s="177"/>
      <c r="BN394" s="216"/>
      <c r="BO394" s="177"/>
      <c r="BP394" s="216"/>
    </row>
    <row r="395" spans="1:69" s="7" customFormat="1" ht="11.25" hidden="1" customHeight="1" x14ac:dyDescent="0.2">
      <c r="B395" s="92"/>
      <c r="C395" s="93"/>
      <c r="D395" s="79" t="s">
        <v>77</v>
      </c>
      <c r="E395" s="94" t="s">
        <v>5</v>
      </c>
      <c r="F395" s="95" t="s">
        <v>78</v>
      </c>
      <c r="G395" s="93"/>
      <c r="H395" s="96">
        <v>1</v>
      </c>
      <c r="I395" s="97"/>
      <c r="J395" s="93"/>
      <c r="K395" s="147"/>
      <c r="M395" s="178"/>
      <c r="N395" s="220"/>
      <c r="O395" s="178"/>
      <c r="P395" s="220"/>
      <c r="Q395" s="178"/>
      <c r="R395" s="220"/>
      <c r="S395" s="178"/>
      <c r="T395" s="220"/>
      <c r="U395" s="178"/>
      <c r="V395" s="220"/>
      <c r="W395" s="178"/>
      <c r="X395" s="220"/>
      <c r="Y395" s="178"/>
      <c r="Z395" s="220"/>
      <c r="AA395" s="178"/>
      <c r="AB395" s="220"/>
      <c r="AC395" s="178"/>
      <c r="AD395" s="220"/>
      <c r="AE395" s="178"/>
      <c r="AF395" s="220"/>
      <c r="AG395" s="178"/>
      <c r="AH395" s="220"/>
      <c r="AI395" s="178"/>
      <c r="AJ395" s="220"/>
      <c r="AK395" s="178"/>
      <c r="AL395" s="220"/>
      <c r="AM395" s="178"/>
      <c r="AN395" s="220"/>
      <c r="AO395" s="178"/>
      <c r="AP395" s="220"/>
      <c r="AQ395" s="178"/>
      <c r="AR395" s="220"/>
      <c r="AS395" s="178"/>
      <c r="AT395" s="220"/>
      <c r="AU395" s="178"/>
      <c r="AV395" s="220"/>
      <c r="AW395" s="178"/>
      <c r="AX395" s="220"/>
      <c r="AY395" s="178"/>
      <c r="AZ395" s="220"/>
      <c r="BA395" s="178"/>
      <c r="BB395" s="220"/>
      <c r="BC395" s="178"/>
      <c r="BD395" s="220"/>
      <c r="BE395" s="178"/>
      <c r="BF395" s="220"/>
      <c r="BG395" s="178"/>
      <c r="BH395" s="220"/>
      <c r="BI395" s="178"/>
      <c r="BJ395" s="220"/>
      <c r="BK395" s="178"/>
      <c r="BL395" s="220"/>
      <c r="BM395" s="178"/>
      <c r="BN395" s="220"/>
      <c r="BO395" s="178"/>
      <c r="BP395" s="220"/>
      <c r="BQ395" s="1"/>
    </row>
    <row r="396" spans="1:69" s="1" customFormat="1" ht="16.5" hidden="1" customHeight="1" x14ac:dyDescent="0.2">
      <c r="A396" s="114"/>
      <c r="B396" s="16"/>
      <c r="C396" s="72" t="s">
        <v>193</v>
      </c>
      <c r="D396" s="72" t="s">
        <v>73</v>
      </c>
      <c r="E396" s="73" t="s">
        <v>806</v>
      </c>
      <c r="F396" s="74" t="s">
        <v>690</v>
      </c>
      <c r="G396" s="75" t="s">
        <v>584</v>
      </c>
      <c r="H396" s="76">
        <v>1</v>
      </c>
      <c r="I396" s="77">
        <v>164.3</v>
      </c>
      <c r="J396" s="78">
        <f>ROUND(I396*H396,2)</f>
        <v>164.3</v>
      </c>
      <c r="K396" s="142"/>
      <c r="M396" s="161">
        <v>0</v>
      </c>
      <c r="N396" s="162">
        <f>M396*I396</f>
        <v>0</v>
      </c>
      <c r="O396" s="161">
        <v>0</v>
      </c>
      <c r="P396" s="162">
        <f>O396*I396</f>
        <v>0</v>
      </c>
      <c r="Q396" s="161">
        <v>0</v>
      </c>
      <c r="R396" s="162">
        <f>Q396*I396</f>
        <v>0</v>
      </c>
      <c r="S396" s="161">
        <f>M396+O396</f>
        <v>0</v>
      </c>
      <c r="T396" s="162">
        <f>S396*I396</f>
        <v>0</v>
      </c>
      <c r="U396" s="161">
        <v>0</v>
      </c>
      <c r="V396" s="162">
        <f>U396*I396</f>
        <v>0</v>
      </c>
      <c r="W396" s="161">
        <f>Q396+S396</f>
        <v>0</v>
      </c>
      <c r="X396" s="162">
        <f>W396*I396</f>
        <v>0</v>
      </c>
      <c r="Y396" s="161">
        <v>0</v>
      </c>
      <c r="Z396" s="162">
        <f>Y396*I396</f>
        <v>0</v>
      </c>
      <c r="AA396" s="161" t="e">
        <f>#REF!+#REF!</f>
        <v>#REF!</v>
      </c>
      <c r="AB396" s="162" t="e">
        <f>AA396*I396</f>
        <v>#REF!</v>
      </c>
      <c r="AC396" s="161">
        <v>0</v>
      </c>
      <c r="AD396" s="162">
        <f>AC396*I396</f>
        <v>0</v>
      </c>
      <c r="AE396" s="161" t="e">
        <f>Y396+AA396</f>
        <v>#REF!</v>
      </c>
      <c r="AF396" s="162" t="e">
        <f>AE396*I396</f>
        <v>#REF!</v>
      </c>
      <c r="AG396" s="161">
        <v>0</v>
      </c>
      <c r="AH396" s="162">
        <f>AG396*I396</f>
        <v>0</v>
      </c>
      <c r="AI396" s="161" t="e">
        <f>AC396+AE396</f>
        <v>#REF!</v>
      </c>
      <c r="AJ396" s="162" t="e">
        <f>AI396*I396</f>
        <v>#REF!</v>
      </c>
      <c r="AK396" s="161">
        <v>0</v>
      </c>
      <c r="AL396" s="162">
        <f>AK396*I396</f>
        <v>0</v>
      </c>
      <c r="AM396" s="161" t="e">
        <f>AG396+AI396</f>
        <v>#REF!</v>
      </c>
      <c r="AN396" s="162" t="e">
        <f>AM396*I396</f>
        <v>#REF!</v>
      </c>
      <c r="AO396" s="161">
        <v>0</v>
      </c>
      <c r="AP396" s="162">
        <f>AO396*I396</f>
        <v>0</v>
      </c>
      <c r="AQ396" s="161" t="e">
        <f>AK396+AM396</f>
        <v>#REF!</v>
      </c>
      <c r="AR396" s="162" t="e">
        <f>AQ396*I396</f>
        <v>#REF!</v>
      </c>
      <c r="AS396" s="161">
        <v>0</v>
      </c>
      <c r="AT396" s="162">
        <f>AS396*I396</f>
        <v>0</v>
      </c>
      <c r="AU396" s="161" t="e">
        <f>AO396+AQ396</f>
        <v>#REF!</v>
      </c>
      <c r="AV396" s="162" t="e">
        <f>AU396*I396</f>
        <v>#REF!</v>
      </c>
      <c r="AW396" s="161">
        <v>0</v>
      </c>
      <c r="AX396" s="162">
        <f>AW396*I396</f>
        <v>0</v>
      </c>
      <c r="AY396" s="161" t="e">
        <f t="shared" ref="AY396" si="715">AS396+AU396</f>
        <v>#REF!</v>
      </c>
      <c r="AZ396" s="162" t="e">
        <f>AY396*I396</f>
        <v>#REF!</v>
      </c>
      <c r="BA396" s="161">
        <v>0</v>
      </c>
      <c r="BB396" s="162">
        <f>BA396*I396</f>
        <v>0</v>
      </c>
      <c r="BC396" s="161" t="e">
        <f t="shared" ref="BC396" si="716">AW396+AY396</f>
        <v>#REF!</v>
      </c>
      <c r="BD396" s="162" t="e">
        <f>BC396*I396</f>
        <v>#REF!</v>
      </c>
      <c r="BE396" s="161">
        <v>0</v>
      </c>
      <c r="BF396" s="162">
        <f>BE396*I396</f>
        <v>0</v>
      </c>
      <c r="BG396" s="161" t="e">
        <f t="shared" ref="BG396" si="717">BA396+BC396</f>
        <v>#REF!</v>
      </c>
      <c r="BH396" s="162" t="e">
        <f>BG396*I396</f>
        <v>#REF!</v>
      </c>
      <c r="BI396" s="161">
        <v>0</v>
      </c>
      <c r="BJ396" s="162">
        <f>BI396*I396</f>
        <v>0</v>
      </c>
      <c r="BK396" s="161" t="e">
        <f t="shared" ref="BK396" si="718">BE396+BG396</f>
        <v>#REF!</v>
      </c>
      <c r="BL396" s="162" t="e">
        <f>BK396*I396</f>
        <v>#REF!</v>
      </c>
      <c r="BM396" s="161">
        <v>0</v>
      </c>
      <c r="BN396" s="162">
        <f>BM396*I396</f>
        <v>0</v>
      </c>
      <c r="BO396" s="161" t="e">
        <f>BI396+BK396</f>
        <v>#REF!</v>
      </c>
      <c r="BP396" s="162" t="e">
        <f>BO396*I396</f>
        <v>#REF!</v>
      </c>
      <c r="BQ396" s="5"/>
    </row>
    <row r="397" spans="1:69" s="5" customFormat="1" ht="11.25" hidden="1" customHeight="1" x14ac:dyDescent="0.2">
      <c r="B397" s="81"/>
      <c r="C397" s="82"/>
      <c r="D397" s="79" t="s">
        <v>77</v>
      </c>
      <c r="E397" s="83" t="s">
        <v>5</v>
      </c>
      <c r="F397" s="84" t="s">
        <v>654</v>
      </c>
      <c r="G397" s="82"/>
      <c r="H397" s="83" t="s">
        <v>5</v>
      </c>
      <c r="I397" s="85"/>
      <c r="J397" s="82"/>
      <c r="K397" s="145"/>
      <c r="M397" s="176"/>
      <c r="N397" s="219"/>
      <c r="O397" s="176"/>
      <c r="P397" s="219"/>
      <c r="Q397" s="176"/>
      <c r="R397" s="219"/>
      <c r="S397" s="176"/>
      <c r="T397" s="219"/>
      <c r="U397" s="176"/>
      <c r="V397" s="219"/>
      <c r="W397" s="176"/>
      <c r="X397" s="219"/>
      <c r="Y397" s="176"/>
      <c r="Z397" s="219"/>
      <c r="AA397" s="176"/>
      <c r="AB397" s="219"/>
      <c r="AC397" s="176"/>
      <c r="AD397" s="219"/>
      <c r="AE397" s="176"/>
      <c r="AF397" s="219"/>
      <c r="AG397" s="176"/>
      <c r="AH397" s="219"/>
      <c r="AI397" s="176"/>
      <c r="AJ397" s="219"/>
      <c r="AK397" s="176"/>
      <c r="AL397" s="219"/>
      <c r="AM397" s="176"/>
      <c r="AN397" s="219"/>
      <c r="AO397" s="176"/>
      <c r="AP397" s="219"/>
      <c r="AQ397" s="176"/>
      <c r="AR397" s="219"/>
      <c r="AS397" s="176"/>
      <c r="AT397" s="219"/>
      <c r="AU397" s="176"/>
      <c r="AV397" s="219"/>
      <c r="AW397" s="176"/>
      <c r="AX397" s="219"/>
      <c r="AY397" s="176"/>
      <c r="AZ397" s="219"/>
      <c r="BA397" s="176"/>
      <c r="BB397" s="219"/>
      <c r="BC397" s="176"/>
      <c r="BD397" s="219"/>
      <c r="BE397" s="176"/>
      <c r="BF397" s="219"/>
      <c r="BG397" s="176"/>
      <c r="BH397" s="219"/>
      <c r="BI397" s="176"/>
      <c r="BJ397" s="219"/>
      <c r="BK397" s="176"/>
      <c r="BL397" s="219"/>
      <c r="BM397" s="176"/>
      <c r="BN397" s="219"/>
      <c r="BO397" s="176"/>
      <c r="BP397" s="219"/>
      <c r="BQ397" s="6"/>
    </row>
    <row r="398" spans="1:69" s="6" customFormat="1" ht="11.25" hidden="1" customHeight="1" x14ac:dyDescent="0.2">
      <c r="B398" s="86"/>
      <c r="C398" s="87"/>
      <c r="D398" s="79" t="s">
        <v>77</v>
      </c>
      <c r="E398" s="88" t="s">
        <v>5</v>
      </c>
      <c r="F398" s="89" t="s">
        <v>39</v>
      </c>
      <c r="G398" s="87"/>
      <c r="H398" s="90">
        <v>1</v>
      </c>
      <c r="I398" s="91"/>
      <c r="J398" s="87"/>
      <c r="K398" s="146"/>
      <c r="M398" s="177"/>
      <c r="N398" s="216"/>
      <c r="O398" s="177"/>
      <c r="P398" s="216"/>
      <c r="Q398" s="177"/>
      <c r="R398" s="216"/>
      <c r="S398" s="177"/>
      <c r="T398" s="216"/>
      <c r="U398" s="177"/>
      <c r="V398" s="216"/>
      <c r="W398" s="177"/>
      <c r="X398" s="216"/>
      <c r="Y398" s="177"/>
      <c r="Z398" s="216"/>
      <c r="AA398" s="177"/>
      <c r="AB398" s="216"/>
      <c r="AC398" s="177"/>
      <c r="AD398" s="216"/>
      <c r="AE398" s="177"/>
      <c r="AF398" s="216"/>
      <c r="AG398" s="177"/>
      <c r="AH398" s="216"/>
      <c r="AI398" s="177"/>
      <c r="AJ398" s="216"/>
      <c r="AK398" s="177"/>
      <c r="AL398" s="216"/>
      <c r="AM398" s="177"/>
      <c r="AN398" s="216"/>
      <c r="AO398" s="177"/>
      <c r="AP398" s="216"/>
      <c r="AQ398" s="177"/>
      <c r="AR398" s="216"/>
      <c r="AS398" s="177"/>
      <c r="AT398" s="216"/>
      <c r="AU398" s="177"/>
      <c r="AV398" s="216"/>
      <c r="AW398" s="177"/>
      <c r="AX398" s="216"/>
      <c r="AY398" s="177"/>
      <c r="AZ398" s="216"/>
      <c r="BA398" s="177"/>
      <c r="BB398" s="216"/>
      <c r="BC398" s="177"/>
      <c r="BD398" s="216"/>
      <c r="BE398" s="177"/>
      <c r="BF398" s="216"/>
      <c r="BG398" s="177"/>
      <c r="BH398" s="216"/>
      <c r="BI398" s="177"/>
      <c r="BJ398" s="216"/>
      <c r="BK398" s="177"/>
      <c r="BL398" s="216"/>
      <c r="BM398" s="177"/>
      <c r="BN398" s="216"/>
      <c r="BO398" s="177"/>
      <c r="BP398" s="216"/>
      <c r="BQ398" s="7"/>
    </row>
    <row r="399" spans="1:69" s="7" customFormat="1" ht="11.25" hidden="1" customHeight="1" x14ac:dyDescent="0.2">
      <c r="B399" s="92"/>
      <c r="C399" s="93"/>
      <c r="D399" s="79" t="s">
        <v>77</v>
      </c>
      <c r="E399" s="94" t="s">
        <v>5</v>
      </c>
      <c r="F399" s="95" t="s">
        <v>78</v>
      </c>
      <c r="G399" s="93"/>
      <c r="H399" s="96">
        <v>1</v>
      </c>
      <c r="I399" s="97"/>
      <c r="J399" s="93"/>
      <c r="K399" s="147"/>
      <c r="M399" s="178"/>
      <c r="N399" s="220"/>
      <c r="O399" s="178"/>
      <c r="P399" s="220"/>
      <c r="Q399" s="178"/>
      <c r="R399" s="220"/>
      <c r="S399" s="178"/>
      <c r="T399" s="220"/>
      <c r="U399" s="178"/>
      <c r="V399" s="220"/>
      <c r="W399" s="178"/>
      <c r="X399" s="220"/>
      <c r="Y399" s="178"/>
      <c r="Z399" s="220"/>
      <c r="AA399" s="178"/>
      <c r="AB399" s="220"/>
      <c r="AC399" s="178"/>
      <c r="AD399" s="220"/>
      <c r="AE399" s="178"/>
      <c r="AF399" s="220"/>
      <c r="AG399" s="178"/>
      <c r="AH399" s="220"/>
      <c r="AI399" s="178"/>
      <c r="AJ399" s="220"/>
      <c r="AK399" s="178"/>
      <c r="AL399" s="220"/>
      <c r="AM399" s="178"/>
      <c r="AN399" s="220"/>
      <c r="AO399" s="178"/>
      <c r="AP399" s="220"/>
      <c r="AQ399" s="178"/>
      <c r="AR399" s="220"/>
      <c r="AS399" s="178"/>
      <c r="AT399" s="220"/>
      <c r="AU399" s="178"/>
      <c r="AV399" s="220"/>
      <c r="AW399" s="178"/>
      <c r="AX399" s="220"/>
      <c r="AY399" s="178"/>
      <c r="AZ399" s="220"/>
      <c r="BA399" s="178"/>
      <c r="BB399" s="220"/>
      <c r="BC399" s="178"/>
      <c r="BD399" s="220"/>
      <c r="BE399" s="178"/>
      <c r="BF399" s="220"/>
      <c r="BG399" s="178"/>
      <c r="BH399" s="220"/>
      <c r="BI399" s="178"/>
      <c r="BJ399" s="220"/>
      <c r="BK399" s="178"/>
      <c r="BL399" s="220"/>
      <c r="BM399" s="178"/>
      <c r="BN399" s="220"/>
      <c r="BO399" s="178"/>
      <c r="BP399" s="220"/>
      <c r="BQ399" s="1"/>
    </row>
    <row r="400" spans="1:69" s="1" customFormat="1" ht="16.5" hidden="1" customHeight="1" x14ac:dyDescent="0.2">
      <c r="A400" s="114"/>
      <c r="B400" s="16"/>
      <c r="C400" s="72" t="s">
        <v>194</v>
      </c>
      <c r="D400" s="72" t="s">
        <v>73</v>
      </c>
      <c r="E400" s="73" t="s">
        <v>807</v>
      </c>
      <c r="F400" s="74" t="s">
        <v>692</v>
      </c>
      <c r="G400" s="75" t="s">
        <v>584</v>
      </c>
      <c r="H400" s="76">
        <v>2</v>
      </c>
      <c r="I400" s="77">
        <v>159</v>
      </c>
      <c r="J400" s="78">
        <f>ROUND(I400*H400,2)</f>
        <v>318</v>
      </c>
      <c r="K400" s="142"/>
      <c r="M400" s="161">
        <v>0</v>
      </c>
      <c r="N400" s="162">
        <f>M400*I400</f>
        <v>0</v>
      </c>
      <c r="O400" s="161">
        <v>0</v>
      </c>
      <c r="P400" s="162">
        <f>O400*I400</f>
        <v>0</v>
      </c>
      <c r="Q400" s="161">
        <v>0</v>
      </c>
      <c r="R400" s="162">
        <f>Q400*I400</f>
        <v>0</v>
      </c>
      <c r="S400" s="161">
        <f>M400+O400</f>
        <v>0</v>
      </c>
      <c r="T400" s="162">
        <f>S400*I400</f>
        <v>0</v>
      </c>
      <c r="U400" s="161">
        <v>0</v>
      </c>
      <c r="V400" s="162">
        <f>U400*I400</f>
        <v>0</v>
      </c>
      <c r="W400" s="161">
        <f>Q400+S400</f>
        <v>0</v>
      </c>
      <c r="X400" s="162">
        <f>W400*I400</f>
        <v>0</v>
      </c>
      <c r="Y400" s="161">
        <v>0</v>
      </c>
      <c r="Z400" s="162">
        <f>Y400*I400</f>
        <v>0</v>
      </c>
      <c r="AA400" s="161" t="e">
        <f>#REF!+#REF!</f>
        <v>#REF!</v>
      </c>
      <c r="AB400" s="162" t="e">
        <f>AA400*I400</f>
        <v>#REF!</v>
      </c>
      <c r="AC400" s="161">
        <v>0</v>
      </c>
      <c r="AD400" s="162">
        <f>AC400*I400</f>
        <v>0</v>
      </c>
      <c r="AE400" s="161" t="e">
        <f>Y400+AA400</f>
        <v>#REF!</v>
      </c>
      <c r="AF400" s="162" t="e">
        <f>AE400*I400</f>
        <v>#REF!</v>
      </c>
      <c r="AG400" s="161">
        <v>0</v>
      </c>
      <c r="AH400" s="162">
        <f>AG400*I400</f>
        <v>0</v>
      </c>
      <c r="AI400" s="161" t="e">
        <f>AC400+AE400</f>
        <v>#REF!</v>
      </c>
      <c r="AJ400" s="162" t="e">
        <f>AI400*I400</f>
        <v>#REF!</v>
      </c>
      <c r="AK400" s="161">
        <v>0</v>
      </c>
      <c r="AL400" s="162">
        <f>AK400*I400</f>
        <v>0</v>
      </c>
      <c r="AM400" s="161" t="e">
        <f>AG400+AI400</f>
        <v>#REF!</v>
      </c>
      <c r="AN400" s="162" t="e">
        <f>AM400*I400</f>
        <v>#REF!</v>
      </c>
      <c r="AO400" s="161">
        <v>0</v>
      </c>
      <c r="AP400" s="162">
        <f>AO400*I400</f>
        <v>0</v>
      </c>
      <c r="AQ400" s="161" t="e">
        <f>AK400+AM400</f>
        <v>#REF!</v>
      </c>
      <c r="AR400" s="162" t="e">
        <f>AQ400*I400</f>
        <v>#REF!</v>
      </c>
      <c r="AS400" s="161">
        <v>0</v>
      </c>
      <c r="AT400" s="162">
        <f>AS400*I400</f>
        <v>0</v>
      </c>
      <c r="AU400" s="161" t="e">
        <f>AO400+AQ400</f>
        <v>#REF!</v>
      </c>
      <c r="AV400" s="162" t="e">
        <f>AU400*I400</f>
        <v>#REF!</v>
      </c>
      <c r="AW400" s="161">
        <v>0</v>
      </c>
      <c r="AX400" s="162">
        <f>AW400*I400</f>
        <v>0</v>
      </c>
      <c r="AY400" s="161" t="e">
        <f t="shared" ref="AY400" si="719">AS400+AU400</f>
        <v>#REF!</v>
      </c>
      <c r="AZ400" s="162" t="e">
        <f>AY400*I400</f>
        <v>#REF!</v>
      </c>
      <c r="BA400" s="161">
        <v>0</v>
      </c>
      <c r="BB400" s="162">
        <f>BA400*I400</f>
        <v>0</v>
      </c>
      <c r="BC400" s="161" t="e">
        <f t="shared" ref="BC400" si="720">AW400+AY400</f>
        <v>#REF!</v>
      </c>
      <c r="BD400" s="162" t="e">
        <f>BC400*I400</f>
        <v>#REF!</v>
      </c>
      <c r="BE400" s="161">
        <v>0</v>
      </c>
      <c r="BF400" s="162">
        <f>BE400*I400</f>
        <v>0</v>
      </c>
      <c r="BG400" s="161" t="e">
        <f t="shared" ref="BG400" si="721">BA400+BC400</f>
        <v>#REF!</v>
      </c>
      <c r="BH400" s="162" t="e">
        <f>BG400*I400</f>
        <v>#REF!</v>
      </c>
      <c r="BI400" s="161">
        <v>0</v>
      </c>
      <c r="BJ400" s="162">
        <f>BI400*I400</f>
        <v>0</v>
      </c>
      <c r="BK400" s="161" t="e">
        <f t="shared" ref="BK400" si="722">BE400+BG400</f>
        <v>#REF!</v>
      </c>
      <c r="BL400" s="162" t="e">
        <f>BK400*I400</f>
        <v>#REF!</v>
      </c>
      <c r="BM400" s="161">
        <v>0</v>
      </c>
      <c r="BN400" s="162">
        <f>BM400*I400</f>
        <v>0</v>
      </c>
      <c r="BO400" s="161" t="e">
        <f>BI400+BK400</f>
        <v>#REF!</v>
      </c>
      <c r="BP400" s="162" t="e">
        <f>BO400*I400</f>
        <v>#REF!</v>
      </c>
      <c r="BQ400" s="5"/>
    </row>
    <row r="401" spans="1:69" s="5" customFormat="1" ht="11.25" hidden="1" customHeight="1" x14ac:dyDescent="0.2">
      <c r="B401" s="81"/>
      <c r="C401" s="82"/>
      <c r="D401" s="79" t="s">
        <v>77</v>
      </c>
      <c r="E401" s="83" t="s">
        <v>5</v>
      </c>
      <c r="F401" s="84" t="s">
        <v>654</v>
      </c>
      <c r="G401" s="82"/>
      <c r="H401" s="83" t="s">
        <v>5</v>
      </c>
      <c r="I401" s="85"/>
      <c r="J401" s="82"/>
      <c r="K401" s="145"/>
      <c r="M401" s="176"/>
      <c r="N401" s="219"/>
      <c r="O401" s="176"/>
      <c r="P401" s="219"/>
      <c r="Q401" s="176"/>
      <c r="R401" s="219"/>
      <c r="S401" s="176"/>
      <c r="T401" s="219"/>
      <c r="U401" s="176"/>
      <c r="V401" s="219"/>
      <c r="W401" s="176"/>
      <c r="X401" s="219"/>
      <c r="Y401" s="176"/>
      <c r="Z401" s="219"/>
      <c r="AA401" s="176"/>
      <c r="AB401" s="219"/>
      <c r="AC401" s="176"/>
      <c r="AD401" s="219"/>
      <c r="AE401" s="176"/>
      <c r="AF401" s="219"/>
      <c r="AG401" s="176"/>
      <c r="AH401" s="219"/>
      <c r="AI401" s="176"/>
      <c r="AJ401" s="219"/>
      <c r="AK401" s="176"/>
      <c r="AL401" s="219"/>
      <c r="AM401" s="176"/>
      <c r="AN401" s="219"/>
      <c r="AO401" s="176"/>
      <c r="AP401" s="219"/>
      <c r="AQ401" s="176"/>
      <c r="AR401" s="219"/>
      <c r="AS401" s="176"/>
      <c r="AT401" s="219"/>
      <c r="AU401" s="176"/>
      <c r="AV401" s="219"/>
      <c r="AW401" s="176"/>
      <c r="AX401" s="219"/>
      <c r="AY401" s="176"/>
      <c r="AZ401" s="219"/>
      <c r="BA401" s="176"/>
      <c r="BB401" s="219"/>
      <c r="BC401" s="176"/>
      <c r="BD401" s="219"/>
      <c r="BE401" s="176"/>
      <c r="BF401" s="219"/>
      <c r="BG401" s="176"/>
      <c r="BH401" s="219"/>
      <c r="BI401" s="176"/>
      <c r="BJ401" s="219"/>
      <c r="BK401" s="176"/>
      <c r="BL401" s="219"/>
      <c r="BM401" s="176"/>
      <c r="BN401" s="219"/>
      <c r="BO401" s="176"/>
      <c r="BP401" s="219"/>
      <c r="BQ401" s="6"/>
    </row>
    <row r="402" spans="1:69" s="6" customFormat="1" ht="11.25" hidden="1" customHeight="1" x14ac:dyDescent="0.2">
      <c r="B402" s="86"/>
      <c r="C402" s="87"/>
      <c r="D402" s="79" t="s">
        <v>77</v>
      </c>
      <c r="E402" s="88" t="s">
        <v>5</v>
      </c>
      <c r="F402" s="89" t="s">
        <v>41</v>
      </c>
      <c r="G402" s="87"/>
      <c r="H402" s="90">
        <v>2</v>
      </c>
      <c r="I402" s="91"/>
      <c r="J402" s="87"/>
      <c r="K402" s="146"/>
      <c r="M402" s="177"/>
      <c r="N402" s="216"/>
      <c r="O402" s="177"/>
      <c r="P402" s="216"/>
      <c r="Q402" s="177"/>
      <c r="R402" s="216"/>
      <c r="S402" s="177"/>
      <c r="T402" s="216"/>
      <c r="U402" s="177"/>
      <c r="V402" s="216"/>
      <c r="W402" s="177"/>
      <c r="X402" s="216"/>
      <c r="Y402" s="177"/>
      <c r="Z402" s="216"/>
      <c r="AA402" s="177"/>
      <c r="AB402" s="216"/>
      <c r="AC402" s="177"/>
      <c r="AD402" s="216"/>
      <c r="AE402" s="177"/>
      <c r="AF402" s="216"/>
      <c r="AG402" s="177"/>
      <c r="AH402" s="216"/>
      <c r="AI402" s="177"/>
      <c r="AJ402" s="216"/>
      <c r="AK402" s="177"/>
      <c r="AL402" s="216"/>
      <c r="AM402" s="177"/>
      <c r="AN402" s="216"/>
      <c r="AO402" s="177"/>
      <c r="AP402" s="216"/>
      <c r="AQ402" s="177"/>
      <c r="AR402" s="216"/>
      <c r="AS402" s="177"/>
      <c r="AT402" s="216"/>
      <c r="AU402" s="177"/>
      <c r="AV402" s="216"/>
      <c r="AW402" s="177"/>
      <c r="AX402" s="216"/>
      <c r="AY402" s="177"/>
      <c r="AZ402" s="216"/>
      <c r="BA402" s="177"/>
      <c r="BB402" s="216"/>
      <c r="BC402" s="177"/>
      <c r="BD402" s="216"/>
      <c r="BE402" s="177"/>
      <c r="BF402" s="216"/>
      <c r="BG402" s="177"/>
      <c r="BH402" s="216"/>
      <c r="BI402" s="177"/>
      <c r="BJ402" s="216"/>
      <c r="BK402" s="177"/>
      <c r="BL402" s="216"/>
      <c r="BM402" s="177"/>
      <c r="BN402" s="216"/>
      <c r="BO402" s="177"/>
      <c r="BP402" s="216"/>
      <c r="BQ402" s="7"/>
    </row>
    <row r="403" spans="1:69" s="7" customFormat="1" ht="11.25" hidden="1" customHeight="1" x14ac:dyDescent="0.2">
      <c r="B403" s="92"/>
      <c r="C403" s="93"/>
      <c r="D403" s="79" t="s">
        <v>77</v>
      </c>
      <c r="E403" s="94" t="s">
        <v>5</v>
      </c>
      <c r="F403" s="95" t="s">
        <v>78</v>
      </c>
      <c r="G403" s="93"/>
      <c r="H403" s="96">
        <v>2</v>
      </c>
      <c r="I403" s="97"/>
      <c r="J403" s="93"/>
      <c r="K403" s="147"/>
      <c r="M403" s="178"/>
      <c r="N403" s="220"/>
      <c r="O403" s="178"/>
      <c r="P403" s="220"/>
      <c r="Q403" s="178"/>
      <c r="R403" s="220"/>
      <c r="S403" s="178"/>
      <c r="T403" s="220"/>
      <c r="U403" s="178"/>
      <c r="V403" s="220"/>
      <c r="W403" s="178"/>
      <c r="X403" s="220"/>
      <c r="Y403" s="178"/>
      <c r="Z403" s="220"/>
      <c r="AA403" s="178"/>
      <c r="AB403" s="220"/>
      <c r="AC403" s="178"/>
      <c r="AD403" s="220"/>
      <c r="AE403" s="178"/>
      <c r="AF403" s="220"/>
      <c r="AG403" s="178"/>
      <c r="AH403" s="220"/>
      <c r="AI403" s="178"/>
      <c r="AJ403" s="220"/>
      <c r="AK403" s="178"/>
      <c r="AL403" s="220"/>
      <c r="AM403" s="178"/>
      <c r="AN403" s="220"/>
      <c r="AO403" s="178"/>
      <c r="AP403" s="220"/>
      <c r="AQ403" s="178"/>
      <c r="AR403" s="220"/>
      <c r="AS403" s="178"/>
      <c r="AT403" s="220"/>
      <c r="AU403" s="178"/>
      <c r="AV403" s="220"/>
      <c r="AW403" s="178"/>
      <c r="AX403" s="220"/>
      <c r="AY403" s="178"/>
      <c r="AZ403" s="220"/>
      <c r="BA403" s="178"/>
      <c r="BB403" s="220"/>
      <c r="BC403" s="178"/>
      <c r="BD403" s="220"/>
      <c r="BE403" s="178"/>
      <c r="BF403" s="220"/>
      <c r="BG403" s="178"/>
      <c r="BH403" s="220"/>
      <c r="BI403" s="178"/>
      <c r="BJ403" s="220"/>
      <c r="BK403" s="178"/>
      <c r="BL403" s="220"/>
      <c r="BM403" s="178"/>
      <c r="BN403" s="220"/>
      <c r="BO403" s="178"/>
      <c r="BP403" s="220"/>
      <c r="BQ403" s="1"/>
    </row>
    <row r="404" spans="1:69" s="1" customFormat="1" ht="16.5" hidden="1" customHeight="1" x14ac:dyDescent="0.2">
      <c r="A404" s="114"/>
      <c r="B404" s="16"/>
      <c r="C404" s="72" t="s">
        <v>195</v>
      </c>
      <c r="D404" s="72" t="s">
        <v>73</v>
      </c>
      <c r="E404" s="73" t="s">
        <v>808</v>
      </c>
      <c r="F404" s="74" t="s">
        <v>809</v>
      </c>
      <c r="G404" s="75" t="s">
        <v>584</v>
      </c>
      <c r="H404" s="76">
        <v>1</v>
      </c>
      <c r="I404" s="77">
        <v>477</v>
      </c>
      <c r="J404" s="78">
        <f>ROUND(I404*H404,2)</f>
        <v>477</v>
      </c>
      <c r="K404" s="142"/>
      <c r="M404" s="161">
        <v>0</v>
      </c>
      <c r="N404" s="162">
        <f>M404*I404</f>
        <v>0</v>
      </c>
      <c r="O404" s="161">
        <v>0</v>
      </c>
      <c r="P404" s="162">
        <f>O404*I404</f>
        <v>0</v>
      </c>
      <c r="Q404" s="161">
        <v>0</v>
      </c>
      <c r="R404" s="162">
        <f>Q404*I404</f>
        <v>0</v>
      </c>
      <c r="S404" s="161">
        <f>M404+O404</f>
        <v>0</v>
      </c>
      <c r="T404" s="162">
        <f>S404*I404</f>
        <v>0</v>
      </c>
      <c r="U404" s="161">
        <v>0</v>
      </c>
      <c r="V404" s="162">
        <f>U404*I404</f>
        <v>0</v>
      </c>
      <c r="W404" s="161">
        <f>Q404+S404</f>
        <v>0</v>
      </c>
      <c r="X404" s="162">
        <f>W404*I404</f>
        <v>0</v>
      </c>
      <c r="Y404" s="161">
        <v>0</v>
      </c>
      <c r="Z404" s="162">
        <f>Y404*I404</f>
        <v>0</v>
      </c>
      <c r="AA404" s="161" t="e">
        <f>#REF!+#REF!</f>
        <v>#REF!</v>
      </c>
      <c r="AB404" s="162" t="e">
        <f>AA404*I404</f>
        <v>#REF!</v>
      </c>
      <c r="AC404" s="161">
        <v>0</v>
      </c>
      <c r="AD404" s="162">
        <f>AC404*I404</f>
        <v>0</v>
      </c>
      <c r="AE404" s="161" t="e">
        <f>Y404+AA404</f>
        <v>#REF!</v>
      </c>
      <c r="AF404" s="162" t="e">
        <f>AE404*I404</f>
        <v>#REF!</v>
      </c>
      <c r="AG404" s="161">
        <v>0</v>
      </c>
      <c r="AH404" s="162">
        <f>AG404*I404</f>
        <v>0</v>
      </c>
      <c r="AI404" s="161" t="e">
        <f>AC404+AE404</f>
        <v>#REF!</v>
      </c>
      <c r="AJ404" s="162" t="e">
        <f>AI404*I404</f>
        <v>#REF!</v>
      </c>
      <c r="AK404" s="161">
        <v>0</v>
      </c>
      <c r="AL404" s="162">
        <f>AK404*I404</f>
        <v>0</v>
      </c>
      <c r="AM404" s="161" t="e">
        <f>AG404+AI404</f>
        <v>#REF!</v>
      </c>
      <c r="AN404" s="162" t="e">
        <f>AM404*I404</f>
        <v>#REF!</v>
      </c>
      <c r="AO404" s="161">
        <v>0</v>
      </c>
      <c r="AP404" s="162">
        <f>AO404*I404</f>
        <v>0</v>
      </c>
      <c r="AQ404" s="161" t="e">
        <f>AK404+AM404</f>
        <v>#REF!</v>
      </c>
      <c r="AR404" s="162" t="e">
        <f>AQ404*I404</f>
        <v>#REF!</v>
      </c>
      <c r="AS404" s="161">
        <v>0</v>
      </c>
      <c r="AT404" s="162">
        <f>AS404*I404</f>
        <v>0</v>
      </c>
      <c r="AU404" s="161" t="e">
        <f>AO404+AQ404</f>
        <v>#REF!</v>
      </c>
      <c r="AV404" s="162" t="e">
        <f>AU404*I404</f>
        <v>#REF!</v>
      </c>
      <c r="AW404" s="161">
        <v>0</v>
      </c>
      <c r="AX404" s="162">
        <f>AW404*I404</f>
        <v>0</v>
      </c>
      <c r="AY404" s="161" t="e">
        <f t="shared" ref="AY404" si="723">AS404+AU404</f>
        <v>#REF!</v>
      </c>
      <c r="AZ404" s="162" t="e">
        <f>AY404*I404</f>
        <v>#REF!</v>
      </c>
      <c r="BA404" s="161">
        <v>0</v>
      </c>
      <c r="BB404" s="162">
        <f>BA404*I404</f>
        <v>0</v>
      </c>
      <c r="BC404" s="161" t="e">
        <f t="shared" ref="BC404" si="724">AW404+AY404</f>
        <v>#REF!</v>
      </c>
      <c r="BD404" s="162" t="e">
        <f>BC404*I404</f>
        <v>#REF!</v>
      </c>
      <c r="BE404" s="161">
        <v>0</v>
      </c>
      <c r="BF404" s="162">
        <f>BE404*I404</f>
        <v>0</v>
      </c>
      <c r="BG404" s="161" t="e">
        <f t="shared" ref="BG404" si="725">BA404+BC404</f>
        <v>#REF!</v>
      </c>
      <c r="BH404" s="162" t="e">
        <f>BG404*I404</f>
        <v>#REF!</v>
      </c>
      <c r="BI404" s="161">
        <v>0</v>
      </c>
      <c r="BJ404" s="162">
        <f>BI404*I404</f>
        <v>0</v>
      </c>
      <c r="BK404" s="161" t="e">
        <f t="shared" ref="BK404" si="726">BE404+BG404</f>
        <v>#REF!</v>
      </c>
      <c r="BL404" s="162" t="e">
        <f>BK404*I404</f>
        <v>#REF!</v>
      </c>
      <c r="BM404" s="161">
        <v>0</v>
      </c>
      <c r="BN404" s="162">
        <f>BM404*I404</f>
        <v>0</v>
      </c>
      <c r="BO404" s="161" t="e">
        <f>BI404+BK404</f>
        <v>#REF!</v>
      </c>
      <c r="BP404" s="162" t="e">
        <f>BO404*I404</f>
        <v>#REF!</v>
      </c>
      <c r="BQ404" s="5"/>
    </row>
    <row r="405" spans="1:69" s="5" customFormat="1" ht="11.25" hidden="1" customHeight="1" x14ac:dyDescent="0.2">
      <c r="B405" s="81"/>
      <c r="C405" s="82"/>
      <c r="D405" s="79" t="s">
        <v>77</v>
      </c>
      <c r="E405" s="83" t="s">
        <v>5</v>
      </c>
      <c r="F405" s="84" t="s">
        <v>654</v>
      </c>
      <c r="G405" s="82"/>
      <c r="H405" s="83" t="s">
        <v>5</v>
      </c>
      <c r="I405" s="85"/>
      <c r="J405" s="82"/>
      <c r="K405" s="145"/>
      <c r="M405" s="176"/>
      <c r="N405" s="219"/>
      <c r="O405" s="176"/>
      <c r="P405" s="219"/>
      <c r="Q405" s="176"/>
      <c r="R405" s="219"/>
      <c r="S405" s="176"/>
      <c r="T405" s="219"/>
      <c r="U405" s="176"/>
      <c r="V405" s="219"/>
      <c r="W405" s="176"/>
      <c r="X405" s="219"/>
      <c r="Y405" s="176"/>
      <c r="Z405" s="219"/>
      <c r="AA405" s="176"/>
      <c r="AB405" s="219"/>
      <c r="AC405" s="176"/>
      <c r="AD405" s="219"/>
      <c r="AE405" s="176"/>
      <c r="AF405" s="219"/>
      <c r="AG405" s="176"/>
      <c r="AH405" s="219"/>
      <c r="AI405" s="176"/>
      <c r="AJ405" s="219"/>
      <c r="AK405" s="176"/>
      <c r="AL405" s="219"/>
      <c r="AM405" s="176"/>
      <c r="AN405" s="219"/>
      <c r="AO405" s="176"/>
      <c r="AP405" s="219"/>
      <c r="AQ405" s="176"/>
      <c r="AR405" s="219"/>
      <c r="AS405" s="176"/>
      <c r="AT405" s="219"/>
      <c r="AU405" s="176"/>
      <c r="AV405" s="219"/>
      <c r="AW405" s="176"/>
      <c r="AX405" s="219"/>
      <c r="AY405" s="176"/>
      <c r="AZ405" s="219"/>
      <c r="BA405" s="176"/>
      <c r="BB405" s="219"/>
      <c r="BC405" s="176"/>
      <c r="BD405" s="219"/>
      <c r="BE405" s="176"/>
      <c r="BF405" s="219"/>
      <c r="BG405" s="176"/>
      <c r="BH405" s="219"/>
      <c r="BI405" s="176"/>
      <c r="BJ405" s="219"/>
      <c r="BK405" s="176"/>
      <c r="BL405" s="219"/>
      <c r="BM405" s="176"/>
      <c r="BN405" s="219"/>
      <c r="BO405" s="176"/>
      <c r="BP405" s="219"/>
      <c r="BQ405" s="6"/>
    </row>
    <row r="406" spans="1:69" s="6" customFormat="1" ht="11.25" hidden="1" customHeight="1" x14ac:dyDescent="0.2">
      <c r="B406" s="86"/>
      <c r="C406" s="87"/>
      <c r="D406" s="79" t="s">
        <v>77</v>
      </c>
      <c r="E406" s="88" t="s">
        <v>5</v>
      </c>
      <c r="F406" s="89" t="s">
        <v>39</v>
      </c>
      <c r="G406" s="87"/>
      <c r="H406" s="90">
        <v>1</v>
      </c>
      <c r="I406" s="91"/>
      <c r="J406" s="87"/>
      <c r="K406" s="146"/>
      <c r="M406" s="177"/>
      <c r="N406" s="216"/>
      <c r="O406" s="177"/>
      <c r="P406" s="216"/>
      <c r="Q406" s="177"/>
      <c r="R406" s="216"/>
      <c r="S406" s="177"/>
      <c r="T406" s="216"/>
      <c r="U406" s="177"/>
      <c r="V406" s="216"/>
      <c r="W406" s="177"/>
      <c r="X406" s="216"/>
      <c r="Y406" s="177"/>
      <c r="Z406" s="216"/>
      <c r="AA406" s="177"/>
      <c r="AB406" s="216"/>
      <c r="AC406" s="177"/>
      <c r="AD406" s="216"/>
      <c r="AE406" s="177"/>
      <c r="AF406" s="216"/>
      <c r="AG406" s="177"/>
      <c r="AH406" s="216"/>
      <c r="AI406" s="177"/>
      <c r="AJ406" s="216"/>
      <c r="AK406" s="177"/>
      <c r="AL406" s="216"/>
      <c r="AM406" s="177"/>
      <c r="AN406" s="216"/>
      <c r="AO406" s="177"/>
      <c r="AP406" s="216"/>
      <c r="AQ406" s="177"/>
      <c r="AR406" s="216"/>
      <c r="AS406" s="177"/>
      <c r="AT406" s="216"/>
      <c r="AU406" s="177"/>
      <c r="AV406" s="216"/>
      <c r="AW406" s="177"/>
      <c r="AX406" s="216"/>
      <c r="AY406" s="177"/>
      <c r="AZ406" s="216"/>
      <c r="BA406" s="177"/>
      <c r="BB406" s="216"/>
      <c r="BC406" s="177"/>
      <c r="BD406" s="216"/>
      <c r="BE406" s="177"/>
      <c r="BF406" s="216"/>
      <c r="BG406" s="177"/>
      <c r="BH406" s="216"/>
      <c r="BI406" s="177"/>
      <c r="BJ406" s="216"/>
      <c r="BK406" s="177"/>
      <c r="BL406" s="216"/>
      <c r="BM406" s="177"/>
      <c r="BN406" s="216"/>
      <c r="BO406" s="177"/>
      <c r="BP406" s="216"/>
      <c r="BQ406" s="7"/>
    </row>
    <row r="407" spans="1:69" s="7" customFormat="1" ht="11.25" hidden="1" customHeight="1" x14ac:dyDescent="0.2">
      <c r="B407" s="92"/>
      <c r="C407" s="93"/>
      <c r="D407" s="79" t="s">
        <v>77</v>
      </c>
      <c r="E407" s="94" t="s">
        <v>5</v>
      </c>
      <c r="F407" s="95" t="s">
        <v>78</v>
      </c>
      <c r="G407" s="93"/>
      <c r="H407" s="96">
        <v>1</v>
      </c>
      <c r="I407" s="97"/>
      <c r="J407" s="93"/>
      <c r="K407" s="147"/>
      <c r="M407" s="178"/>
      <c r="N407" s="220"/>
      <c r="O407" s="178"/>
      <c r="P407" s="220"/>
      <c r="Q407" s="178"/>
      <c r="R407" s="220"/>
      <c r="S407" s="178"/>
      <c r="T407" s="220"/>
      <c r="U407" s="178"/>
      <c r="V407" s="220"/>
      <c r="W407" s="178"/>
      <c r="X407" s="220"/>
      <c r="Y407" s="178"/>
      <c r="Z407" s="220"/>
      <c r="AA407" s="178"/>
      <c r="AB407" s="220"/>
      <c r="AC407" s="178"/>
      <c r="AD407" s="220"/>
      <c r="AE407" s="178"/>
      <c r="AF407" s="220"/>
      <c r="AG407" s="178"/>
      <c r="AH407" s="220"/>
      <c r="AI407" s="178"/>
      <c r="AJ407" s="220"/>
      <c r="AK407" s="178"/>
      <c r="AL407" s="220"/>
      <c r="AM407" s="178"/>
      <c r="AN407" s="220"/>
      <c r="AO407" s="178"/>
      <c r="AP407" s="220"/>
      <c r="AQ407" s="178"/>
      <c r="AR407" s="220"/>
      <c r="AS407" s="178"/>
      <c r="AT407" s="220"/>
      <c r="AU407" s="178"/>
      <c r="AV407" s="220"/>
      <c r="AW407" s="178"/>
      <c r="AX407" s="220"/>
      <c r="AY407" s="178"/>
      <c r="AZ407" s="220"/>
      <c r="BA407" s="178"/>
      <c r="BB407" s="220"/>
      <c r="BC407" s="178"/>
      <c r="BD407" s="220"/>
      <c r="BE407" s="178"/>
      <c r="BF407" s="220"/>
      <c r="BG407" s="178"/>
      <c r="BH407" s="220"/>
      <c r="BI407" s="178"/>
      <c r="BJ407" s="220"/>
      <c r="BK407" s="178"/>
      <c r="BL407" s="220"/>
      <c r="BM407" s="178"/>
      <c r="BN407" s="220"/>
      <c r="BO407" s="178"/>
      <c r="BP407" s="220"/>
      <c r="BQ407" s="1"/>
    </row>
    <row r="408" spans="1:69" s="1" customFormat="1" ht="21.75" hidden="1" customHeight="1" x14ac:dyDescent="0.2">
      <c r="A408" s="114"/>
      <c r="B408" s="16"/>
      <c r="C408" s="72" t="s">
        <v>196</v>
      </c>
      <c r="D408" s="72" t="s">
        <v>73</v>
      </c>
      <c r="E408" s="73" t="s">
        <v>810</v>
      </c>
      <c r="F408" s="74" t="s">
        <v>811</v>
      </c>
      <c r="G408" s="75" t="s">
        <v>145</v>
      </c>
      <c r="H408" s="76">
        <v>32</v>
      </c>
      <c r="I408" s="77">
        <v>30.63</v>
      </c>
      <c r="J408" s="78">
        <f>ROUND(I408*H408,2)</f>
        <v>980.16</v>
      </c>
      <c r="K408" s="142"/>
      <c r="M408" s="161">
        <v>0</v>
      </c>
      <c r="N408" s="162">
        <f>M408*I408</f>
        <v>0</v>
      </c>
      <c r="O408" s="161">
        <v>0</v>
      </c>
      <c r="P408" s="162">
        <f>O408*I408</f>
        <v>0</v>
      </c>
      <c r="Q408" s="161">
        <v>0</v>
      </c>
      <c r="R408" s="162">
        <f>Q408*I408</f>
        <v>0</v>
      </c>
      <c r="S408" s="161">
        <f>M408+O408</f>
        <v>0</v>
      </c>
      <c r="T408" s="162">
        <f>S408*I408</f>
        <v>0</v>
      </c>
      <c r="U408" s="161">
        <v>0</v>
      </c>
      <c r="V408" s="162">
        <f>U408*I408</f>
        <v>0</v>
      </c>
      <c r="W408" s="161">
        <f>Q408+S408</f>
        <v>0</v>
      </c>
      <c r="X408" s="162">
        <f>W408*I408</f>
        <v>0</v>
      </c>
      <c r="Y408" s="161">
        <v>0</v>
      </c>
      <c r="Z408" s="162">
        <f>Y408*I408</f>
        <v>0</v>
      </c>
      <c r="AA408" s="161" t="e">
        <f>#REF!+#REF!</f>
        <v>#REF!</v>
      </c>
      <c r="AB408" s="162" t="e">
        <f>AA408*I408</f>
        <v>#REF!</v>
      </c>
      <c r="AC408" s="161">
        <v>0</v>
      </c>
      <c r="AD408" s="162">
        <f>AC408*I408</f>
        <v>0</v>
      </c>
      <c r="AE408" s="161" t="e">
        <f>Y408+AA408</f>
        <v>#REF!</v>
      </c>
      <c r="AF408" s="162" t="e">
        <f>AE408*I408</f>
        <v>#REF!</v>
      </c>
      <c r="AG408" s="161">
        <v>0</v>
      </c>
      <c r="AH408" s="162">
        <f>AG408*I408</f>
        <v>0</v>
      </c>
      <c r="AI408" s="161" t="e">
        <f>AC408+AE408</f>
        <v>#REF!</v>
      </c>
      <c r="AJ408" s="162" t="e">
        <f>AI408*I408</f>
        <v>#REF!</v>
      </c>
      <c r="AK408" s="161">
        <v>0</v>
      </c>
      <c r="AL408" s="162">
        <f>AK408*I408</f>
        <v>0</v>
      </c>
      <c r="AM408" s="161" t="e">
        <f>AG408+AI408</f>
        <v>#REF!</v>
      </c>
      <c r="AN408" s="162" t="e">
        <f>AM408*I408</f>
        <v>#REF!</v>
      </c>
      <c r="AO408" s="161">
        <v>0</v>
      </c>
      <c r="AP408" s="162">
        <f>AO408*I408</f>
        <v>0</v>
      </c>
      <c r="AQ408" s="161" t="e">
        <f>AK408+AM408</f>
        <v>#REF!</v>
      </c>
      <c r="AR408" s="162" t="e">
        <f>AQ408*I408</f>
        <v>#REF!</v>
      </c>
      <c r="AS408" s="161">
        <v>0</v>
      </c>
      <c r="AT408" s="162">
        <f>AS408*I408</f>
        <v>0</v>
      </c>
      <c r="AU408" s="161" t="e">
        <f>AO408+AQ408</f>
        <v>#REF!</v>
      </c>
      <c r="AV408" s="162" t="e">
        <f>AU408*I408</f>
        <v>#REF!</v>
      </c>
      <c r="AW408" s="161">
        <v>0</v>
      </c>
      <c r="AX408" s="162">
        <f>AW408*I408</f>
        <v>0</v>
      </c>
      <c r="AY408" s="161" t="e">
        <f t="shared" ref="AY408" si="727">AS408+AU408</f>
        <v>#REF!</v>
      </c>
      <c r="AZ408" s="162" t="e">
        <f>AY408*I408</f>
        <v>#REF!</v>
      </c>
      <c r="BA408" s="161">
        <v>0</v>
      </c>
      <c r="BB408" s="162">
        <f>BA408*I408</f>
        <v>0</v>
      </c>
      <c r="BC408" s="161" t="e">
        <f t="shared" ref="BC408" si="728">AW408+AY408</f>
        <v>#REF!</v>
      </c>
      <c r="BD408" s="162" t="e">
        <f>BC408*I408</f>
        <v>#REF!</v>
      </c>
      <c r="BE408" s="161">
        <v>0</v>
      </c>
      <c r="BF408" s="162">
        <f>BE408*I408</f>
        <v>0</v>
      </c>
      <c r="BG408" s="161" t="e">
        <f t="shared" ref="BG408" si="729">BA408+BC408</f>
        <v>#REF!</v>
      </c>
      <c r="BH408" s="162" t="e">
        <f>BG408*I408</f>
        <v>#REF!</v>
      </c>
      <c r="BI408" s="161">
        <v>0</v>
      </c>
      <c r="BJ408" s="162">
        <f>BI408*I408</f>
        <v>0</v>
      </c>
      <c r="BK408" s="161" t="e">
        <f t="shared" ref="BK408" si="730">BE408+BG408</f>
        <v>#REF!</v>
      </c>
      <c r="BL408" s="162" t="e">
        <f>BK408*I408</f>
        <v>#REF!</v>
      </c>
      <c r="BM408" s="161">
        <v>0</v>
      </c>
      <c r="BN408" s="162">
        <f>BM408*I408</f>
        <v>0</v>
      </c>
      <c r="BO408" s="161" t="e">
        <f>BI408+BK408</f>
        <v>#REF!</v>
      </c>
      <c r="BP408" s="162" t="e">
        <f>BO408*I408</f>
        <v>#REF!</v>
      </c>
      <c r="BQ408" s="5"/>
    </row>
    <row r="409" spans="1:69" s="6" customFormat="1" ht="11.25" hidden="1" customHeight="1" x14ac:dyDescent="0.2">
      <c r="B409" s="86"/>
      <c r="C409" s="87"/>
      <c r="D409" s="79" t="s">
        <v>77</v>
      </c>
      <c r="E409" s="88" t="s">
        <v>5</v>
      </c>
      <c r="F409" s="89" t="s">
        <v>812</v>
      </c>
      <c r="G409" s="87"/>
      <c r="H409" s="90">
        <v>32</v>
      </c>
      <c r="I409" s="91"/>
      <c r="J409" s="87"/>
      <c r="K409" s="146"/>
      <c r="M409" s="177"/>
      <c r="N409" s="216"/>
      <c r="O409" s="177"/>
      <c r="P409" s="216"/>
      <c r="Q409" s="177"/>
      <c r="R409" s="216"/>
      <c r="S409" s="177"/>
      <c r="T409" s="216"/>
      <c r="U409" s="177"/>
      <c r="V409" s="216"/>
      <c r="W409" s="177"/>
      <c r="X409" s="216"/>
      <c r="Y409" s="177"/>
      <c r="Z409" s="216"/>
      <c r="AA409" s="177"/>
      <c r="AB409" s="216"/>
      <c r="AC409" s="177"/>
      <c r="AD409" s="216"/>
      <c r="AE409" s="177"/>
      <c r="AF409" s="216"/>
      <c r="AG409" s="177"/>
      <c r="AH409" s="216"/>
      <c r="AI409" s="177"/>
      <c r="AJ409" s="216"/>
      <c r="AK409" s="177"/>
      <c r="AL409" s="216"/>
      <c r="AM409" s="177"/>
      <c r="AN409" s="216"/>
      <c r="AO409" s="177"/>
      <c r="AP409" s="216"/>
      <c r="AQ409" s="177"/>
      <c r="AR409" s="216"/>
      <c r="AS409" s="177"/>
      <c r="AT409" s="216"/>
      <c r="AU409" s="177"/>
      <c r="AV409" s="216"/>
      <c r="AW409" s="177"/>
      <c r="AX409" s="216"/>
      <c r="AY409" s="177"/>
      <c r="AZ409" s="216"/>
      <c r="BA409" s="177"/>
      <c r="BB409" s="216"/>
      <c r="BC409" s="177"/>
      <c r="BD409" s="216"/>
      <c r="BE409" s="177"/>
      <c r="BF409" s="216"/>
      <c r="BG409" s="177"/>
      <c r="BH409" s="216"/>
      <c r="BI409" s="177"/>
      <c r="BJ409" s="216"/>
      <c r="BK409" s="177"/>
      <c r="BL409" s="216"/>
      <c r="BM409" s="177"/>
      <c r="BN409" s="216"/>
      <c r="BO409" s="177"/>
      <c r="BP409" s="216"/>
    </row>
    <row r="410" spans="1:69" s="1" customFormat="1" ht="21.75" hidden="1" customHeight="1" x14ac:dyDescent="0.2">
      <c r="A410" s="114"/>
      <c r="B410" s="16"/>
      <c r="C410" s="72" t="s">
        <v>197</v>
      </c>
      <c r="D410" s="72" t="s">
        <v>73</v>
      </c>
      <c r="E410" s="73" t="s">
        <v>813</v>
      </c>
      <c r="F410" s="74" t="s">
        <v>814</v>
      </c>
      <c r="G410" s="75" t="s">
        <v>145</v>
      </c>
      <c r="H410" s="76">
        <v>8</v>
      </c>
      <c r="I410" s="77">
        <v>27.56</v>
      </c>
      <c r="J410" s="78">
        <f>ROUND(I410*H410,2)</f>
        <v>220.48</v>
      </c>
      <c r="K410" s="142"/>
      <c r="M410" s="161">
        <v>0</v>
      </c>
      <c r="N410" s="162">
        <f>M410*I410</f>
        <v>0</v>
      </c>
      <c r="O410" s="161">
        <v>0</v>
      </c>
      <c r="P410" s="162">
        <f>O410*I410</f>
        <v>0</v>
      </c>
      <c r="Q410" s="161">
        <v>0</v>
      </c>
      <c r="R410" s="162">
        <f>Q410*I410</f>
        <v>0</v>
      </c>
      <c r="S410" s="161">
        <f>M410+O410</f>
        <v>0</v>
      </c>
      <c r="T410" s="162">
        <f>S410*I410</f>
        <v>0</v>
      </c>
      <c r="U410" s="161">
        <v>0</v>
      </c>
      <c r="V410" s="162">
        <f>U410*I410</f>
        <v>0</v>
      </c>
      <c r="W410" s="161">
        <f>Q410+S410</f>
        <v>0</v>
      </c>
      <c r="X410" s="162">
        <f>W410*I410</f>
        <v>0</v>
      </c>
      <c r="Y410" s="161">
        <v>0</v>
      </c>
      <c r="Z410" s="162">
        <f>Y410*I410</f>
        <v>0</v>
      </c>
      <c r="AA410" s="161" t="e">
        <f>#REF!+#REF!</f>
        <v>#REF!</v>
      </c>
      <c r="AB410" s="162" t="e">
        <f>AA410*I410</f>
        <v>#REF!</v>
      </c>
      <c r="AC410" s="161">
        <v>0</v>
      </c>
      <c r="AD410" s="162">
        <f>AC410*I410</f>
        <v>0</v>
      </c>
      <c r="AE410" s="161" t="e">
        <f>Y410+AA410</f>
        <v>#REF!</v>
      </c>
      <c r="AF410" s="162" t="e">
        <f>AE410*I410</f>
        <v>#REF!</v>
      </c>
      <c r="AG410" s="161">
        <v>0</v>
      </c>
      <c r="AH410" s="162">
        <f>AG410*I410</f>
        <v>0</v>
      </c>
      <c r="AI410" s="161" t="e">
        <f>AC410+AE410</f>
        <v>#REF!</v>
      </c>
      <c r="AJ410" s="162" t="e">
        <f>AI410*I410</f>
        <v>#REF!</v>
      </c>
      <c r="AK410" s="161">
        <v>0</v>
      </c>
      <c r="AL410" s="162">
        <f>AK410*I410</f>
        <v>0</v>
      </c>
      <c r="AM410" s="161" t="e">
        <f>AG410+AI410</f>
        <v>#REF!</v>
      </c>
      <c r="AN410" s="162" t="e">
        <f>AM410*I410</f>
        <v>#REF!</v>
      </c>
      <c r="AO410" s="161">
        <v>0</v>
      </c>
      <c r="AP410" s="162">
        <f>AO410*I410</f>
        <v>0</v>
      </c>
      <c r="AQ410" s="161" t="e">
        <f>AK410+AM410</f>
        <v>#REF!</v>
      </c>
      <c r="AR410" s="162" t="e">
        <f>AQ410*I410</f>
        <v>#REF!</v>
      </c>
      <c r="AS410" s="161">
        <v>0</v>
      </c>
      <c r="AT410" s="162">
        <f>AS410*I410</f>
        <v>0</v>
      </c>
      <c r="AU410" s="161" t="e">
        <f>AO410+AQ410</f>
        <v>#REF!</v>
      </c>
      <c r="AV410" s="162" t="e">
        <f>AU410*I410</f>
        <v>#REF!</v>
      </c>
      <c r="AW410" s="161">
        <v>0</v>
      </c>
      <c r="AX410" s="162">
        <f>AW410*I410</f>
        <v>0</v>
      </c>
      <c r="AY410" s="161" t="e">
        <f t="shared" ref="AY410" si="731">AS410+AU410</f>
        <v>#REF!</v>
      </c>
      <c r="AZ410" s="162" t="e">
        <f>AY410*I410</f>
        <v>#REF!</v>
      </c>
      <c r="BA410" s="161">
        <v>0</v>
      </c>
      <c r="BB410" s="162">
        <f>BA410*I410</f>
        <v>0</v>
      </c>
      <c r="BC410" s="161" t="e">
        <f t="shared" ref="BC410" si="732">AW410+AY410</f>
        <v>#REF!</v>
      </c>
      <c r="BD410" s="162" t="e">
        <f>BC410*I410</f>
        <v>#REF!</v>
      </c>
      <c r="BE410" s="161">
        <v>0</v>
      </c>
      <c r="BF410" s="162">
        <f>BE410*I410</f>
        <v>0</v>
      </c>
      <c r="BG410" s="161" t="e">
        <f t="shared" ref="BG410" si="733">BA410+BC410</f>
        <v>#REF!</v>
      </c>
      <c r="BH410" s="162" t="e">
        <f>BG410*I410</f>
        <v>#REF!</v>
      </c>
      <c r="BI410" s="161">
        <v>0</v>
      </c>
      <c r="BJ410" s="162">
        <f>BI410*I410</f>
        <v>0</v>
      </c>
      <c r="BK410" s="161" t="e">
        <f t="shared" ref="BK410" si="734">BE410+BG410</f>
        <v>#REF!</v>
      </c>
      <c r="BL410" s="162" t="e">
        <f>BK410*I410</f>
        <v>#REF!</v>
      </c>
      <c r="BM410" s="161">
        <v>0</v>
      </c>
      <c r="BN410" s="162">
        <f>BM410*I410</f>
        <v>0</v>
      </c>
      <c r="BO410" s="161" t="e">
        <f>BI410+BK410</f>
        <v>#REF!</v>
      </c>
      <c r="BP410" s="162" t="e">
        <f>BO410*I410</f>
        <v>#REF!</v>
      </c>
      <c r="BQ410" s="7"/>
    </row>
    <row r="411" spans="1:69" s="6" customFormat="1" ht="11.25" hidden="1" customHeight="1" x14ac:dyDescent="0.2">
      <c r="B411" s="86"/>
      <c r="C411" s="87"/>
      <c r="D411" s="79" t="s">
        <v>77</v>
      </c>
      <c r="E411" s="88" t="s">
        <v>5</v>
      </c>
      <c r="F411" s="89" t="s">
        <v>815</v>
      </c>
      <c r="G411" s="87"/>
      <c r="H411" s="90">
        <v>8</v>
      </c>
      <c r="I411" s="91"/>
      <c r="J411" s="87"/>
      <c r="K411" s="146"/>
      <c r="M411" s="177"/>
      <c r="N411" s="216"/>
      <c r="O411" s="177"/>
      <c r="P411" s="216"/>
      <c r="Q411" s="177"/>
      <c r="R411" s="216"/>
      <c r="S411" s="177"/>
      <c r="T411" s="216"/>
      <c r="U411" s="177"/>
      <c r="V411" s="216"/>
      <c r="W411" s="177"/>
      <c r="X411" s="216"/>
      <c r="Y411" s="177"/>
      <c r="Z411" s="216"/>
      <c r="AA411" s="177"/>
      <c r="AB411" s="216"/>
      <c r="AC411" s="177"/>
      <c r="AD411" s="216"/>
      <c r="AE411" s="177"/>
      <c r="AF411" s="216"/>
      <c r="AG411" s="177"/>
      <c r="AH411" s="216"/>
      <c r="AI411" s="177"/>
      <c r="AJ411" s="216"/>
      <c r="AK411" s="177"/>
      <c r="AL411" s="216"/>
      <c r="AM411" s="177"/>
      <c r="AN411" s="216"/>
      <c r="AO411" s="177"/>
      <c r="AP411" s="216"/>
      <c r="AQ411" s="177"/>
      <c r="AR411" s="216"/>
      <c r="AS411" s="177"/>
      <c r="AT411" s="216"/>
      <c r="AU411" s="177"/>
      <c r="AV411" s="216"/>
      <c r="AW411" s="177"/>
      <c r="AX411" s="216"/>
      <c r="AY411" s="177"/>
      <c r="AZ411" s="216"/>
      <c r="BA411" s="177"/>
      <c r="BB411" s="216"/>
      <c r="BC411" s="177"/>
      <c r="BD411" s="216"/>
      <c r="BE411" s="177"/>
      <c r="BF411" s="216"/>
      <c r="BG411" s="177"/>
      <c r="BH411" s="216"/>
      <c r="BI411" s="177"/>
      <c r="BJ411" s="216"/>
      <c r="BK411" s="177"/>
      <c r="BL411" s="216"/>
      <c r="BM411" s="177"/>
      <c r="BN411" s="216"/>
      <c r="BO411" s="177"/>
      <c r="BP411" s="216"/>
      <c r="BQ411" s="1"/>
    </row>
    <row r="412" spans="1:69" s="1" customFormat="1" ht="16.5" hidden="1" customHeight="1" x14ac:dyDescent="0.2">
      <c r="A412" s="114"/>
      <c r="B412" s="16"/>
      <c r="C412" s="72" t="s">
        <v>198</v>
      </c>
      <c r="D412" s="72" t="s">
        <v>73</v>
      </c>
      <c r="E412" s="73" t="s">
        <v>816</v>
      </c>
      <c r="F412" s="74" t="s">
        <v>701</v>
      </c>
      <c r="G412" s="75" t="s">
        <v>145</v>
      </c>
      <c r="H412" s="76">
        <v>18</v>
      </c>
      <c r="I412" s="77">
        <v>159</v>
      </c>
      <c r="J412" s="78">
        <f>ROUND(I412*H412,2)</f>
        <v>2862</v>
      </c>
      <c r="K412" s="142"/>
      <c r="M412" s="161">
        <v>0</v>
      </c>
      <c r="N412" s="162">
        <f>M412*I412</f>
        <v>0</v>
      </c>
      <c r="O412" s="161">
        <v>0</v>
      </c>
      <c r="P412" s="162">
        <f>O412*I412</f>
        <v>0</v>
      </c>
      <c r="Q412" s="161">
        <v>0</v>
      </c>
      <c r="R412" s="162">
        <f>Q412*I412</f>
        <v>0</v>
      </c>
      <c r="S412" s="161">
        <f>M412+O412</f>
        <v>0</v>
      </c>
      <c r="T412" s="162">
        <f>S412*I412</f>
        <v>0</v>
      </c>
      <c r="U412" s="161">
        <v>0</v>
      </c>
      <c r="V412" s="162">
        <f>U412*I412</f>
        <v>0</v>
      </c>
      <c r="W412" s="161">
        <f>Q412+S412</f>
        <v>0</v>
      </c>
      <c r="X412" s="162">
        <f>W412*I412</f>
        <v>0</v>
      </c>
      <c r="Y412" s="161">
        <v>0</v>
      </c>
      <c r="Z412" s="162">
        <f>Y412*I412</f>
        <v>0</v>
      </c>
      <c r="AA412" s="161" t="e">
        <f>#REF!+#REF!</f>
        <v>#REF!</v>
      </c>
      <c r="AB412" s="162" t="e">
        <f>AA412*I412</f>
        <v>#REF!</v>
      </c>
      <c r="AC412" s="161">
        <v>0</v>
      </c>
      <c r="AD412" s="162">
        <f>AC412*I412</f>
        <v>0</v>
      </c>
      <c r="AE412" s="161" t="e">
        <f>Y412+AA412</f>
        <v>#REF!</v>
      </c>
      <c r="AF412" s="162" t="e">
        <f>AE412*I412</f>
        <v>#REF!</v>
      </c>
      <c r="AG412" s="161">
        <v>0</v>
      </c>
      <c r="AH412" s="162">
        <f>AG412*I412</f>
        <v>0</v>
      </c>
      <c r="AI412" s="161" t="e">
        <f>AC412+AE412</f>
        <v>#REF!</v>
      </c>
      <c r="AJ412" s="162" t="e">
        <f>AI412*I412</f>
        <v>#REF!</v>
      </c>
      <c r="AK412" s="161">
        <v>0</v>
      </c>
      <c r="AL412" s="162">
        <f>AK412*I412</f>
        <v>0</v>
      </c>
      <c r="AM412" s="161" t="e">
        <f>AG412+AI412</f>
        <v>#REF!</v>
      </c>
      <c r="AN412" s="162" t="e">
        <f>AM412*I412</f>
        <v>#REF!</v>
      </c>
      <c r="AO412" s="161">
        <v>0</v>
      </c>
      <c r="AP412" s="162">
        <f>AO412*I412</f>
        <v>0</v>
      </c>
      <c r="AQ412" s="161" t="e">
        <f>AK412+AM412</f>
        <v>#REF!</v>
      </c>
      <c r="AR412" s="162" t="e">
        <f>AQ412*I412</f>
        <v>#REF!</v>
      </c>
      <c r="AS412" s="161">
        <v>0</v>
      </c>
      <c r="AT412" s="162">
        <f>AS412*I412</f>
        <v>0</v>
      </c>
      <c r="AU412" s="161" t="e">
        <f>AO412+AQ412</f>
        <v>#REF!</v>
      </c>
      <c r="AV412" s="162" t="e">
        <f>AU412*I412</f>
        <v>#REF!</v>
      </c>
      <c r="AW412" s="161">
        <v>0</v>
      </c>
      <c r="AX412" s="162">
        <f>AW412*I412</f>
        <v>0</v>
      </c>
      <c r="AY412" s="161" t="e">
        <f t="shared" ref="AY412" si="735">AS412+AU412</f>
        <v>#REF!</v>
      </c>
      <c r="AZ412" s="162" t="e">
        <f>AY412*I412</f>
        <v>#REF!</v>
      </c>
      <c r="BA412" s="161">
        <v>0</v>
      </c>
      <c r="BB412" s="162">
        <f>BA412*I412</f>
        <v>0</v>
      </c>
      <c r="BC412" s="161" t="e">
        <f t="shared" ref="BC412" si="736">AW412+AY412</f>
        <v>#REF!</v>
      </c>
      <c r="BD412" s="162" t="e">
        <f>BC412*I412</f>
        <v>#REF!</v>
      </c>
      <c r="BE412" s="161">
        <v>0</v>
      </c>
      <c r="BF412" s="162">
        <f>BE412*I412</f>
        <v>0</v>
      </c>
      <c r="BG412" s="161" t="e">
        <f t="shared" ref="BG412" si="737">BA412+BC412</f>
        <v>#REF!</v>
      </c>
      <c r="BH412" s="162" t="e">
        <f>BG412*I412</f>
        <v>#REF!</v>
      </c>
      <c r="BI412" s="161">
        <v>0</v>
      </c>
      <c r="BJ412" s="162">
        <f>BI412*I412</f>
        <v>0</v>
      </c>
      <c r="BK412" s="161" t="e">
        <f t="shared" ref="BK412" si="738">BE412+BG412</f>
        <v>#REF!</v>
      </c>
      <c r="BL412" s="162" t="e">
        <f>BK412*I412</f>
        <v>#REF!</v>
      </c>
      <c r="BM412" s="161">
        <v>0</v>
      </c>
      <c r="BN412" s="162">
        <f>BM412*I412</f>
        <v>0</v>
      </c>
      <c r="BO412" s="161" t="e">
        <f>BI412+BK412</f>
        <v>#REF!</v>
      </c>
      <c r="BP412" s="162" t="e">
        <f>BO412*I412</f>
        <v>#REF!</v>
      </c>
      <c r="BQ412" s="6"/>
    </row>
    <row r="413" spans="1:69" s="5" customFormat="1" ht="11.25" hidden="1" customHeight="1" x14ac:dyDescent="0.2">
      <c r="B413" s="81"/>
      <c r="C413" s="82"/>
      <c r="D413" s="79" t="s">
        <v>77</v>
      </c>
      <c r="E413" s="83" t="s">
        <v>5</v>
      </c>
      <c r="F413" s="84" t="s">
        <v>654</v>
      </c>
      <c r="G413" s="82"/>
      <c r="H413" s="83" t="s">
        <v>5</v>
      </c>
      <c r="I413" s="85"/>
      <c r="J413" s="82"/>
      <c r="K413" s="145"/>
      <c r="M413" s="176"/>
      <c r="N413" s="219"/>
      <c r="O413" s="176"/>
      <c r="P413" s="219"/>
      <c r="Q413" s="176"/>
      <c r="R413" s="219"/>
      <c r="S413" s="176"/>
      <c r="T413" s="219"/>
      <c r="U413" s="176"/>
      <c r="V413" s="219"/>
      <c r="W413" s="176"/>
      <c r="X413" s="219"/>
      <c r="Y413" s="176"/>
      <c r="Z413" s="219"/>
      <c r="AA413" s="176"/>
      <c r="AB413" s="219"/>
      <c r="AC413" s="176"/>
      <c r="AD413" s="219"/>
      <c r="AE413" s="176"/>
      <c r="AF413" s="219"/>
      <c r="AG413" s="176"/>
      <c r="AH413" s="219"/>
      <c r="AI413" s="176"/>
      <c r="AJ413" s="219"/>
      <c r="AK413" s="176"/>
      <c r="AL413" s="219"/>
      <c r="AM413" s="176"/>
      <c r="AN413" s="219"/>
      <c r="AO413" s="176"/>
      <c r="AP413" s="219"/>
      <c r="AQ413" s="176"/>
      <c r="AR413" s="219"/>
      <c r="AS413" s="176"/>
      <c r="AT413" s="219"/>
      <c r="AU413" s="176"/>
      <c r="AV413" s="219"/>
      <c r="AW413" s="176"/>
      <c r="AX413" s="219"/>
      <c r="AY413" s="176"/>
      <c r="AZ413" s="219"/>
      <c r="BA413" s="176"/>
      <c r="BB413" s="219"/>
      <c r="BC413" s="176"/>
      <c r="BD413" s="219"/>
      <c r="BE413" s="176"/>
      <c r="BF413" s="219"/>
      <c r="BG413" s="176"/>
      <c r="BH413" s="219"/>
      <c r="BI413" s="176"/>
      <c r="BJ413" s="219"/>
      <c r="BK413" s="176"/>
      <c r="BL413" s="219"/>
      <c r="BM413" s="176"/>
      <c r="BN413" s="219"/>
      <c r="BO413" s="176"/>
      <c r="BP413" s="219"/>
      <c r="BQ413" s="1"/>
    </row>
    <row r="414" spans="1:69" s="6" customFormat="1" ht="11.25" hidden="1" customHeight="1" x14ac:dyDescent="0.2">
      <c r="B414" s="86"/>
      <c r="C414" s="87"/>
      <c r="D414" s="79" t="s">
        <v>77</v>
      </c>
      <c r="E414" s="88" t="s">
        <v>5</v>
      </c>
      <c r="F414" s="89" t="s">
        <v>114</v>
      </c>
      <c r="G414" s="87"/>
      <c r="H414" s="90">
        <v>18</v>
      </c>
      <c r="I414" s="91"/>
      <c r="J414" s="87"/>
      <c r="K414" s="146"/>
      <c r="M414" s="177"/>
      <c r="N414" s="216"/>
      <c r="O414" s="177"/>
      <c r="P414" s="216"/>
      <c r="Q414" s="177"/>
      <c r="R414" s="216"/>
      <c r="S414" s="177"/>
      <c r="T414" s="216"/>
      <c r="U414" s="177"/>
      <c r="V414" s="216"/>
      <c r="W414" s="177"/>
      <c r="X414" s="216"/>
      <c r="Y414" s="177"/>
      <c r="Z414" s="216"/>
      <c r="AA414" s="177"/>
      <c r="AB414" s="216"/>
      <c r="AC414" s="177"/>
      <c r="AD414" s="216"/>
      <c r="AE414" s="177"/>
      <c r="AF414" s="216"/>
      <c r="AG414" s="177"/>
      <c r="AH414" s="216"/>
      <c r="AI414" s="177"/>
      <c r="AJ414" s="216"/>
      <c r="AK414" s="177"/>
      <c r="AL414" s="216"/>
      <c r="AM414" s="177"/>
      <c r="AN414" s="216"/>
      <c r="AO414" s="177"/>
      <c r="AP414" s="216"/>
      <c r="AQ414" s="177"/>
      <c r="AR414" s="216"/>
      <c r="AS414" s="177"/>
      <c r="AT414" s="216"/>
      <c r="AU414" s="177"/>
      <c r="AV414" s="216"/>
      <c r="AW414" s="177"/>
      <c r="AX414" s="216"/>
      <c r="AY414" s="177"/>
      <c r="AZ414" s="216"/>
      <c r="BA414" s="177"/>
      <c r="BB414" s="216"/>
      <c r="BC414" s="177"/>
      <c r="BD414" s="216"/>
      <c r="BE414" s="177"/>
      <c r="BF414" s="216"/>
      <c r="BG414" s="177"/>
      <c r="BH414" s="216"/>
      <c r="BI414" s="177"/>
      <c r="BJ414" s="216"/>
      <c r="BK414" s="177"/>
      <c r="BL414" s="216"/>
      <c r="BM414" s="177"/>
      <c r="BN414" s="216"/>
      <c r="BO414" s="177"/>
      <c r="BP414" s="216"/>
    </row>
    <row r="415" spans="1:69" s="7" customFormat="1" ht="11.25" hidden="1" customHeight="1" x14ac:dyDescent="0.2">
      <c r="B415" s="92"/>
      <c r="C415" s="93"/>
      <c r="D415" s="79" t="s">
        <v>77</v>
      </c>
      <c r="E415" s="94" t="s">
        <v>5</v>
      </c>
      <c r="F415" s="95" t="s">
        <v>78</v>
      </c>
      <c r="G415" s="93"/>
      <c r="H415" s="96">
        <v>18</v>
      </c>
      <c r="I415" s="97"/>
      <c r="J415" s="93"/>
      <c r="K415" s="147"/>
      <c r="M415" s="178"/>
      <c r="N415" s="220"/>
      <c r="O415" s="178"/>
      <c r="P415" s="220"/>
      <c r="Q415" s="178"/>
      <c r="R415" s="220"/>
      <c r="S415" s="178"/>
      <c r="T415" s="220"/>
      <c r="U415" s="178"/>
      <c r="V415" s="220"/>
      <c r="W415" s="178"/>
      <c r="X415" s="220"/>
      <c r="Y415" s="178"/>
      <c r="Z415" s="220"/>
      <c r="AA415" s="178"/>
      <c r="AB415" s="220"/>
      <c r="AC415" s="178"/>
      <c r="AD415" s="220"/>
      <c r="AE415" s="178"/>
      <c r="AF415" s="220"/>
      <c r="AG415" s="178"/>
      <c r="AH415" s="220"/>
      <c r="AI415" s="178"/>
      <c r="AJ415" s="220"/>
      <c r="AK415" s="178"/>
      <c r="AL415" s="220"/>
      <c r="AM415" s="178"/>
      <c r="AN415" s="220"/>
      <c r="AO415" s="178"/>
      <c r="AP415" s="220"/>
      <c r="AQ415" s="178"/>
      <c r="AR415" s="220"/>
      <c r="AS415" s="178"/>
      <c r="AT415" s="220"/>
      <c r="AU415" s="178"/>
      <c r="AV415" s="220"/>
      <c r="AW415" s="178"/>
      <c r="AX415" s="220"/>
      <c r="AY415" s="178"/>
      <c r="AZ415" s="220"/>
      <c r="BA415" s="178"/>
      <c r="BB415" s="220"/>
      <c r="BC415" s="178"/>
      <c r="BD415" s="220"/>
      <c r="BE415" s="178"/>
      <c r="BF415" s="220"/>
      <c r="BG415" s="178"/>
      <c r="BH415" s="220"/>
      <c r="BI415" s="178"/>
      <c r="BJ415" s="220"/>
      <c r="BK415" s="178"/>
      <c r="BL415" s="220"/>
      <c r="BM415" s="178"/>
      <c r="BN415" s="220"/>
      <c r="BO415" s="178"/>
      <c r="BP415" s="220"/>
      <c r="BQ415" s="1"/>
    </row>
    <row r="416" spans="1:69" s="1" customFormat="1" ht="21.75" hidden="1" customHeight="1" x14ac:dyDescent="0.2">
      <c r="A416" s="114"/>
      <c r="B416" s="16"/>
      <c r="C416" s="72" t="s">
        <v>199</v>
      </c>
      <c r="D416" s="72" t="s">
        <v>73</v>
      </c>
      <c r="E416" s="73" t="s">
        <v>817</v>
      </c>
      <c r="F416" s="74" t="s">
        <v>705</v>
      </c>
      <c r="G416" s="75" t="s">
        <v>584</v>
      </c>
      <c r="H416" s="76">
        <v>28</v>
      </c>
      <c r="I416" s="77">
        <v>413.4</v>
      </c>
      <c r="J416" s="78">
        <f>ROUND(I416*H416,2)</f>
        <v>11575.2</v>
      </c>
      <c r="K416" s="142"/>
      <c r="M416" s="161">
        <v>0</v>
      </c>
      <c r="N416" s="162">
        <f>M416*I416</f>
        <v>0</v>
      </c>
      <c r="O416" s="161">
        <v>0</v>
      </c>
      <c r="P416" s="162">
        <f>O416*I416</f>
        <v>0</v>
      </c>
      <c r="Q416" s="161">
        <v>0</v>
      </c>
      <c r="R416" s="162">
        <f>Q416*I416</f>
        <v>0</v>
      </c>
      <c r="S416" s="161">
        <f>M416+O416</f>
        <v>0</v>
      </c>
      <c r="T416" s="162">
        <f>S416*I416</f>
        <v>0</v>
      </c>
      <c r="U416" s="161">
        <v>0</v>
      </c>
      <c r="V416" s="162">
        <f>U416*I416</f>
        <v>0</v>
      </c>
      <c r="W416" s="161">
        <f>Q416+S416</f>
        <v>0</v>
      </c>
      <c r="X416" s="162">
        <f>W416*I416</f>
        <v>0</v>
      </c>
      <c r="Y416" s="161">
        <v>0</v>
      </c>
      <c r="Z416" s="162">
        <f>Y416*I416</f>
        <v>0</v>
      </c>
      <c r="AA416" s="161" t="e">
        <f>#REF!+#REF!</f>
        <v>#REF!</v>
      </c>
      <c r="AB416" s="162" t="e">
        <f>AA416*I416</f>
        <v>#REF!</v>
      </c>
      <c r="AC416" s="161">
        <v>0</v>
      </c>
      <c r="AD416" s="162">
        <f>AC416*I416</f>
        <v>0</v>
      </c>
      <c r="AE416" s="161" t="e">
        <f>Y416+AA416</f>
        <v>#REF!</v>
      </c>
      <c r="AF416" s="162" t="e">
        <f>AE416*I416</f>
        <v>#REF!</v>
      </c>
      <c r="AG416" s="161">
        <v>0</v>
      </c>
      <c r="AH416" s="162">
        <f>AG416*I416</f>
        <v>0</v>
      </c>
      <c r="AI416" s="161" t="e">
        <f>AC416+AE416</f>
        <v>#REF!</v>
      </c>
      <c r="AJ416" s="162" t="e">
        <f>AI416*I416</f>
        <v>#REF!</v>
      </c>
      <c r="AK416" s="161">
        <v>0</v>
      </c>
      <c r="AL416" s="162">
        <f>AK416*I416</f>
        <v>0</v>
      </c>
      <c r="AM416" s="161" t="e">
        <f>AG416+AI416</f>
        <v>#REF!</v>
      </c>
      <c r="AN416" s="162" t="e">
        <f>AM416*I416</f>
        <v>#REF!</v>
      </c>
      <c r="AO416" s="161">
        <v>0</v>
      </c>
      <c r="AP416" s="162">
        <f>AO416*I416</f>
        <v>0</v>
      </c>
      <c r="AQ416" s="161" t="e">
        <f>AK416+AM416</f>
        <v>#REF!</v>
      </c>
      <c r="AR416" s="162" t="e">
        <f>AQ416*I416</f>
        <v>#REF!</v>
      </c>
      <c r="AS416" s="161">
        <v>0</v>
      </c>
      <c r="AT416" s="162">
        <f>AS416*I416</f>
        <v>0</v>
      </c>
      <c r="AU416" s="161" t="e">
        <f>AO416+AQ416</f>
        <v>#REF!</v>
      </c>
      <c r="AV416" s="162" t="e">
        <f>AU416*I416</f>
        <v>#REF!</v>
      </c>
      <c r="AW416" s="161">
        <v>0</v>
      </c>
      <c r="AX416" s="162">
        <f>AW416*I416</f>
        <v>0</v>
      </c>
      <c r="AY416" s="161" t="e">
        <f t="shared" ref="AY416" si="739">AS416+AU416</f>
        <v>#REF!</v>
      </c>
      <c r="AZ416" s="162" t="e">
        <f>AY416*I416</f>
        <v>#REF!</v>
      </c>
      <c r="BA416" s="161">
        <v>0</v>
      </c>
      <c r="BB416" s="162">
        <f>BA416*I416</f>
        <v>0</v>
      </c>
      <c r="BC416" s="161" t="e">
        <f t="shared" ref="BC416" si="740">AW416+AY416</f>
        <v>#REF!</v>
      </c>
      <c r="BD416" s="162" t="e">
        <f>BC416*I416</f>
        <v>#REF!</v>
      </c>
      <c r="BE416" s="161">
        <v>0</v>
      </c>
      <c r="BF416" s="162">
        <f>BE416*I416</f>
        <v>0</v>
      </c>
      <c r="BG416" s="161" t="e">
        <f t="shared" ref="BG416" si="741">BA416+BC416</f>
        <v>#REF!</v>
      </c>
      <c r="BH416" s="162" t="e">
        <f>BG416*I416</f>
        <v>#REF!</v>
      </c>
      <c r="BI416" s="161">
        <v>0</v>
      </c>
      <c r="BJ416" s="162">
        <f>BI416*I416</f>
        <v>0</v>
      </c>
      <c r="BK416" s="161" t="e">
        <f t="shared" ref="BK416" si="742">BE416+BG416</f>
        <v>#REF!</v>
      </c>
      <c r="BL416" s="162" t="e">
        <f>BK416*I416</f>
        <v>#REF!</v>
      </c>
      <c r="BM416" s="161">
        <v>0</v>
      </c>
      <c r="BN416" s="162">
        <f>BM416*I416</f>
        <v>0</v>
      </c>
      <c r="BO416" s="161" t="e">
        <f>BI416+BK416</f>
        <v>#REF!</v>
      </c>
      <c r="BP416" s="162" t="e">
        <f>BO416*I416</f>
        <v>#REF!</v>
      </c>
      <c r="BQ416" s="5"/>
    </row>
    <row r="417" spans="1:69" s="5" customFormat="1" ht="11.25" hidden="1" customHeight="1" x14ac:dyDescent="0.2">
      <c r="B417" s="81"/>
      <c r="C417" s="82"/>
      <c r="D417" s="79" t="s">
        <v>77</v>
      </c>
      <c r="E417" s="83" t="s">
        <v>5</v>
      </c>
      <c r="F417" s="84" t="s">
        <v>654</v>
      </c>
      <c r="G417" s="82"/>
      <c r="H417" s="83" t="s">
        <v>5</v>
      </c>
      <c r="I417" s="85"/>
      <c r="J417" s="82"/>
      <c r="K417" s="145"/>
      <c r="M417" s="176"/>
      <c r="N417" s="219"/>
      <c r="O417" s="176"/>
      <c r="P417" s="219"/>
      <c r="Q417" s="176"/>
      <c r="R417" s="219"/>
      <c r="S417" s="176"/>
      <c r="T417" s="219"/>
      <c r="U417" s="176"/>
      <c r="V417" s="219"/>
      <c r="W417" s="176"/>
      <c r="X417" s="219"/>
      <c r="Y417" s="176"/>
      <c r="Z417" s="219"/>
      <c r="AA417" s="176"/>
      <c r="AB417" s="219"/>
      <c r="AC417" s="176"/>
      <c r="AD417" s="219"/>
      <c r="AE417" s="176"/>
      <c r="AF417" s="219"/>
      <c r="AG417" s="176"/>
      <c r="AH417" s="219"/>
      <c r="AI417" s="176"/>
      <c r="AJ417" s="219"/>
      <c r="AK417" s="176"/>
      <c r="AL417" s="219"/>
      <c r="AM417" s="176"/>
      <c r="AN417" s="219"/>
      <c r="AO417" s="176"/>
      <c r="AP417" s="219"/>
      <c r="AQ417" s="176"/>
      <c r="AR417" s="219"/>
      <c r="AS417" s="176"/>
      <c r="AT417" s="219"/>
      <c r="AU417" s="176"/>
      <c r="AV417" s="219"/>
      <c r="AW417" s="176"/>
      <c r="AX417" s="219"/>
      <c r="AY417" s="176"/>
      <c r="AZ417" s="219"/>
      <c r="BA417" s="176"/>
      <c r="BB417" s="219"/>
      <c r="BC417" s="176"/>
      <c r="BD417" s="219"/>
      <c r="BE417" s="176"/>
      <c r="BF417" s="219"/>
      <c r="BG417" s="176"/>
      <c r="BH417" s="219"/>
      <c r="BI417" s="176"/>
      <c r="BJ417" s="219"/>
      <c r="BK417" s="176"/>
      <c r="BL417" s="219"/>
      <c r="BM417" s="176"/>
      <c r="BN417" s="219"/>
      <c r="BO417" s="176"/>
      <c r="BP417" s="219"/>
      <c r="BQ417" s="6"/>
    </row>
    <row r="418" spans="1:69" s="6" customFormat="1" ht="11.25" hidden="1" customHeight="1" x14ac:dyDescent="0.2">
      <c r="B418" s="86"/>
      <c r="C418" s="87"/>
      <c r="D418" s="79" t="s">
        <v>77</v>
      </c>
      <c r="E418" s="88" t="s">
        <v>5</v>
      </c>
      <c r="F418" s="89" t="s">
        <v>123</v>
      </c>
      <c r="G418" s="87"/>
      <c r="H418" s="90">
        <v>28</v>
      </c>
      <c r="I418" s="91"/>
      <c r="J418" s="87"/>
      <c r="K418" s="146"/>
      <c r="M418" s="177"/>
      <c r="N418" s="216"/>
      <c r="O418" s="177"/>
      <c r="P418" s="216"/>
      <c r="Q418" s="177"/>
      <c r="R418" s="216"/>
      <c r="S418" s="177"/>
      <c r="T418" s="216"/>
      <c r="U418" s="177"/>
      <c r="V418" s="216"/>
      <c r="W418" s="177"/>
      <c r="X418" s="216"/>
      <c r="Y418" s="177"/>
      <c r="Z418" s="216"/>
      <c r="AA418" s="177"/>
      <c r="AB418" s="216"/>
      <c r="AC418" s="177"/>
      <c r="AD418" s="216"/>
      <c r="AE418" s="177"/>
      <c r="AF418" s="216"/>
      <c r="AG418" s="177"/>
      <c r="AH418" s="216"/>
      <c r="AI418" s="177"/>
      <c r="AJ418" s="216"/>
      <c r="AK418" s="177"/>
      <c r="AL418" s="216"/>
      <c r="AM418" s="177"/>
      <c r="AN418" s="216"/>
      <c r="AO418" s="177"/>
      <c r="AP418" s="216"/>
      <c r="AQ418" s="177"/>
      <c r="AR418" s="216"/>
      <c r="AS418" s="177"/>
      <c r="AT418" s="216"/>
      <c r="AU418" s="177"/>
      <c r="AV418" s="216"/>
      <c r="AW418" s="177"/>
      <c r="AX418" s="216"/>
      <c r="AY418" s="177"/>
      <c r="AZ418" s="216"/>
      <c r="BA418" s="177"/>
      <c r="BB418" s="216"/>
      <c r="BC418" s="177"/>
      <c r="BD418" s="216"/>
      <c r="BE418" s="177"/>
      <c r="BF418" s="216"/>
      <c r="BG418" s="177"/>
      <c r="BH418" s="216"/>
      <c r="BI418" s="177"/>
      <c r="BJ418" s="216"/>
      <c r="BK418" s="177"/>
      <c r="BL418" s="216"/>
      <c r="BM418" s="177"/>
      <c r="BN418" s="216"/>
      <c r="BO418" s="177"/>
      <c r="BP418" s="216"/>
      <c r="BQ418" s="7"/>
    </row>
    <row r="419" spans="1:69" s="7" customFormat="1" ht="11.25" hidden="1" customHeight="1" x14ac:dyDescent="0.2">
      <c r="B419" s="92"/>
      <c r="C419" s="93"/>
      <c r="D419" s="79" t="s">
        <v>77</v>
      </c>
      <c r="E419" s="94" t="s">
        <v>5</v>
      </c>
      <c r="F419" s="95" t="s">
        <v>78</v>
      </c>
      <c r="G419" s="93"/>
      <c r="H419" s="96">
        <v>28</v>
      </c>
      <c r="I419" s="97"/>
      <c r="J419" s="93"/>
      <c r="K419" s="147"/>
      <c r="M419" s="178"/>
      <c r="N419" s="220"/>
      <c r="O419" s="178"/>
      <c r="P419" s="220"/>
      <c r="Q419" s="178"/>
      <c r="R419" s="220"/>
      <c r="S419" s="178"/>
      <c r="T419" s="220"/>
      <c r="U419" s="178"/>
      <c r="V419" s="220"/>
      <c r="W419" s="178"/>
      <c r="X419" s="220"/>
      <c r="Y419" s="178"/>
      <c r="Z419" s="220"/>
      <c r="AA419" s="178"/>
      <c r="AB419" s="220"/>
      <c r="AC419" s="178"/>
      <c r="AD419" s="220"/>
      <c r="AE419" s="178"/>
      <c r="AF419" s="220"/>
      <c r="AG419" s="178"/>
      <c r="AH419" s="220"/>
      <c r="AI419" s="178"/>
      <c r="AJ419" s="220"/>
      <c r="AK419" s="178"/>
      <c r="AL419" s="220"/>
      <c r="AM419" s="178"/>
      <c r="AN419" s="220"/>
      <c r="AO419" s="178"/>
      <c r="AP419" s="220"/>
      <c r="AQ419" s="178"/>
      <c r="AR419" s="220"/>
      <c r="AS419" s="178"/>
      <c r="AT419" s="220"/>
      <c r="AU419" s="178"/>
      <c r="AV419" s="220"/>
      <c r="AW419" s="178"/>
      <c r="AX419" s="220"/>
      <c r="AY419" s="178"/>
      <c r="AZ419" s="220"/>
      <c r="BA419" s="178"/>
      <c r="BB419" s="220"/>
      <c r="BC419" s="178"/>
      <c r="BD419" s="220"/>
      <c r="BE419" s="178"/>
      <c r="BF419" s="220"/>
      <c r="BG419" s="178"/>
      <c r="BH419" s="220"/>
      <c r="BI419" s="178"/>
      <c r="BJ419" s="220"/>
      <c r="BK419" s="178"/>
      <c r="BL419" s="220"/>
      <c r="BM419" s="178"/>
      <c r="BN419" s="220"/>
      <c r="BO419" s="178"/>
      <c r="BP419" s="220"/>
      <c r="BQ419" s="1"/>
    </row>
    <row r="420" spans="1:69" s="1" customFormat="1" ht="21.75" hidden="1" customHeight="1" x14ac:dyDescent="0.2">
      <c r="A420" s="114"/>
      <c r="B420" s="16"/>
      <c r="C420" s="72" t="s">
        <v>201</v>
      </c>
      <c r="D420" s="72" t="s">
        <v>73</v>
      </c>
      <c r="E420" s="73" t="s">
        <v>818</v>
      </c>
      <c r="F420" s="74" t="s">
        <v>707</v>
      </c>
      <c r="G420" s="75" t="s">
        <v>584</v>
      </c>
      <c r="H420" s="76">
        <v>7</v>
      </c>
      <c r="I420" s="77">
        <v>413.4</v>
      </c>
      <c r="J420" s="78">
        <f>ROUND(I420*H420,2)</f>
        <v>2893.8</v>
      </c>
      <c r="K420" s="142"/>
      <c r="M420" s="161">
        <v>0</v>
      </c>
      <c r="N420" s="162">
        <f>M420*I420</f>
        <v>0</v>
      </c>
      <c r="O420" s="161">
        <v>0</v>
      </c>
      <c r="P420" s="162">
        <f>O420*I420</f>
        <v>0</v>
      </c>
      <c r="Q420" s="161">
        <v>0</v>
      </c>
      <c r="R420" s="162">
        <f>Q420*I420</f>
        <v>0</v>
      </c>
      <c r="S420" s="161">
        <f>M420+O420</f>
        <v>0</v>
      </c>
      <c r="T420" s="162">
        <f>S420*I420</f>
        <v>0</v>
      </c>
      <c r="U420" s="161">
        <v>0</v>
      </c>
      <c r="V420" s="162">
        <f>U420*I420</f>
        <v>0</v>
      </c>
      <c r="W420" s="161">
        <f>Q420+S420</f>
        <v>0</v>
      </c>
      <c r="X420" s="162">
        <f>W420*I420</f>
        <v>0</v>
      </c>
      <c r="Y420" s="161">
        <v>0</v>
      </c>
      <c r="Z420" s="162">
        <f>Y420*I420</f>
        <v>0</v>
      </c>
      <c r="AA420" s="161" t="e">
        <f>#REF!+#REF!</f>
        <v>#REF!</v>
      </c>
      <c r="AB420" s="162" t="e">
        <f>AA420*I420</f>
        <v>#REF!</v>
      </c>
      <c r="AC420" s="161">
        <v>0</v>
      </c>
      <c r="AD420" s="162">
        <f>AC420*I420</f>
        <v>0</v>
      </c>
      <c r="AE420" s="161" t="e">
        <f>Y420+AA420</f>
        <v>#REF!</v>
      </c>
      <c r="AF420" s="162" t="e">
        <f>AE420*I420</f>
        <v>#REF!</v>
      </c>
      <c r="AG420" s="161">
        <v>0</v>
      </c>
      <c r="AH420" s="162">
        <f>AG420*I420</f>
        <v>0</v>
      </c>
      <c r="AI420" s="161" t="e">
        <f>AC420+AE420</f>
        <v>#REF!</v>
      </c>
      <c r="AJ420" s="162" t="e">
        <f>AI420*I420</f>
        <v>#REF!</v>
      </c>
      <c r="AK420" s="161">
        <v>0</v>
      </c>
      <c r="AL420" s="162">
        <f>AK420*I420</f>
        <v>0</v>
      </c>
      <c r="AM420" s="161" t="e">
        <f>AG420+AI420</f>
        <v>#REF!</v>
      </c>
      <c r="AN420" s="162" t="e">
        <f>AM420*I420</f>
        <v>#REF!</v>
      </c>
      <c r="AO420" s="161">
        <v>0</v>
      </c>
      <c r="AP420" s="162">
        <f>AO420*I420</f>
        <v>0</v>
      </c>
      <c r="AQ420" s="161" t="e">
        <f>AK420+AM420</f>
        <v>#REF!</v>
      </c>
      <c r="AR420" s="162" t="e">
        <f>AQ420*I420</f>
        <v>#REF!</v>
      </c>
      <c r="AS420" s="161">
        <v>0</v>
      </c>
      <c r="AT420" s="162">
        <f>AS420*I420</f>
        <v>0</v>
      </c>
      <c r="AU420" s="161" t="e">
        <f>AO420+AQ420</f>
        <v>#REF!</v>
      </c>
      <c r="AV420" s="162" t="e">
        <f>AU420*I420</f>
        <v>#REF!</v>
      </c>
      <c r="AW420" s="161">
        <v>0</v>
      </c>
      <c r="AX420" s="162">
        <f>AW420*I420</f>
        <v>0</v>
      </c>
      <c r="AY420" s="161" t="e">
        <f t="shared" ref="AY420" si="743">AS420+AU420</f>
        <v>#REF!</v>
      </c>
      <c r="AZ420" s="162" t="e">
        <f>AY420*I420</f>
        <v>#REF!</v>
      </c>
      <c r="BA420" s="161">
        <v>0</v>
      </c>
      <c r="BB420" s="162">
        <f>BA420*I420</f>
        <v>0</v>
      </c>
      <c r="BC420" s="161" t="e">
        <f t="shared" ref="BC420" si="744">AW420+AY420</f>
        <v>#REF!</v>
      </c>
      <c r="BD420" s="162" t="e">
        <f>BC420*I420</f>
        <v>#REF!</v>
      </c>
      <c r="BE420" s="161">
        <v>0</v>
      </c>
      <c r="BF420" s="162">
        <f>BE420*I420</f>
        <v>0</v>
      </c>
      <c r="BG420" s="161" t="e">
        <f t="shared" ref="BG420" si="745">BA420+BC420</f>
        <v>#REF!</v>
      </c>
      <c r="BH420" s="162" t="e">
        <f>BG420*I420</f>
        <v>#REF!</v>
      </c>
      <c r="BI420" s="161">
        <v>0</v>
      </c>
      <c r="BJ420" s="162">
        <f>BI420*I420</f>
        <v>0</v>
      </c>
      <c r="BK420" s="161" t="e">
        <f t="shared" ref="BK420" si="746">BE420+BG420</f>
        <v>#REF!</v>
      </c>
      <c r="BL420" s="162" t="e">
        <f>BK420*I420</f>
        <v>#REF!</v>
      </c>
      <c r="BM420" s="161">
        <v>0</v>
      </c>
      <c r="BN420" s="162">
        <f>BM420*I420</f>
        <v>0</v>
      </c>
      <c r="BO420" s="161" t="e">
        <f>BI420+BK420</f>
        <v>#REF!</v>
      </c>
      <c r="BP420" s="162" t="e">
        <f>BO420*I420</f>
        <v>#REF!</v>
      </c>
      <c r="BQ420" s="5"/>
    </row>
    <row r="421" spans="1:69" s="5" customFormat="1" ht="11.25" hidden="1" customHeight="1" x14ac:dyDescent="0.2">
      <c r="B421" s="81"/>
      <c r="C421" s="82"/>
      <c r="D421" s="79" t="s">
        <v>77</v>
      </c>
      <c r="E421" s="83" t="s">
        <v>5</v>
      </c>
      <c r="F421" s="84" t="s">
        <v>654</v>
      </c>
      <c r="G421" s="82"/>
      <c r="H421" s="83" t="s">
        <v>5</v>
      </c>
      <c r="I421" s="85"/>
      <c r="J421" s="82"/>
      <c r="K421" s="145"/>
      <c r="M421" s="176"/>
      <c r="N421" s="219"/>
      <c r="O421" s="176"/>
      <c r="P421" s="219"/>
      <c r="Q421" s="176"/>
      <c r="R421" s="219"/>
      <c r="S421" s="176"/>
      <c r="T421" s="219"/>
      <c r="U421" s="176"/>
      <c r="V421" s="219"/>
      <c r="W421" s="176"/>
      <c r="X421" s="219"/>
      <c r="Y421" s="176"/>
      <c r="Z421" s="219"/>
      <c r="AA421" s="176"/>
      <c r="AB421" s="219"/>
      <c r="AC421" s="176"/>
      <c r="AD421" s="219"/>
      <c r="AE421" s="176"/>
      <c r="AF421" s="219"/>
      <c r="AG421" s="176"/>
      <c r="AH421" s="219"/>
      <c r="AI421" s="176"/>
      <c r="AJ421" s="219"/>
      <c r="AK421" s="176"/>
      <c r="AL421" s="219"/>
      <c r="AM421" s="176"/>
      <c r="AN421" s="219"/>
      <c r="AO421" s="176"/>
      <c r="AP421" s="219"/>
      <c r="AQ421" s="176"/>
      <c r="AR421" s="219"/>
      <c r="AS421" s="176"/>
      <c r="AT421" s="219"/>
      <c r="AU421" s="176"/>
      <c r="AV421" s="219"/>
      <c r="AW421" s="176"/>
      <c r="AX421" s="219"/>
      <c r="AY421" s="176"/>
      <c r="AZ421" s="219"/>
      <c r="BA421" s="176"/>
      <c r="BB421" s="219"/>
      <c r="BC421" s="176"/>
      <c r="BD421" s="219"/>
      <c r="BE421" s="176"/>
      <c r="BF421" s="219"/>
      <c r="BG421" s="176"/>
      <c r="BH421" s="219"/>
      <c r="BI421" s="176"/>
      <c r="BJ421" s="219"/>
      <c r="BK421" s="176"/>
      <c r="BL421" s="219"/>
      <c r="BM421" s="176"/>
      <c r="BN421" s="219"/>
      <c r="BO421" s="176"/>
      <c r="BP421" s="219"/>
      <c r="BQ421" s="6"/>
    </row>
    <row r="422" spans="1:69" s="6" customFormat="1" ht="11.25" hidden="1" customHeight="1" x14ac:dyDescent="0.2">
      <c r="B422" s="86"/>
      <c r="C422" s="87"/>
      <c r="D422" s="79" t="s">
        <v>77</v>
      </c>
      <c r="E422" s="88" t="s">
        <v>5</v>
      </c>
      <c r="F422" s="89" t="s">
        <v>85</v>
      </c>
      <c r="G422" s="87"/>
      <c r="H422" s="90">
        <v>7</v>
      </c>
      <c r="I422" s="91"/>
      <c r="J422" s="87"/>
      <c r="K422" s="146"/>
      <c r="M422" s="177"/>
      <c r="N422" s="216"/>
      <c r="O422" s="177"/>
      <c r="P422" s="216"/>
      <c r="Q422" s="177"/>
      <c r="R422" s="216"/>
      <c r="S422" s="177"/>
      <c r="T422" s="216"/>
      <c r="U422" s="177"/>
      <c r="V422" s="216"/>
      <c r="W422" s="177"/>
      <c r="X422" s="216"/>
      <c r="Y422" s="177"/>
      <c r="Z422" s="216"/>
      <c r="AA422" s="177"/>
      <c r="AB422" s="216"/>
      <c r="AC422" s="177"/>
      <c r="AD422" s="216"/>
      <c r="AE422" s="177"/>
      <c r="AF422" s="216"/>
      <c r="AG422" s="177"/>
      <c r="AH422" s="216"/>
      <c r="AI422" s="177"/>
      <c r="AJ422" s="216"/>
      <c r="AK422" s="177"/>
      <c r="AL422" s="216"/>
      <c r="AM422" s="177"/>
      <c r="AN422" s="216"/>
      <c r="AO422" s="177"/>
      <c r="AP422" s="216"/>
      <c r="AQ422" s="177"/>
      <c r="AR422" s="216"/>
      <c r="AS422" s="177"/>
      <c r="AT422" s="216"/>
      <c r="AU422" s="177"/>
      <c r="AV422" s="216"/>
      <c r="AW422" s="177"/>
      <c r="AX422" s="216"/>
      <c r="AY422" s="177"/>
      <c r="AZ422" s="216"/>
      <c r="BA422" s="177"/>
      <c r="BB422" s="216"/>
      <c r="BC422" s="177"/>
      <c r="BD422" s="216"/>
      <c r="BE422" s="177"/>
      <c r="BF422" s="216"/>
      <c r="BG422" s="177"/>
      <c r="BH422" s="216"/>
      <c r="BI422" s="177"/>
      <c r="BJ422" s="216"/>
      <c r="BK422" s="177"/>
      <c r="BL422" s="216"/>
      <c r="BM422" s="177"/>
      <c r="BN422" s="216"/>
      <c r="BO422" s="177"/>
      <c r="BP422" s="216"/>
      <c r="BQ422" s="7"/>
    </row>
    <row r="423" spans="1:69" s="7" customFormat="1" ht="11.25" hidden="1" customHeight="1" x14ac:dyDescent="0.2">
      <c r="B423" s="92"/>
      <c r="C423" s="93"/>
      <c r="D423" s="79" t="s">
        <v>77</v>
      </c>
      <c r="E423" s="94" t="s">
        <v>5</v>
      </c>
      <c r="F423" s="95" t="s">
        <v>78</v>
      </c>
      <c r="G423" s="93"/>
      <c r="H423" s="96">
        <v>7</v>
      </c>
      <c r="I423" s="97"/>
      <c r="J423" s="93"/>
      <c r="K423" s="147"/>
      <c r="M423" s="178"/>
      <c r="N423" s="220"/>
      <c r="O423" s="178"/>
      <c r="P423" s="220"/>
      <c r="Q423" s="178"/>
      <c r="R423" s="220"/>
      <c r="S423" s="178"/>
      <c r="T423" s="220"/>
      <c r="U423" s="178"/>
      <c r="V423" s="220"/>
      <c r="W423" s="178"/>
      <c r="X423" s="220"/>
      <c r="Y423" s="178"/>
      <c r="Z423" s="220"/>
      <c r="AA423" s="178"/>
      <c r="AB423" s="220"/>
      <c r="AC423" s="178"/>
      <c r="AD423" s="220"/>
      <c r="AE423" s="178"/>
      <c r="AF423" s="220"/>
      <c r="AG423" s="178"/>
      <c r="AH423" s="220"/>
      <c r="AI423" s="178"/>
      <c r="AJ423" s="220"/>
      <c r="AK423" s="178"/>
      <c r="AL423" s="220"/>
      <c r="AM423" s="178"/>
      <c r="AN423" s="220"/>
      <c r="AO423" s="178"/>
      <c r="AP423" s="220"/>
      <c r="AQ423" s="178"/>
      <c r="AR423" s="220"/>
      <c r="AS423" s="178"/>
      <c r="AT423" s="220"/>
      <c r="AU423" s="178"/>
      <c r="AV423" s="220"/>
      <c r="AW423" s="178"/>
      <c r="AX423" s="220"/>
      <c r="AY423" s="178"/>
      <c r="AZ423" s="220"/>
      <c r="BA423" s="178"/>
      <c r="BB423" s="220"/>
      <c r="BC423" s="178"/>
      <c r="BD423" s="220"/>
      <c r="BE423" s="178"/>
      <c r="BF423" s="220"/>
      <c r="BG423" s="178"/>
      <c r="BH423" s="220"/>
      <c r="BI423" s="178"/>
      <c r="BJ423" s="220"/>
      <c r="BK423" s="178"/>
      <c r="BL423" s="220"/>
      <c r="BM423" s="178"/>
      <c r="BN423" s="220"/>
      <c r="BO423" s="178"/>
      <c r="BP423" s="220"/>
      <c r="BQ423" s="1"/>
    </row>
    <row r="424" spans="1:69" s="1" customFormat="1" ht="16.5" hidden="1" customHeight="1" x14ac:dyDescent="0.2">
      <c r="A424" s="114"/>
      <c r="B424" s="16"/>
      <c r="C424" s="72" t="s">
        <v>202</v>
      </c>
      <c r="D424" s="72" t="s">
        <v>73</v>
      </c>
      <c r="E424" s="73" t="s">
        <v>819</v>
      </c>
      <c r="F424" s="74" t="s">
        <v>709</v>
      </c>
      <c r="G424" s="75" t="s">
        <v>584</v>
      </c>
      <c r="H424" s="76">
        <v>8</v>
      </c>
      <c r="I424" s="77">
        <v>296.8</v>
      </c>
      <c r="J424" s="78">
        <f>ROUND(I424*H424,2)</f>
        <v>2374.4</v>
      </c>
      <c r="K424" s="142"/>
      <c r="M424" s="161">
        <v>0</v>
      </c>
      <c r="N424" s="162">
        <f>M424*I424</f>
        <v>0</v>
      </c>
      <c r="O424" s="161">
        <v>0</v>
      </c>
      <c r="P424" s="162">
        <f>O424*I424</f>
        <v>0</v>
      </c>
      <c r="Q424" s="161">
        <v>0</v>
      </c>
      <c r="R424" s="162">
        <f>Q424*I424</f>
        <v>0</v>
      </c>
      <c r="S424" s="161">
        <f>M424+O424</f>
        <v>0</v>
      </c>
      <c r="T424" s="162">
        <f>S424*I424</f>
        <v>0</v>
      </c>
      <c r="U424" s="161">
        <v>0</v>
      </c>
      <c r="V424" s="162">
        <f>U424*I424</f>
        <v>0</v>
      </c>
      <c r="W424" s="161">
        <f>Q424+S424</f>
        <v>0</v>
      </c>
      <c r="X424" s="162">
        <f>W424*I424</f>
        <v>0</v>
      </c>
      <c r="Y424" s="161">
        <v>0</v>
      </c>
      <c r="Z424" s="162">
        <f>Y424*I424</f>
        <v>0</v>
      </c>
      <c r="AA424" s="161" t="e">
        <f>#REF!+#REF!</f>
        <v>#REF!</v>
      </c>
      <c r="AB424" s="162" t="e">
        <f>AA424*I424</f>
        <v>#REF!</v>
      </c>
      <c r="AC424" s="161">
        <v>0</v>
      </c>
      <c r="AD424" s="162">
        <f>AC424*I424</f>
        <v>0</v>
      </c>
      <c r="AE424" s="161" t="e">
        <f>Y424+AA424</f>
        <v>#REF!</v>
      </c>
      <c r="AF424" s="162" t="e">
        <f>AE424*I424</f>
        <v>#REF!</v>
      </c>
      <c r="AG424" s="161">
        <v>0</v>
      </c>
      <c r="AH424" s="162">
        <f>AG424*I424</f>
        <v>0</v>
      </c>
      <c r="AI424" s="161" t="e">
        <f>AC424+AE424</f>
        <v>#REF!</v>
      </c>
      <c r="AJ424" s="162" t="e">
        <f>AI424*I424</f>
        <v>#REF!</v>
      </c>
      <c r="AK424" s="161">
        <v>0</v>
      </c>
      <c r="AL424" s="162">
        <f>AK424*I424</f>
        <v>0</v>
      </c>
      <c r="AM424" s="161" t="e">
        <f>AG424+AI424</f>
        <v>#REF!</v>
      </c>
      <c r="AN424" s="162" t="e">
        <f>AM424*I424</f>
        <v>#REF!</v>
      </c>
      <c r="AO424" s="161">
        <v>0</v>
      </c>
      <c r="AP424" s="162">
        <f>AO424*I424</f>
        <v>0</v>
      </c>
      <c r="AQ424" s="161" t="e">
        <f>AK424+AM424</f>
        <v>#REF!</v>
      </c>
      <c r="AR424" s="162" t="e">
        <f>AQ424*I424</f>
        <v>#REF!</v>
      </c>
      <c r="AS424" s="161">
        <v>0</v>
      </c>
      <c r="AT424" s="162">
        <f>AS424*I424</f>
        <v>0</v>
      </c>
      <c r="AU424" s="161" t="e">
        <f>AO424+AQ424</f>
        <v>#REF!</v>
      </c>
      <c r="AV424" s="162" t="e">
        <f>AU424*I424</f>
        <v>#REF!</v>
      </c>
      <c r="AW424" s="161">
        <v>0</v>
      </c>
      <c r="AX424" s="162">
        <f>AW424*I424</f>
        <v>0</v>
      </c>
      <c r="AY424" s="161" t="e">
        <f t="shared" ref="AY424" si="747">AS424+AU424</f>
        <v>#REF!</v>
      </c>
      <c r="AZ424" s="162" t="e">
        <f>AY424*I424</f>
        <v>#REF!</v>
      </c>
      <c r="BA424" s="161">
        <v>0</v>
      </c>
      <c r="BB424" s="162">
        <f>BA424*I424</f>
        <v>0</v>
      </c>
      <c r="BC424" s="161" t="e">
        <f t="shared" ref="BC424" si="748">AW424+AY424</f>
        <v>#REF!</v>
      </c>
      <c r="BD424" s="162" t="e">
        <f>BC424*I424</f>
        <v>#REF!</v>
      </c>
      <c r="BE424" s="161">
        <v>0</v>
      </c>
      <c r="BF424" s="162">
        <f>BE424*I424</f>
        <v>0</v>
      </c>
      <c r="BG424" s="161" t="e">
        <f t="shared" ref="BG424" si="749">BA424+BC424</f>
        <v>#REF!</v>
      </c>
      <c r="BH424" s="162" t="e">
        <f>BG424*I424</f>
        <v>#REF!</v>
      </c>
      <c r="BI424" s="161">
        <v>0</v>
      </c>
      <c r="BJ424" s="162">
        <f>BI424*I424</f>
        <v>0</v>
      </c>
      <c r="BK424" s="161" t="e">
        <f t="shared" ref="BK424" si="750">BE424+BG424</f>
        <v>#REF!</v>
      </c>
      <c r="BL424" s="162" t="e">
        <f>BK424*I424</f>
        <v>#REF!</v>
      </c>
      <c r="BM424" s="161">
        <v>0</v>
      </c>
      <c r="BN424" s="162">
        <f>BM424*I424</f>
        <v>0</v>
      </c>
      <c r="BO424" s="161" t="e">
        <f>BI424+BK424</f>
        <v>#REF!</v>
      </c>
      <c r="BP424" s="162" t="e">
        <f>BO424*I424</f>
        <v>#REF!</v>
      </c>
      <c r="BQ424" s="5"/>
    </row>
    <row r="425" spans="1:69" s="5" customFormat="1" ht="11.25" hidden="1" customHeight="1" x14ac:dyDescent="0.2">
      <c r="B425" s="81"/>
      <c r="C425" s="82"/>
      <c r="D425" s="79" t="s">
        <v>77</v>
      </c>
      <c r="E425" s="83" t="s">
        <v>5</v>
      </c>
      <c r="F425" s="84" t="s">
        <v>654</v>
      </c>
      <c r="G425" s="82"/>
      <c r="H425" s="83" t="s">
        <v>5</v>
      </c>
      <c r="I425" s="85"/>
      <c r="J425" s="82"/>
      <c r="K425" s="145"/>
      <c r="M425" s="176"/>
      <c r="N425" s="219"/>
      <c r="O425" s="176"/>
      <c r="P425" s="219"/>
      <c r="Q425" s="176"/>
      <c r="R425" s="219"/>
      <c r="S425" s="176"/>
      <c r="T425" s="219"/>
      <c r="U425" s="176"/>
      <c r="V425" s="219"/>
      <c r="W425" s="176"/>
      <c r="X425" s="219"/>
      <c r="Y425" s="176"/>
      <c r="Z425" s="219"/>
      <c r="AA425" s="176"/>
      <c r="AB425" s="219"/>
      <c r="AC425" s="176"/>
      <c r="AD425" s="219"/>
      <c r="AE425" s="176"/>
      <c r="AF425" s="219"/>
      <c r="AG425" s="176"/>
      <c r="AH425" s="219"/>
      <c r="AI425" s="176"/>
      <c r="AJ425" s="219"/>
      <c r="AK425" s="176"/>
      <c r="AL425" s="219"/>
      <c r="AM425" s="176"/>
      <c r="AN425" s="219"/>
      <c r="AO425" s="176"/>
      <c r="AP425" s="219"/>
      <c r="AQ425" s="176"/>
      <c r="AR425" s="219"/>
      <c r="AS425" s="176"/>
      <c r="AT425" s="219"/>
      <c r="AU425" s="176"/>
      <c r="AV425" s="219"/>
      <c r="AW425" s="176"/>
      <c r="AX425" s="219"/>
      <c r="AY425" s="176"/>
      <c r="AZ425" s="219"/>
      <c r="BA425" s="176"/>
      <c r="BB425" s="219"/>
      <c r="BC425" s="176"/>
      <c r="BD425" s="219"/>
      <c r="BE425" s="176"/>
      <c r="BF425" s="219"/>
      <c r="BG425" s="176"/>
      <c r="BH425" s="219"/>
      <c r="BI425" s="176"/>
      <c r="BJ425" s="219"/>
      <c r="BK425" s="176"/>
      <c r="BL425" s="219"/>
      <c r="BM425" s="176"/>
      <c r="BN425" s="219"/>
      <c r="BO425" s="176"/>
      <c r="BP425" s="219"/>
      <c r="BQ425" s="6"/>
    </row>
    <row r="426" spans="1:69" s="6" customFormat="1" ht="11.25" hidden="1" customHeight="1" x14ac:dyDescent="0.2">
      <c r="B426" s="86"/>
      <c r="C426" s="87"/>
      <c r="D426" s="79" t="s">
        <v>77</v>
      </c>
      <c r="E426" s="88" t="s">
        <v>5</v>
      </c>
      <c r="F426" s="89" t="s">
        <v>88</v>
      </c>
      <c r="G426" s="87"/>
      <c r="H426" s="90">
        <v>8</v>
      </c>
      <c r="I426" s="91"/>
      <c r="J426" s="87"/>
      <c r="K426" s="146"/>
      <c r="M426" s="177"/>
      <c r="N426" s="216"/>
      <c r="O426" s="177"/>
      <c r="P426" s="216"/>
      <c r="Q426" s="177"/>
      <c r="R426" s="216"/>
      <c r="S426" s="177"/>
      <c r="T426" s="216"/>
      <c r="U426" s="177"/>
      <c r="V426" s="216"/>
      <c r="W426" s="177"/>
      <c r="X426" s="216"/>
      <c r="Y426" s="177"/>
      <c r="Z426" s="216"/>
      <c r="AA426" s="177"/>
      <c r="AB426" s="216"/>
      <c r="AC426" s="177"/>
      <c r="AD426" s="216"/>
      <c r="AE426" s="177"/>
      <c r="AF426" s="216"/>
      <c r="AG426" s="177"/>
      <c r="AH426" s="216"/>
      <c r="AI426" s="177"/>
      <c r="AJ426" s="216"/>
      <c r="AK426" s="177"/>
      <c r="AL426" s="216"/>
      <c r="AM426" s="177"/>
      <c r="AN426" s="216"/>
      <c r="AO426" s="177"/>
      <c r="AP426" s="216"/>
      <c r="AQ426" s="177"/>
      <c r="AR426" s="216"/>
      <c r="AS426" s="177"/>
      <c r="AT426" s="216"/>
      <c r="AU426" s="177"/>
      <c r="AV426" s="216"/>
      <c r="AW426" s="177"/>
      <c r="AX426" s="216"/>
      <c r="AY426" s="177"/>
      <c r="AZ426" s="216"/>
      <c r="BA426" s="177"/>
      <c r="BB426" s="216"/>
      <c r="BC426" s="177"/>
      <c r="BD426" s="216"/>
      <c r="BE426" s="177"/>
      <c r="BF426" s="216"/>
      <c r="BG426" s="177"/>
      <c r="BH426" s="216"/>
      <c r="BI426" s="177"/>
      <c r="BJ426" s="216"/>
      <c r="BK426" s="177"/>
      <c r="BL426" s="216"/>
      <c r="BM426" s="177"/>
      <c r="BN426" s="216"/>
      <c r="BO426" s="177"/>
      <c r="BP426" s="216"/>
      <c r="BQ426" s="7"/>
    </row>
    <row r="427" spans="1:69" s="7" customFormat="1" ht="11.25" hidden="1" customHeight="1" x14ac:dyDescent="0.2">
      <c r="B427" s="92"/>
      <c r="C427" s="93"/>
      <c r="D427" s="79" t="s">
        <v>77</v>
      </c>
      <c r="E427" s="94" t="s">
        <v>5</v>
      </c>
      <c r="F427" s="95" t="s">
        <v>78</v>
      </c>
      <c r="G427" s="93"/>
      <c r="H427" s="96">
        <v>8</v>
      </c>
      <c r="I427" s="97"/>
      <c r="J427" s="93"/>
      <c r="K427" s="147"/>
      <c r="M427" s="178"/>
      <c r="N427" s="220"/>
      <c r="O427" s="178"/>
      <c r="P427" s="220"/>
      <c r="Q427" s="178"/>
      <c r="R427" s="220"/>
      <c r="S427" s="178"/>
      <c r="T427" s="220"/>
      <c r="U427" s="178"/>
      <c r="V427" s="220"/>
      <c r="W427" s="178"/>
      <c r="X427" s="220"/>
      <c r="Y427" s="178"/>
      <c r="Z427" s="220"/>
      <c r="AA427" s="178"/>
      <c r="AB427" s="220"/>
      <c r="AC427" s="178"/>
      <c r="AD427" s="220"/>
      <c r="AE427" s="178"/>
      <c r="AF427" s="220"/>
      <c r="AG427" s="178"/>
      <c r="AH427" s="220"/>
      <c r="AI427" s="178"/>
      <c r="AJ427" s="220"/>
      <c r="AK427" s="178"/>
      <c r="AL427" s="220"/>
      <c r="AM427" s="178"/>
      <c r="AN427" s="220"/>
      <c r="AO427" s="178"/>
      <c r="AP427" s="220"/>
      <c r="AQ427" s="178"/>
      <c r="AR427" s="220"/>
      <c r="AS427" s="178"/>
      <c r="AT427" s="220"/>
      <c r="AU427" s="178"/>
      <c r="AV427" s="220"/>
      <c r="AW427" s="178"/>
      <c r="AX427" s="220"/>
      <c r="AY427" s="178"/>
      <c r="AZ427" s="220"/>
      <c r="BA427" s="178"/>
      <c r="BB427" s="220"/>
      <c r="BC427" s="178"/>
      <c r="BD427" s="220"/>
      <c r="BE427" s="178"/>
      <c r="BF427" s="220"/>
      <c r="BG427" s="178"/>
      <c r="BH427" s="220"/>
      <c r="BI427" s="178"/>
      <c r="BJ427" s="220"/>
      <c r="BK427" s="178"/>
      <c r="BL427" s="220"/>
      <c r="BM427" s="178"/>
      <c r="BN427" s="220"/>
      <c r="BO427" s="178"/>
      <c r="BP427" s="220"/>
      <c r="BQ427" s="1"/>
    </row>
    <row r="428" spans="1:69" s="1" customFormat="1" ht="16.5" hidden="1" customHeight="1" x14ac:dyDescent="0.2">
      <c r="A428" s="114"/>
      <c r="B428" s="16"/>
      <c r="C428" s="72" t="s">
        <v>203</v>
      </c>
      <c r="D428" s="72" t="s">
        <v>73</v>
      </c>
      <c r="E428" s="73" t="s">
        <v>820</v>
      </c>
      <c r="F428" s="74" t="s">
        <v>711</v>
      </c>
      <c r="G428" s="75" t="s">
        <v>584</v>
      </c>
      <c r="H428" s="76">
        <v>8</v>
      </c>
      <c r="I428" s="77">
        <v>296.8</v>
      </c>
      <c r="J428" s="78">
        <f>ROUND(I428*H428,2)</f>
        <v>2374.4</v>
      </c>
      <c r="K428" s="142"/>
      <c r="M428" s="161">
        <v>0</v>
      </c>
      <c r="N428" s="162">
        <f>M428*I428</f>
        <v>0</v>
      </c>
      <c r="O428" s="161">
        <v>0</v>
      </c>
      <c r="P428" s="162">
        <f>O428*I428</f>
        <v>0</v>
      </c>
      <c r="Q428" s="161">
        <v>0</v>
      </c>
      <c r="R428" s="162">
        <f>Q428*I428</f>
        <v>0</v>
      </c>
      <c r="S428" s="161">
        <f>M428+O428</f>
        <v>0</v>
      </c>
      <c r="T428" s="162">
        <f>S428*I428</f>
        <v>0</v>
      </c>
      <c r="U428" s="161">
        <v>0</v>
      </c>
      <c r="V428" s="162">
        <f>U428*I428</f>
        <v>0</v>
      </c>
      <c r="W428" s="161">
        <f>Q428+S428</f>
        <v>0</v>
      </c>
      <c r="X428" s="162">
        <f>W428*I428</f>
        <v>0</v>
      </c>
      <c r="Y428" s="161">
        <v>0</v>
      </c>
      <c r="Z428" s="162">
        <f>Y428*I428</f>
        <v>0</v>
      </c>
      <c r="AA428" s="161" t="e">
        <f>#REF!+#REF!</f>
        <v>#REF!</v>
      </c>
      <c r="AB428" s="162" t="e">
        <f>AA428*I428</f>
        <v>#REF!</v>
      </c>
      <c r="AC428" s="161">
        <v>0</v>
      </c>
      <c r="AD428" s="162">
        <f>AC428*I428</f>
        <v>0</v>
      </c>
      <c r="AE428" s="161" t="e">
        <f>Y428+AA428</f>
        <v>#REF!</v>
      </c>
      <c r="AF428" s="162" t="e">
        <f>AE428*I428</f>
        <v>#REF!</v>
      </c>
      <c r="AG428" s="161">
        <v>0</v>
      </c>
      <c r="AH428" s="162">
        <f>AG428*I428</f>
        <v>0</v>
      </c>
      <c r="AI428" s="161" t="e">
        <f>AC428+AE428</f>
        <v>#REF!</v>
      </c>
      <c r="AJ428" s="162" t="e">
        <f>AI428*I428</f>
        <v>#REF!</v>
      </c>
      <c r="AK428" s="161">
        <v>0</v>
      </c>
      <c r="AL428" s="162">
        <f>AK428*I428</f>
        <v>0</v>
      </c>
      <c r="AM428" s="161" t="e">
        <f>AG428+AI428</f>
        <v>#REF!</v>
      </c>
      <c r="AN428" s="162" t="e">
        <f>AM428*I428</f>
        <v>#REF!</v>
      </c>
      <c r="AO428" s="161">
        <v>0</v>
      </c>
      <c r="AP428" s="162">
        <f>AO428*I428</f>
        <v>0</v>
      </c>
      <c r="AQ428" s="161" t="e">
        <f>AK428+AM428</f>
        <v>#REF!</v>
      </c>
      <c r="AR428" s="162" t="e">
        <f>AQ428*I428</f>
        <v>#REF!</v>
      </c>
      <c r="AS428" s="161">
        <v>0</v>
      </c>
      <c r="AT428" s="162">
        <f>AS428*I428</f>
        <v>0</v>
      </c>
      <c r="AU428" s="161" t="e">
        <f>AO428+AQ428</f>
        <v>#REF!</v>
      </c>
      <c r="AV428" s="162" t="e">
        <f>AU428*I428</f>
        <v>#REF!</v>
      </c>
      <c r="AW428" s="161">
        <v>0</v>
      </c>
      <c r="AX428" s="162">
        <f>AW428*I428</f>
        <v>0</v>
      </c>
      <c r="AY428" s="161" t="e">
        <f t="shared" ref="AY428" si="751">AS428+AU428</f>
        <v>#REF!</v>
      </c>
      <c r="AZ428" s="162" t="e">
        <f>AY428*I428</f>
        <v>#REF!</v>
      </c>
      <c r="BA428" s="161">
        <v>0</v>
      </c>
      <c r="BB428" s="162">
        <f>BA428*I428</f>
        <v>0</v>
      </c>
      <c r="BC428" s="161" t="e">
        <f t="shared" ref="BC428" si="752">AW428+AY428</f>
        <v>#REF!</v>
      </c>
      <c r="BD428" s="162" t="e">
        <f>BC428*I428</f>
        <v>#REF!</v>
      </c>
      <c r="BE428" s="161">
        <v>0</v>
      </c>
      <c r="BF428" s="162">
        <f>BE428*I428</f>
        <v>0</v>
      </c>
      <c r="BG428" s="161" t="e">
        <f t="shared" ref="BG428" si="753">BA428+BC428</f>
        <v>#REF!</v>
      </c>
      <c r="BH428" s="162" t="e">
        <f>BG428*I428</f>
        <v>#REF!</v>
      </c>
      <c r="BI428" s="161">
        <v>0</v>
      </c>
      <c r="BJ428" s="162">
        <f>BI428*I428</f>
        <v>0</v>
      </c>
      <c r="BK428" s="161" t="e">
        <f t="shared" ref="BK428" si="754">BE428+BG428</f>
        <v>#REF!</v>
      </c>
      <c r="BL428" s="162" t="e">
        <f>BK428*I428</f>
        <v>#REF!</v>
      </c>
      <c r="BM428" s="161">
        <v>0</v>
      </c>
      <c r="BN428" s="162">
        <f>BM428*I428</f>
        <v>0</v>
      </c>
      <c r="BO428" s="161" t="e">
        <f>BI428+BK428</f>
        <v>#REF!</v>
      </c>
      <c r="BP428" s="162" t="e">
        <f>BO428*I428</f>
        <v>#REF!</v>
      </c>
      <c r="BQ428" s="5"/>
    </row>
    <row r="429" spans="1:69" s="5" customFormat="1" ht="11.25" hidden="1" customHeight="1" x14ac:dyDescent="0.2">
      <c r="B429" s="81"/>
      <c r="C429" s="82"/>
      <c r="D429" s="79" t="s">
        <v>77</v>
      </c>
      <c r="E429" s="83" t="s">
        <v>5</v>
      </c>
      <c r="F429" s="84" t="s">
        <v>654</v>
      </c>
      <c r="G429" s="82"/>
      <c r="H429" s="83" t="s">
        <v>5</v>
      </c>
      <c r="I429" s="85"/>
      <c r="J429" s="82"/>
      <c r="K429" s="145"/>
      <c r="M429" s="176"/>
      <c r="N429" s="219"/>
      <c r="O429" s="176"/>
      <c r="P429" s="219"/>
      <c r="Q429" s="176"/>
      <c r="R429" s="219"/>
      <c r="S429" s="176"/>
      <c r="T429" s="219"/>
      <c r="U429" s="176"/>
      <c r="V429" s="219"/>
      <c r="W429" s="176"/>
      <c r="X429" s="219"/>
      <c r="Y429" s="176"/>
      <c r="Z429" s="219"/>
      <c r="AA429" s="176"/>
      <c r="AB429" s="219"/>
      <c r="AC429" s="176"/>
      <c r="AD429" s="219"/>
      <c r="AE429" s="176"/>
      <c r="AF429" s="219"/>
      <c r="AG429" s="176"/>
      <c r="AH429" s="219"/>
      <c r="AI429" s="176"/>
      <c r="AJ429" s="219"/>
      <c r="AK429" s="176"/>
      <c r="AL429" s="219"/>
      <c r="AM429" s="176"/>
      <c r="AN429" s="219"/>
      <c r="AO429" s="176"/>
      <c r="AP429" s="219"/>
      <c r="AQ429" s="176"/>
      <c r="AR429" s="219"/>
      <c r="AS429" s="176"/>
      <c r="AT429" s="219"/>
      <c r="AU429" s="176"/>
      <c r="AV429" s="219"/>
      <c r="AW429" s="176"/>
      <c r="AX429" s="219"/>
      <c r="AY429" s="176"/>
      <c r="AZ429" s="219"/>
      <c r="BA429" s="176"/>
      <c r="BB429" s="219"/>
      <c r="BC429" s="176"/>
      <c r="BD429" s="219"/>
      <c r="BE429" s="176"/>
      <c r="BF429" s="219"/>
      <c r="BG429" s="176"/>
      <c r="BH429" s="219"/>
      <c r="BI429" s="176"/>
      <c r="BJ429" s="219"/>
      <c r="BK429" s="176"/>
      <c r="BL429" s="219"/>
      <c r="BM429" s="176"/>
      <c r="BN429" s="219"/>
      <c r="BO429" s="176"/>
      <c r="BP429" s="219"/>
      <c r="BQ429" s="6"/>
    </row>
    <row r="430" spans="1:69" s="6" customFormat="1" ht="11.25" hidden="1" customHeight="1" x14ac:dyDescent="0.2">
      <c r="B430" s="86"/>
      <c r="C430" s="87"/>
      <c r="D430" s="79" t="s">
        <v>77</v>
      </c>
      <c r="E430" s="88" t="s">
        <v>5</v>
      </c>
      <c r="F430" s="89" t="s">
        <v>88</v>
      </c>
      <c r="G430" s="87"/>
      <c r="H430" s="90">
        <v>8</v>
      </c>
      <c r="I430" s="91"/>
      <c r="J430" s="87"/>
      <c r="K430" s="146"/>
      <c r="M430" s="177"/>
      <c r="N430" s="216"/>
      <c r="O430" s="177"/>
      <c r="P430" s="216"/>
      <c r="Q430" s="177"/>
      <c r="R430" s="216"/>
      <c r="S430" s="177"/>
      <c r="T430" s="216"/>
      <c r="U430" s="177"/>
      <c r="V430" s="216"/>
      <c r="W430" s="177"/>
      <c r="X430" s="216"/>
      <c r="Y430" s="177"/>
      <c r="Z430" s="216"/>
      <c r="AA430" s="177"/>
      <c r="AB430" s="216"/>
      <c r="AC430" s="177"/>
      <c r="AD430" s="216"/>
      <c r="AE430" s="177"/>
      <c r="AF430" s="216"/>
      <c r="AG430" s="177"/>
      <c r="AH430" s="216"/>
      <c r="AI430" s="177"/>
      <c r="AJ430" s="216"/>
      <c r="AK430" s="177"/>
      <c r="AL430" s="216"/>
      <c r="AM430" s="177"/>
      <c r="AN430" s="216"/>
      <c r="AO430" s="177"/>
      <c r="AP430" s="216"/>
      <c r="AQ430" s="177"/>
      <c r="AR430" s="216"/>
      <c r="AS430" s="177"/>
      <c r="AT430" s="216"/>
      <c r="AU430" s="177"/>
      <c r="AV430" s="216"/>
      <c r="AW430" s="177"/>
      <c r="AX430" s="216"/>
      <c r="AY430" s="177"/>
      <c r="AZ430" s="216"/>
      <c r="BA430" s="177"/>
      <c r="BB430" s="216"/>
      <c r="BC430" s="177"/>
      <c r="BD430" s="216"/>
      <c r="BE430" s="177"/>
      <c r="BF430" s="216"/>
      <c r="BG430" s="177"/>
      <c r="BH430" s="216"/>
      <c r="BI430" s="177"/>
      <c r="BJ430" s="216"/>
      <c r="BK430" s="177"/>
      <c r="BL430" s="216"/>
      <c r="BM430" s="177"/>
      <c r="BN430" s="216"/>
      <c r="BO430" s="177"/>
      <c r="BP430" s="216"/>
      <c r="BQ430" s="7"/>
    </row>
    <row r="431" spans="1:69" s="7" customFormat="1" ht="11.25" hidden="1" customHeight="1" x14ac:dyDescent="0.2">
      <c r="B431" s="92"/>
      <c r="C431" s="93"/>
      <c r="D431" s="79" t="s">
        <v>77</v>
      </c>
      <c r="E431" s="94" t="s">
        <v>5</v>
      </c>
      <c r="F431" s="95" t="s">
        <v>78</v>
      </c>
      <c r="G431" s="93"/>
      <c r="H431" s="96">
        <v>8</v>
      </c>
      <c r="I431" s="97"/>
      <c r="J431" s="93"/>
      <c r="K431" s="147"/>
      <c r="M431" s="178"/>
      <c r="N431" s="220"/>
      <c r="O431" s="178"/>
      <c r="P431" s="220"/>
      <c r="Q431" s="178"/>
      <c r="R431" s="220"/>
      <c r="S431" s="178"/>
      <c r="T431" s="220"/>
      <c r="U431" s="178"/>
      <c r="V431" s="220"/>
      <c r="W431" s="178"/>
      <c r="X431" s="220"/>
      <c r="Y431" s="178"/>
      <c r="Z431" s="220"/>
      <c r="AA431" s="178"/>
      <c r="AB431" s="220"/>
      <c r="AC431" s="178"/>
      <c r="AD431" s="220"/>
      <c r="AE431" s="178"/>
      <c r="AF431" s="220"/>
      <c r="AG431" s="178"/>
      <c r="AH431" s="220"/>
      <c r="AI431" s="178"/>
      <c r="AJ431" s="220"/>
      <c r="AK431" s="178"/>
      <c r="AL431" s="220"/>
      <c r="AM431" s="178"/>
      <c r="AN431" s="220"/>
      <c r="AO431" s="178"/>
      <c r="AP431" s="220"/>
      <c r="AQ431" s="178"/>
      <c r="AR431" s="220"/>
      <c r="AS431" s="178"/>
      <c r="AT431" s="220"/>
      <c r="AU431" s="178"/>
      <c r="AV431" s="220"/>
      <c r="AW431" s="178"/>
      <c r="AX431" s="220"/>
      <c r="AY431" s="178"/>
      <c r="AZ431" s="220"/>
      <c r="BA431" s="178"/>
      <c r="BB431" s="220"/>
      <c r="BC431" s="178"/>
      <c r="BD431" s="220"/>
      <c r="BE431" s="178"/>
      <c r="BF431" s="220"/>
      <c r="BG431" s="178"/>
      <c r="BH431" s="220"/>
      <c r="BI431" s="178"/>
      <c r="BJ431" s="220"/>
      <c r="BK431" s="178"/>
      <c r="BL431" s="220"/>
      <c r="BM431" s="178"/>
      <c r="BN431" s="220"/>
      <c r="BO431" s="178"/>
      <c r="BP431" s="220"/>
      <c r="BQ431" s="1"/>
    </row>
    <row r="432" spans="1:69" s="1" customFormat="1" ht="16.5" hidden="1" customHeight="1" x14ac:dyDescent="0.2">
      <c r="A432" s="114"/>
      <c r="B432" s="16"/>
      <c r="C432" s="72" t="s">
        <v>204</v>
      </c>
      <c r="D432" s="72" t="s">
        <v>73</v>
      </c>
      <c r="E432" s="73" t="s">
        <v>821</v>
      </c>
      <c r="F432" s="74" t="s">
        <v>713</v>
      </c>
      <c r="G432" s="75" t="s">
        <v>584</v>
      </c>
      <c r="H432" s="76">
        <v>1</v>
      </c>
      <c r="I432" s="77">
        <v>296.8</v>
      </c>
      <c r="J432" s="78">
        <f>ROUND(I432*H432,2)</f>
        <v>296.8</v>
      </c>
      <c r="K432" s="142"/>
      <c r="M432" s="161">
        <v>0</v>
      </c>
      <c r="N432" s="162">
        <f>M432*I432</f>
        <v>0</v>
      </c>
      <c r="O432" s="161">
        <v>0</v>
      </c>
      <c r="P432" s="162">
        <f>O432*I432</f>
        <v>0</v>
      </c>
      <c r="Q432" s="161">
        <v>0</v>
      </c>
      <c r="R432" s="162">
        <f>Q432*I432</f>
        <v>0</v>
      </c>
      <c r="S432" s="161">
        <f>M432+O432</f>
        <v>0</v>
      </c>
      <c r="T432" s="162">
        <f>S432*I432</f>
        <v>0</v>
      </c>
      <c r="U432" s="161">
        <v>0</v>
      </c>
      <c r="V432" s="162">
        <f>U432*I432</f>
        <v>0</v>
      </c>
      <c r="W432" s="161">
        <f>Q432+S432</f>
        <v>0</v>
      </c>
      <c r="X432" s="162">
        <f>W432*I432</f>
        <v>0</v>
      </c>
      <c r="Y432" s="161">
        <v>0</v>
      </c>
      <c r="Z432" s="162">
        <f>Y432*I432</f>
        <v>0</v>
      </c>
      <c r="AA432" s="161" t="e">
        <f>#REF!+#REF!</f>
        <v>#REF!</v>
      </c>
      <c r="AB432" s="162" t="e">
        <f>AA432*I432</f>
        <v>#REF!</v>
      </c>
      <c r="AC432" s="161">
        <v>0</v>
      </c>
      <c r="AD432" s="162">
        <f>AC432*I432</f>
        <v>0</v>
      </c>
      <c r="AE432" s="161" t="e">
        <f>Y432+AA432</f>
        <v>#REF!</v>
      </c>
      <c r="AF432" s="162" t="e">
        <f>AE432*I432</f>
        <v>#REF!</v>
      </c>
      <c r="AG432" s="161">
        <v>0</v>
      </c>
      <c r="AH432" s="162">
        <f>AG432*I432</f>
        <v>0</v>
      </c>
      <c r="AI432" s="161" t="e">
        <f>AC432+AE432</f>
        <v>#REF!</v>
      </c>
      <c r="AJ432" s="162" t="e">
        <f>AI432*I432</f>
        <v>#REF!</v>
      </c>
      <c r="AK432" s="161">
        <v>0</v>
      </c>
      <c r="AL432" s="162">
        <f>AK432*I432</f>
        <v>0</v>
      </c>
      <c r="AM432" s="161" t="e">
        <f>AG432+AI432</f>
        <v>#REF!</v>
      </c>
      <c r="AN432" s="162" t="e">
        <f>AM432*I432</f>
        <v>#REF!</v>
      </c>
      <c r="AO432" s="161">
        <v>0</v>
      </c>
      <c r="AP432" s="162">
        <f>AO432*I432</f>
        <v>0</v>
      </c>
      <c r="AQ432" s="161" t="e">
        <f>AK432+AM432</f>
        <v>#REF!</v>
      </c>
      <c r="AR432" s="162" t="e">
        <f>AQ432*I432</f>
        <v>#REF!</v>
      </c>
      <c r="AS432" s="161">
        <v>0</v>
      </c>
      <c r="AT432" s="162">
        <f>AS432*I432</f>
        <v>0</v>
      </c>
      <c r="AU432" s="161" t="e">
        <f>AO432+AQ432</f>
        <v>#REF!</v>
      </c>
      <c r="AV432" s="162" t="e">
        <f>AU432*I432</f>
        <v>#REF!</v>
      </c>
      <c r="AW432" s="161">
        <v>0</v>
      </c>
      <c r="AX432" s="162">
        <f>AW432*I432</f>
        <v>0</v>
      </c>
      <c r="AY432" s="161" t="e">
        <f t="shared" ref="AY432" si="755">AS432+AU432</f>
        <v>#REF!</v>
      </c>
      <c r="AZ432" s="162" t="e">
        <f>AY432*I432</f>
        <v>#REF!</v>
      </c>
      <c r="BA432" s="161">
        <v>0</v>
      </c>
      <c r="BB432" s="162">
        <f>BA432*I432</f>
        <v>0</v>
      </c>
      <c r="BC432" s="161" t="e">
        <f t="shared" ref="BC432" si="756">AW432+AY432</f>
        <v>#REF!</v>
      </c>
      <c r="BD432" s="162" t="e">
        <f>BC432*I432</f>
        <v>#REF!</v>
      </c>
      <c r="BE432" s="161">
        <v>0</v>
      </c>
      <c r="BF432" s="162">
        <f>BE432*I432</f>
        <v>0</v>
      </c>
      <c r="BG432" s="161" t="e">
        <f t="shared" ref="BG432" si="757">BA432+BC432</f>
        <v>#REF!</v>
      </c>
      <c r="BH432" s="162" t="e">
        <f>BG432*I432</f>
        <v>#REF!</v>
      </c>
      <c r="BI432" s="161">
        <v>0</v>
      </c>
      <c r="BJ432" s="162">
        <f>BI432*I432</f>
        <v>0</v>
      </c>
      <c r="BK432" s="161" t="e">
        <f t="shared" ref="BK432" si="758">BE432+BG432</f>
        <v>#REF!</v>
      </c>
      <c r="BL432" s="162" t="e">
        <f>BK432*I432</f>
        <v>#REF!</v>
      </c>
      <c r="BM432" s="161">
        <v>0</v>
      </c>
      <c r="BN432" s="162">
        <f>BM432*I432</f>
        <v>0</v>
      </c>
      <c r="BO432" s="161" t="e">
        <f>BI432+BK432</f>
        <v>#REF!</v>
      </c>
      <c r="BP432" s="162" t="e">
        <f>BO432*I432</f>
        <v>#REF!</v>
      </c>
      <c r="BQ432" s="5"/>
    </row>
    <row r="433" spans="1:69" s="5" customFormat="1" ht="11.25" hidden="1" customHeight="1" x14ac:dyDescent="0.2">
      <c r="B433" s="81"/>
      <c r="C433" s="82"/>
      <c r="D433" s="79" t="s">
        <v>77</v>
      </c>
      <c r="E433" s="83" t="s">
        <v>5</v>
      </c>
      <c r="F433" s="84" t="s">
        <v>654</v>
      </c>
      <c r="G433" s="82"/>
      <c r="H433" s="83" t="s">
        <v>5</v>
      </c>
      <c r="I433" s="85"/>
      <c r="J433" s="82"/>
      <c r="K433" s="145"/>
      <c r="M433" s="176"/>
      <c r="N433" s="219"/>
      <c r="O433" s="176"/>
      <c r="P433" s="219"/>
      <c r="Q433" s="176"/>
      <c r="R433" s="219"/>
      <c r="S433" s="176"/>
      <c r="T433" s="219"/>
      <c r="U433" s="176"/>
      <c r="V433" s="219"/>
      <c r="W433" s="176"/>
      <c r="X433" s="219"/>
      <c r="Y433" s="176"/>
      <c r="Z433" s="219"/>
      <c r="AA433" s="176"/>
      <c r="AB433" s="219"/>
      <c r="AC433" s="176"/>
      <c r="AD433" s="219"/>
      <c r="AE433" s="176"/>
      <c r="AF433" s="219"/>
      <c r="AG433" s="176"/>
      <c r="AH433" s="219"/>
      <c r="AI433" s="176"/>
      <c r="AJ433" s="219"/>
      <c r="AK433" s="176"/>
      <c r="AL433" s="219"/>
      <c r="AM433" s="176"/>
      <c r="AN433" s="219"/>
      <c r="AO433" s="176"/>
      <c r="AP433" s="219"/>
      <c r="AQ433" s="176"/>
      <c r="AR433" s="219"/>
      <c r="AS433" s="176"/>
      <c r="AT433" s="219"/>
      <c r="AU433" s="176"/>
      <c r="AV433" s="219"/>
      <c r="AW433" s="176"/>
      <c r="AX433" s="219"/>
      <c r="AY433" s="176"/>
      <c r="AZ433" s="219"/>
      <c r="BA433" s="176"/>
      <c r="BB433" s="219"/>
      <c r="BC433" s="176"/>
      <c r="BD433" s="219"/>
      <c r="BE433" s="176"/>
      <c r="BF433" s="219"/>
      <c r="BG433" s="176"/>
      <c r="BH433" s="219"/>
      <c r="BI433" s="176"/>
      <c r="BJ433" s="219"/>
      <c r="BK433" s="176"/>
      <c r="BL433" s="219"/>
      <c r="BM433" s="176"/>
      <c r="BN433" s="219"/>
      <c r="BO433" s="176"/>
      <c r="BP433" s="219"/>
      <c r="BQ433" s="6"/>
    </row>
    <row r="434" spans="1:69" s="6" customFormat="1" ht="11.25" hidden="1" customHeight="1" x14ac:dyDescent="0.2">
      <c r="B434" s="86"/>
      <c r="C434" s="87"/>
      <c r="D434" s="79" t="s">
        <v>77</v>
      </c>
      <c r="E434" s="88" t="s">
        <v>5</v>
      </c>
      <c r="F434" s="89" t="s">
        <v>39</v>
      </c>
      <c r="G434" s="87"/>
      <c r="H434" s="90">
        <v>1</v>
      </c>
      <c r="I434" s="91"/>
      <c r="J434" s="87"/>
      <c r="K434" s="146"/>
      <c r="M434" s="177"/>
      <c r="N434" s="216"/>
      <c r="O434" s="177"/>
      <c r="P434" s="216"/>
      <c r="Q434" s="177"/>
      <c r="R434" s="216"/>
      <c r="S434" s="177"/>
      <c r="T434" s="216"/>
      <c r="U434" s="177"/>
      <c r="V434" s="216"/>
      <c r="W434" s="177"/>
      <c r="X434" s="216"/>
      <c r="Y434" s="177"/>
      <c r="Z434" s="216"/>
      <c r="AA434" s="177"/>
      <c r="AB434" s="216"/>
      <c r="AC434" s="177"/>
      <c r="AD434" s="216"/>
      <c r="AE434" s="177"/>
      <c r="AF434" s="216"/>
      <c r="AG434" s="177"/>
      <c r="AH434" s="216"/>
      <c r="AI434" s="177"/>
      <c r="AJ434" s="216"/>
      <c r="AK434" s="177"/>
      <c r="AL434" s="216"/>
      <c r="AM434" s="177"/>
      <c r="AN434" s="216"/>
      <c r="AO434" s="177"/>
      <c r="AP434" s="216"/>
      <c r="AQ434" s="177"/>
      <c r="AR434" s="216"/>
      <c r="AS434" s="177"/>
      <c r="AT434" s="216"/>
      <c r="AU434" s="177"/>
      <c r="AV434" s="216"/>
      <c r="AW434" s="177"/>
      <c r="AX434" s="216"/>
      <c r="AY434" s="177"/>
      <c r="AZ434" s="216"/>
      <c r="BA434" s="177"/>
      <c r="BB434" s="216"/>
      <c r="BC434" s="177"/>
      <c r="BD434" s="216"/>
      <c r="BE434" s="177"/>
      <c r="BF434" s="216"/>
      <c r="BG434" s="177"/>
      <c r="BH434" s="216"/>
      <c r="BI434" s="177"/>
      <c r="BJ434" s="216"/>
      <c r="BK434" s="177"/>
      <c r="BL434" s="216"/>
      <c r="BM434" s="177"/>
      <c r="BN434" s="216"/>
      <c r="BO434" s="177"/>
      <c r="BP434" s="216"/>
      <c r="BQ434" s="7"/>
    </row>
    <row r="435" spans="1:69" s="7" customFormat="1" ht="11.25" hidden="1" customHeight="1" x14ac:dyDescent="0.2">
      <c r="B435" s="92"/>
      <c r="C435" s="93"/>
      <c r="D435" s="79" t="s">
        <v>77</v>
      </c>
      <c r="E435" s="94" t="s">
        <v>5</v>
      </c>
      <c r="F435" s="95" t="s">
        <v>78</v>
      </c>
      <c r="G435" s="93"/>
      <c r="H435" s="96">
        <v>1</v>
      </c>
      <c r="I435" s="97"/>
      <c r="J435" s="93"/>
      <c r="K435" s="147"/>
      <c r="M435" s="178"/>
      <c r="N435" s="220"/>
      <c r="O435" s="178"/>
      <c r="P435" s="220"/>
      <c r="Q435" s="178"/>
      <c r="R435" s="220"/>
      <c r="S435" s="178"/>
      <c r="T435" s="220"/>
      <c r="U435" s="178"/>
      <c r="V435" s="220"/>
      <c r="W435" s="178"/>
      <c r="X435" s="220"/>
      <c r="Y435" s="178"/>
      <c r="Z435" s="220"/>
      <c r="AA435" s="178"/>
      <c r="AB435" s="220"/>
      <c r="AC435" s="178"/>
      <c r="AD435" s="220"/>
      <c r="AE435" s="178"/>
      <c r="AF435" s="220"/>
      <c r="AG435" s="178"/>
      <c r="AH435" s="220"/>
      <c r="AI435" s="178"/>
      <c r="AJ435" s="220"/>
      <c r="AK435" s="178"/>
      <c r="AL435" s="220"/>
      <c r="AM435" s="178"/>
      <c r="AN435" s="220"/>
      <c r="AO435" s="178"/>
      <c r="AP435" s="220"/>
      <c r="AQ435" s="178"/>
      <c r="AR435" s="220"/>
      <c r="AS435" s="178"/>
      <c r="AT435" s="220"/>
      <c r="AU435" s="178"/>
      <c r="AV435" s="220"/>
      <c r="AW435" s="178"/>
      <c r="AX435" s="220"/>
      <c r="AY435" s="178"/>
      <c r="AZ435" s="220"/>
      <c r="BA435" s="178"/>
      <c r="BB435" s="220"/>
      <c r="BC435" s="178"/>
      <c r="BD435" s="220"/>
      <c r="BE435" s="178"/>
      <c r="BF435" s="220"/>
      <c r="BG435" s="178"/>
      <c r="BH435" s="220"/>
      <c r="BI435" s="178"/>
      <c r="BJ435" s="220"/>
      <c r="BK435" s="178"/>
      <c r="BL435" s="220"/>
      <c r="BM435" s="178"/>
      <c r="BN435" s="220"/>
      <c r="BO435" s="178"/>
      <c r="BP435" s="220"/>
      <c r="BQ435" s="1"/>
    </row>
    <row r="436" spans="1:69" s="1" customFormat="1" ht="16.5" hidden="1" customHeight="1" x14ac:dyDescent="0.2">
      <c r="A436" s="114"/>
      <c r="B436" s="16"/>
      <c r="C436" s="72" t="s">
        <v>206</v>
      </c>
      <c r="D436" s="72" t="s">
        <v>73</v>
      </c>
      <c r="E436" s="73" t="s">
        <v>822</v>
      </c>
      <c r="F436" s="74" t="s">
        <v>715</v>
      </c>
      <c r="G436" s="75" t="s">
        <v>584</v>
      </c>
      <c r="H436" s="76">
        <v>14</v>
      </c>
      <c r="I436" s="77">
        <v>296.8</v>
      </c>
      <c r="J436" s="78">
        <f>ROUND(I436*H436,2)</f>
        <v>4155.2</v>
      </c>
      <c r="K436" s="142"/>
      <c r="M436" s="161">
        <v>0</v>
      </c>
      <c r="N436" s="162">
        <f>M436*I436</f>
        <v>0</v>
      </c>
      <c r="O436" s="161">
        <v>0</v>
      </c>
      <c r="P436" s="162">
        <f>O436*I436</f>
        <v>0</v>
      </c>
      <c r="Q436" s="161">
        <v>0</v>
      </c>
      <c r="R436" s="162">
        <f>Q436*I436</f>
        <v>0</v>
      </c>
      <c r="S436" s="161">
        <f>M436+O436</f>
        <v>0</v>
      </c>
      <c r="T436" s="162">
        <f>S436*I436</f>
        <v>0</v>
      </c>
      <c r="U436" s="161">
        <v>0</v>
      </c>
      <c r="V436" s="162">
        <f>U436*I436</f>
        <v>0</v>
      </c>
      <c r="W436" s="161">
        <f>Q436+S436</f>
        <v>0</v>
      </c>
      <c r="X436" s="162">
        <f>W436*I436</f>
        <v>0</v>
      </c>
      <c r="Y436" s="161">
        <v>0</v>
      </c>
      <c r="Z436" s="162">
        <f>Y436*I436</f>
        <v>0</v>
      </c>
      <c r="AA436" s="161" t="e">
        <f>#REF!+#REF!</f>
        <v>#REF!</v>
      </c>
      <c r="AB436" s="162" t="e">
        <f>AA436*I436</f>
        <v>#REF!</v>
      </c>
      <c r="AC436" s="161">
        <v>0</v>
      </c>
      <c r="AD436" s="162">
        <f>AC436*I436</f>
        <v>0</v>
      </c>
      <c r="AE436" s="161" t="e">
        <f>Y436+AA436</f>
        <v>#REF!</v>
      </c>
      <c r="AF436" s="162" t="e">
        <f>AE436*I436</f>
        <v>#REF!</v>
      </c>
      <c r="AG436" s="161">
        <v>0</v>
      </c>
      <c r="AH436" s="162">
        <f>AG436*I436</f>
        <v>0</v>
      </c>
      <c r="AI436" s="161" t="e">
        <f>AC436+AE436</f>
        <v>#REF!</v>
      </c>
      <c r="AJ436" s="162" t="e">
        <f>AI436*I436</f>
        <v>#REF!</v>
      </c>
      <c r="AK436" s="161">
        <v>0</v>
      </c>
      <c r="AL436" s="162">
        <f>AK436*I436</f>
        <v>0</v>
      </c>
      <c r="AM436" s="161" t="e">
        <f>AG436+AI436</f>
        <v>#REF!</v>
      </c>
      <c r="AN436" s="162" t="e">
        <f>AM436*I436</f>
        <v>#REF!</v>
      </c>
      <c r="AO436" s="161">
        <v>0</v>
      </c>
      <c r="AP436" s="162">
        <f>AO436*I436</f>
        <v>0</v>
      </c>
      <c r="AQ436" s="161" t="e">
        <f>AK436+AM436</f>
        <v>#REF!</v>
      </c>
      <c r="AR436" s="162" t="e">
        <f>AQ436*I436</f>
        <v>#REF!</v>
      </c>
      <c r="AS436" s="161">
        <v>0</v>
      </c>
      <c r="AT436" s="162">
        <f>AS436*I436</f>
        <v>0</v>
      </c>
      <c r="AU436" s="161" t="e">
        <f>AO436+AQ436</f>
        <v>#REF!</v>
      </c>
      <c r="AV436" s="162" t="e">
        <f>AU436*I436</f>
        <v>#REF!</v>
      </c>
      <c r="AW436" s="161">
        <v>0</v>
      </c>
      <c r="AX436" s="162">
        <f>AW436*I436</f>
        <v>0</v>
      </c>
      <c r="AY436" s="161" t="e">
        <f t="shared" ref="AY436" si="759">AS436+AU436</f>
        <v>#REF!</v>
      </c>
      <c r="AZ436" s="162" t="e">
        <f>AY436*I436</f>
        <v>#REF!</v>
      </c>
      <c r="BA436" s="161">
        <v>0</v>
      </c>
      <c r="BB436" s="162">
        <f>BA436*I436</f>
        <v>0</v>
      </c>
      <c r="BC436" s="161" t="e">
        <f t="shared" ref="BC436" si="760">AW436+AY436</f>
        <v>#REF!</v>
      </c>
      <c r="BD436" s="162" t="e">
        <f>BC436*I436</f>
        <v>#REF!</v>
      </c>
      <c r="BE436" s="161">
        <v>0</v>
      </c>
      <c r="BF436" s="162">
        <f>BE436*I436</f>
        <v>0</v>
      </c>
      <c r="BG436" s="161" t="e">
        <f t="shared" ref="BG436" si="761">BA436+BC436</f>
        <v>#REF!</v>
      </c>
      <c r="BH436" s="162" t="e">
        <f>BG436*I436</f>
        <v>#REF!</v>
      </c>
      <c r="BI436" s="161">
        <v>0</v>
      </c>
      <c r="BJ436" s="162">
        <f>BI436*I436</f>
        <v>0</v>
      </c>
      <c r="BK436" s="161" t="e">
        <f t="shared" ref="BK436" si="762">BE436+BG436</f>
        <v>#REF!</v>
      </c>
      <c r="BL436" s="162" t="e">
        <f>BK436*I436</f>
        <v>#REF!</v>
      </c>
      <c r="BM436" s="161">
        <v>0</v>
      </c>
      <c r="BN436" s="162">
        <f>BM436*I436</f>
        <v>0</v>
      </c>
      <c r="BO436" s="161" t="e">
        <f>BI436+BK436</f>
        <v>#REF!</v>
      </c>
      <c r="BP436" s="162" t="e">
        <f>BO436*I436</f>
        <v>#REF!</v>
      </c>
      <c r="BQ436" s="5"/>
    </row>
    <row r="437" spans="1:69" s="5" customFormat="1" ht="11.25" hidden="1" customHeight="1" x14ac:dyDescent="0.2">
      <c r="B437" s="81"/>
      <c r="C437" s="82"/>
      <c r="D437" s="79" t="s">
        <v>77</v>
      </c>
      <c r="E437" s="83" t="s">
        <v>5</v>
      </c>
      <c r="F437" s="84" t="s">
        <v>654</v>
      </c>
      <c r="G437" s="82"/>
      <c r="H437" s="83" t="s">
        <v>5</v>
      </c>
      <c r="I437" s="85"/>
      <c r="J437" s="82"/>
      <c r="K437" s="145"/>
      <c r="M437" s="176"/>
      <c r="N437" s="219"/>
      <c r="O437" s="176"/>
      <c r="P437" s="219"/>
      <c r="Q437" s="176"/>
      <c r="R437" s="219"/>
      <c r="S437" s="176"/>
      <c r="T437" s="219"/>
      <c r="U437" s="176"/>
      <c r="V437" s="219"/>
      <c r="W437" s="176"/>
      <c r="X437" s="219"/>
      <c r="Y437" s="176"/>
      <c r="Z437" s="219"/>
      <c r="AA437" s="176"/>
      <c r="AB437" s="219"/>
      <c r="AC437" s="176"/>
      <c r="AD437" s="219"/>
      <c r="AE437" s="176"/>
      <c r="AF437" s="219"/>
      <c r="AG437" s="176"/>
      <c r="AH437" s="219"/>
      <c r="AI437" s="176"/>
      <c r="AJ437" s="219"/>
      <c r="AK437" s="176"/>
      <c r="AL437" s="219"/>
      <c r="AM437" s="176"/>
      <c r="AN437" s="219"/>
      <c r="AO437" s="176"/>
      <c r="AP437" s="219"/>
      <c r="AQ437" s="176"/>
      <c r="AR437" s="219"/>
      <c r="AS437" s="176"/>
      <c r="AT437" s="219"/>
      <c r="AU437" s="176"/>
      <c r="AV437" s="219"/>
      <c r="AW437" s="176"/>
      <c r="AX437" s="219"/>
      <c r="AY437" s="176"/>
      <c r="AZ437" s="219"/>
      <c r="BA437" s="176"/>
      <c r="BB437" s="219"/>
      <c r="BC437" s="176"/>
      <c r="BD437" s="219"/>
      <c r="BE437" s="176"/>
      <c r="BF437" s="219"/>
      <c r="BG437" s="176"/>
      <c r="BH437" s="219"/>
      <c r="BI437" s="176"/>
      <c r="BJ437" s="219"/>
      <c r="BK437" s="176"/>
      <c r="BL437" s="219"/>
      <c r="BM437" s="176"/>
      <c r="BN437" s="219"/>
      <c r="BO437" s="176"/>
      <c r="BP437" s="219"/>
      <c r="BQ437" s="6"/>
    </row>
    <row r="438" spans="1:69" s="6" customFormat="1" ht="11.25" hidden="1" customHeight="1" x14ac:dyDescent="0.2">
      <c r="B438" s="86"/>
      <c r="C438" s="87"/>
      <c r="D438" s="79" t="s">
        <v>77</v>
      </c>
      <c r="E438" s="88" t="s">
        <v>5</v>
      </c>
      <c r="F438" s="89" t="s">
        <v>109</v>
      </c>
      <c r="G438" s="87"/>
      <c r="H438" s="90">
        <v>14</v>
      </c>
      <c r="I438" s="91"/>
      <c r="J438" s="87"/>
      <c r="K438" s="146"/>
      <c r="M438" s="177"/>
      <c r="N438" s="216"/>
      <c r="O438" s="177"/>
      <c r="P438" s="216"/>
      <c r="Q438" s="177"/>
      <c r="R438" s="216"/>
      <c r="S438" s="177"/>
      <c r="T438" s="216"/>
      <c r="U438" s="177"/>
      <c r="V438" s="216"/>
      <c r="W438" s="177"/>
      <c r="X438" s="216"/>
      <c r="Y438" s="177"/>
      <c r="Z438" s="216"/>
      <c r="AA438" s="177"/>
      <c r="AB438" s="216"/>
      <c r="AC438" s="177"/>
      <c r="AD438" s="216"/>
      <c r="AE438" s="177"/>
      <c r="AF438" s="216"/>
      <c r="AG438" s="177"/>
      <c r="AH438" s="216"/>
      <c r="AI438" s="177"/>
      <c r="AJ438" s="216"/>
      <c r="AK438" s="177"/>
      <c r="AL438" s="216"/>
      <c r="AM438" s="177"/>
      <c r="AN438" s="216"/>
      <c r="AO438" s="177"/>
      <c r="AP438" s="216"/>
      <c r="AQ438" s="177"/>
      <c r="AR438" s="216"/>
      <c r="AS438" s="177"/>
      <c r="AT438" s="216"/>
      <c r="AU438" s="177"/>
      <c r="AV438" s="216"/>
      <c r="AW438" s="177"/>
      <c r="AX438" s="216"/>
      <c r="AY438" s="177"/>
      <c r="AZ438" s="216"/>
      <c r="BA438" s="177"/>
      <c r="BB438" s="216"/>
      <c r="BC438" s="177"/>
      <c r="BD438" s="216"/>
      <c r="BE438" s="177"/>
      <c r="BF438" s="216"/>
      <c r="BG438" s="177"/>
      <c r="BH438" s="216"/>
      <c r="BI438" s="177"/>
      <c r="BJ438" s="216"/>
      <c r="BK438" s="177"/>
      <c r="BL438" s="216"/>
      <c r="BM438" s="177"/>
      <c r="BN438" s="216"/>
      <c r="BO438" s="177"/>
      <c r="BP438" s="216"/>
      <c r="BQ438" s="7"/>
    </row>
    <row r="439" spans="1:69" s="7" customFormat="1" ht="11.25" hidden="1" customHeight="1" x14ac:dyDescent="0.2">
      <c r="B439" s="92"/>
      <c r="C439" s="93"/>
      <c r="D439" s="79" t="s">
        <v>77</v>
      </c>
      <c r="E439" s="94" t="s">
        <v>5</v>
      </c>
      <c r="F439" s="95" t="s">
        <v>78</v>
      </c>
      <c r="G439" s="93"/>
      <c r="H439" s="96">
        <v>14</v>
      </c>
      <c r="I439" s="97"/>
      <c r="J439" s="93"/>
      <c r="K439" s="147"/>
      <c r="M439" s="178"/>
      <c r="N439" s="220"/>
      <c r="O439" s="178"/>
      <c r="P439" s="220"/>
      <c r="Q439" s="178"/>
      <c r="R439" s="220"/>
      <c r="S439" s="178"/>
      <c r="T439" s="220"/>
      <c r="U439" s="178"/>
      <c r="V439" s="220"/>
      <c r="W439" s="178"/>
      <c r="X439" s="220"/>
      <c r="Y439" s="178"/>
      <c r="Z439" s="220"/>
      <c r="AA439" s="178"/>
      <c r="AB439" s="220"/>
      <c r="AC439" s="178"/>
      <c r="AD439" s="220"/>
      <c r="AE439" s="178"/>
      <c r="AF439" s="220"/>
      <c r="AG439" s="178"/>
      <c r="AH439" s="220"/>
      <c r="AI439" s="178"/>
      <c r="AJ439" s="220"/>
      <c r="AK439" s="178"/>
      <c r="AL439" s="220"/>
      <c r="AM439" s="178"/>
      <c r="AN439" s="220"/>
      <c r="AO439" s="178"/>
      <c r="AP439" s="220"/>
      <c r="AQ439" s="178"/>
      <c r="AR439" s="220"/>
      <c r="AS439" s="178"/>
      <c r="AT439" s="220"/>
      <c r="AU439" s="178"/>
      <c r="AV439" s="220"/>
      <c r="AW439" s="178"/>
      <c r="AX439" s="220"/>
      <c r="AY439" s="178"/>
      <c r="AZ439" s="220"/>
      <c r="BA439" s="178"/>
      <c r="BB439" s="220"/>
      <c r="BC439" s="178"/>
      <c r="BD439" s="220"/>
      <c r="BE439" s="178"/>
      <c r="BF439" s="220"/>
      <c r="BG439" s="178"/>
      <c r="BH439" s="220"/>
      <c r="BI439" s="178"/>
      <c r="BJ439" s="220"/>
      <c r="BK439" s="178"/>
      <c r="BL439" s="220"/>
      <c r="BM439" s="178"/>
      <c r="BN439" s="220"/>
      <c r="BO439" s="178"/>
      <c r="BP439" s="220"/>
      <c r="BQ439" s="1"/>
    </row>
    <row r="440" spans="1:69" s="1" customFormat="1" ht="16.5" hidden="1" customHeight="1" x14ac:dyDescent="0.2">
      <c r="A440" s="114"/>
      <c r="B440" s="16"/>
      <c r="C440" s="72" t="s">
        <v>207</v>
      </c>
      <c r="D440" s="72" t="s">
        <v>73</v>
      </c>
      <c r="E440" s="73" t="s">
        <v>823</v>
      </c>
      <c r="F440" s="74" t="s">
        <v>717</v>
      </c>
      <c r="G440" s="75" t="s">
        <v>584</v>
      </c>
      <c r="H440" s="76">
        <v>17</v>
      </c>
      <c r="I440" s="77">
        <v>371</v>
      </c>
      <c r="J440" s="78">
        <f>ROUND(I440*H440,2)</f>
        <v>6307</v>
      </c>
      <c r="K440" s="142"/>
      <c r="M440" s="161">
        <v>0</v>
      </c>
      <c r="N440" s="162">
        <f>M440*I440</f>
        <v>0</v>
      </c>
      <c r="O440" s="161">
        <v>0</v>
      </c>
      <c r="P440" s="162">
        <f>O440*I440</f>
        <v>0</v>
      </c>
      <c r="Q440" s="161">
        <v>0</v>
      </c>
      <c r="R440" s="162">
        <f>Q440*I440</f>
        <v>0</v>
      </c>
      <c r="S440" s="161">
        <f>M440+O440</f>
        <v>0</v>
      </c>
      <c r="T440" s="162">
        <f>S440*I440</f>
        <v>0</v>
      </c>
      <c r="U440" s="161">
        <v>0</v>
      </c>
      <c r="V440" s="162">
        <f>U440*I440</f>
        <v>0</v>
      </c>
      <c r="W440" s="161">
        <f>Q440+S440</f>
        <v>0</v>
      </c>
      <c r="X440" s="162">
        <f>W440*I440</f>
        <v>0</v>
      </c>
      <c r="Y440" s="161">
        <v>0</v>
      </c>
      <c r="Z440" s="162">
        <f>Y440*I440</f>
        <v>0</v>
      </c>
      <c r="AA440" s="161" t="e">
        <f>#REF!+#REF!</f>
        <v>#REF!</v>
      </c>
      <c r="AB440" s="162" t="e">
        <f>AA440*I440</f>
        <v>#REF!</v>
      </c>
      <c r="AC440" s="161">
        <v>0</v>
      </c>
      <c r="AD440" s="162">
        <f>AC440*I440</f>
        <v>0</v>
      </c>
      <c r="AE440" s="161" t="e">
        <f>Y440+AA440</f>
        <v>#REF!</v>
      </c>
      <c r="AF440" s="162" t="e">
        <f>AE440*I440</f>
        <v>#REF!</v>
      </c>
      <c r="AG440" s="161">
        <v>0</v>
      </c>
      <c r="AH440" s="162">
        <f>AG440*I440</f>
        <v>0</v>
      </c>
      <c r="AI440" s="161" t="e">
        <f>AC440+AE440</f>
        <v>#REF!</v>
      </c>
      <c r="AJ440" s="162" t="e">
        <f>AI440*I440</f>
        <v>#REF!</v>
      </c>
      <c r="AK440" s="161">
        <v>0</v>
      </c>
      <c r="AL440" s="162">
        <f>AK440*I440</f>
        <v>0</v>
      </c>
      <c r="AM440" s="161" t="e">
        <f>AG440+AI440</f>
        <v>#REF!</v>
      </c>
      <c r="AN440" s="162" t="e">
        <f>AM440*I440</f>
        <v>#REF!</v>
      </c>
      <c r="AO440" s="161">
        <v>0</v>
      </c>
      <c r="AP440" s="162">
        <f>AO440*I440</f>
        <v>0</v>
      </c>
      <c r="AQ440" s="161" t="e">
        <f>AK440+AM440</f>
        <v>#REF!</v>
      </c>
      <c r="AR440" s="162" t="e">
        <f>AQ440*I440</f>
        <v>#REF!</v>
      </c>
      <c r="AS440" s="161">
        <v>0</v>
      </c>
      <c r="AT440" s="162">
        <f>AS440*I440</f>
        <v>0</v>
      </c>
      <c r="AU440" s="161" t="e">
        <f>AO440+AQ440</f>
        <v>#REF!</v>
      </c>
      <c r="AV440" s="162" t="e">
        <f>AU440*I440</f>
        <v>#REF!</v>
      </c>
      <c r="AW440" s="161">
        <v>0</v>
      </c>
      <c r="AX440" s="162">
        <f>AW440*I440</f>
        <v>0</v>
      </c>
      <c r="AY440" s="161" t="e">
        <f t="shared" ref="AY440" si="763">AS440+AU440</f>
        <v>#REF!</v>
      </c>
      <c r="AZ440" s="162" t="e">
        <f>AY440*I440</f>
        <v>#REF!</v>
      </c>
      <c r="BA440" s="161">
        <v>0</v>
      </c>
      <c r="BB440" s="162">
        <f>BA440*I440</f>
        <v>0</v>
      </c>
      <c r="BC440" s="161" t="e">
        <f t="shared" ref="BC440" si="764">AW440+AY440</f>
        <v>#REF!</v>
      </c>
      <c r="BD440" s="162" t="e">
        <f>BC440*I440</f>
        <v>#REF!</v>
      </c>
      <c r="BE440" s="161">
        <v>0</v>
      </c>
      <c r="BF440" s="162">
        <f>BE440*I440</f>
        <v>0</v>
      </c>
      <c r="BG440" s="161" t="e">
        <f t="shared" ref="BG440" si="765">BA440+BC440</f>
        <v>#REF!</v>
      </c>
      <c r="BH440" s="162" t="e">
        <f>BG440*I440</f>
        <v>#REF!</v>
      </c>
      <c r="BI440" s="161">
        <v>0</v>
      </c>
      <c r="BJ440" s="162">
        <f>BI440*I440</f>
        <v>0</v>
      </c>
      <c r="BK440" s="161" t="e">
        <f t="shared" ref="BK440" si="766">BE440+BG440</f>
        <v>#REF!</v>
      </c>
      <c r="BL440" s="162" t="e">
        <f>BK440*I440</f>
        <v>#REF!</v>
      </c>
      <c r="BM440" s="161">
        <v>0</v>
      </c>
      <c r="BN440" s="162">
        <f>BM440*I440</f>
        <v>0</v>
      </c>
      <c r="BO440" s="161" t="e">
        <f>BI440+BK440</f>
        <v>#REF!</v>
      </c>
      <c r="BP440" s="162" t="e">
        <f>BO440*I440</f>
        <v>#REF!</v>
      </c>
      <c r="BQ440" s="5"/>
    </row>
    <row r="441" spans="1:69" s="5" customFormat="1" ht="11.25" hidden="1" customHeight="1" x14ac:dyDescent="0.2">
      <c r="B441" s="81"/>
      <c r="C441" s="82"/>
      <c r="D441" s="79" t="s">
        <v>77</v>
      </c>
      <c r="E441" s="83" t="s">
        <v>5</v>
      </c>
      <c r="F441" s="84" t="s">
        <v>654</v>
      </c>
      <c r="G441" s="82"/>
      <c r="H441" s="83" t="s">
        <v>5</v>
      </c>
      <c r="I441" s="85"/>
      <c r="J441" s="82"/>
      <c r="K441" s="145"/>
      <c r="M441" s="176"/>
      <c r="N441" s="219"/>
      <c r="O441" s="176"/>
      <c r="P441" s="219"/>
      <c r="Q441" s="176"/>
      <c r="R441" s="219"/>
      <c r="S441" s="176"/>
      <c r="T441" s="219"/>
      <c r="U441" s="176"/>
      <c r="V441" s="219"/>
      <c r="W441" s="176"/>
      <c r="X441" s="219"/>
      <c r="Y441" s="176"/>
      <c r="Z441" s="219"/>
      <c r="AA441" s="176"/>
      <c r="AB441" s="219"/>
      <c r="AC441" s="176"/>
      <c r="AD441" s="219"/>
      <c r="AE441" s="176"/>
      <c r="AF441" s="219"/>
      <c r="AG441" s="176"/>
      <c r="AH441" s="219"/>
      <c r="AI441" s="176"/>
      <c r="AJ441" s="219"/>
      <c r="AK441" s="176"/>
      <c r="AL441" s="219"/>
      <c r="AM441" s="176"/>
      <c r="AN441" s="219"/>
      <c r="AO441" s="176"/>
      <c r="AP441" s="219"/>
      <c r="AQ441" s="176"/>
      <c r="AR441" s="219"/>
      <c r="AS441" s="176"/>
      <c r="AT441" s="219"/>
      <c r="AU441" s="176"/>
      <c r="AV441" s="219"/>
      <c r="AW441" s="176"/>
      <c r="AX441" s="219"/>
      <c r="AY441" s="176"/>
      <c r="AZ441" s="219"/>
      <c r="BA441" s="176"/>
      <c r="BB441" s="219"/>
      <c r="BC441" s="176"/>
      <c r="BD441" s="219"/>
      <c r="BE441" s="176"/>
      <c r="BF441" s="219"/>
      <c r="BG441" s="176"/>
      <c r="BH441" s="219"/>
      <c r="BI441" s="176"/>
      <c r="BJ441" s="219"/>
      <c r="BK441" s="176"/>
      <c r="BL441" s="219"/>
      <c r="BM441" s="176"/>
      <c r="BN441" s="219"/>
      <c r="BO441" s="176"/>
      <c r="BP441" s="219"/>
      <c r="BQ441" s="6"/>
    </row>
    <row r="442" spans="1:69" s="6" customFormat="1" ht="11.25" hidden="1" customHeight="1" x14ac:dyDescent="0.2">
      <c r="B442" s="86"/>
      <c r="C442" s="87"/>
      <c r="D442" s="79" t="s">
        <v>77</v>
      </c>
      <c r="E442" s="88" t="s">
        <v>5</v>
      </c>
      <c r="F442" s="89" t="s">
        <v>113</v>
      </c>
      <c r="G442" s="87"/>
      <c r="H442" s="90">
        <v>17</v>
      </c>
      <c r="I442" s="91"/>
      <c r="J442" s="87"/>
      <c r="K442" s="146"/>
      <c r="M442" s="177"/>
      <c r="N442" s="216"/>
      <c r="O442" s="177"/>
      <c r="P442" s="216"/>
      <c r="Q442" s="177"/>
      <c r="R442" s="216"/>
      <c r="S442" s="177"/>
      <c r="T442" s="216"/>
      <c r="U442" s="177"/>
      <c r="V442" s="216"/>
      <c r="W442" s="177"/>
      <c r="X442" s="216"/>
      <c r="Y442" s="177"/>
      <c r="Z442" s="216"/>
      <c r="AA442" s="177"/>
      <c r="AB442" s="216"/>
      <c r="AC442" s="177"/>
      <c r="AD442" s="216"/>
      <c r="AE442" s="177"/>
      <c r="AF442" s="216"/>
      <c r="AG442" s="177"/>
      <c r="AH442" s="216"/>
      <c r="AI442" s="177"/>
      <c r="AJ442" s="216"/>
      <c r="AK442" s="177"/>
      <c r="AL442" s="216"/>
      <c r="AM442" s="177"/>
      <c r="AN442" s="216"/>
      <c r="AO442" s="177"/>
      <c r="AP442" s="216"/>
      <c r="AQ442" s="177"/>
      <c r="AR442" s="216"/>
      <c r="AS442" s="177"/>
      <c r="AT442" s="216"/>
      <c r="AU442" s="177"/>
      <c r="AV442" s="216"/>
      <c r="AW442" s="177"/>
      <c r="AX442" s="216"/>
      <c r="AY442" s="177"/>
      <c r="AZ442" s="216"/>
      <c r="BA442" s="177"/>
      <c r="BB442" s="216"/>
      <c r="BC442" s="177"/>
      <c r="BD442" s="216"/>
      <c r="BE442" s="177"/>
      <c r="BF442" s="216"/>
      <c r="BG442" s="177"/>
      <c r="BH442" s="216"/>
      <c r="BI442" s="177"/>
      <c r="BJ442" s="216"/>
      <c r="BK442" s="177"/>
      <c r="BL442" s="216"/>
      <c r="BM442" s="177"/>
      <c r="BN442" s="216"/>
      <c r="BO442" s="177"/>
      <c r="BP442" s="216"/>
      <c r="BQ442" s="7"/>
    </row>
    <row r="443" spans="1:69" s="7" customFormat="1" ht="11.25" hidden="1" customHeight="1" x14ac:dyDescent="0.2">
      <c r="B443" s="92"/>
      <c r="C443" s="93"/>
      <c r="D443" s="79" t="s">
        <v>77</v>
      </c>
      <c r="E443" s="94" t="s">
        <v>5</v>
      </c>
      <c r="F443" s="95" t="s">
        <v>78</v>
      </c>
      <c r="G443" s="93"/>
      <c r="H443" s="96">
        <v>17</v>
      </c>
      <c r="I443" s="97"/>
      <c r="J443" s="93"/>
      <c r="K443" s="147"/>
      <c r="M443" s="178"/>
      <c r="N443" s="220"/>
      <c r="O443" s="178"/>
      <c r="P443" s="220"/>
      <c r="Q443" s="178"/>
      <c r="R443" s="220"/>
      <c r="S443" s="178"/>
      <c r="T443" s="220"/>
      <c r="U443" s="178"/>
      <c r="V443" s="220"/>
      <c r="W443" s="178"/>
      <c r="X443" s="220"/>
      <c r="Y443" s="178"/>
      <c r="Z443" s="220"/>
      <c r="AA443" s="178"/>
      <c r="AB443" s="220"/>
      <c r="AC443" s="178"/>
      <c r="AD443" s="220"/>
      <c r="AE443" s="178"/>
      <c r="AF443" s="220"/>
      <c r="AG443" s="178"/>
      <c r="AH443" s="220"/>
      <c r="AI443" s="178"/>
      <c r="AJ443" s="220"/>
      <c r="AK443" s="178"/>
      <c r="AL443" s="220"/>
      <c r="AM443" s="178"/>
      <c r="AN443" s="220"/>
      <c r="AO443" s="178"/>
      <c r="AP443" s="220"/>
      <c r="AQ443" s="178"/>
      <c r="AR443" s="220"/>
      <c r="AS443" s="178"/>
      <c r="AT443" s="220"/>
      <c r="AU443" s="178"/>
      <c r="AV443" s="220"/>
      <c r="AW443" s="178"/>
      <c r="AX443" s="220"/>
      <c r="AY443" s="178"/>
      <c r="AZ443" s="220"/>
      <c r="BA443" s="178"/>
      <c r="BB443" s="220"/>
      <c r="BC443" s="178"/>
      <c r="BD443" s="220"/>
      <c r="BE443" s="178"/>
      <c r="BF443" s="220"/>
      <c r="BG443" s="178"/>
      <c r="BH443" s="220"/>
      <c r="BI443" s="178"/>
      <c r="BJ443" s="220"/>
      <c r="BK443" s="178"/>
      <c r="BL443" s="220"/>
      <c r="BM443" s="178"/>
      <c r="BN443" s="220"/>
      <c r="BO443" s="178"/>
      <c r="BP443" s="220"/>
      <c r="BQ443" s="1"/>
    </row>
    <row r="444" spans="1:69" s="1" customFormat="1" ht="16.5" hidden="1" customHeight="1" x14ac:dyDescent="0.2">
      <c r="A444" s="114"/>
      <c r="B444" s="16"/>
      <c r="C444" s="72" t="s">
        <v>208</v>
      </c>
      <c r="D444" s="72" t="s">
        <v>73</v>
      </c>
      <c r="E444" s="73" t="s">
        <v>824</v>
      </c>
      <c r="F444" s="74" t="s">
        <v>719</v>
      </c>
      <c r="G444" s="75" t="s">
        <v>584</v>
      </c>
      <c r="H444" s="76">
        <v>2</v>
      </c>
      <c r="I444" s="77">
        <v>318</v>
      </c>
      <c r="J444" s="78">
        <f>ROUND(I444*H444,2)</f>
        <v>636</v>
      </c>
      <c r="K444" s="142"/>
      <c r="M444" s="161">
        <v>0</v>
      </c>
      <c r="N444" s="162">
        <f>M444*I444</f>
        <v>0</v>
      </c>
      <c r="O444" s="161">
        <v>0</v>
      </c>
      <c r="P444" s="162">
        <f>O444*I444</f>
        <v>0</v>
      </c>
      <c r="Q444" s="161">
        <v>0</v>
      </c>
      <c r="R444" s="162">
        <f>Q444*I444</f>
        <v>0</v>
      </c>
      <c r="S444" s="161">
        <f>M444+O444</f>
        <v>0</v>
      </c>
      <c r="T444" s="162">
        <f>S444*I444</f>
        <v>0</v>
      </c>
      <c r="U444" s="161">
        <v>0</v>
      </c>
      <c r="V444" s="162">
        <f>U444*I444</f>
        <v>0</v>
      </c>
      <c r="W444" s="161">
        <f>Q444+S444</f>
        <v>0</v>
      </c>
      <c r="X444" s="162">
        <f>W444*I444</f>
        <v>0</v>
      </c>
      <c r="Y444" s="161">
        <v>0</v>
      </c>
      <c r="Z444" s="162">
        <f>Y444*I444</f>
        <v>0</v>
      </c>
      <c r="AA444" s="161" t="e">
        <f>#REF!+#REF!</f>
        <v>#REF!</v>
      </c>
      <c r="AB444" s="162" t="e">
        <f>AA444*I444</f>
        <v>#REF!</v>
      </c>
      <c r="AC444" s="161">
        <v>0</v>
      </c>
      <c r="AD444" s="162">
        <f>AC444*I444</f>
        <v>0</v>
      </c>
      <c r="AE444" s="161" t="e">
        <f>Y444+AA444</f>
        <v>#REF!</v>
      </c>
      <c r="AF444" s="162" t="e">
        <f>AE444*I444</f>
        <v>#REF!</v>
      </c>
      <c r="AG444" s="161">
        <v>0</v>
      </c>
      <c r="AH444" s="162">
        <f>AG444*I444</f>
        <v>0</v>
      </c>
      <c r="AI444" s="161" t="e">
        <f>AC444+AE444</f>
        <v>#REF!</v>
      </c>
      <c r="AJ444" s="162" t="e">
        <f>AI444*I444</f>
        <v>#REF!</v>
      </c>
      <c r="AK444" s="161">
        <v>0</v>
      </c>
      <c r="AL444" s="162">
        <f>AK444*I444</f>
        <v>0</v>
      </c>
      <c r="AM444" s="161" t="e">
        <f>AG444+AI444</f>
        <v>#REF!</v>
      </c>
      <c r="AN444" s="162" t="e">
        <f>AM444*I444</f>
        <v>#REF!</v>
      </c>
      <c r="AO444" s="161">
        <v>0</v>
      </c>
      <c r="AP444" s="162">
        <f>AO444*I444</f>
        <v>0</v>
      </c>
      <c r="AQ444" s="161" t="e">
        <f>AK444+AM444</f>
        <v>#REF!</v>
      </c>
      <c r="AR444" s="162" t="e">
        <f>AQ444*I444</f>
        <v>#REF!</v>
      </c>
      <c r="AS444" s="161">
        <v>0</v>
      </c>
      <c r="AT444" s="162">
        <f>AS444*I444</f>
        <v>0</v>
      </c>
      <c r="AU444" s="161" t="e">
        <f>AO444+AQ444</f>
        <v>#REF!</v>
      </c>
      <c r="AV444" s="162" t="e">
        <f>AU444*I444</f>
        <v>#REF!</v>
      </c>
      <c r="AW444" s="161">
        <v>0</v>
      </c>
      <c r="AX444" s="162">
        <f>AW444*I444</f>
        <v>0</v>
      </c>
      <c r="AY444" s="161" t="e">
        <f t="shared" ref="AY444" si="767">AS444+AU444</f>
        <v>#REF!</v>
      </c>
      <c r="AZ444" s="162" t="e">
        <f>AY444*I444</f>
        <v>#REF!</v>
      </c>
      <c r="BA444" s="161">
        <v>0</v>
      </c>
      <c r="BB444" s="162">
        <f>BA444*I444</f>
        <v>0</v>
      </c>
      <c r="BC444" s="161" t="e">
        <f t="shared" ref="BC444" si="768">AW444+AY444</f>
        <v>#REF!</v>
      </c>
      <c r="BD444" s="162" t="e">
        <f>BC444*I444</f>
        <v>#REF!</v>
      </c>
      <c r="BE444" s="161">
        <v>0</v>
      </c>
      <c r="BF444" s="162">
        <f>BE444*I444</f>
        <v>0</v>
      </c>
      <c r="BG444" s="161" t="e">
        <f t="shared" ref="BG444" si="769">BA444+BC444</f>
        <v>#REF!</v>
      </c>
      <c r="BH444" s="162" t="e">
        <f>BG444*I444</f>
        <v>#REF!</v>
      </c>
      <c r="BI444" s="161">
        <v>0</v>
      </c>
      <c r="BJ444" s="162">
        <f>BI444*I444</f>
        <v>0</v>
      </c>
      <c r="BK444" s="161" t="e">
        <f t="shared" ref="BK444" si="770">BE444+BG444</f>
        <v>#REF!</v>
      </c>
      <c r="BL444" s="162" t="e">
        <f>BK444*I444</f>
        <v>#REF!</v>
      </c>
      <c r="BM444" s="161">
        <v>0</v>
      </c>
      <c r="BN444" s="162">
        <f>BM444*I444</f>
        <v>0</v>
      </c>
      <c r="BO444" s="161" t="e">
        <f>BI444+BK444</f>
        <v>#REF!</v>
      </c>
      <c r="BP444" s="162" t="e">
        <f>BO444*I444</f>
        <v>#REF!</v>
      </c>
      <c r="BQ444" s="5"/>
    </row>
    <row r="445" spans="1:69" s="5" customFormat="1" ht="11.25" hidden="1" customHeight="1" x14ac:dyDescent="0.2">
      <c r="B445" s="81"/>
      <c r="C445" s="82"/>
      <c r="D445" s="79" t="s">
        <v>77</v>
      </c>
      <c r="E445" s="83" t="s">
        <v>5</v>
      </c>
      <c r="F445" s="84" t="s">
        <v>654</v>
      </c>
      <c r="G445" s="82"/>
      <c r="H445" s="83" t="s">
        <v>5</v>
      </c>
      <c r="I445" s="85"/>
      <c r="J445" s="82"/>
      <c r="K445" s="145"/>
      <c r="M445" s="176"/>
      <c r="N445" s="219"/>
      <c r="O445" s="176"/>
      <c r="P445" s="219"/>
      <c r="Q445" s="176"/>
      <c r="R445" s="219"/>
      <c r="S445" s="176"/>
      <c r="T445" s="219"/>
      <c r="U445" s="176"/>
      <c r="V445" s="219"/>
      <c r="W445" s="176"/>
      <c r="X445" s="219"/>
      <c r="Y445" s="176"/>
      <c r="Z445" s="219"/>
      <c r="AA445" s="176"/>
      <c r="AB445" s="219"/>
      <c r="AC445" s="176"/>
      <c r="AD445" s="219"/>
      <c r="AE445" s="176"/>
      <c r="AF445" s="219"/>
      <c r="AG445" s="176"/>
      <c r="AH445" s="219"/>
      <c r="AI445" s="176"/>
      <c r="AJ445" s="219"/>
      <c r="AK445" s="176"/>
      <c r="AL445" s="219"/>
      <c r="AM445" s="176"/>
      <c r="AN445" s="219"/>
      <c r="AO445" s="176"/>
      <c r="AP445" s="219"/>
      <c r="AQ445" s="176"/>
      <c r="AR445" s="219"/>
      <c r="AS445" s="176"/>
      <c r="AT445" s="219"/>
      <c r="AU445" s="176"/>
      <c r="AV445" s="219"/>
      <c r="AW445" s="176"/>
      <c r="AX445" s="219"/>
      <c r="AY445" s="176"/>
      <c r="AZ445" s="219"/>
      <c r="BA445" s="176"/>
      <c r="BB445" s="219"/>
      <c r="BC445" s="176"/>
      <c r="BD445" s="219"/>
      <c r="BE445" s="176"/>
      <c r="BF445" s="219"/>
      <c r="BG445" s="176"/>
      <c r="BH445" s="219"/>
      <c r="BI445" s="176"/>
      <c r="BJ445" s="219"/>
      <c r="BK445" s="176"/>
      <c r="BL445" s="219"/>
      <c r="BM445" s="176"/>
      <c r="BN445" s="219"/>
      <c r="BO445" s="176"/>
      <c r="BP445" s="219"/>
      <c r="BQ445" s="6"/>
    </row>
    <row r="446" spans="1:69" s="6" customFormat="1" ht="11.25" hidden="1" customHeight="1" x14ac:dyDescent="0.2">
      <c r="B446" s="86"/>
      <c r="C446" s="87"/>
      <c r="D446" s="79" t="s">
        <v>77</v>
      </c>
      <c r="E446" s="88" t="s">
        <v>5</v>
      </c>
      <c r="F446" s="89" t="s">
        <v>41</v>
      </c>
      <c r="G446" s="87"/>
      <c r="H446" s="90">
        <v>2</v>
      </c>
      <c r="I446" s="91"/>
      <c r="J446" s="87"/>
      <c r="K446" s="146"/>
      <c r="M446" s="177"/>
      <c r="N446" s="216"/>
      <c r="O446" s="177"/>
      <c r="P446" s="216"/>
      <c r="Q446" s="177"/>
      <c r="R446" s="216"/>
      <c r="S446" s="177"/>
      <c r="T446" s="216"/>
      <c r="U446" s="177"/>
      <c r="V446" s="216"/>
      <c r="W446" s="177"/>
      <c r="X446" s="216"/>
      <c r="Y446" s="177"/>
      <c r="Z446" s="216"/>
      <c r="AA446" s="177"/>
      <c r="AB446" s="216"/>
      <c r="AC446" s="177"/>
      <c r="AD446" s="216"/>
      <c r="AE446" s="177"/>
      <c r="AF446" s="216"/>
      <c r="AG446" s="177"/>
      <c r="AH446" s="216"/>
      <c r="AI446" s="177"/>
      <c r="AJ446" s="216"/>
      <c r="AK446" s="177"/>
      <c r="AL446" s="216"/>
      <c r="AM446" s="177"/>
      <c r="AN446" s="216"/>
      <c r="AO446" s="177"/>
      <c r="AP446" s="216"/>
      <c r="AQ446" s="177"/>
      <c r="AR446" s="216"/>
      <c r="AS446" s="177"/>
      <c r="AT446" s="216"/>
      <c r="AU446" s="177"/>
      <c r="AV446" s="216"/>
      <c r="AW446" s="177"/>
      <c r="AX446" s="216"/>
      <c r="AY446" s="177"/>
      <c r="AZ446" s="216"/>
      <c r="BA446" s="177"/>
      <c r="BB446" s="216"/>
      <c r="BC446" s="177"/>
      <c r="BD446" s="216"/>
      <c r="BE446" s="177"/>
      <c r="BF446" s="216"/>
      <c r="BG446" s="177"/>
      <c r="BH446" s="216"/>
      <c r="BI446" s="177"/>
      <c r="BJ446" s="216"/>
      <c r="BK446" s="177"/>
      <c r="BL446" s="216"/>
      <c r="BM446" s="177"/>
      <c r="BN446" s="216"/>
      <c r="BO446" s="177"/>
      <c r="BP446" s="216"/>
      <c r="BQ446" s="7"/>
    </row>
    <row r="447" spans="1:69" s="7" customFormat="1" ht="11.25" hidden="1" customHeight="1" x14ac:dyDescent="0.2">
      <c r="B447" s="92"/>
      <c r="C447" s="93"/>
      <c r="D447" s="79" t="s">
        <v>77</v>
      </c>
      <c r="E447" s="94" t="s">
        <v>5</v>
      </c>
      <c r="F447" s="95" t="s">
        <v>78</v>
      </c>
      <c r="G447" s="93"/>
      <c r="H447" s="96">
        <v>2</v>
      </c>
      <c r="I447" s="97"/>
      <c r="J447" s="93"/>
      <c r="K447" s="147"/>
      <c r="M447" s="178"/>
      <c r="N447" s="220"/>
      <c r="O447" s="178"/>
      <c r="P447" s="220"/>
      <c r="Q447" s="178"/>
      <c r="R447" s="220"/>
      <c r="S447" s="178"/>
      <c r="T447" s="220"/>
      <c r="U447" s="178"/>
      <c r="V447" s="220"/>
      <c r="W447" s="178"/>
      <c r="X447" s="220"/>
      <c r="Y447" s="178"/>
      <c r="Z447" s="220"/>
      <c r="AA447" s="178"/>
      <c r="AB447" s="220"/>
      <c r="AC447" s="178"/>
      <c r="AD447" s="220"/>
      <c r="AE447" s="178"/>
      <c r="AF447" s="220"/>
      <c r="AG447" s="178"/>
      <c r="AH447" s="220"/>
      <c r="AI447" s="178"/>
      <c r="AJ447" s="220"/>
      <c r="AK447" s="178"/>
      <c r="AL447" s="220"/>
      <c r="AM447" s="178"/>
      <c r="AN447" s="220"/>
      <c r="AO447" s="178"/>
      <c r="AP447" s="220"/>
      <c r="AQ447" s="178"/>
      <c r="AR447" s="220"/>
      <c r="AS447" s="178"/>
      <c r="AT447" s="220"/>
      <c r="AU447" s="178"/>
      <c r="AV447" s="220"/>
      <c r="AW447" s="178"/>
      <c r="AX447" s="220"/>
      <c r="AY447" s="178"/>
      <c r="AZ447" s="220"/>
      <c r="BA447" s="178"/>
      <c r="BB447" s="220"/>
      <c r="BC447" s="178"/>
      <c r="BD447" s="220"/>
      <c r="BE447" s="178"/>
      <c r="BF447" s="220"/>
      <c r="BG447" s="178"/>
      <c r="BH447" s="220"/>
      <c r="BI447" s="178"/>
      <c r="BJ447" s="220"/>
      <c r="BK447" s="178"/>
      <c r="BL447" s="220"/>
      <c r="BM447" s="178"/>
      <c r="BN447" s="220"/>
      <c r="BO447" s="178"/>
      <c r="BP447" s="220"/>
      <c r="BQ447" s="1"/>
    </row>
    <row r="448" spans="1:69" s="1" customFormat="1" ht="16.5" hidden="1" customHeight="1" x14ac:dyDescent="0.2">
      <c r="A448" s="114"/>
      <c r="B448" s="16"/>
      <c r="C448" s="72" t="s">
        <v>209</v>
      </c>
      <c r="D448" s="72" t="s">
        <v>73</v>
      </c>
      <c r="E448" s="73" t="s">
        <v>825</v>
      </c>
      <c r="F448" s="74" t="s">
        <v>721</v>
      </c>
      <c r="G448" s="75" t="s">
        <v>584</v>
      </c>
      <c r="H448" s="76">
        <v>2</v>
      </c>
      <c r="I448" s="77">
        <v>371</v>
      </c>
      <c r="J448" s="78">
        <f>ROUND(I448*H448,2)</f>
        <v>742</v>
      </c>
      <c r="K448" s="142"/>
      <c r="M448" s="161">
        <v>0</v>
      </c>
      <c r="N448" s="162">
        <f>M448*I448</f>
        <v>0</v>
      </c>
      <c r="O448" s="161">
        <v>0</v>
      </c>
      <c r="P448" s="162">
        <f>O448*I448</f>
        <v>0</v>
      </c>
      <c r="Q448" s="161">
        <v>0</v>
      </c>
      <c r="R448" s="162">
        <f>Q448*I448</f>
        <v>0</v>
      </c>
      <c r="S448" s="161">
        <f>M448+O448</f>
        <v>0</v>
      </c>
      <c r="T448" s="162">
        <f>S448*I448</f>
        <v>0</v>
      </c>
      <c r="U448" s="161">
        <v>0</v>
      </c>
      <c r="V448" s="162">
        <f>U448*I448</f>
        <v>0</v>
      </c>
      <c r="W448" s="161">
        <f>Q448+S448</f>
        <v>0</v>
      </c>
      <c r="X448" s="162">
        <f>W448*I448</f>
        <v>0</v>
      </c>
      <c r="Y448" s="161">
        <v>0</v>
      </c>
      <c r="Z448" s="162">
        <f>Y448*I448</f>
        <v>0</v>
      </c>
      <c r="AA448" s="161" t="e">
        <f>#REF!+#REF!</f>
        <v>#REF!</v>
      </c>
      <c r="AB448" s="162" t="e">
        <f>AA448*I448</f>
        <v>#REF!</v>
      </c>
      <c r="AC448" s="161">
        <v>0</v>
      </c>
      <c r="AD448" s="162">
        <f>AC448*I448</f>
        <v>0</v>
      </c>
      <c r="AE448" s="161" t="e">
        <f>Y448+AA448</f>
        <v>#REF!</v>
      </c>
      <c r="AF448" s="162" t="e">
        <f>AE448*I448</f>
        <v>#REF!</v>
      </c>
      <c r="AG448" s="161">
        <v>0</v>
      </c>
      <c r="AH448" s="162">
        <f>AG448*I448</f>
        <v>0</v>
      </c>
      <c r="AI448" s="161" t="e">
        <f>AC448+AE448</f>
        <v>#REF!</v>
      </c>
      <c r="AJ448" s="162" t="e">
        <f>AI448*I448</f>
        <v>#REF!</v>
      </c>
      <c r="AK448" s="161">
        <v>0</v>
      </c>
      <c r="AL448" s="162">
        <f>AK448*I448</f>
        <v>0</v>
      </c>
      <c r="AM448" s="161" t="e">
        <f>AG448+AI448</f>
        <v>#REF!</v>
      </c>
      <c r="AN448" s="162" t="e">
        <f>AM448*I448</f>
        <v>#REF!</v>
      </c>
      <c r="AO448" s="161">
        <v>0</v>
      </c>
      <c r="AP448" s="162">
        <f>AO448*I448</f>
        <v>0</v>
      </c>
      <c r="AQ448" s="161" t="e">
        <f>AK448+AM448</f>
        <v>#REF!</v>
      </c>
      <c r="AR448" s="162" t="e">
        <f>AQ448*I448</f>
        <v>#REF!</v>
      </c>
      <c r="AS448" s="161">
        <v>0</v>
      </c>
      <c r="AT448" s="162">
        <f>AS448*I448</f>
        <v>0</v>
      </c>
      <c r="AU448" s="161" t="e">
        <f>AO448+AQ448</f>
        <v>#REF!</v>
      </c>
      <c r="AV448" s="162" t="e">
        <f>AU448*I448</f>
        <v>#REF!</v>
      </c>
      <c r="AW448" s="161">
        <v>0</v>
      </c>
      <c r="AX448" s="162">
        <f>AW448*I448</f>
        <v>0</v>
      </c>
      <c r="AY448" s="161" t="e">
        <f t="shared" ref="AY448" si="771">AS448+AU448</f>
        <v>#REF!</v>
      </c>
      <c r="AZ448" s="162" t="e">
        <f>AY448*I448</f>
        <v>#REF!</v>
      </c>
      <c r="BA448" s="161">
        <v>0</v>
      </c>
      <c r="BB448" s="162">
        <f>BA448*I448</f>
        <v>0</v>
      </c>
      <c r="BC448" s="161" t="e">
        <f t="shared" ref="BC448" si="772">AW448+AY448</f>
        <v>#REF!</v>
      </c>
      <c r="BD448" s="162" t="e">
        <f>BC448*I448</f>
        <v>#REF!</v>
      </c>
      <c r="BE448" s="161">
        <v>0</v>
      </c>
      <c r="BF448" s="162">
        <f>BE448*I448</f>
        <v>0</v>
      </c>
      <c r="BG448" s="161" t="e">
        <f t="shared" ref="BG448" si="773">BA448+BC448</f>
        <v>#REF!</v>
      </c>
      <c r="BH448" s="162" t="e">
        <f>BG448*I448</f>
        <v>#REF!</v>
      </c>
      <c r="BI448" s="161">
        <v>0</v>
      </c>
      <c r="BJ448" s="162">
        <f>BI448*I448</f>
        <v>0</v>
      </c>
      <c r="BK448" s="161" t="e">
        <f t="shared" ref="BK448" si="774">BE448+BG448</f>
        <v>#REF!</v>
      </c>
      <c r="BL448" s="162" t="e">
        <f>BK448*I448</f>
        <v>#REF!</v>
      </c>
      <c r="BM448" s="161">
        <v>0</v>
      </c>
      <c r="BN448" s="162">
        <f>BM448*I448</f>
        <v>0</v>
      </c>
      <c r="BO448" s="161" t="e">
        <f>BI448+BK448</f>
        <v>#REF!</v>
      </c>
      <c r="BP448" s="162" t="e">
        <f>BO448*I448</f>
        <v>#REF!</v>
      </c>
      <c r="BQ448" s="5"/>
    </row>
    <row r="449" spans="1:69" s="5" customFormat="1" ht="11.25" hidden="1" customHeight="1" x14ac:dyDescent="0.2">
      <c r="B449" s="81"/>
      <c r="C449" s="82"/>
      <c r="D449" s="79" t="s">
        <v>77</v>
      </c>
      <c r="E449" s="83" t="s">
        <v>5</v>
      </c>
      <c r="F449" s="84" t="s">
        <v>654</v>
      </c>
      <c r="G449" s="82"/>
      <c r="H449" s="83" t="s">
        <v>5</v>
      </c>
      <c r="I449" s="85"/>
      <c r="J449" s="82"/>
      <c r="K449" s="145"/>
      <c r="M449" s="176"/>
      <c r="N449" s="219"/>
      <c r="O449" s="176"/>
      <c r="P449" s="219"/>
      <c r="Q449" s="176"/>
      <c r="R449" s="219"/>
      <c r="S449" s="176"/>
      <c r="T449" s="219"/>
      <c r="U449" s="176"/>
      <c r="V449" s="219"/>
      <c r="W449" s="176"/>
      <c r="X449" s="219"/>
      <c r="Y449" s="176"/>
      <c r="Z449" s="219"/>
      <c r="AA449" s="176"/>
      <c r="AB449" s="219"/>
      <c r="AC449" s="176"/>
      <c r="AD449" s="219"/>
      <c r="AE449" s="176"/>
      <c r="AF449" s="219"/>
      <c r="AG449" s="176"/>
      <c r="AH449" s="219"/>
      <c r="AI449" s="176"/>
      <c r="AJ449" s="219"/>
      <c r="AK449" s="176"/>
      <c r="AL449" s="219"/>
      <c r="AM449" s="176"/>
      <c r="AN449" s="219"/>
      <c r="AO449" s="176"/>
      <c r="AP449" s="219"/>
      <c r="AQ449" s="176"/>
      <c r="AR449" s="219"/>
      <c r="AS449" s="176"/>
      <c r="AT449" s="219"/>
      <c r="AU449" s="176"/>
      <c r="AV449" s="219"/>
      <c r="AW449" s="176"/>
      <c r="AX449" s="219"/>
      <c r="AY449" s="176"/>
      <c r="AZ449" s="219"/>
      <c r="BA449" s="176"/>
      <c r="BB449" s="219"/>
      <c r="BC449" s="176"/>
      <c r="BD449" s="219"/>
      <c r="BE449" s="176"/>
      <c r="BF449" s="219"/>
      <c r="BG449" s="176"/>
      <c r="BH449" s="219"/>
      <c r="BI449" s="176"/>
      <c r="BJ449" s="219"/>
      <c r="BK449" s="176"/>
      <c r="BL449" s="219"/>
      <c r="BM449" s="176"/>
      <c r="BN449" s="219"/>
      <c r="BO449" s="176"/>
      <c r="BP449" s="219"/>
      <c r="BQ449" s="6"/>
    </row>
    <row r="450" spans="1:69" s="6" customFormat="1" ht="11.25" hidden="1" customHeight="1" x14ac:dyDescent="0.2">
      <c r="B450" s="86"/>
      <c r="C450" s="87"/>
      <c r="D450" s="79" t="s">
        <v>77</v>
      </c>
      <c r="E450" s="88" t="s">
        <v>5</v>
      </c>
      <c r="F450" s="89" t="s">
        <v>41</v>
      </c>
      <c r="G450" s="87"/>
      <c r="H450" s="90">
        <v>2</v>
      </c>
      <c r="I450" s="91"/>
      <c r="J450" s="87"/>
      <c r="K450" s="146"/>
      <c r="M450" s="177"/>
      <c r="N450" s="216"/>
      <c r="O450" s="177"/>
      <c r="P450" s="216"/>
      <c r="Q450" s="177"/>
      <c r="R450" s="216"/>
      <c r="S450" s="177"/>
      <c r="T450" s="216"/>
      <c r="U450" s="177"/>
      <c r="V450" s="216"/>
      <c r="W450" s="177"/>
      <c r="X450" s="216"/>
      <c r="Y450" s="177"/>
      <c r="Z450" s="216"/>
      <c r="AA450" s="177"/>
      <c r="AB450" s="216"/>
      <c r="AC450" s="177"/>
      <c r="AD450" s="216"/>
      <c r="AE450" s="177"/>
      <c r="AF450" s="216"/>
      <c r="AG450" s="177"/>
      <c r="AH450" s="216"/>
      <c r="AI450" s="177"/>
      <c r="AJ450" s="216"/>
      <c r="AK450" s="177"/>
      <c r="AL450" s="216"/>
      <c r="AM450" s="177"/>
      <c r="AN450" s="216"/>
      <c r="AO450" s="177"/>
      <c r="AP450" s="216"/>
      <c r="AQ450" s="177"/>
      <c r="AR450" s="216"/>
      <c r="AS450" s="177"/>
      <c r="AT450" s="216"/>
      <c r="AU450" s="177"/>
      <c r="AV450" s="216"/>
      <c r="AW450" s="177"/>
      <c r="AX450" s="216"/>
      <c r="AY450" s="177"/>
      <c r="AZ450" s="216"/>
      <c r="BA450" s="177"/>
      <c r="BB450" s="216"/>
      <c r="BC450" s="177"/>
      <c r="BD450" s="216"/>
      <c r="BE450" s="177"/>
      <c r="BF450" s="216"/>
      <c r="BG450" s="177"/>
      <c r="BH450" s="216"/>
      <c r="BI450" s="177"/>
      <c r="BJ450" s="216"/>
      <c r="BK450" s="177"/>
      <c r="BL450" s="216"/>
      <c r="BM450" s="177"/>
      <c r="BN450" s="216"/>
      <c r="BO450" s="177"/>
      <c r="BP450" s="216"/>
      <c r="BQ450" s="7"/>
    </row>
    <row r="451" spans="1:69" s="7" customFormat="1" ht="11.25" hidden="1" customHeight="1" x14ac:dyDescent="0.2">
      <c r="B451" s="92"/>
      <c r="C451" s="93"/>
      <c r="D451" s="79" t="s">
        <v>77</v>
      </c>
      <c r="E451" s="94" t="s">
        <v>5</v>
      </c>
      <c r="F451" s="95" t="s">
        <v>78</v>
      </c>
      <c r="G451" s="93"/>
      <c r="H451" s="96">
        <v>2</v>
      </c>
      <c r="I451" s="97"/>
      <c r="J451" s="93"/>
      <c r="K451" s="147"/>
      <c r="M451" s="178"/>
      <c r="N451" s="220"/>
      <c r="O451" s="178"/>
      <c r="P451" s="220"/>
      <c r="Q451" s="178"/>
      <c r="R451" s="220"/>
      <c r="S451" s="178"/>
      <c r="T451" s="220"/>
      <c r="U451" s="178"/>
      <c r="V451" s="220"/>
      <c r="W451" s="178"/>
      <c r="X451" s="220"/>
      <c r="Y451" s="178"/>
      <c r="Z451" s="220"/>
      <c r="AA451" s="178"/>
      <c r="AB451" s="220"/>
      <c r="AC451" s="178"/>
      <c r="AD451" s="220"/>
      <c r="AE451" s="178"/>
      <c r="AF451" s="220"/>
      <c r="AG451" s="178"/>
      <c r="AH451" s="220"/>
      <c r="AI451" s="178"/>
      <c r="AJ451" s="220"/>
      <c r="AK451" s="178"/>
      <c r="AL451" s="220"/>
      <c r="AM451" s="178"/>
      <c r="AN451" s="220"/>
      <c r="AO451" s="178"/>
      <c r="AP451" s="220"/>
      <c r="AQ451" s="178"/>
      <c r="AR451" s="220"/>
      <c r="AS451" s="178"/>
      <c r="AT451" s="220"/>
      <c r="AU451" s="178"/>
      <c r="AV451" s="220"/>
      <c r="AW451" s="178"/>
      <c r="AX451" s="220"/>
      <c r="AY451" s="178"/>
      <c r="AZ451" s="220"/>
      <c r="BA451" s="178"/>
      <c r="BB451" s="220"/>
      <c r="BC451" s="178"/>
      <c r="BD451" s="220"/>
      <c r="BE451" s="178"/>
      <c r="BF451" s="220"/>
      <c r="BG451" s="178"/>
      <c r="BH451" s="220"/>
      <c r="BI451" s="178"/>
      <c r="BJ451" s="220"/>
      <c r="BK451" s="178"/>
      <c r="BL451" s="220"/>
      <c r="BM451" s="178"/>
      <c r="BN451" s="220"/>
      <c r="BO451" s="178"/>
      <c r="BP451" s="220"/>
      <c r="BQ451" s="1"/>
    </row>
    <row r="452" spans="1:69" s="1" customFormat="1" ht="16.5" hidden="1" customHeight="1" x14ac:dyDescent="0.2">
      <c r="A452" s="114"/>
      <c r="B452" s="16"/>
      <c r="C452" s="72" t="s">
        <v>210</v>
      </c>
      <c r="D452" s="72" t="s">
        <v>73</v>
      </c>
      <c r="E452" s="73" t="s">
        <v>826</v>
      </c>
      <c r="F452" s="74" t="s">
        <v>723</v>
      </c>
      <c r="G452" s="75" t="s">
        <v>584</v>
      </c>
      <c r="H452" s="76">
        <v>1</v>
      </c>
      <c r="I452" s="77">
        <v>318</v>
      </c>
      <c r="J452" s="78">
        <f>ROUND(I452*H452,2)</f>
        <v>318</v>
      </c>
      <c r="K452" s="142"/>
      <c r="M452" s="161">
        <v>0</v>
      </c>
      <c r="N452" s="162">
        <f>M452*I452</f>
        <v>0</v>
      </c>
      <c r="O452" s="161">
        <v>0</v>
      </c>
      <c r="P452" s="162">
        <f>O452*I452</f>
        <v>0</v>
      </c>
      <c r="Q452" s="161">
        <v>0</v>
      </c>
      <c r="R452" s="162">
        <f>Q452*I452</f>
        <v>0</v>
      </c>
      <c r="S452" s="161">
        <f>M452+O452</f>
        <v>0</v>
      </c>
      <c r="T452" s="162">
        <f>S452*I452</f>
        <v>0</v>
      </c>
      <c r="U452" s="161">
        <v>0</v>
      </c>
      <c r="V452" s="162">
        <f>U452*I452</f>
        <v>0</v>
      </c>
      <c r="W452" s="161">
        <f>Q452+S452</f>
        <v>0</v>
      </c>
      <c r="X452" s="162">
        <f>W452*I452</f>
        <v>0</v>
      </c>
      <c r="Y452" s="161">
        <v>0</v>
      </c>
      <c r="Z452" s="162">
        <f>Y452*I452</f>
        <v>0</v>
      </c>
      <c r="AA452" s="161" t="e">
        <f>#REF!+#REF!</f>
        <v>#REF!</v>
      </c>
      <c r="AB452" s="162" t="e">
        <f>AA452*I452</f>
        <v>#REF!</v>
      </c>
      <c r="AC452" s="161">
        <v>0</v>
      </c>
      <c r="AD452" s="162">
        <f>AC452*I452</f>
        <v>0</v>
      </c>
      <c r="AE452" s="161" t="e">
        <f>Y452+AA452</f>
        <v>#REF!</v>
      </c>
      <c r="AF452" s="162" t="e">
        <f>AE452*I452</f>
        <v>#REF!</v>
      </c>
      <c r="AG452" s="161">
        <v>0</v>
      </c>
      <c r="AH452" s="162">
        <f>AG452*I452</f>
        <v>0</v>
      </c>
      <c r="AI452" s="161" t="e">
        <f>AC452+AE452</f>
        <v>#REF!</v>
      </c>
      <c r="AJ452" s="162" t="e">
        <f>AI452*I452</f>
        <v>#REF!</v>
      </c>
      <c r="AK452" s="161">
        <v>0</v>
      </c>
      <c r="AL452" s="162">
        <f>AK452*I452</f>
        <v>0</v>
      </c>
      <c r="AM452" s="161" t="e">
        <f>AG452+AI452</f>
        <v>#REF!</v>
      </c>
      <c r="AN452" s="162" t="e">
        <f>AM452*I452</f>
        <v>#REF!</v>
      </c>
      <c r="AO452" s="161">
        <v>0</v>
      </c>
      <c r="AP452" s="162">
        <f>AO452*I452</f>
        <v>0</v>
      </c>
      <c r="AQ452" s="161" t="e">
        <f>AK452+AM452</f>
        <v>#REF!</v>
      </c>
      <c r="AR452" s="162" t="e">
        <f>AQ452*I452</f>
        <v>#REF!</v>
      </c>
      <c r="AS452" s="161">
        <v>0</v>
      </c>
      <c r="AT452" s="162">
        <f>AS452*I452</f>
        <v>0</v>
      </c>
      <c r="AU452" s="161" t="e">
        <f>AO452+AQ452</f>
        <v>#REF!</v>
      </c>
      <c r="AV452" s="162" t="e">
        <f>AU452*I452</f>
        <v>#REF!</v>
      </c>
      <c r="AW452" s="161">
        <v>0</v>
      </c>
      <c r="AX452" s="162">
        <f>AW452*I452</f>
        <v>0</v>
      </c>
      <c r="AY452" s="161" t="e">
        <f t="shared" ref="AY452" si="775">AS452+AU452</f>
        <v>#REF!</v>
      </c>
      <c r="AZ452" s="162" t="e">
        <f>AY452*I452</f>
        <v>#REF!</v>
      </c>
      <c r="BA452" s="161">
        <v>0</v>
      </c>
      <c r="BB452" s="162">
        <f>BA452*I452</f>
        <v>0</v>
      </c>
      <c r="BC452" s="161" t="e">
        <f t="shared" ref="BC452" si="776">AW452+AY452</f>
        <v>#REF!</v>
      </c>
      <c r="BD452" s="162" t="e">
        <f>BC452*I452</f>
        <v>#REF!</v>
      </c>
      <c r="BE452" s="161">
        <v>0</v>
      </c>
      <c r="BF452" s="162">
        <f>BE452*I452</f>
        <v>0</v>
      </c>
      <c r="BG452" s="161" t="e">
        <f t="shared" ref="BG452" si="777">BA452+BC452</f>
        <v>#REF!</v>
      </c>
      <c r="BH452" s="162" t="e">
        <f>BG452*I452</f>
        <v>#REF!</v>
      </c>
      <c r="BI452" s="161">
        <v>0</v>
      </c>
      <c r="BJ452" s="162">
        <f>BI452*I452</f>
        <v>0</v>
      </c>
      <c r="BK452" s="161" t="e">
        <f t="shared" ref="BK452" si="778">BE452+BG452</f>
        <v>#REF!</v>
      </c>
      <c r="BL452" s="162" t="e">
        <f>BK452*I452</f>
        <v>#REF!</v>
      </c>
      <c r="BM452" s="161">
        <v>0</v>
      </c>
      <c r="BN452" s="162">
        <f>BM452*I452</f>
        <v>0</v>
      </c>
      <c r="BO452" s="161" t="e">
        <f>BI452+BK452</f>
        <v>#REF!</v>
      </c>
      <c r="BP452" s="162" t="e">
        <f>BO452*I452</f>
        <v>#REF!</v>
      </c>
      <c r="BQ452" s="5"/>
    </row>
    <row r="453" spans="1:69" s="5" customFormat="1" ht="11.25" hidden="1" customHeight="1" x14ac:dyDescent="0.2">
      <c r="B453" s="81"/>
      <c r="C453" s="82"/>
      <c r="D453" s="79" t="s">
        <v>77</v>
      </c>
      <c r="E453" s="83" t="s">
        <v>5</v>
      </c>
      <c r="F453" s="84" t="s">
        <v>654</v>
      </c>
      <c r="G453" s="82"/>
      <c r="H453" s="83" t="s">
        <v>5</v>
      </c>
      <c r="I453" s="85"/>
      <c r="J453" s="82"/>
      <c r="K453" s="145"/>
      <c r="M453" s="176"/>
      <c r="N453" s="219"/>
      <c r="O453" s="176"/>
      <c r="P453" s="219"/>
      <c r="Q453" s="176"/>
      <c r="R453" s="219"/>
      <c r="S453" s="176"/>
      <c r="T453" s="219"/>
      <c r="U453" s="176"/>
      <c r="V453" s="219"/>
      <c r="W453" s="176"/>
      <c r="X453" s="219"/>
      <c r="Y453" s="176"/>
      <c r="Z453" s="219"/>
      <c r="AA453" s="176"/>
      <c r="AB453" s="219"/>
      <c r="AC453" s="176"/>
      <c r="AD453" s="219"/>
      <c r="AE453" s="176"/>
      <c r="AF453" s="219"/>
      <c r="AG453" s="176"/>
      <c r="AH453" s="219"/>
      <c r="AI453" s="176"/>
      <c r="AJ453" s="219"/>
      <c r="AK453" s="176"/>
      <c r="AL453" s="219"/>
      <c r="AM453" s="176"/>
      <c r="AN453" s="219"/>
      <c r="AO453" s="176"/>
      <c r="AP453" s="219"/>
      <c r="AQ453" s="176"/>
      <c r="AR453" s="219"/>
      <c r="AS453" s="176"/>
      <c r="AT453" s="219"/>
      <c r="AU453" s="176"/>
      <c r="AV453" s="219"/>
      <c r="AW453" s="176"/>
      <c r="AX453" s="219"/>
      <c r="AY453" s="176"/>
      <c r="AZ453" s="219"/>
      <c r="BA453" s="176"/>
      <c r="BB453" s="219"/>
      <c r="BC453" s="176"/>
      <c r="BD453" s="219"/>
      <c r="BE453" s="176"/>
      <c r="BF453" s="219"/>
      <c r="BG453" s="176"/>
      <c r="BH453" s="219"/>
      <c r="BI453" s="176"/>
      <c r="BJ453" s="219"/>
      <c r="BK453" s="176"/>
      <c r="BL453" s="219"/>
      <c r="BM453" s="176"/>
      <c r="BN453" s="219"/>
      <c r="BO453" s="176"/>
      <c r="BP453" s="219"/>
      <c r="BQ453" s="6"/>
    </row>
    <row r="454" spans="1:69" s="6" customFormat="1" ht="11.25" hidden="1" customHeight="1" x14ac:dyDescent="0.2">
      <c r="B454" s="86"/>
      <c r="C454" s="87"/>
      <c r="D454" s="79" t="s">
        <v>77</v>
      </c>
      <c r="E454" s="88" t="s">
        <v>5</v>
      </c>
      <c r="F454" s="89" t="s">
        <v>39</v>
      </c>
      <c r="G454" s="87"/>
      <c r="H454" s="90">
        <v>1</v>
      </c>
      <c r="I454" s="91"/>
      <c r="J454" s="87"/>
      <c r="K454" s="146"/>
      <c r="M454" s="177"/>
      <c r="N454" s="216"/>
      <c r="O454" s="177"/>
      <c r="P454" s="216"/>
      <c r="Q454" s="177"/>
      <c r="R454" s="216"/>
      <c r="S454" s="177"/>
      <c r="T454" s="216"/>
      <c r="U454" s="177"/>
      <c r="V454" s="216"/>
      <c r="W454" s="177"/>
      <c r="X454" s="216"/>
      <c r="Y454" s="177"/>
      <c r="Z454" s="216"/>
      <c r="AA454" s="177"/>
      <c r="AB454" s="216"/>
      <c r="AC454" s="177"/>
      <c r="AD454" s="216"/>
      <c r="AE454" s="177"/>
      <c r="AF454" s="216"/>
      <c r="AG454" s="177"/>
      <c r="AH454" s="216"/>
      <c r="AI454" s="177"/>
      <c r="AJ454" s="216"/>
      <c r="AK454" s="177"/>
      <c r="AL454" s="216"/>
      <c r="AM454" s="177"/>
      <c r="AN454" s="216"/>
      <c r="AO454" s="177"/>
      <c r="AP454" s="216"/>
      <c r="AQ454" s="177"/>
      <c r="AR454" s="216"/>
      <c r="AS454" s="177"/>
      <c r="AT454" s="216"/>
      <c r="AU454" s="177"/>
      <c r="AV454" s="216"/>
      <c r="AW454" s="177"/>
      <c r="AX454" s="216"/>
      <c r="AY454" s="177"/>
      <c r="AZ454" s="216"/>
      <c r="BA454" s="177"/>
      <c r="BB454" s="216"/>
      <c r="BC454" s="177"/>
      <c r="BD454" s="216"/>
      <c r="BE454" s="177"/>
      <c r="BF454" s="216"/>
      <c r="BG454" s="177"/>
      <c r="BH454" s="216"/>
      <c r="BI454" s="177"/>
      <c r="BJ454" s="216"/>
      <c r="BK454" s="177"/>
      <c r="BL454" s="216"/>
      <c r="BM454" s="177"/>
      <c r="BN454" s="216"/>
      <c r="BO454" s="177"/>
      <c r="BP454" s="216"/>
      <c r="BQ454" s="7"/>
    </row>
    <row r="455" spans="1:69" s="7" customFormat="1" ht="11.25" hidden="1" customHeight="1" x14ac:dyDescent="0.2">
      <c r="B455" s="92"/>
      <c r="C455" s="93"/>
      <c r="D455" s="79" t="s">
        <v>77</v>
      </c>
      <c r="E455" s="94" t="s">
        <v>5</v>
      </c>
      <c r="F455" s="95" t="s">
        <v>78</v>
      </c>
      <c r="G455" s="93"/>
      <c r="H455" s="96">
        <v>1</v>
      </c>
      <c r="I455" s="97"/>
      <c r="J455" s="93"/>
      <c r="K455" s="147"/>
      <c r="M455" s="178"/>
      <c r="N455" s="220"/>
      <c r="O455" s="178"/>
      <c r="P455" s="220"/>
      <c r="Q455" s="178"/>
      <c r="R455" s="220"/>
      <c r="S455" s="178"/>
      <c r="T455" s="220"/>
      <c r="U455" s="178"/>
      <c r="V455" s="220"/>
      <c r="W455" s="178"/>
      <c r="X455" s="220"/>
      <c r="Y455" s="178"/>
      <c r="Z455" s="220"/>
      <c r="AA455" s="178"/>
      <c r="AB455" s="220"/>
      <c r="AC455" s="178"/>
      <c r="AD455" s="220"/>
      <c r="AE455" s="178"/>
      <c r="AF455" s="220"/>
      <c r="AG455" s="178"/>
      <c r="AH455" s="220"/>
      <c r="AI455" s="178"/>
      <c r="AJ455" s="220"/>
      <c r="AK455" s="178"/>
      <c r="AL455" s="220"/>
      <c r="AM455" s="178"/>
      <c r="AN455" s="220"/>
      <c r="AO455" s="178"/>
      <c r="AP455" s="220"/>
      <c r="AQ455" s="178"/>
      <c r="AR455" s="220"/>
      <c r="AS455" s="178"/>
      <c r="AT455" s="220"/>
      <c r="AU455" s="178"/>
      <c r="AV455" s="220"/>
      <c r="AW455" s="178"/>
      <c r="AX455" s="220"/>
      <c r="AY455" s="178"/>
      <c r="AZ455" s="220"/>
      <c r="BA455" s="178"/>
      <c r="BB455" s="220"/>
      <c r="BC455" s="178"/>
      <c r="BD455" s="220"/>
      <c r="BE455" s="178"/>
      <c r="BF455" s="220"/>
      <c r="BG455" s="178"/>
      <c r="BH455" s="220"/>
      <c r="BI455" s="178"/>
      <c r="BJ455" s="220"/>
      <c r="BK455" s="178"/>
      <c r="BL455" s="220"/>
      <c r="BM455" s="178"/>
      <c r="BN455" s="220"/>
      <c r="BO455" s="178"/>
      <c r="BP455" s="220"/>
      <c r="BQ455" s="1"/>
    </row>
    <row r="456" spans="1:69" s="1" customFormat="1" ht="16.5" hidden="1" customHeight="1" x14ac:dyDescent="0.2">
      <c r="A456" s="114"/>
      <c r="B456" s="16"/>
      <c r="C456" s="72" t="s">
        <v>211</v>
      </c>
      <c r="D456" s="72" t="s">
        <v>73</v>
      </c>
      <c r="E456" s="73" t="s">
        <v>827</v>
      </c>
      <c r="F456" s="74" t="s">
        <v>828</v>
      </c>
      <c r="G456" s="75" t="s">
        <v>584</v>
      </c>
      <c r="H456" s="76">
        <v>9</v>
      </c>
      <c r="I456" s="77">
        <v>339.2</v>
      </c>
      <c r="J456" s="78">
        <f>ROUND(I456*H456,2)</f>
        <v>3052.8</v>
      </c>
      <c r="K456" s="142"/>
      <c r="M456" s="161">
        <v>0</v>
      </c>
      <c r="N456" s="162">
        <f>M456*I456</f>
        <v>0</v>
      </c>
      <c r="O456" s="161">
        <v>0</v>
      </c>
      <c r="P456" s="162">
        <f>O456*I456</f>
        <v>0</v>
      </c>
      <c r="Q456" s="161">
        <v>0</v>
      </c>
      <c r="R456" s="162">
        <f>Q456*I456</f>
        <v>0</v>
      </c>
      <c r="S456" s="161">
        <f>M456+O456</f>
        <v>0</v>
      </c>
      <c r="T456" s="162">
        <f>S456*I456</f>
        <v>0</v>
      </c>
      <c r="U456" s="161">
        <v>0</v>
      </c>
      <c r="V456" s="162">
        <f>U456*I456</f>
        <v>0</v>
      </c>
      <c r="W456" s="161">
        <f>Q456+S456</f>
        <v>0</v>
      </c>
      <c r="X456" s="162">
        <f>W456*I456</f>
        <v>0</v>
      </c>
      <c r="Y456" s="161">
        <v>0</v>
      </c>
      <c r="Z456" s="162">
        <f>Y456*I456</f>
        <v>0</v>
      </c>
      <c r="AA456" s="161" t="e">
        <f>#REF!+#REF!</f>
        <v>#REF!</v>
      </c>
      <c r="AB456" s="162" t="e">
        <f>AA456*I456</f>
        <v>#REF!</v>
      </c>
      <c r="AC456" s="161">
        <v>0</v>
      </c>
      <c r="AD456" s="162">
        <f>AC456*I456</f>
        <v>0</v>
      </c>
      <c r="AE456" s="161" t="e">
        <f>Y456+AA456</f>
        <v>#REF!</v>
      </c>
      <c r="AF456" s="162" t="e">
        <f>AE456*I456</f>
        <v>#REF!</v>
      </c>
      <c r="AG456" s="161">
        <v>0</v>
      </c>
      <c r="AH456" s="162">
        <f>AG456*I456</f>
        <v>0</v>
      </c>
      <c r="AI456" s="161" t="e">
        <f>AC456+AE456</f>
        <v>#REF!</v>
      </c>
      <c r="AJ456" s="162" t="e">
        <f>AI456*I456</f>
        <v>#REF!</v>
      </c>
      <c r="AK456" s="161">
        <v>0</v>
      </c>
      <c r="AL456" s="162">
        <f>AK456*I456</f>
        <v>0</v>
      </c>
      <c r="AM456" s="161" t="e">
        <f>AG456+AI456</f>
        <v>#REF!</v>
      </c>
      <c r="AN456" s="162" t="e">
        <f>AM456*I456</f>
        <v>#REF!</v>
      </c>
      <c r="AO456" s="161">
        <v>0</v>
      </c>
      <c r="AP456" s="162">
        <f>AO456*I456</f>
        <v>0</v>
      </c>
      <c r="AQ456" s="161" t="e">
        <f>AK456+AM456</f>
        <v>#REF!</v>
      </c>
      <c r="AR456" s="162" t="e">
        <f>AQ456*I456</f>
        <v>#REF!</v>
      </c>
      <c r="AS456" s="161">
        <v>0</v>
      </c>
      <c r="AT456" s="162">
        <f>AS456*I456</f>
        <v>0</v>
      </c>
      <c r="AU456" s="161" t="e">
        <f>AO456+AQ456</f>
        <v>#REF!</v>
      </c>
      <c r="AV456" s="162" t="e">
        <f>AU456*I456</f>
        <v>#REF!</v>
      </c>
      <c r="AW456" s="161">
        <v>0</v>
      </c>
      <c r="AX456" s="162">
        <f>AW456*I456</f>
        <v>0</v>
      </c>
      <c r="AY456" s="161" t="e">
        <f t="shared" ref="AY456" si="779">AS456+AU456</f>
        <v>#REF!</v>
      </c>
      <c r="AZ456" s="162" t="e">
        <f>AY456*I456</f>
        <v>#REF!</v>
      </c>
      <c r="BA456" s="161">
        <v>0</v>
      </c>
      <c r="BB456" s="162">
        <f>BA456*I456</f>
        <v>0</v>
      </c>
      <c r="BC456" s="161" t="e">
        <f t="shared" ref="BC456" si="780">AW456+AY456</f>
        <v>#REF!</v>
      </c>
      <c r="BD456" s="162" t="e">
        <f>BC456*I456</f>
        <v>#REF!</v>
      </c>
      <c r="BE456" s="161">
        <v>0</v>
      </c>
      <c r="BF456" s="162">
        <f>BE456*I456</f>
        <v>0</v>
      </c>
      <c r="BG456" s="161" t="e">
        <f t="shared" ref="BG456" si="781">BA456+BC456</f>
        <v>#REF!</v>
      </c>
      <c r="BH456" s="162" t="e">
        <f>BG456*I456</f>
        <v>#REF!</v>
      </c>
      <c r="BI456" s="161">
        <v>0</v>
      </c>
      <c r="BJ456" s="162">
        <f>BI456*I456</f>
        <v>0</v>
      </c>
      <c r="BK456" s="161" t="e">
        <f t="shared" ref="BK456" si="782">BE456+BG456</f>
        <v>#REF!</v>
      </c>
      <c r="BL456" s="162" t="e">
        <f>BK456*I456</f>
        <v>#REF!</v>
      </c>
      <c r="BM456" s="161">
        <v>0</v>
      </c>
      <c r="BN456" s="162">
        <f>BM456*I456</f>
        <v>0</v>
      </c>
      <c r="BO456" s="161" t="e">
        <f>BI456+BK456</f>
        <v>#REF!</v>
      </c>
      <c r="BP456" s="162" t="e">
        <f>BO456*I456</f>
        <v>#REF!</v>
      </c>
      <c r="BQ456" s="5"/>
    </row>
    <row r="457" spans="1:69" s="5" customFormat="1" ht="11.25" hidden="1" customHeight="1" x14ac:dyDescent="0.2">
      <c r="B457" s="81"/>
      <c r="C457" s="82"/>
      <c r="D457" s="79" t="s">
        <v>77</v>
      </c>
      <c r="E457" s="83" t="s">
        <v>5</v>
      </c>
      <c r="F457" s="84" t="s">
        <v>654</v>
      </c>
      <c r="G457" s="82"/>
      <c r="H457" s="83" t="s">
        <v>5</v>
      </c>
      <c r="I457" s="85"/>
      <c r="J457" s="82"/>
      <c r="K457" s="145"/>
      <c r="M457" s="176"/>
      <c r="N457" s="219"/>
      <c r="O457" s="176"/>
      <c r="P457" s="219"/>
      <c r="Q457" s="176"/>
      <c r="R457" s="219"/>
      <c r="S457" s="176"/>
      <c r="T457" s="219"/>
      <c r="U457" s="176"/>
      <c r="V457" s="219"/>
      <c r="W457" s="176"/>
      <c r="X457" s="219"/>
      <c r="Y457" s="176"/>
      <c r="Z457" s="219"/>
      <c r="AA457" s="176"/>
      <c r="AB457" s="219"/>
      <c r="AC457" s="176"/>
      <c r="AD457" s="219"/>
      <c r="AE457" s="176"/>
      <c r="AF457" s="219"/>
      <c r="AG457" s="176"/>
      <c r="AH457" s="219"/>
      <c r="AI457" s="176"/>
      <c r="AJ457" s="219"/>
      <c r="AK457" s="176"/>
      <c r="AL457" s="219"/>
      <c r="AM457" s="176"/>
      <c r="AN457" s="219"/>
      <c r="AO457" s="176"/>
      <c r="AP457" s="219"/>
      <c r="AQ457" s="176"/>
      <c r="AR457" s="219"/>
      <c r="AS457" s="176"/>
      <c r="AT457" s="219"/>
      <c r="AU457" s="176"/>
      <c r="AV457" s="219"/>
      <c r="AW457" s="176"/>
      <c r="AX457" s="219"/>
      <c r="AY457" s="176"/>
      <c r="AZ457" s="219"/>
      <c r="BA457" s="176"/>
      <c r="BB457" s="219"/>
      <c r="BC457" s="176"/>
      <c r="BD457" s="219"/>
      <c r="BE457" s="176"/>
      <c r="BF457" s="219"/>
      <c r="BG457" s="176"/>
      <c r="BH457" s="219"/>
      <c r="BI457" s="176"/>
      <c r="BJ457" s="219"/>
      <c r="BK457" s="176"/>
      <c r="BL457" s="219"/>
      <c r="BM457" s="176"/>
      <c r="BN457" s="219"/>
      <c r="BO457" s="176"/>
      <c r="BP457" s="219"/>
      <c r="BQ457" s="6"/>
    </row>
    <row r="458" spans="1:69" s="6" customFormat="1" ht="11.25" hidden="1" customHeight="1" x14ac:dyDescent="0.2">
      <c r="B458" s="86"/>
      <c r="C458" s="87"/>
      <c r="D458" s="79" t="s">
        <v>77</v>
      </c>
      <c r="E458" s="88" t="s">
        <v>5</v>
      </c>
      <c r="F458" s="89" t="s">
        <v>91</v>
      </c>
      <c r="G458" s="87"/>
      <c r="H458" s="90">
        <v>9</v>
      </c>
      <c r="I458" s="91"/>
      <c r="J458" s="87"/>
      <c r="K458" s="146"/>
      <c r="M458" s="177"/>
      <c r="N458" s="216"/>
      <c r="O458" s="177"/>
      <c r="P458" s="216"/>
      <c r="Q458" s="177"/>
      <c r="R458" s="216"/>
      <c r="S458" s="177"/>
      <c r="T458" s="216"/>
      <c r="U458" s="177"/>
      <c r="V458" s="216"/>
      <c r="W458" s="177"/>
      <c r="X458" s="216"/>
      <c r="Y458" s="177"/>
      <c r="Z458" s="216"/>
      <c r="AA458" s="177"/>
      <c r="AB458" s="216"/>
      <c r="AC458" s="177"/>
      <c r="AD458" s="216"/>
      <c r="AE458" s="177"/>
      <c r="AF458" s="216"/>
      <c r="AG458" s="177"/>
      <c r="AH458" s="216"/>
      <c r="AI458" s="177"/>
      <c r="AJ458" s="216"/>
      <c r="AK458" s="177"/>
      <c r="AL458" s="216"/>
      <c r="AM458" s="177"/>
      <c r="AN458" s="216"/>
      <c r="AO458" s="177"/>
      <c r="AP458" s="216"/>
      <c r="AQ458" s="177"/>
      <c r="AR458" s="216"/>
      <c r="AS458" s="177"/>
      <c r="AT458" s="216"/>
      <c r="AU458" s="177"/>
      <c r="AV458" s="216"/>
      <c r="AW458" s="177"/>
      <c r="AX458" s="216"/>
      <c r="AY458" s="177"/>
      <c r="AZ458" s="216"/>
      <c r="BA458" s="177"/>
      <c r="BB458" s="216"/>
      <c r="BC458" s="177"/>
      <c r="BD458" s="216"/>
      <c r="BE458" s="177"/>
      <c r="BF458" s="216"/>
      <c r="BG458" s="177"/>
      <c r="BH458" s="216"/>
      <c r="BI458" s="177"/>
      <c r="BJ458" s="216"/>
      <c r="BK458" s="177"/>
      <c r="BL458" s="216"/>
      <c r="BM458" s="177"/>
      <c r="BN458" s="216"/>
      <c r="BO458" s="177"/>
      <c r="BP458" s="216"/>
      <c r="BQ458" s="7"/>
    </row>
    <row r="459" spans="1:69" s="7" customFormat="1" ht="11.25" hidden="1" customHeight="1" x14ac:dyDescent="0.2">
      <c r="B459" s="92"/>
      <c r="C459" s="93"/>
      <c r="D459" s="79" t="s">
        <v>77</v>
      </c>
      <c r="E459" s="94" t="s">
        <v>5</v>
      </c>
      <c r="F459" s="95" t="s">
        <v>78</v>
      </c>
      <c r="G459" s="93"/>
      <c r="H459" s="96">
        <v>9</v>
      </c>
      <c r="I459" s="97"/>
      <c r="J459" s="93"/>
      <c r="K459" s="147"/>
      <c r="M459" s="178"/>
      <c r="N459" s="220"/>
      <c r="O459" s="178"/>
      <c r="P459" s="220"/>
      <c r="Q459" s="178"/>
      <c r="R459" s="220"/>
      <c r="S459" s="178"/>
      <c r="T459" s="220"/>
      <c r="U459" s="178"/>
      <c r="V459" s="220"/>
      <c r="W459" s="178"/>
      <c r="X459" s="220"/>
      <c r="Y459" s="178"/>
      <c r="Z459" s="220"/>
      <c r="AA459" s="178"/>
      <c r="AB459" s="220"/>
      <c r="AC459" s="178"/>
      <c r="AD459" s="220"/>
      <c r="AE459" s="178"/>
      <c r="AF459" s="220"/>
      <c r="AG459" s="178"/>
      <c r="AH459" s="220"/>
      <c r="AI459" s="178"/>
      <c r="AJ459" s="220"/>
      <c r="AK459" s="178"/>
      <c r="AL459" s="220"/>
      <c r="AM459" s="178"/>
      <c r="AN459" s="220"/>
      <c r="AO459" s="178"/>
      <c r="AP459" s="220"/>
      <c r="AQ459" s="178"/>
      <c r="AR459" s="220"/>
      <c r="AS459" s="178"/>
      <c r="AT459" s="220"/>
      <c r="AU459" s="178"/>
      <c r="AV459" s="220"/>
      <c r="AW459" s="178"/>
      <c r="AX459" s="220"/>
      <c r="AY459" s="178"/>
      <c r="AZ459" s="220"/>
      <c r="BA459" s="178"/>
      <c r="BB459" s="220"/>
      <c r="BC459" s="178"/>
      <c r="BD459" s="220"/>
      <c r="BE459" s="178"/>
      <c r="BF459" s="220"/>
      <c r="BG459" s="178"/>
      <c r="BH459" s="220"/>
      <c r="BI459" s="178"/>
      <c r="BJ459" s="220"/>
      <c r="BK459" s="178"/>
      <c r="BL459" s="220"/>
      <c r="BM459" s="178"/>
      <c r="BN459" s="220"/>
      <c r="BO459" s="178"/>
      <c r="BP459" s="220"/>
      <c r="BQ459" s="1"/>
    </row>
    <row r="460" spans="1:69" s="1" customFormat="1" ht="21.75" hidden="1" customHeight="1" x14ac:dyDescent="0.2">
      <c r="A460" s="114"/>
      <c r="B460" s="16"/>
      <c r="C460" s="72" t="s">
        <v>212</v>
      </c>
      <c r="D460" s="72" t="s">
        <v>73</v>
      </c>
      <c r="E460" s="73" t="s">
        <v>829</v>
      </c>
      <c r="F460" s="74" t="s">
        <v>830</v>
      </c>
      <c r="G460" s="75" t="s">
        <v>584</v>
      </c>
      <c r="H460" s="76">
        <v>3</v>
      </c>
      <c r="I460" s="77">
        <v>371</v>
      </c>
      <c r="J460" s="78">
        <f>ROUND(I460*H460,2)</f>
        <v>1113</v>
      </c>
      <c r="K460" s="142"/>
      <c r="M460" s="161">
        <v>0</v>
      </c>
      <c r="N460" s="162">
        <f>M460*I460</f>
        <v>0</v>
      </c>
      <c r="O460" s="161">
        <v>0</v>
      </c>
      <c r="P460" s="162">
        <f>O460*I460</f>
        <v>0</v>
      </c>
      <c r="Q460" s="161">
        <v>0</v>
      </c>
      <c r="R460" s="162">
        <f>Q460*I460</f>
        <v>0</v>
      </c>
      <c r="S460" s="161">
        <f>M460+O460</f>
        <v>0</v>
      </c>
      <c r="T460" s="162">
        <f>S460*I460</f>
        <v>0</v>
      </c>
      <c r="U460" s="161">
        <v>0</v>
      </c>
      <c r="V460" s="162">
        <f>U460*I460</f>
        <v>0</v>
      </c>
      <c r="W460" s="161">
        <f>Q460+S460</f>
        <v>0</v>
      </c>
      <c r="X460" s="162">
        <f>W460*I460</f>
        <v>0</v>
      </c>
      <c r="Y460" s="161">
        <v>0</v>
      </c>
      <c r="Z460" s="162">
        <f>Y460*I460</f>
        <v>0</v>
      </c>
      <c r="AA460" s="161" t="e">
        <f>#REF!+#REF!</f>
        <v>#REF!</v>
      </c>
      <c r="AB460" s="162" t="e">
        <f>AA460*I460</f>
        <v>#REF!</v>
      </c>
      <c r="AC460" s="161">
        <v>0</v>
      </c>
      <c r="AD460" s="162">
        <f>AC460*I460</f>
        <v>0</v>
      </c>
      <c r="AE460" s="161" t="e">
        <f>Y460+AA460</f>
        <v>#REF!</v>
      </c>
      <c r="AF460" s="162" t="e">
        <f>AE460*I460</f>
        <v>#REF!</v>
      </c>
      <c r="AG460" s="161">
        <v>0</v>
      </c>
      <c r="AH460" s="162">
        <f>AG460*I460</f>
        <v>0</v>
      </c>
      <c r="AI460" s="161" t="e">
        <f>AC460+AE460</f>
        <v>#REF!</v>
      </c>
      <c r="AJ460" s="162" t="e">
        <f>AI460*I460</f>
        <v>#REF!</v>
      </c>
      <c r="AK460" s="161">
        <v>0</v>
      </c>
      <c r="AL460" s="162">
        <f>AK460*I460</f>
        <v>0</v>
      </c>
      <c r="AM460" s="161" t="e">
        <f>AG460+AI460</f>
        <v>#REF!</v>
      </c>
      <c r="AN460" s="162" t="e">
        <f>AM460*I460</f>
        <v>#REF!</v>
      </c>
      <c r="AO460" s="161">
        <v>0</v>
      </c>
      <c r="AP460" s="162">
        <f>AO460*I460</f>
        <v>0</v>
      </c>
      <c r="AQ460" s="161" t="e">
        <f>AK460+AM460</f>
        <v>#REF!</v>
      </c>
      <c r="AR460" s="162" t="e">
        <f>AQ460*I460</f>
        <v>#REF!</v>
      </c>
      <c r="AS460" s="161">
        <v>0</v>
      </c>
      <c r="AT460" s="162">
        <f>AS460*I460</f>
        <v>0</v>
      </c>
      <c r="AU460" s="161" t="e">
        <f>AO460+AQ460</f>
        <v>#REF!</v>
      </c>
      <c r="AV460" s="162" t="e">
        <f>AU460*I460</f>
        <v>#REF!</v>
      </c>
      <c r="AW460" s="161">
        <v>0</v>
      </c>
      <c r="AX460" s="162">
        <f>AW460*I460</f>
        <v>0</v>
      </c>
      <c r="AY460" s="161" t="e">
        <f t="shared" ref="AY460" si="783">AS460+AU460</f>
        <v>#REF!</v>
      </c>
      <c r="AZ460" s="162" t="e">
        <f>AY460*I460</f>
        <v>#REF!</v>
      </c>
      <c r="BA460" s="161">
        <v>0</v>
      </c>
      <c r="BB460" s="162">
        <f>BA460*I460</f>
        <v>0</v>
      </c>
      <c r="BC460" s="161" t="e">
        <f t="shared" ref="BC460" si="784">AW460+AY460</f>
        <v>#REF!</v>
      </c>
      <c r="BD460" s="162" t="e">
        <f>BC460*I460</f>
        <v>#REF!</v>
      </c>
      <c r="BE460" s="161">
        <v>0</v>
      </c>
      <c r="BF460" s="162">
        <f>BE460*I460</f>
        <v>0</v>
      </c>
      <c r="BG460" s="161" t="e">
        <f t="shared" ref="BG460" si="785">BA460+BC460</f>
        <v>#REF!</v>
      </c>
      <c r="BH460" s="162" t="e">
        <f>BG460*I460</f>
        <v>#REF!</v>
      </c>
      <c r="BI460" s="161">
        <v>0</v>
      </c>
      <c r="BJ460" s="162">
        <f>BI460*I460</f>
        <v>0</v>
      </c>
      <c r="BK460" s="161" t="e">
        <f t="shared" ref="BK460" si="786">BE460+BG460</f>
        <v>#REF!</v>
      </c>
      <c r="BL460" s="162" t="e">
        <f>BK460*I460</f>
        <v>#REF!</v>
      </c>
      <c r="BM460" s="161">
        <v>0</v>
      </c>
      <c r="BN460" s="162">
        <f>BM460*I460</f>
        <v>0</v>
      </c>
      <c r="BO460" s="161" t="e">
        <f>BI460+BK460</f>
        <v>#REF!</v>
      </c>
      <c r="BP460" s="162" t="e">
        <f>BO460*I460</f>
        <v>#REF!</v>
      </c>
      <c r="BQ460" s="5"/>
    </row>
    <row r="461" spans="1:69" s="5" customFormat="1" ht="11.25" hidden="1" customHeight="1" x14ac:dyDescent="0.2">
      <c r="B461" s="81"/>
      <c r="C461" s="82"/>
      <c r="D461" s="79" t="s">
        <v>77</v>
      </c>
      <c r="E461" s="83" t="s">
        <v>5</v>
      </c>
      <c r="F461" s="84" t="s">
        <v>654</v>
      </c>
      <c r="G461" s="82"/>
      <c r="H461" s="83" t="s">
        <v>5</v>
      </c>
      <c r="I461" s="85"/>
      <c r="J461" s="82"/>
      <c r="K461" s="145"/>
      <c r="M461" s="176"/>
      <c r="N461" s="219"/>
      <c r="O461" s="176"/>
      <c r="P461" s="219"/>
      <c r="Q461" s="176"/>
      <c r="R461" s="219"/>
      <c r="S461" s="176"/>
      <c r="T461" s="219"/>
      <c r="U461" s="176"/>
      <c r="V461" s="219"/>
      <c r="W461" s="176"/>
      <c r="X461" s="219"/>
      <c r="Y461" s="176"/>
      <c r="Z461" s="219"/>
      <c r="AA461" s="176"/>
      <c r="AB461" s="219"/>
      <c r="AC461" s="176"/>
      <c r="AD461" s="219"/>
      <c r="AE461" s="176"/>
      <c r="AF461" s="219"/>
      <c r="AG461" s="176"/>
      <c r="AH461" s="219"/>
      <c r="AI461" s="176"/>
      <c r="AJ461" s="219"/>
      <c r="AK461" s="176"/>
      <c r="AL461" s="219"/>
      <c r="AM461" s="176"/>
      <c r="AN461" s="219"/>
      <c r="AO461" s="176"/>
      <c r="AP461" s="219"/>
      <c r="AQ461" s="176"/>
      <c r="AR461" s="219"/>
      <c r="AS461" s="176"/>
      <c r="AT461" s="219"/>
      <c r="AU461" s="176"/>
      <c r="AV461" s="219"/>
      <c r="AW461" s="176"/>
      <c r="AX461" s="219"/>
      <c r="AY461" s="176"/>
      <c r="AZ461" s="219"/>
      <c r="BA461" s="176"/>
      <c r="BB461" s="219"/>
      <c r="BC461" s="176"/>
      <c r="BD461" s="219"/>
      <c r="BE461" s="176"/>
      <c r="BF461" s="219"/>
      <c r="BG461" s="176"/>
      <c r="BH461" s="219"/>
      <c r="BI461" s="176"/>
      <c r="BJ461" s="219"/>
      <c r="BK461" s="176"/>
      <c r="BL461" s="219"/>
      <c r="BM461" s="176"/>
      <c r="BN461" s="219"/>
      <c r="BO461" s="176"/>
      <c r="BP461" s="219"/>
      <c r="BQ461" s="6"/>
    </row>
    <row r="462" spans="1:69" s="6" customFormat="1" ht="11.25" hidden="1" customHeight="1" x14ac:dyDescent="0.2">
      <c r="B462" s="86"/>
      <c r="C462" s="87"/>
      <c r="D462" s="79" t="s">
        <v>77</v>
      </c>
      <c r="E462" s="88" t="s">
        <v>5</v>
      </c>
      <c r="F462" s="89" t="s">
        <v>50</v>
      </c>
      <c r="G462" s="87"/>
      <c r="H462" s="90">
        <v>3</v>
      </c>
      <c r="I462" s="91"/>
      <c r="J462" s="87"/>
      <c r="K462" s="146"/>
      <c r="M462" s="177"/>
      <c r="N462" s="216"/>
      <c r="O462" s="177"/>
      <c r="P462" s="216"/>
      <c r="Q462" s="177"/>
      <c r="R462" s="216"/>
      <c r="S462" s="177"/>
      <c r="T462" s="216"/>
      <c r="U462" s="177"/>
      <c r="V462" s="216"/>
      <c r="W462" s="177"/>
      <c r="X462" s="216"/>
      <c r="Y462" s="177"/>
      <c r="Z462" s="216"/>
      <c r="AA462" s="177"/>
      <c r="AB462" s="216"/>
      <c r="AC462" s="177"/>
      <c r="AD462" s="216"/>
      <c r="AE462" s="177"/>
      <c r="AF462" s="216"/>
      <c r="AG462" s="177"/>
      <c r="AH462" s="216"/>
      <c r="AI462" s="177"/>
      <c r="AJ462" s="216"/>
      <c r="AK462" s="177"/>
      <c r="AL462" s="216"/>
      <c r="AM462" s="177"/>
      <c r="AN462" s="216"/>
      <c r="AO462" s="177"/>
      <c r="AP462" s="216"/>
      <c r="AQ462" s="177"/>
      <c r="AR462" s="216"/>
      <c r="AS462" s="177"/>
      <c r="AT462" s="216"/>
      <c r="AU462" s="177"/>
      <c r="AV462" s="216"/>
      <c r="AW462" s="177"/>
      <c r="AX462" s="216"/>
      <c r="AY462" s="177"/>
      <c r="AZ462" s="216"/>
      <c r="BA462" s="177"/>
      <c r="BB462" s="216"/>
      <c r="BC462" s="177"/>
      <c r="BD462" s="216"/>
      <c r="BE462" s="177"/>
      <c r="BF462" s="216"/>
      <c r="BG462" s="177"/>
      <c r="BH462" s="216"/>
      <c r="BI462" s="177"/>
      <c r="BJ462" s="216"/>
      <c r="BK462" s="177"/>
      <c r="BL462" s="216"/>
      <c r="BM462" s="177"/>
      <c r="BN462" s="216"/>
      <c r="BO462" s="177"/>
      <c r="BP462" s="216"/>
      <c r="BQ462" s="7"/>
    </row>
    <row r="463" spans="1:69" s="7" customFormat="1" ht="11.25" hidden="1" customHeight="1" x14ac:dyDescent="0.2">
      <c r="B463" s="92"/>
      <c r="C463" s="93"/>
      <c r="D463" s="79" t="s">
        <v>77</v>
      </c>
      <c r="E463" s="94" t="s">
        <v>5</v>
      </c>
      <c r="F463" s="95" t="s">
        <v>78</v>
      </c>
      <c r="G463" s="93"/>
      <c r="H463" s="96">
        <v>3</v>
      </c>
      <c r="I463" s="97"/>
      <c r="J463" s="93"/>
      <c r="K463" s="147"/>
      <c r="M463" s="178"/>
      <c r="N463" s="220"/>
      <c r="O463" s="178"/>
      <c r="P463" s="220"/>
      <c r="Q463" s="178"/>
      <c r="R463" s="220"/>
      <c r="S463" s="178"/>
      <c r="T463" s="220"/>
      <c r="U463" s="178"/>
      <c r="V463" s="220"/>
      <c r="W463" s="178"/>
      <c r="X463" s="220"/>
      <c r="Y463" s="178"/>
      <c r="Z463" s="220"/>
      <c r="AA463" s="178"/>
      <c r="AB463" s="220"/>
      <c r="AC463" s="178"/>
      <c r="AD463" s="220"/>
      <c r="AE463" s="178"/>
      <c r="AF463" s="220"/>
      <c r="AG463" s="178"/>
      <c r="AH463" s="220"/>
      <c r="AI463" s="178"/>
      <c r="AJ463" s="220"/>
      <c r="AK463" s="178"/>
      <c r="AL463" s="220"/>
      <c r="AM463" s="178"/>
      <c r="AN463" s="220"/>
      <c r="AO463" s="178"/>
      <c r="AP463" s="220"/>
      <c r="AQ463" s="178"/>
      <c r="AR463" s="220"/>
      <c r="AS463" s="178"/>
      <c r="AT463" s="220"/>
      <c r="AU463" s="178"/>
      <c r="AV463" s="220"/>
      <c r="AW463" s="178"/>
      <c r="AX463" s="220"/>
      <c r="AY463" s="178"/>
      <c r="AZ463" s="220"/>
      <c r="BA463" s="178"/>
      <c r="BB463" s="220"/>
      <c r="BC463" s="178"/>
      <c r="BD463" s="220"/>
      <c r="BE463" s="178"/>
      <c r="BF463" s="220"/>
      <c r="BG463" s="178"/>
      <c r="BH463" s="220"/>
      <c r="BI463" s="178"/>
      <c r="BJ463" s="220"/>
      <c r="BK463" s="178"/>
      <c r="BL463" s="220"/>
      <c r="BM463" s="178"/>
      <c r="BN463" s="220"/>
      <c r="BO463" s="178"/>
      <c r="BP463" s="220"/>
      <c r="BQ463" s="1"/>
    </row>
    <row r="464" spans="1:69" s="1" customFormat="1" ht="16.5" hidden="1" customHeight="1" x14ac:dyDescent="0.2">
      <c r="A464" s="114"/>
      <c r="B464" s="16"/>
      <c r="C464" s="72" t="s">
        <v>213</v>
      </c>
      <c r="D464" s="72" t="s">
        <v>73</v>
      </c>
      <c r="E464" s="73" t="s">
        <v>831</v>
      </c>
      <c r="F464" s="74" t="s">
        <v>832</v>
      </c>
      <c r="G464" s="75" t="s">
        <v>584</v>
      </c>
      <c r="H464" s="76">
        <v>4</v>
      </c>
      <c r="I464" s="77">
        <v>296.8</v>
      </c>
      <c r="J464" s="78">
        <f>ROUND(I464*H464,2)</f>
        <v>1187.2</v>
      </c>
      <c r="K464" s="142"/>
      <c r="M464" s="161">
        <v>0</v>
      </c>
      <c r="N464" s="162">
        <f>M464*I464</f>
        <v>0</v>
      </c>
      <c r="O464" s="161">
        <v>0</v>
      </c>
      <c r="P464" s="162">
        <f>O464*I464</f>
        <v>0</v>
      </c>
      <c r="Q464" s="161">
        <v>0</v>
      </c>
      <c r="R464" s="162">
        <f>Q464*I464</f>
        <v>0</v>
      </c>
      <c r="S464" s="161">
        <f>M464+O464</f>
        <v>0</v>
      </c>
      <c r="T464" s="162">
        <f>S464*I464</f>
        <v>0</v>
      </c>
      <c r="U464" s="161">
        <v>0</v>
      </c>
      <c r="V464" s="162">
        <f>U464*I464</f>
        <v>0</v>
      </c>
      <c r="W464" s="161">
        <f>Q464+S464</f>
        <v>0</v>
      </c>
      <c r="X464" s="162">
        <f>W464*I464</f>
        <v>0</v>
      </c>
      <c r="Y464" s="161">
        <v>0</v>
      </c>
      <c r="Z464" s="162">
        <f>Y464*I464</f>
        <v>0</v>
      </c>
      <c r="AA464" s="161" t="e">
        <f>#REF!+#REF!</f>
        <v>#REF!</v>
      </c>
      <c r="AB464" s="162" t="e">
        <f>AA464*I464</f>
        <v>#REF!</v>
      </c>
      <c r="AC464" s="161">
        <v>0</v>
      </c>
      <c r="AD464" s="162">
        <f>AC464*I464</f>
        <v>0</v>
      </c>
      <c r="AE464" s="161" t="e">
        <f>Y464+AA464</f>
        <v>#REF!</v>
      </c>
      <c r="AF464" s="162" t="e">
        <f>AE464*I464</f>
        <v>#REF!</v>
      </c>
      <c r="AG464" s="161">
        <v>0</v>
      </c>
      <c r="AH464" s="162">
        <f>AG464*I464</f>
        <v>0</v>
      </c>
      <c r="AI464" s="161" t="e">
        <f>AC464+AE464</f>
        <v>#REF!</v>
      </c>
      <c r="AJ464" s="162" t="e">
        <f>AI464*I464</f>
        <v>#REF!</v>
      </c>
      <c r="AK464" s="161">
        <v>0</v>
      </c>
      <c r="AL464" s="162">
        <f>AK464*I464</f>
        <v>0</v>
      </c>
      <c r="AM464" s="161" t="e">
        <f>AG464+AI464</f>
        <v>#REF!</v>
      </c>
      <c r="AN464" s="162" t="e">
        <f>AM464*I464</f>
        <v>#REF!</v>
      </c>
      <c r="AO464" s="161">
        <v>0</v>
      </c>
      <c r="AP464" s="162">
        <f>AO464*I464</f>
        <v>0</v>
      </c>
      <c r="AQ464" s="161" t="e">
        <f>AK464+AM464</f>
        <v>#REF!</v>
      </c>
      <c r="AR464" s="162" t="e">
        <f>AQ464*I464</f>
        <v>#REF!</v>
      </c>
      <c r="AS464" s="161">
        <v>0</v>
      </c>
      <c r="AT464" s="162">
        <f>AS464*I464</f>
        <v>0</v>
      </c>
      <c r="AU464" s="161" t="e">
        <f>AO464+AQ464</f>
        <v>#REF!</v>
      </c>
      <c r="AV464" s="162" t="e">
        <f>AU464*I464</f>
        <v>#REF!</v>
      </c>
      <c r="AW464" s="161">
        <v>0</v>
      </c>
      <c r="AX464" s="162">
        <f>AW464*I464</f>
        <v>0</v>
      </c>
      <c r="AY464" s="161" t="e">
        <f t="shared" ref="AY464" si="787">AS464+AU464</f>
        <v>#REF!</v>
      </c>
      <c r="AZ464" s="162" t="e">
        <f>AY464*I464</f>
        <v>#REF!</v>
      </c>
      <c r="BA464" s="161">
        <v>0</v>
      </c>
      <c r="BB464" s="162">
        <f>BA464*I464</f>
        <v>0</v>
      </c>
      <c r="BC464" s="161" t="e">
        <f t="shared" ref="BC464" si="788">AW464+AY464</f>
        <v>#REF!</v>
      </c>
      <c r="BD464" s="162" t="e">
        <f>BC464*I464</f>
        <v>#REF!</v>
      </c>
      <c r="BE464" s="161">
        <v>0</v>
      </c>
      <c r="BF464" s="162">
        <f>BE464*I464</f>
        <v>0</v>
      </c>
      <c r="BG464" s="161" t="e">
        <f t="shared" ref="BG464" si="789">BA464+BC464</f>
        <v>#REF!</v>
      </c>
      <c r="BH464" s="162" t="e">
        <f>BG464*I464</f>
        <v>#REF!</v>
      </c>
      <c r="BI464" s="161">
        <v>0</v>
      </c>
      <c r="BJ464" s="162">
        <f>BI464*I464</f>
        <v>0</v>
      </c>
      <c r="BK464" s="161" t="e">
        <f t="shared" ref="BK464" si="790">BE464+BG464</f>
        <v>#REF!</v>
      </c>
      <c r="BL464" s="162" t="e">
        <f>BK464*I464</f>
        <v>#REF!</v>
      </c>
      <c r="BM464" s="161">
        <v>0</v>
      </c>
      <c r="BN464" s="162">
        <f>BM464*I464</f>
        <v>0</v>
      </c>
      <c r="BO464" s="161" t="e">
        <f>BI464+BK464</f>
        <v>#REF!</v>
      </c>
      <c r="BP464" s="162" t="e">
        <f>BO464*I464</f>
        <v>#REF!</v>
      </c>
      <c r="BQ464" s="5"/>
    </row>
    <row r="465" spans="1:69" s="5" customFormat="1" ht="11.25" hidden="1" customHeight="1" x14ac:dyDescent="0.2">
      <c r="B465" s="81"/>
      <c r="C465" s="82"/>
      <c r="D465" s="79" t="s">
        <v>77</v>
      </c>
      <c r="E465" s="83" t="s">
        <v>5</v>
      </c>
      <c r="F465" s="84" t="s">
        <v>654</v>
      </c>
      <c r="G465" s="82"/>
      <c r="H465" s="83" t="s">
        <v>5</v>
      </c>
      <c r="I465" s="85"/>
      <c r="J465" s="82"/>
      <c r="K465" s="145"/>
      <c r="M465" s="176"/>
      <c r="N465" s="219"/>
      <c r="O465" s="176"/>
      <c r="P465" s="219"/>
      <c r="Q465" s="176"/>
      <c r="R465" s="219"/>
      <c r="S465" s="176"/>
      <c r="T465" s="219"/>
      <c r="U465" s="176"/>
      <c r="V465" s="219"/>
      <c r="W465" s="176"/>
      <c r="X465" s="219"/>
      <c r="Y465" s="176"/>
      <c r="Z465" s="219"/>
      <c r="AA465" s="176"/>
      <c r="AB465" s="219"/>
      <c r="AC465" s="176"/>
      <c r="AD465" s="219"/>
      <c r="AE465" s="176"/>
      <c r="AF465" s="219"/>
      <c r="AG465" s="176"/>
      <c r="AH465" s="219"/>
      <c r="AI465" s="176"/>
      <c r="AJ465" s="219"/>
      <c r="AK465" s="176"/>
      <c r="AL465" s="219"/>
      <c r="AM465" s="176"/>
      <c r="AN465" s="219"/>
      <c r="AO465" s="176"/>
      <c r="AP465" s="219"/>
      <c r="AQ465" s="176"/>
      <c r="AR465" s="219"/>
      <c r="AS465" s="176"/>
      <c r="AT465" s="219"/>
      <c r="AU465" s="176"/>
      <c r="AV465" s="219"/>
      <c r="AW465" s="176"/>
      <c r="AX465" s="219"/>
      <c r="AY465" s="176"/>
      <c r="AZ465" s="219"/>
      <c r="BA465" s="176"/>
      <c r="BB465" s="219"/>
      <c r="BC465" s="176"/>
      <c r="BD465" s="219"/>
      <c r="BE465" s="176"/>
      <c r="BF465" s="219"/>
      <c r="BG465" s="176"/>
      <c r="BH465" s="219"/>
      <c r="BI465" s="176"/>
      <c r="BJ465" s="219"/>
      <c r="BK465" s="176"/>
      <c r="BL465" s="219"/>
      <c r="BM465" s="176"/>
      <c r="BN465" s="219"/>
      <c r="BO465" s="176"/>
      <c r="BP465" s="219"/>
      <c r="BQ465" s="6"/>
    </row>
    <row r="466" spans="1:69" s="6" customFormat="1" ht="11.25" hidden="1" customHeight="1" x14ac:dyDescent="0.2">
      <c r="B466" s="86"/>
      <c r="C466" s="87"/>
      <c r="D466" s="79" t="s">
        <v>77</v>
      </c>
      <c r="E466" s="88" t="s">
        <v>5</v>
      </c>
      <c r="F466" s="89" t="s">
        <v>75</v>
      </c>
      <c r="G466" s="87"/>
      <c r="H466" s="90">
        <v>4</v>
      </c>
      <c r="I466" s="91"/>
      <c r="J466" s="87"/>
      <c r="K466" s="146"/>
      <c r="M466" s="177"/>
      <c r="N466" s="216"/>
      <c r="O466" s="177"/>
      <c r="P466" s="216"/>
      <c r="Q466" s="177"/>
      <c r="R466" s="216"/>
      <c r="S466" s="177"/>
      <c r="T466" s="216"/>
      <c r="U466" s="177"/>
      <c r="V466" s="216"/>
      <c r="W466" s="177"/>
      <c r="X466" s="216"/>
      <c r="Y466" s="177"/>
      <c r="Z466" s="216"/>
      <c r="AA466" s="177"/>
      <c r="AB466" s="216"/>
      <c r="AC466" s="177"/>
      <c r="AD466" s="216"/>
      <c r="AE466" s="177"/>
      <c r="AF466" s="216"/>
      <c r="AG466" s="177"/>
      <c r="AH466" s="216"/>
      <c r="AI466" s="177"/>
      <c r="AJ466" s="216"/>
      <c r="AK466" s="177"/>
      <c r="AL466" s="216"/>
      <c r="AM466" s="177"/>
      <c r="AN466" s="216"/>
      <c r="AO466" s="177"/>
      <c r="AP466" s="216"/>
      <c r="AQ466" s="177"/>
      <c r="AR466" s="216"/>
      <c r="AS466" s="177"/>
      <c r="AT466" s="216"/>
      <c r="AU466" s="177"/>
      <c r="AV466" s="216"/>
      <c r="AW466" s="177"/>
      <c r="AX466" s="216"/>
      <c r="AY466" s="177"/>
      <c r="AZ466" s="216"/>
      <c r="BA466" s="177"/>
      <c r="BB466" s="216"/>
      <c r="BC466" s="177"/>
      <c r="BD466" s="216"/>
      <c r="BE466" s="177"/>
      <c r="BF466" s="216"/>
      <c r="BG466" s="177"/>
      <c r="BH466" s="216"/>
      <c r="BI466" s="177"/>
      <c r="BJ466" s="216"/>
      <c r="BK466" s="177"/>
      <c r="BL466" s="216"/>
      <c r="BM466" s="177"/>
      <c r="BN466" s="216"/>
      <c r="BO466" s="177"/>
      <c r="BP466" s="216"/>
      <c r="BQ466" s="7"/>
    </row>
    <row r="467" spans="1:69" s="7" customFormat="1" ht="11.25" hidden="1" customHeight="1" x14ac:dyDescent="0.2">
      <c r="B467" s="92"/>
      <c r="C467" s="93"/>
      <c r="D467" s="79" t="s">
        <v>77</v>
      </c>
      <c r="E467" s="94" t="s">
        <v>5</v>
      </c>
      <c r="F467" s="95" t="s">
        <v>78</v>
      </c>
      <c r="G467" s="93"/>
      <c r="H467" s="96">
        <v>4</v>
      </c>
      <c r="I467" s="97"/>
      <c r="J467" s="93"/>
      <c r="K467" s="147"/>
      <c r="M467" s="178"/>
      <c r="N467" s="220"/>
      <c r="O467" s="178"/>
      <c r="P467" s="220"/>
      <c r="Q467" s="178"/>
      <c r="R467" s="220"/>
      <c r="S467" s="178"/>
      <c r="T467" s="220"/>
      <c r="U467" s="178"/>
      <c r="V467" s="220"/>
      <c r="W467" s="178"/>
      <c r="X467" s="220"/>
      <c r="Y467" s="178"/>
      <c r="Z467" s="220"/>
      <c r="AA467" s="178"/>
      <c r="AB467" s="220"/>
      <c r="AC467" s="178"/>
      <c r="AD467" s="220"/>
      <c r="AE467" s="178"/>
      <c r="AF467" s="220"/>
      <c r="AG467" s="178"/>
      <c r="AH467" s="220"/>
      <c r="AI467" s="178"/>
      <c r="AJ467" s="220"/>
      <c r="AK467" s="178"/>
      <c r="AL467" s="220"/>
      <c r="AM467" s="178"/>
      <c r="AN467" s="220"/>
      <c r="AO467" s="178"/>
      <c r="AP467" s="220"/>
      <c r="AQ467" s="178"/>
      <c r="AR467" s="220"/>
      <c r="AS467" s="178"/>
      <c r="AT467" s="220"/>
      <c r="AU467" s="178"/>
      <c r="AV467" s="220"/>
      <c r="AW467" s="178"/>
      <c r="AX467" s="220"/>
      <c r="AY467" s="178"/>
      <c r="AZ467" s="220"/>
      <c r="BA467" s="178"/>
      <c r="BB467" s="220"/>
      <c r="BC467" s="178"/>
      <c r="BD467" s="220"/>
      <c r="BE467" s="178"/>
      <c r="BF467" s="220"/>
      <c r="BG467" s="178"/>
      <c r="BH467" s="220"/>
      <c r="BI467" s="178"/>
      <c r="BJ467" s="220"/>
      <c r="BK467" s="178"/>
      <c r="BL467" s="220"/>
      <c r="BM467" s="178"/>
      <c r="BN467" s="220"/>
      <c r="BO467" s="178"/>
      <c r="BP467" s="220"/>
      <c r="BQ467" s="1"/>
    </row>
    <row r="468" spans="1:69" s="1" customFormat="1" ht="21.75" hidden="1" customHeight="1" x14ac:dyDescent="0.2">
      <c r="A468" s="114"/>
      <c r="B468" s="16"/>
      <c r="C468" s="72" t="s">
        <v>214</v>
      </c>
      <c r="D468" s="72" t="s">
        <v>73</v>
      </c>
      <c r="E468" s="73" t="s">
        <v>833</v>
      </c>
      <c r="F468" s="74" t="s">
        <v>834</v>
      </c>
      <c r="G468" s="75" t="s">
        <v>584</v>
      </c>
      <c r="H468" s="76">
        <v>1</v>
      </c>
      <c r="I468" s="77">
        <v>371</v>
      </c>
      <c r="J468" s="78">
        <f>ROUND(I468*H468,2)</f>
        <v>371</v>
      </c>
      <c r="K468" s="142"/>
      <c r="M468" s="161">
        <v>0</v>
      </c>
      <c r="N468" s="162">
        <f>M468*I468</f>
        <v>0</v>
      </c>
      <c r="O468" s="161">
        <v>0</v>
      </c>
      <c r="P468" s="162">
        <f>O468*I468</f>
        <v>0</v>
      </c>
      <c r="Q468" s="161">
        <v>0</v>
      </c>
      <c r="R468" s="162">
        <f>Q468*I468</f>
        <v>0</v>
      </c>
      <c r="S468" s="161">
        <f>M468+O468</f>
        <v>0</v>
      </c>
      <c r="T468" s="162">
        <f>S468*I468</f>
        <v>0</v>
      </c>
      <c r="U468" s="161">
        <v>0</v>
      </c>
      <c r="V468" s="162">
        <f>U468*I468</f>
        <v>0</v>
      </c>
      <c r="W468" s="161">
        <f>Q468+S468</f>
        <v>0</v>
      </c>
      <c r="X468" s="162">
        <f>W468*I468</f>
        <v>0</v>
      </c>
      <c r="Y468" s="161">
        <v>0</v>
      </c>
      <c r="Z468" s="162">
        <f>Y468*I468</f>
        <v>0</v>
      </c>
      <c r="AA468" s="161" t="e">
        <f>#REF!+#REF!</f>
        <v>#REF!</v>
      </c>
      <c r="AB468" s="162" t="e">
        <f>AA468*I468</f>
        <v>#REF!</v>
      </c>
      <c r="AC468" s="161">
        <v>0</v>
      </c>
      <c r="AD468" s="162">
        <f>AC468*I468</f>
        <v>0</v>
      </c>
      <c r="AE468" s="161" t="e">
        <f>Y468+AA468</f>
        <v>#REF!</v>
      </c>
      <c r="AF468" s="162" t="e">
        <f>AE468*I468</f>
        <v>#REF!</v>
      </c>
      <c r="AG468" s="161">
        <v>0</v>
      </c>
      <c r="AH468" s="162">
        <f>AG468*I468</f>
        <v>0</v>
      </c>
      <c r="AI468" s="161" t="e">
        <f>AC468+AE468</f>
        <v>#REF!</v>
      </c>
      <c r="AJ468" s="162" t="e">
        <f>AI468*I468</f>
        <v>#REF!</v>
      </c>
      <c r="AK468" s="161">
        <v>0</v>
      </c>
      <c r="AL468" s="162">
        <f>AK468*I468</f>
        <v>0</v>
      </c>
      <c r="AM468" s="161" t="e">
        <f>AG468+AI468</f>
        <v>#REF!</v>
      </c>
      <c r="AN468" s="162" t="e">
        <f>AM468*I468</f>
        <v>#REF!</v>
      </c>
      <c r="AO468" s="161">
        <v>0</v>
      </c>
      <c r="AP468" s="162">
        <f>AO468*I468</f>
        <v>0</v>
      </c>
      <c r="AQ468" s="161" t="e">
        <f>AK468+AM468</f>
        <v>#REF!</v>
      </c>
      <c r="AR468" s="162" t="e">
        <f>AQ468*I468</f>
        <v>#REF!</v>
      </c>
      <c r="AS468" s="161">
        <v>0</v>
      </c>
      <c r="AT468" s="162">
        <f>AS468*I468</f>
        <v>0</v>
      </c>
      <c r="AU468" s="161" t="e">
        <f>AO468+AQ468</f>
        <v>#REF!</v>
      </c>
      <c r="AV468" s="162" t="e">
        <f>AU468*I468</f>
        <v>#REF!</v>
      </c>
      <c r="AW468" s="161">
        <v>0</v>
      </c>
      <c r="AX468" s="162">
        <f>AW468*I468</f>
        <v>0</v>
      </c>
      <c r="AY468" s="161" t="e">
        <f t="shared" ref="AY468" si="791">AS468+AU468</f>
        <v>#REF!</v>
      </c>
      <c r="AZ468" s="162" t="e">
        <f>AY468*I468</f>
        <v>#REF!</v>
      </c>
      <c r="BA468" s="161">
        <v>0</v>
      </c>
      <c r="BB468" s="162">
        <f>BA468*I468</f>
        <v>0</v>
      </c>
      <c r="BC468" s="161" t="e">
        <f t="shared" ref="BC468" si="792">AW468+AY468</f>
        <v>#REF!</v>
      </c>
      <c r="BD468" s="162" t="e">
        <f>BC468*I468</f>
        <v>#REF!</v>
      </c>
      <c r="BE468" s="161">
        <v>0</v>
      </c>
      <c r="BF468" s="162">
        <f>BE468*I468</f>
        <v>0</v>
      </c>
      <c r="BG468" s="161" t="e">
        <f t="shared" ref="BG468" si="793">BA468+BC468</f>
        <v>#REF!</v>
      </c>
      <c r="BH468" s="162" t="e">
        <f>BG468*I468</f>
        <v>#REF!</v>
      </c>
      <c r="BI468" s="161">
        <v>0</v>
      </c>
      <c r="BJ468" s="162">
        <f>BI468*I468</f>
        <v>0</v>
      </c>
      <c r="BK468" s="161" t="e">
        <f t="shared" ref="BK468" si="794">BE468+BG468</f>
        <v>#REF!</v>
      </c>
      <c r="BL468" s="162" t="e">
        <f>BK468*I468</f>
        <v>#REF!</v>
      </c>
      <c r="BM468" s="161">
        <v>0</v>
      </c>
      <c r="BN468" s="162">
        <f>BM468*I468</f>
        <v>0</v>
      </c>
      <c r="BO468" s="161" t="e">
        <f>BI468+BK468</f>
        <v>#REF!</v>
      </c>
      <c r="BP468" s="162" t="e">
        <f>BO468*I468</f>
        <v>#REF!</v>
      </c>
      <c r="BQ468" s="5"/>
    </row>
    <row r="469" spans="1:69" s="5" customFormat="1" ht="11.25" hidden="1" customHeight="1" x14ac:dyDescent="0.2">
      <c r="B469" s="81"/>
      <c r="C469" s="82"/>
      <c r="D469" s="79" t="s">
        <v>77</v>
      </c>
      <c r="E469" s="83" t="s">
        <v>5</v>
      </c>
      <c r="F469" s="84" t="s">
        <v>654</v>
      </c>
      <c r="G469" s="82"/>
      <c r="H469" s="83" t="s">
        <v>5</v>
      </c>
      <c r="I469" s="85"/>
      <c r="J469" s="82"/>
      <c r="K469" s="145"/>
      <c r="M469" s="176"/>
      <c r="N469" s="219"/>
      <c r="O469" s="176"/>
      <c r="P469" s="219"/>
      <c r="Q469" s="176"/>
      <c r="R469" s="219"/>
      <c r="S469" s="176"/>
      <c r="T469" s="219"/>
      <c r="U469" s="176"/>
      <c r="V469" s="219"/>
      <c r="W469" s="176"/>
      <c r="X469" s="219"/>
      <c r="Y469" s="176"/>
      <c r="Z469" s="219"/>
      <c r="AA469" s="176"/>
      <c r="AB469" s="219"/>
      <c r="AC469" s="176"/>
      <c r="AD469" s="219"/>
      <c r="AE469" s="176"/>
      <c r="AF469" s="219"/>
      <c r="AG469" s="176"/>
      <c r="AH469" s="219"/>
      <c r="AI469" s="176"/>
      <c r="AJ469" s="219"/>
      <c r="AK469" s="176"/>
      <c r="AL469" s="219"/>
      <c r="AM469" s="176"/>
      <c r="AN469" s="219"/>
      <c r="AO469" s="176"/>
      <c r="AP469" s="219"/>
      <c r="AQ469" s="176"/>
      <c r="AR469" s="219"/>
      <c r="AS469" s="176"/>
      <c r="AT469" s="219"/>
      <c r="AU469" s="176"/>
      <c r="AV469" s="219"/>
      <c r="AW469" s="176"/>
      <c r="AX469" s="219"/>
      <c r="AY469" s="176"/>
      <c r="AZ469" s="219"/>
      <c r="BA469" s="176"/>
      <c r="BB469" s="219"/>
      <c r="BC469" s="176"/>
      <c r="BD469" s="219"/>
      <c r="BE469" s="176"/>
      <c r="BF469" s="219"/>
      <c r="BG469" s="176"/>
      <c r="BH469" s="219"/>
      <c r="BI469" s="176"/>
      <c r="BJ469" s="219"/>
      <c r="BK469" s="176"/>
      <c r="BL469" s="219"/>
      <c r="BM469" s="176"/>
      <c r="BN469" s="219"/>
      <c r="BO469" s="176"/>
      <c r="BP469" s="219"/>
      <c r="BQ469" s="6"/>
    </row>
    <row r="470" spans="1:69" s="6" customFormat="1" ht="11.25" hidden="1" customHeight="1" x14ac:dyDescent="0.2">
      <c r="B470" s="86"/>
      <c r="C470" s="87"/>
      <c r="D470" s="79" t="s">
        <v>77</v>
      </c>
      <c r="E470" s="88" t="s">
        <v>5</v>
      </c>
      <c r="F470" s="89" t="s">
        <v>39</v>
      </c>
      <c r="G470" s="87"/>
      <c r="H470" s="90">
        <v>1</v>
      </c>
      <c r="I470" s="91"/>
      <c r="J470" s="87"/>
      <c r="K470" s="146"/>
      <c r="M470" s="177"/>
      <c r="N470" s="216"/>
      <c r="O470" s="177"/>
      <c r="P470" s="216"/>
      <c r="Q470" s="177"/>
      <c r="R470" s="216"/>
      <c r="S470" s="177"/>
      <c r="T470" s="216"/>
      <c r="U470" s="177"/>
      <c r="V470" s="216"/>
      <c r="W470" s="177"/>
      <c r="X470" s="216"/>
      <c r="Y470" s="177"/>
      <c r="Z470" s="216"/>
      <c r="AA470" s="177"/>
      <c r="AB470" s="216"/>
      <c r="AC470" s="177"/>
      <c r="AD470" s="216"/>
      <c r="AE470" s="177"/>
      <c r="AF470" s="216"/>
      <c r="AG470" s="177"/>
      <c r="AH470" s="216"/>
      <c r="AI470" s="177"/>
      <c r="AJ470" s="216"/>
      <c r="AK470" s="177"/>
      <c r="AL470" s="216"/>
      <c r="AM470" s="177"/>
      <c r="AN470" s="216"/>
      <c r="AO470" s="177"/>
      <c r="AP470" s="216"/>
      <c r="AQ470" s="177"/>
      <c r="AR470" s="216"/>
      <c r="AS470" s="177"/>
      <c r="AT470" s="216"/>
      <c r="AU470" s="177"/>
      <c r="AV470" s="216"/>
      <c r="AW470" s="177"/>
      <c r="AX470" s="216"/>
      <c r="AY470" s="177"/>
      <c r="AZ470" s="216"/>
      <c r="BA470" s="177"/>
      <c r="BB470" s="216"/>
      <c r="BC470" s="177"/>
      <c r="BD470" s="216"/>
      <c r="BE470" s="177"/>
      <c r="BF470" s="216"/>
      <c r="BG470" s="177"/>
      <c r="BH470" s="216"/>
      <c r="BI470" s="177"/>
      <c r="BJ470" s="216"/>
      <c r="BK470" s="177"/>
      <c r="BL470" s="216"/>
      <c r="BM470" s="177"/>
      <c r="BN470" s="216"/>
      <c r="BO470" s="177"/>
      <c r="BP470" s="216"/>
      <c r="BQ470" s="7"/>
    </row>
    <row r="471" spans="1:69" s="7" customFormat="1" ht="11.25" hidden="1" customHeight="1" x14ac:dyDescent="0.2">
      <c r="B471" s="92"/>
      <c r="C471" s="93"/>
      <c r="D471" s="79" t="s">
        <v>77</v>
      </c>
      <c r="E471" s="94" t="s">
        <v>5</v>
      </c>
      <c r="F471" s="95" t="s">
        <v>78</v>
      </c>
      <c r="G471" s="93"/>
      <c r="H471" s="96">
        <v>1</v>
      </c>
      <c r="I471" s="97"/>
      <c r="J471" s="93"/>
      <c r="K471" s="147"/>
      <c r="M471" s="178"/>
      <c r="N471" s="220"/>
      <c r="O471" s="178"/>
      <c r="P471" s="220"/>
      <c r="Q471" s="178"/>
      <c r="R471" s="220"/>
      <c r="S471" s="178"/>
      <c r="T471" s="220"/>
      <c r="U471" s="178"/>
      <c r="V471" s="220"/>
      <c r="W471" s="178"/>
      <c r="X471" s="220"/>
      <c r="Y471" s="178"/>
      <c r="Z471" s="220"/>
      <c r="AA471" s="178"/>
      <c r="AB471" s="220"/>
      <c r="AC471" s="178"/>
      <c r="AD471" s="220"/>
      <c r="AE471" s="178"/>
      <c r="AF471" s="220"/>
      <c r="AG471" s="178"/>
      <c r="AH471" s="220"/>
      <c r="AI471" s="178"/>
      <c r="AJ471" s="220"/>
      <c r="AK471" s="178"/>
      <c r="AL471" s="220"/>
      <c r="AM471" s="178"/>
      <c r="AN471" s="220"/>
      <c r="AO471" s="178"/>
      <c r="AP471" s="220"/>
      <c r="AQ471" s="178"/>
      <c r="AR471" s="220"/>
      <c r="AS471" s="178"/>
      <c r="AT471" s="220"/>
      <c r="AU471" s="178"/>
      <c r="AV471" s="220"/>
      <c r="AW471" s="178"/>
      <c r="AX471" s="220"/>
      <c r="AY471" s="178"/>
      <c r="AZ471" s="220"/>
      <c r="BA471" s="178"/>
      <c r="BB471" s="220"/>
      <c r="BC471" s="178"/>
      <c r="BD471" s="220"/>
      <c r="BE471" s="178"/>
      <c r="BF471" s="220"/>
      <c r="BG471" s="178"/>
      <c r="BH471" s="220"/>
      <c r="BI471" s="178"/>
      <c r="BJ471" s="220"/>
      <c r="BK471" s="178"/>
      <c r="BL471" s="220"/>
      <c r="BM471" s="178"/>
      <c r="BN471" s="220"/>
      <c r="BO471" s="178"/>
      <c r="BP471" s="220"/>
      <c r="BQ471" s="1"/>
    </row>
    <row r="472" spans="1:69" s="1" customFormat="1" ht="16.5" hidden="1" customHeight="1" x14ac:dyDescent="0.2">
      <c r="A472" s="114"/>
      <c r="B472" s="16"/>
      <c r="C472" s="72" t="s">
        <v>215</v>
      </c>
      <c r="D472" s="72" t="s">
        <v>73</v>
      </c>
      <c r="E472" s="73" t="s">
        <v>835</v>
      </c>
      <c r="F472" s="74" t="s">
        <v>836</v>
      </c>
      <c r="G472" s="75" t="s">
        <v>584</v>
      </c>
      <c r="H472" s="76">
        <v>1</v>
      </c>
      <c r="I472" s="77">
        <v>106</v>
      </c>
      <c r="J472" s="78">
        <f>ROUND(I472*H472,2)</f>
        <v>106</v>
      </c>
      <c r="K472" s="142"/>
      <c r="M472" s="161">
        <v>0</v>
      </c>
      <c r="N472" s="162">
        <f>M472*I472</f>
        <v>0</v>
      </c>
      <c r="O472" s="161">
        <v>0</v>
      </c>
      <c r="P472" s="162">
        <f>O472*I472</f>
        <v>0</v>
      </c>
      <c r="Q472" s="161">
        <v>0</v>
      </c>
      <c r="R472" s="162">
        <f>Q472*I472</f>
        <v>0</v>
      </c>
      <c r="S472" s="161">
        <f>M472+O472</f>
        <v>0</v>
      </c>
      <c r="T472" s="162">
        <f>S472*I472</f>
        <v>0</v>
      </c>
      <c r="U472" s="161">
        <v>0</v>
      </c>
      <c r="V472" s="162">
        <f>U472*I472</f>
        <v>0</v>
      </c>
      <c r="W472" s="161">
        <f>Q472+S472</f>
        <v>0</v>
      </c>
      <c r="X472" s="162">
        <f>W472*I472</f>
        <v>0</v>
      </c>
      <c r="Y472" s="161">
        <v>0</v>
      </c>
      <c r="Z472" s="162">
        <f>Y472*I472</f>
        <v>0</v>
      </c>
      <c r="AA472" s="161" t="e">
        <f>#REF!+#REF!</f>
        <v>#REF!</v>
      </c>
      <c r="AB472" s="162" t="e">
        <f>AA472*I472</f>
        <v>#REF!</v>
      </c>
      <c r="AC472" s="161">
        <v>0</v>
      </c>
      <c r="AD472" s="162">
        <f>AC472*I472</f>
        <v>0</v>
      </c>
      <c r="AE472" s="161" t="e">
        <f>Y472+AA472</f>
        <v>#REF!</v>
      </c>
      <c r="AF472" s="162" t="e">
        <f>AE472*I472</f>
        <v>#REF!</v>
      </c>
      <c r="AG472" s="161">
        <v>0</v>
      </c>
      <c r="AH472" s="162">
        <f>AG472*I472</f>
        <v>0</v>
      </c>
      <c r="AI472" s="161" t="e">
        <f>AC472+AE472</f>
        <v>#REF!</v>
      </c>
      <c r="AJ472" s="162" t="e">
        <f>AI472*I472</f>
        <v>#REF!</v>
      </c>
      <c r="AK472" s="161">
        <v>0</v>
      </c>
      <c r="AL472" s="162">
        <f>AK472*I472</f>
        <v>0</v>
      </c>
      <c r="AM472" s="161" t="e">
        <f>AG472+AI472</f>
        <v>#REF!</v>
      </c>
      <c r="AN472" s="162" t="e">
        <f>AM472*I472</f>
        <v>#REF!</v>
      </c>
      <c r="AO472" s="161">
        <v>0</v>
      </c>
      <c r="AP472" s="162">
        <f>AO472*I472</f>
        <v>0</v>
      </c>
      <c r="AQ472" s="161" t="e">
        <f>AK472+AM472</f>
        <v>#REF!</v>
      </c>
      <c r="AR472" s="162" t="e">
        <f>AQ472*I472</f>
        <v>#REF!</v>
      </c>
      <c r="AS472" s="161">
        <v>0</v>
      </c>
      <c r="AT472" s="162">
        <f>AS472*I472</f>
        <v>0</v>
      </c>
      <c r="AU472" s="161" t="e">
        <f>AO472+AQ472</f>
        <v>#REF!</v>
      </c>
      <c r="AV472" s="162" t="e">
        <f>AU472*I472</f>
        <v>#REF!</v>
      </c>
      <c r="AW472" s="161">
        <v>0</v>
      </c>
      <c r="AX472" s="162">
        <f>AW472*I472</f>
        <v>0</v>
      </c>
      <c r="AY472" s="161" t="e">
        <f t="shared" ref="AY472" si="795">AS472+AU472</f>
        <v>#REF!</v>
      </c>
      <c r="AZ472" s="162" t="e">
        <f>AY472*I472</f>
        <v>#REF!</v>
      </c>
      <c r="BA472" s="161">
        <v>0</v>
      </c>
      <c r="BB472" s="162">
        <f>BA472*I472</f>
        <v>0</v>
      </c>
      <c r="BC472" s="161" t="e">
        <f t="shared" ref="BC472" si="796">AW472+AY472</f>
        <v>#REF!</v>
      </c>
      <c r="BD472" s="162" t="e">
        <f>BC472*I472</f>
        <v>#REF!</v>
      </c>
      <c r="BE472" s="161">
        <v>0</v>
      </c>
      <c r="BF472" s="162">
        <f>BE472*I472</f>
        <v>0</v>
      </c>
      <c r="BG472" s="161" t="e">
        <f t="shared" ref="BG472" si="797">BA472+BC472</f>
        <v>#REF!</v>
      </c>
      <c r="BH472" s="162" t="e">
        <f>BG472*I472</f>
        <v>#REF!</v>
      </c>
      <c r="BI472" s="161">
        <v>0</v>
      </c>
      <c r="BJ472" s="162">
        <f>BI472*I472</f>
        <v>0</v>
      </c>
      <c r="BK472" s="161" t="e">
        <f t="shared" ref="BK472" si="798">BE472+BG472</f>
        <v>#REF!</v>
      </c>
      <c r="BL472" s="162" t="e">
        <f>BK472*I472</f>
        <v>#REF!</v>
      </c>
      <c r="BM472" s="161">
        <v>0</v>
      </c>
      <c r="BN472" s="162">
        <f>BM472*I472</f>
        <v>0</v>
      </c>
      <c r="BO472" s="161" t="e">
        <f>BI472+BK472</f>
        <v>#REF!</v>
      </c>
      <c r="BP472" s="162" t="e">
        <f>BO472*I472</f>
        <v>#REF!</v>
      </c>
      <c r="BQ472" s="5"/>
    </row>
    <row r="473" spans="1:69" s="5" customFormat="1" ht="11.25" hidden="1" customHeight="1" x14ac:dyDescent="0.2">
      <c r="B473" s="81"/>
      <c r="C473" s="82"/>
      <c r="D473" s="79" t="s">
        <v>77</v>
      </c>
      <c r="E473" s="83" t="s">
        <v>5</v>
      </c>
      <c r="F473" s="84" t="s">
        <v>654</v>
      </c>
      <c r="G473" s="82"/>
      <c r="H473" s="83" t="s">
        <v>5</v>
      </c>
      <c r="I473" s="85"/>
      <c r="J473" s="82"/>
      <c r="K473" s="145"/>
      <c r="M473" s="176"/>
      <c r="N473" s="219"/>
      <c r="O473" s="176"/>
      <c r="P473" s="219"/>
      <c r="Q473" s="176"/>
      <c r="R473" s="219"/>
      <c r="S473" s="176"/>
      <c r="T473" s="219"/>
      <c r="U473" s="176"/>
      <c r="V473" s="219"/>
      <c r="W473" s="176"/>
      <c r="X473" s="219"/>
      <c r="Y473" s="176"/>
      <c r="Z473" s="219"/>
      <c r="AA473" s="176"/>
      <c r="AB473" s="219"/>
      <c r="AC473" s="176"/>
      <c r="AD473" s="219"/>
      <c r="AE473" s="176"/>
      <c r="AF473" s="219"/>
      <c r="AG473" s="176"/>
      <c r="AH473" s="219"/>
      <c r="AI473" s="176"/>
      <c r="AJ473" s="219"/>
      <c r="AK473" s="176"/>
      <c r="AL473" s="219"/>
      <c r="AM473" s="176"/>
      <c r="AN473" s="219"/>
      <c r="AO473" s="176"/>
      <c r="AP473" s="219"/>
      <c r="AQ473" s="176"/>
      <c r="AR473" s="219"/>
      <c r="AS473" s="176"/>
      <c r="AT473" s="219"/>
      <c r="AU473" s="176"/>
      <c r="AV473" s="219"/>
      <c r="AW473" s="176"/>
      <c r="AX473" s="219"/>
      <c r="AY473" s="176"/>
      <c r="AZ473" s="219"/>
      <c r="BA473" s="176"/>
      <c r="BB473" s="219"/>
      <c r="BC473" s="176"/>
      <c r="BD473" s="219"/>
      <c r="BE473" s="176"/>
      <c r="BF473" s="219"/>
      <c r="BG473" s="176"/>
      <c r="BH473" s="219"/>
      <c r="BI473" s="176"/>
      <c r="BJ473" s="219"/>
      <c r="BK473" s="176"/>
      <c r="BL473" s="219"/>
      <c r="BM473" s="176"/>
      <c r="BN473" s="219"/>
      <c r="BO473" s="176"/>
      <c r="BP473" s="219"/>
      <c r="BQ473" s="6"/>
    </row>
    <row r="474" spans="1:69" s="6" customFormat="1" ht="11.25" hidden="1" customHeight="1" x14ac:dyDescent="0.2">
      <c r="B474" s="86"/>
      <c r="C474" s="87"/>
      <c r="D474" s="79" t="s">
        <v>77</v>
      </c>
      <c r="E474" s="88" t="s">
        <v>5</v>
      </c>
      <c r="F474" s="89" t="s">
        <v>39</v>
      </c>
      <c r="G474" s="87"/>
      <c r="H474" s="90">
        <v>1</v>
      </c>
      <c r="I474" s="91"/>
      <c r="J474" s="87"/>
      <c r="K474" s="146"/>
      <c r="M474" s="177"/>
      <c r="N474" s="216"/>
      <c r="O474" s="177"/>
      <c r="P474" s="216"/>
      <c r="Q474" s="177"/>
      <c r="R474" s="216"/>
      <c r="S474" s="177"/>
      <c r="T474" s="216"/>
      <c r="U474" s="177"/>
      <c r="V474" s="216"/>
      <c r="W474" s="177"/>
      <c r="X474" s="216"/>
      <c r="Y474" s="177"/>
      <c r="Z474" s="216"/>
      <c r="AA474" s="177"/>
      <c r="AB474" s="216"/>
      <c r="AC474" s="177"/>
      <c r="AD474" s="216"/>
      <c r="AE474" s="177"/>
      <c r="AF474" s="216"/>
      <c r="AG474" s="177"/>
      <c r="AH474" s="216"/>
      <c r="AI474" s="177"/>
      <c r="AJ474" s="216"/>
      <c r="AK474" s="177"/>
      <c r="AL474" s="216"/>
      <c r="AM474" s="177"/>
      <c r="AN474" s="216"/>
      <c r="AO474" s="177"/>
      <c r="AP474" s="216"/>
      <c r="AQ474" s="177"/>
      <c r="AR474" s="216"/>
      <c r="AS474" s="177"/>
      <c r="AT474" s="216"/>
      <c r="AU474" s="177"/>
      <c r="AV474" s="216"/>
      <c r="AW474" s="177"/>
      <c r="AX474" s="216"/>
      <c r="AY474" s="177"/>
      <c r="AZ474" s="216"/>
      <c r="BA474" s="177"/>
      <c r="BB474" s="216"/>
      <c r="BC474" s="177"/>
      <c r="BD474" s="216"/>
      <c r="BE474" s="177"/>
      <c r="BF474" s="216"/>
      <c r="BG474" s="177"/>
      <c r="BH474" s="216"/>
      <c r="BI474" s="177"/>
      <c r="BJ474" s="216"/>
      <c r="BK474" s="177"/>
      <c r="BL474" s="216"/>
      <c r="BM474" s="177"/>
      <c r="BN474" s="216"/>
      <c r="BO474" s="177"/>
      <c r="BP474" s="216"/>
      <c r="BQ474" s="7"/>
    </row>
    <row r="475" spans="1:69" s="7" customFormat="1" ht="11.25" hidden="1" customHeight="1" x14ac:dyDescent="0.2">
      <c r="B475" s="92"/>
      <c r="C475" s="93"/>
      <c r="D475" s="79" t="s">
        <v>77</v>
      </c>
      <c r="E475" s="94" t="s">
        <v>5</v>
      </c>
      <c r="F475" s="95" t="s">
        <v>78</v>
      </c>
      <c r="G475" s="93"/>
      <c r="H475" s="96">
        <v>1</v>
      </c>
      <c r="I475" s="97"/>
      <c r="J475" s="93"/>
      <c r="K475" s="147"/>
      <c r="M475" s="178"/>
      <c r="N475" s="220"/>
      <c r="O475" s="178"/>
      <c r="P475" s="220"/>
      <c r="Q475" s="178"/>
      <c r="R475" s="220"/>
      <c r="S475" s="178"/>
      <c r="T475" s="220"/>
      <c r="U475" s="178"/>
      <c r="V475" s="220"/>
      <c r="W475" s="178"/>
      <c r="X475" s="220"/>
      <c r="Y475" s="178"/>
      <c r="Z475" s="220"/>
      <c r="AA475" s="178"/>
      <c r="AB475" s="220"/>
      <c r="AC475" s="178"/>
      <c r="AD475" s="220"/>
      <c r="AE475" s="178"/>
      <c r="AF475" s="220"/>
      <c r="AG475" s="178"/>
      <c r="AH475" s="220"/>
      <c r="AI475" s="178"/>
      <c r="AJ475" s="220"/>
      <c r="AK475" s="178"/>
      <c r="AL475" s="220"/>
      <c r="AM475" s="178"/>
      <c r="AN475" s="220"/>
      <c r="AO475" s="178"/>
      <c r="AP475" s="220"/>
      <c r="AQ475" s="178"/>
      <c r="AR475" s="220"/>
      <c r="AS475" s="178"/>
      <c r="AT475" s="220"/>
      <c r="AU475" s="178"/>
      <c r="AV475" s="220"/>
      <c r="AW475" s="178"/>
      <c r="AX475" s="220"/>
      <c r="AY475" s="178"/>
      <c r="AZ475" s="220"/>
      <c r="BA475" s="178"/>
      <c r="BB475" s="220"/>
      <c r="BC475" s="178"/>
      <c r="BD475" s="220"/>
      <c r="BE475" s="178"/>
      <c r="BF475" s="220"/>
      <c r="BG475" s="178"/>
      <c r="BH475" s="220"/>
      <c r="BI475" s="178"/>
      <c r="BJ475" s="220"/>
      <c r="BK475" s="178"/>
      <c r="BL475" s="220"/>
      <c r="BM475" s="178"/>
      <c r="BN475" s="220"/>
      <c r="BO475" s="178"/>
      <c r="BP475" s="220"/>
      <c r="BQ475" s="1"/>
    </row>
    <row r="476" spans="1:69" s="1" customFormat="1" ht="16.5" hidden="1" customHeight="1" x14ac:dyDescent="0.2">
      <c r="A476" s="114"/>
      <c r="B476" s="16"/>
      <c r="C476" s="72" t="s">
        <v>217</v>
      </c>
      <c r="D476" s="72" t="s">
        <v>73</v>
      </c>
      <c r="E476" s="73" t="s">
        <v>837</v>
      </c>
      <c r="F476" s="74" t="s">
        <v>838</v>
      </c>
      <c r="G476" s="75" t="s">
        <v>584</v>
      </c>
      <c r="H476" s="76">
        <v>1</v>
      </c>
      <c r="I476" s="77">
        <v>9010</v>
      </c>
      <c r="J476" s="78">
        <f>ROUND(I476*H476,2)</f>
        <v>9010</v>
      </c>
      <c r="K476" s="142"/>
      <c r="M476" s="161">
        <v>0</v>
      </c>
      <c r="N476" s="162">
        <f>M476*I476</f>
        <v>0</v>
      </c>
      <c r="O476" s="161">
        <v>0</v>
      </c>
      <c r="P476" s="162">
        <f>O476*I476</f>
        <v>0</v>
      </c>
      <c r="Q476" s="161">
        <v>0</v>
      </c>
      <c r="R476" s="162">
        <f>Q476*I476</f>
        <v>0</v>
      </c>
      <c r="S476" s="161">
        <f>M476+O476</f>
        <v>0</v>
      </c>
      <c r="T476" s="162">
        <f>S476*I476</f>
        <v>0</v>
      </c>
      <c r="U476" s="161">
        <v>0</v>
      </c>
      <c r="V476" s="162">
        <f>U476*I476</f>
        <v>0</v>
      </c>
      <c r="W476" s="161">
        <f>Q476+S476</f>
        <v>0</v>
      </c>
      <c r="X476" s="162">
        <f>W476*I476</f>
        <v>0</v>
      </c>
      <c r="Y476" s="161">
        <v>0</v>
      </c>
      <c r="Z476" s="162">
        <f>Y476*I476</f>
        <v>0</v>
      </c>
      <c r="AA476" s="161" t="e">
        <f>#REF!+#REF!</f>
        <v>#REF!</v>
      </c>
      <c r="AB476" s="162" t="e">
        <f>AA476*I476</f>
        <v>#REF!</v>
      </c>
      <c r="AC476" s="161">
        <v>0</v>
      </c>
      <c r="AD476" s="162">
        <f>AC476*I476</f>
        <v>0</v>
      </c>
      <c r="AE476" s="161" t="e">
        <f>Y476+AA476</f>
        <v>#REF!</v>
      </c>
      <c r="AF476" s="162" t="e">
        <f>AE476*I476</f>
        <v>#REF!</v>
      </c>
      <c r="AG476" s="161">
        <v>0</v>
      </c>
      <c r="AH476" s="162">
        <f>AG476*I476</f>
        <v>0</v>
      </c>
      <c r="AI476" s="161" t="e">
        <f>AC476+AE476</f>
        <v>#REF!</v>
      </c>
      <c r="AJ476" s="162" t="e">
        <f>AI476*I476</f>
        <v>#REF!</v>
      </c>
      <c r="AK476" s="161">
        <v>0</v>
      </c>
      <c r="AL476" s="162">
        <f>AK476*I476</f>
        <v>0</v>
      </c>
      <c r="AM476" s="161" t="e">
        <f>AG476+AI476</f>
        <v>#REF!</v>
      </c>
      <c r="AN476" s="162" t="e">
        <f>AM476*I476</f>
        <v>#REF!</v>
      </c>
      <c r="AO476" s="161">
        <v>0</v>
      </c>
      <c r="AP476" s="162">
        <f>AO476*I476</f>
        <v>0</v>
      </c>
      <c r="AQ476" s="161" t="e">
        <f>AK476+AM476</f>
        <v>#REF!</v>
      </c>
      <c r="AR476" s="162" t="e">
        <f>AQ476*I476</f>
        <v>#REF!</v>
      </c>
      <c r="AS476" s="161">
        <v>0</v>
      </c>
      <c r="AT476" s="162">
        <f>AS476*I476</f>
        <v>0</v>
      </c>
      <c r="AU476" s="161" t="e">
        <f>AO476+AQ476</f>
        <v>#REF!</v>
      </c>
      <c r="AV476" s="162" t="e">
        <f>AU476*I476</f>
        <v>#REF!</v>
      </c>
      <c r="AW476" s="161">
        <v>0</v>
      </c>
      <c r="AX476" s="162">
        <f>AW476*I476</f>
        <v>0</v>
      </c>
      <c r="AY476" s="161" t="e">
        <f t="shared" ref="AY476" si="799">AS476+AU476</f>
        <v>#REF!</v>
      </c>
      <c r="AZ476" s="162" t="e">
        <f>AY476*I476</f>
        <v>#REF!</v>
      </c>
      <c r="BA476" s="161">
        <v>0</v>
      </c>
      <c r="BB476" s="162">
        <f>BA476*I476</f>
        <v>0</v>
      </c>
      <c r="BC476" s="161" t="e">
        <f t="shared" ref="BC476" si="800">AW476+AY476</f>
        <v>#REF!</v>
      </c>
      <c r="BD476" s="162" t="e">
        <f>BC476*I476</f>
        <v>#REF!</v>
      </c>
      <c r="BE476" s="161">
        <v>0</v>
      </c>
      <c r="BF476" s="162">
        <f>BE476*I476</f>
        <v>0</v>
      </c>
      <c r="BG476" s="161" t="e">
        <f t="shared" ref="BG476" si="801">BA476+BC476</f>
        <v>#REF!</v>
      </c>
      <c r="BH476" s="162" t="e">
        <f>BG476*I476</f>
        <v>#REF!</v>
      </c>
      <c r="BI476" s="161">
        <v>0</v>
      </c>
      <c r="BJ476" s="162">
        <f>BI476*I476</f>
        <v>0</v>
      </c>
      <c r="BK476" s="161" t="e">
        <f t="shared" ref="BK476" si="802">BE476+BG476</f>
        <v>#REF!</v>
      </c>
      <c r="BL476" s="162" t="e">
        <f>BK476*I476</f>
        <v>#REF!</v>
      </c>
      <c r="BM476" s="161">
        <v>0</v>
      </c>
      <c r="BN476" s="162">
        <f>BM476*I476</f>
        <v>0</v>
      </c>
      <c r="BO476" s="161" t="e">
        <f>BI476+BK476</f>
        <v>#REF!</v>
      </c>
      <c r="BP476" s="162" t="e">
        <f>BO476*I476</f>
        <v>#REF!</v>
      </c>
      <c r="BQ476" s="5"/>
    </row>
    <row r="477" spans="1:69" s="5" customFormat="1" ht="11.25" hidden="1" customHeight="1" x14ac:dyDescent="0.2">
      <c r="B477" s="81"/>
      <c r="C477" s="82"/>
      <c r="D477" s="79" t="s">
        <v>77</v>
      </c>
      <c r="E477" s="83" t="s">
        <v>5</v>
      </c>
      <c r="F477" s="84" t="s">
        <v>654</v>
      </c>
      <c r="G477" s="82"/>
      <c r="H477" s="83" t="s">
        <v>5</v>
      </c>
      <c r="I477" s="85"/>
      <c r="J477" s="82"/>
      <c r="K477" s="145"/>
      <c r="M477" s="176"/>
      <c r="N477" s="219"/>
      <c r="O477" s="176"/>
      <c r="P477" s="219"/>
      <c r="Q477" s="176"/>
      <c r="R477" s="219"/>
      <c r="S477" s="176"/>
      <c r="T477" s="219"/>
      <c r="U477" s="176"/>
      <c r="V477" s="219"/>
      <c r="W477" s="176"/>
      <c r="X477" s="219"/>
      <c r="Y477" s="176"/>
      <c r="Z477" s="219"/>
      <c r="AA477" s="176"/>
      <c r="AB477" s="219"/>
      <c r="AC477" s="176"/>
      <c r="AD477" s="219"/>
      <c r="AE477" s="176"/>
      <c r="AF477" s="219"/>
      <c r="AG477" s="176"/>
      <c r="AH477" s="219"/>
      <c r="AI477" s="176"/>
      <c r="AJ477" s="219"/>
      <c r="AK477" s="176"/>
      <c r="AL477" s="219"/>
      <c r="AM477" s="176"/>
      <c r="AN477" s="219"/>
      <c r="AO477" s="176"/>
      <c r="AP477" s="219"/>
      <c r="AQ477" s="176"/>
      <c r="AR477" s="219"/>
      <c r="AS477" s="176"/>
      <c r="AT477" s="219"/>
      <c r="AU477" s="176"/>
      <c r="AV477" s="219"/>
      <c r="AW477" s="176"/>
      <c r="AX477" s="219"/>
      <c r="AY477" s="176"/>
      <c r="AZ477" s="219"/>
      <c r="BA477" s="176"/>
      <c r="BB477" s="219"/>
      <c r="BC477" s="176"/>
      <c r="BD477" s="219"/>
      <c r="BE477" s="176"/>
      <c r="BF477" s="219"/>
      <c r="BG477" s="176"/>
      <c r="BH477" s="219"/>
      <c r="BI477" s="176"/>
      <c r="BJ477" s="219"/>
      <c r="BK477" s="176"/>
      <c r="BL477" s="219"/>
      <c r="BM477" s="176"/>
      <c r="BN477" s="219"/>
      <c r="BO477" s="176"/>
      <c r="BP477" s="219"/>
      <c r="BQ477" s="6"/>
    </row>
    <row r="478" spans="1:69" s="6" customFormat="1" ht="11.25" hidden="1" customHeight="1" x14ac:dyDescent="0.2">
      <c r="B478" s="86"/>
      <c r="C478" s="87"/>
      <c r="D478" s="79" t="s">
        <v>77</v>
      </c>
      <c r="E478" s="88" t="s">
        <v>5</v>
      </c>
      <c r="F478" s="89" t="s">
        <v>39</v>
      </c>
      <c r="G478" s="87"/>
      <c r="H478" s="90">
        <v>1</v>
      </c>
      <c r="I478" s="91"/>
      <c r="J478" s="87"/>
      <c r="K478" s="146"/>
      <c r="M478" s="177"/>
      <c r="N478" s="216"/>
      <c r="O478" s="177"/>
      <c r="P478" s="216"/>
      <c r="Q478" s="177"/>
      <c r="R478" s="216"/>
      <c r="S478" s="177"/>
      <c r="T478" s="216"/>
      <c r="U478" s="177"/>
      <c r="V478" s="216"/>
      <c r="W478" s="177"/>
      <c r="X478" s="216"/>
      <c r="Y478" s="177"/>
      <c r="Z478" s="216"/>
      <c r="AA478" s="177"/>
      <c r="AB478" s="216"/>
      <c r="AC478" s="177"/>
      <c r="AD478" s="216"/>
      <c r="AE478" s="177"/>
      <c r="AF478" s="216"/>
      <c r="AG478" s="177"/>
      <c r="AH478" s="216"/>
      <c r="AI478" s="177"/>
      <c r="AJ478" s="216"/>
      <c r="AK478" s="177"/>
      <c r="AL478" s="216"/>
      <c r="AM478" s="177"/>
      <c r="AN478" s="216"/>
      <c r="AO478" s="177"/>
      <c r="AP478" s="216"/>
      <c r="AQ478" s="177"/>
      <c r="AR478" s="216"/>
      <c r="AS478" s="177"/>
      <c r="AT478" s="216"/>
      <c r="AU478" s="177"/>
      <c r="AV478" s="216"/>
      <c r="AW478" s="177"/>
      <c r="AX478" s="216"/>
      <c r="AY478" s="177"/>
      <c r="AZ478" s="216"/>
      <c r="BA478" s="177"/>
      <c r="BB478" s="216"/>
      <c r="BC478" s="177"/>
      <c r="BD478" s="216"/>
      <c r="BE478" s="177"/>
      <c r="BF478" s="216"/>
      <c r="BG478" s="177"/>
      <c r="BH478" s="216"/>
      <c r="BI478" s="177"/>
      <c r="BJ478" s="216"/>
      <c r="BK478" s="177"/>
      <c r="BL478" s="216"/>
      <c r="BM478" s="177"/>
      <c r="BN478" s="216"/>
      <c r="BO478" s="177"/>
      <c r="BP478" s="216"/>
      <c r="BQ478" s="7"/>
    </row>
    <row r="479" spans="1:69" s="7" customFormat="1" ht="11.25" hidden="1" customHeight="1" x14ac:dyDescent="0.2">
      <c r="B479" s="92"/>
      <c r="C479" s="93"/>
      <c r="D479" s="79" t="s">
        <v>77</v>
      </c>
      <c r="E479" s="94" t="s">
        <v>5</v>
      </c>
      <c r="F479" s="95" t="s">
        <v>78</v>
      </c>
      <c r="G479" s="93"/>
      <c r="H479" s="96">
        <v>1</v>
      </c>
      <c r="I479" s="97"/>
      <c r="J479" s="93"/>
      <c r="K479" s="147"/>
      <c r="M479" s="178"/>
      <c r="N479" s="220"/>
      <c r="O479" s="178"/>
      <c r="P479" s="220"/>
      <c r="Q479" s="178"/>
      <c r="R479" s="220"/>
      <c r="S479" s="178"/>
      <c r="T479" s="220"/>
      <c r="U479" s="178"/>
      <c r="V479" s="220"/>
      <c r="W479" s="178"/>
      <c r="X479" s="220"/>
      <c r="Y479" s="178"/>
      <c r="Z479" s="220"/>
      <c r="AA479" s="178"/>
      <c r="AB479" s="220"/>
      <c r="AC479" s="178"/>
      <c r="AD479" s="220"/>
      <c r="AE479" s="178"/>
      <c r="AF479" s="220"/>
      <c r="AG479" s="178"/>
      <c r="AH479" s="220"/>
      <c r="AI479" s="178"/>
      <c r="AJ479" s="220"/>
      <c r="AK479" s="178"/>
      <c r="AL479" s="220"/>
      <c r="AM479" s="178"/>
      <c r="AN479" s="220"/>
      <c r="AO479" s="178"/>
      <c r="AP479" s="220"/>
      <c r="AQ479" s="178"/>
      <c r="AR479" s="220"/>
      <c r="AS479" s="178"/>
      <c r="AT479" s="220"/>
      <c r="AU479" s="178"/>
      <c r="AV479" s="220"/>
      <c r="AW479" s="178"/>
      <c r="AX479" s="220"/>
      <c r="AY479" s="178"/>
      <c r="AZ479" s="220"/>
      <c r="BA479" s="178"/>
      <c r="BB479" s="220"/>
      <c r="BC479" s="178"/>
      <c r="BD479" s="220"/>
      <c r="BE479" s="178"/>
      <c r="BF479" s="220"/>
      <c r="BG479" s="178"/>
      <c r="BH479" s="220"/>
      <c r="BI479" s="178"/>
      <c r="BJ479" s="220"/>
      <c r="BK479" s="178"/>
      <c r="BL479" s="220"/>
      <c r="BM479" s="178"/>
      <c r="BN479" s="220"/>
      <c r="BO479" s="178"/>
      <c r="BP479" s="220"/>
      <c r="BQ479" s="1"/>
    </row>
    <row r="480" spans="1:69" s="1" customFormat="1" ht="16.5" hidden="1" customHeight="1" x14ac:dyDescent="0.2">
      <c r="A480" s="114"/>
      <c r="B480" s="16"/>
      <c r="C480" s="72" t="s">
        <v>218</v>
      </c>
      <c r="D480" s="72" t="s">
        <v>73</v>
      </c>
      <c r="E480" s="73" t="s">
        <v>839</v>
      </c>
      <c r="F480" s="74" t="s">
        <v>840</v>
      </c>
      <c r="G480" s="75" t="s">
        <v>584</v>
      </c>
      <c r="H480" s="76">
        <v>2</v>
      </c>
      <c r="I480" s="77">
        <v>212</v>
      </c>
      <c r="J480" s="78">
        <f>ROUND(I480*H480,2)</f>
        <v>424</v>
      </c>
      <c r="K480" s="142"/>
      <c r="M480" s="161">
        <v>0</v>
      </c>
      <c r="N480" s="162">
        <f>M480*I480</f>
        <v>0</v>
      </c>
      <c r="O480" s="161">
        <v>0</v>
      </c>
      <c r="P480" s="162">
        <f>O480*I480</f>
        <v>0</v>
      </c>
      <c r="Q480" s="161">
        <v>0</v>
      </c>
      <c r="R480" s="162">
        <f>Q480*I480</f>
        <v>0</v>
      </c>
      <c r="S480" s="161">
        <f>M480+O480</f>
        <v>0</v>
      </c>
      <c r="T480" s="162">
        <f>S480*I480</f>
        <v>0</v>
      </c>
      <c r="U480" s="161">
        <v>0</v>
      </c>
      <c r="V480" s="162">
        <f>U480*I480</f>
        <v>0</v>
      </c>
      <c r="W480" s="161">
        <f>Q480+S480</f>
        <v>0</v>
      </c>
      <c r="X480" s="162">
        <f>W480*I480</f>
        <v>0</v>
      </c>
      <c r="Y480" s="161">
        <v>0</v>
      </c>
      <c r="Z480" s="162">
        <f>Y480*I480</f>
        <v>0</v>
      </c>
      <c r="AA480" s="161" t="e">
        <f>#REF!+#REF!</f>
        <v>#REF!</v>
      </c>
      <c r="AB480" s="162" t="e">
        <f>AA480*I480</f>
        <v>#REF!</v>
      </c>
      <c r="AC480" s="161">
        <v>0</v>
      </c>
      <c r="AD480" s="162">
        <f>AC480*I480</f>
        <v>0</v>
      </c>
      <c r="AE480" s="161" t="e">
        <f>Y480+AA480</f>
        <v>#REF!</v>
      </c>
      <c r="AF480" s="162" t="e">
        <f>AE480*I480</f>
        <v>#REF!</v>
      </c>
      <c r="AG480" s="161">
        <v>0</v>
      </c>
      <c r="AH480" s="162">
        <f>AG480*I480</f>
        <v>0</v>
      </c>
      <c r="AI480" s="161" t="e">
        <f>AC480+AE480</f>
        <v>#REF!</v>
      </c>
      <c r="AJ480" s="162" t="e">
        <f>AI480*I480</f>
        <v>#REF!</v>
      </c>
      <c r="AK480" s="161">
        <v>0</v>
      </c>
      <c r="AL480" s="162">
        <f>AK480*I480</f>
        <v>0</v>
      </c>
      <c r="AM480" s="161" t="e">
        <f>AG480+AI480</f>
        <v>#REF!</v>
      </c>
      <c r="AN480" s="162" t="e">
        <f>AM480*I480</f>
        <v>#REF!</v>
      </c>
      <c r="AO480" s="161">
        <v>0</v>
      </c>
      <c r="AP480" s="162">
        <f>AO480*I480</f>
        <v>0</v>
      </c>
      <c r="AQ480" s="161" t="e">
        <f>AK480+AM480</f>
        <v>#REF!</v>
      </c>
      <c r="AR480" s="162" t="e">
        <f>AQ480*I480</f>
        <v>#REF!</v>
      </c>
      <c r="AS480" s="161">
        <v>0</v>
      </c>
      <c r="AT480" s="162">
        <f>AS480*I480</f>
        <v>0</v>
      </c>
      <c r="AU480" s="161" t="e">
        <f>AO480+AQ480</f>
        <v>#REF!</v>
      </c>
      <c r="AV480" s="162" t="e">
        <f>AU480*I480</f>
        <v>#REF!</v>
      </c>
      <c r="AW480" s="161">
        <v>0</v>
      </c>
      <c r="AX480" s="162">
        <f>AW480*I480</f>
        <v>0</v>
      </c>
      <c r="AY480" s="161" t="e">
        <f t="shared" ref="AY480" si="803">AS480+AU480</f>
        <v>#REF!</v>
      </c>
      <c r="AZ480" s="162" t="e">
        <f>AY480*I480</f>
        <v>#REF!</v>
      </c>
      <c r="BA480" s="161">
        <v>0</v>
      </c>
      <c r="BB480" s="162">
        <f>BA480*I480</f>
        <v>0</v>
      </c>
      <c r="BC480" s="161" t="e">
        <f t="shared" ref="BC480" si="804">AW480+AY480</f>
        <v>#REF!</v>
      </c>
      <c r="BD480" s="162" t="e">
        <f>BC480*I480</f>
        <v>#REF!</v>
      </c>
      <c r="BE480" s="161">
        <v>0</v>
      </c>
      <c r="BF480" s="162">
        <f>BE480*I480</f>
        <v>0</v>
      </c>
      <c r="BG480" s="161" t="e">
        <f t="shared" ref="BG480" si="805">BA480+BC480</f>
        <v>#REF!</v>
      </c>
      <c r="BH480" s="162" t="e">
        <f>BG480*I480</f>
        <v>#REF!</v>
      </c>
      <c r="BI480" s="161">
        <v>0</v>
      </c>
      <c r="BJ480" s="162">
        <f>BI480*I480</f>
        <v>0</v>
      </c>
      <c r="BK480" s="161" t="e">
        <f t="shared" ref="BK480" si="806">BE480+BG480</f>
        <v>#REF!</v>
      </c>
      <c r="BL480" s="162" t="e">
        <f>BK480*I480</f>
        <v>#REF!</v>
      </c>
      <c r="BM480" s="161">
        <v>0</v>
      </c>
      <c r="BN480" s="162">
        <f>BM480*I480</f>
        <v>0</v>
      </c>
      <c r="BO480" s="161" t="e">
        <f>BI480+BK480</f>
        <v>#REF!</v>
      </c>
      <c r="BP480" s="162" t="e">
        <f>BO480*I480</f>
        <v>#REF!</v>
      </c>
      <c r="BQ480" s="5"/>
    </row>
    <row r="481" spans="1:69" s="5" customFormat="1" ht="11.25" hidden="1" customHeight="1" x14ac:dyDescent="0.2">
      <c r="B481" s="81"/>
      <c r="C481" s="82"/>
      <c r="D481" s="79" t="s">
        <v>77</v>
      </c>
      <c r="E481" s="83" t="s">
        <v>5</v>
      </c>
      <c r="F481" s="84" t="s">
        <v>654</v>
      </c>
      <c r="G481" s="82"/>
      <c r="H481" s="83" t="s">
        <v>5</v>
      </c>
      <c r="I481" s="85"/>
      <c r="J481" s="82"/>
      <c r="K481" s="145"/>
      <c r="M481" s="176"/>
      <c r="N481" s="219"/>
      <c r="O481" s="176"/>
      <c r="P481" s="219"/>
      <c r="Q481" s="176"/>
      <c r="R481" s="219"/>
      <c r="S481" s="176"/>
      <c r="T481" s="219"/>
      <c r="U481" s="176"/>
      <c r="V481" s="219"/>
      <c r="W481" s="176"/>
      <c r="X481" s="219"/>
      <c r="Y481" s="176"/>
      <c r="Z481" s="219"/>
      <c r="AA481" s="176"/>
      <c r="AB481" s="219"/>
      <c r="AC481" s="176"/>
      <c r="AD481" s="219"/>
      <c r="AE481" s="176"/>
      <c r="AF481" s="219"/>
      <c r="AG481" s="176"/>
      <c r="AH481" s="219"/>
      <c r="AI481" s="176"/>
      <c r="AJ481" s="219"/>
      <c r="AK481" s="176"/>
      <c r="AL481" s="219"/>
      <c r="AM481" s="176"/>
      <c r="AN481" s="219"/>
      <c r="AO481" s="176"/>
      <c r="AP481" s="219"/>
      <c r="AQ481" s="176"/>
      <c r="AR481" s="219"/>
      <c r="AS481" s="176"/>
      <c r="AT481" s="219"/>
      <c r="AU481" s="176"/>
      <c r="AV481" s="219"/>
      <c r="AW481" s="176"/>
      <c r="AX481" s="219"/>
      <c r="AY481" s="176"/>
      <c r="AZ481" s="219"/>
      <c r="BA481" s="176"/>
      <c r="BB481" s="219"/>
      <c r="BC481" s="176"/>
      <c r="BD481" s="219"/>
      <c r="BE481" s="176"/>
      <c r="BF481" s="219"/>
      <c r="BG481" s="176"/>
      <c r="BH481" s="219"/>
      <c r="BI481" s="176"/>
      <c r="BJ481" s="219"/>
      <c r="BK481" s="176"/>
      <c r="BL481" s="219"/>
      <c r="BM481" s="176"/>
      <c r="BN481" s="219"/>
      <c r="BO481" s="176"/>
      <c r="BP481" s="219"/>
      <c r="BQ481" s="6"/>
    </row>
    <row r="482" spans="1:69" s="6" customFormat="1" ht="11.25" hidden="1" customHeight="1" x14ac:dyDescent="0.2">
      <c r="B482" s="86"/>
      <c r="C482" s="87"/>
      <c r="D482" s="79" t="s">
        <v>77</v>
      </c>
      <c r="E482" s="88" t="s">
        <v>5</v>
      </c>
      <c r="F482" s="89" t="s">
        <v>41</v>
      </c>
      <c r="G482" s="87"/>
      <c r="H482" s="90">
        <v>2</v>
      </c>
      <c r="I482" s="91"/>
      <c r="J482" s="87"/>
      <c r="K482" s="146"/>
      <c r="M482" s="177"/>
      <c r="N482" s="216"/>
      <c r="O482" s="177"/>
      <c r="P482" s="216"/>
      <c r="Q482" s="177"/>
      <c r="R482" s="216"/>
      <c r="S482" s="177"/>
      <c r="T482" s="216"/>
      <c r="U482" s="177"/>
      <c r="V482" s="216"/>
      <c r="W482" s="177"/>
      <c r="X482" s="216"/>
      <c r="Y482" s="177"/>
      <c r="Z482" s="216"/>
      <c r="AA482" s="177"/>
      <c r="AB482" s="216"/>
      <c r="AC482" s="177"/>
      <c r="AD482" s="216"/>
      <c r="AE482" s="177"/>
      <c r="AF482" s="216"/>
      <c r="AG482" s="177"/>
      <c r="AH482" s="216"/>
      <c r="AI482" s="177"/>
      <c r="AJ482" s="216"/>
      <c r="AK482" s="177"/>
      <c r="AL482" s="216"/>
      <c r="AM482" s="177"/>
      <c r="AN482" s="216"/>
      <c r="AO482" s="177"/>
      <c r="AP482" s="216"/>
      <c r="AQ482" s="177"/>
      <c r="AR482" s="216"/>
      <c r="AS482" s="177"/>
      <c r="AT482" s="216"/>
      <c r="AU482" s="177"/>
      <c r="AV482" s="216"/>
      <c r="AW482" s="177"/>
      <c r="AX482" s="216"/>
      <c r="AY482" s="177"/>
      <c r="AZ482" s="216"/>
      <c r="BA482" s="177"/>
      <c r="BB482" s="216"/>
      <c r="BC482" s="177"/>
      <c r="BD482" s="216"/>
      <c r="BE482" s="177"/>
      <c r="BF482" s="216"/>
      <c r="BG482" s="177"/>
      <c r="BH482" s="216"/>
      <c r="BI482" s="177"/>
      <c r="BJ482" s="216"/>
      <c r="BK482" s="177"/>
      <c r="BL482" s="216"/>
      <c r="BM482" s="177"/>
      <c r="BN482" s="216"/>
      <c r="BO482" s="177"/>
      <c r="BP482" s="216"/>
      <c r="BQ482" s="7"/>
    </row>
    <row r="483" spans="1:69" s="7" customFormat="1" ht="11.25" hidden="1" customHeight="1" x14ac:dyDescent="0.2">
      <c r="B483" s="92"/>
      <c r="C483" s="93"/>
      <c r="D483" s="79" t="s">
        <v>77</v>
      </c>
      <c r="E483" s="94" t="s">
        <v>5</v>
      </c>
      <c r="F483" s="95" t="s">
        <v>78</v>
      </c>
      <c r="G483" s="93"/>
      <c r="H483" s="96">
        <v>2</v>
      </c>
      <c r="I483" s="97"/>
      <c r="J483" s="93"/>
      <c r="K483" s="147"/>
      <c r="M483" s="178"/>
      <c r="N483" s="220"/>
      <c r="O483" s="178"/>
      <c r="P483" s="220"/>
      <c r="Q483" s="178"/>
      <c r="R483" s="220"/>
      <c r="S483" s="178"/>
      <c r="T483" s="220"/>
      <c r="U483" s="178"/>
      <c r="V483" s="220"/>
      <c r="W483" s="178"/>
      <c r="X483" s="220"/>
      <c r="Y483" s="178"/>
      <c r="Z483" s="220"/>
      <c r="AA483" s="178"/>
      <c r="AB483" s="220"/>
      <c r="AC483" s="178"/>
      <c r="AD483" s="220"/>
      <c r="AE483" s="178"/>
      <c r="AF483" s="220"/>
      <c r="AG483" s="178"/>
      <c r="AH483" s="220"/>
      <c r="AI483" s="178"/>
      <c r="AJ483" s="220"/>
      <c r="AK483" s="178"/>
      <c r="AL483" s="220"/>
      <c r="AM483" s="178"/>
      <c r="AN483" s="220"/>
      <c r="AO483" s="178"/>
      <c r="AP483" s="220"/>
      <c r="AQ483" s="178"/>
      <c r="AR483" s="220"/>
      <c r="AS483" s="178"/>
      <c r="AT483" s="220"/>
      <c r="AU483" s="178"/>
      <c r="AV483" s="220"/>
      <c r="AW483" s="178"/>
      <c r="AX483" s="220"/>
      <c r="AY483" s="178"/>
      <c r="AZ483" s="220"/>
      <c r="BA483" s="178"/>
      <c r="BB483" s="220"/>
      <c r="BC483" s="178"/>
      <c r="BD483" s="220"/>
      <c r="BE483" s="178"/>
      <c r="BF483" s="220"/>
      <c r="BG483" s="178"/>
      <c r="BH483" s="220"/>
      <c r="BI483" s="178"/>
      <c r="BJ483" s="220"/>
      <c r="BK483" s="178"/>
      <c r="BL483" s="220"/>
      <c r="BM483" s="178"/>
      <c r="BN483" s="220"/>
      <c r="BO483" s="178"/>
      <c r="BP483" s="220"/>
      <c r="BQ483" s="1"/>
    </row>
    <row r="484" spans="1:69" s="1" customFormat="1" ht="16.5" hidden="1" customHeight="1" x14ac:dyDescent="0.2">
      <c r="A484" s="114"/>
      <c r="B484" s="16"/>
      <c r="C484" s="72" t="s">
        <v>219</v>
      </c>
      <c r="D484" s="72" t="s">
        <v>73</v>
      </c>
      <c r="E484" s="73" t="s">
        <v>841</v>
      </c>
      <c r="F484" s="74" t="s">
        <v>842</v>
      </c>
      <c r="G484" s="75" t="s">
        <v>584</v>
      </c>
      <c r="H484" s="76">
        <v>16</v>
      </c>
      <c r="I484" s="77">
        <v>159</v>
      </c>
      <c r="J484" s="78">
        <f>ROUND(I484*H484,2)</f>
        <v>2544</v>
      </c>
      <c r="K484" s="142"/>
      <c r="M484" s="161">
        <v>0</v>
      </c>
      <c r="N484" s="162">
        <f>M484*I484</f>
        <v>0</v>
      </c>
      <c r="O484" s="161">
        <v>0</v>
      </c>
      <c r="P484" s="162">
        <f>O484*I484</f>
        <v>0</v>
      </c>
      <c r="Q484" s="161">
        <v>0</v>
      </c>
      <c r="R484" s="162">
        <f>Q484*I484</f>
        <v>0</v>
      </c>
      <c r="S484" s="161">
        <f>M484+O484</f>
        <v>0</v>
      </c>
      <c r="T484" s="162">
        <f>S484*I484</f>
        <v>0</v>
      </c>
      <c r="U484" s="161">
        <v>0</v>
      </c>
      <c r="V484" s="162">
        <f>U484*I484</f>
        <v>0</v>
      </c>
      <c r="W484" s="161">
        <f>Q484+S484</f>
        <v>0</v>
      </c>
      <c r="X484" s="162">
        <f>W484*I484</f>
        <v>0</v>
      </c>
      <c r="Y484" s="161">
        <v>0</v>
      </c>
      <c r="Z484" s="162">
        <f>Y484*I484</f>
        <v>0</v>
      </c>
      <c r="AA484" s="161" t="e">
        <f>#REF!+#REF!</f>
        <v>#REF!</v>
      </c>
      <c r="AB484" s="162" t="e">
        <f>AA484*I484</f>
        <v>#REF!</v>
      </c>
      <c r="AC484" s="161">
        <v>0</v>
      </c>
      <c r="AD484" s="162">
        <f>AC484*I484</f>
        <v>0</v>
      </c>
      <c r="AE484" s="161" t="e">
        <f>Y484+AA484</f>
        <v>#REF!</v>
      </c>
      <c r="AF484" s="162" t="e">
        <f>AE484*I484</f>
        <v>#REF!</v>
      </c>
      <c r="AG484" s="161">
        <v>0</v>
      </c>
      <c r="AH484" s="162">
        <f>AG484*I484</f>
        <v>0</v>
      </c>
      <c r="AI484" s="161" t="e">
        <f>AC484+AE484</f>
        <v>#REF!</v>
      </c>
      <c r="AJ484" s="162" t="e">
        <f>AI484*I484</f>
        <v>#REF!</v>
      </c>
      <c r="AK484" s="161">
        <v>0</v>
      </c>
      <c r="AL484" s="162">
        <f>AK484*I484</f>
        <v>0</v>
      </c>
      <c r="AM484" s="161" t="e">
        <f>AG484+AI484</f>
        <v>#REF!</v>
      </c>
      <c r="AN484" s="162" t="e">
        <f>AM484*I484</f>
        <v>#REF!</v>
      </c>
      <c r="AO484" s="161">
        <v>0</v>
      </c>
      <c r="AP484" s="162">
        <f>AO484*I484</f>
        <v>0</v>
      </c>
      <c r="AQ484" s="161" t="e">
        <f>AK484+AM484</f>
        <v>#REF!</v>
      </c>
      <c r="AR484" s="162" t="e">
        <f>AQ484*I484</f>
        <v>#REF!</v>
      </c>
      <c r="AS484" s="161">
        <v>0</v>
      </c>
      <c r="AT484" s="162">
        <f>AS484*I484</f>
        <v>0</v>
      </c>
      <c r="AU484" s="161" t="e">
        <f>AO484+AQ484</f>
        <v>#REF!</v>
      </c>
      <c r="AV484" s="162" t="e">
        <f>AU484*I484</f>
        <v>#REF!</v>
      </c>
      <c r="AW484" s="161">
        <v>0</v>
      </c>
      <c r="AX484" s="162">
        <f>AW484*I484</f>
        <v>0</v>
      </c>
      <c r="AY484" s="161" t="e">
        <f t="shared" ref="AY484" si="807">AS484+AU484</f>
        <v>#REF!</v>
      </c>
      <c r="AZ484" s="162" t="e">
        <f>AY484*I484</f>
        <v>#REF!</v>
      </c>
      <c r="BA484" s="161">
        <v>0</v>
      </c>
      <c r="BB484" s="162">
        <f>BA484*I484</f>
        <v>0</v>
      </c>
      <c r="BC484" s="161" t="e">
        <f t="shared" ref="BC484" si="808">AW484+AY484</f>
        <v>#REF!</v>
      </c>
      <c r="BD484" s="162" t="e">
        <f>BC484*I484</f>
        <v>#REF!</v>
      </c>
      <c r="BE484" s="161">
        <v>0</v>
      </c>
      <c r="BF484" s="162">
        <f>BE484*I484</f>
        <v>0</v>
      </c>
      <c r="BG484" s="161" t="e">
        <f t="shared" ref="BG484" si="809">BA484+BC484</f>
        <v>#REF!</v>
      </c>
      <c r="BH484" s="162" t="e">
        <f>BG484*I484</f>
        <v>#REF!</v>
      </c>
      <c r="BI484" s="161">
        <v>0</v>
      </c>
      <c r="BJ484" s="162">
        <f>BI484*I484</f>
        <v>0</v>
      </c>
      <c r="BK484" s="161" t="e">
        <f t="shared" ref="BK484" si="810">BE484+BG484</f>
        <v>#REF!</v>
      </c>
      <c r="BL484" s="162" t="e">
        <f>BK484*I484</f>
        <v>#REF!</v>
      </c>
      <c r="BM484" s="161">
        <v>0</v>
      </c>
      <c r="BN484" s="162">
        <f>BM484*I484</f>
        <v>0</v>
      </c>
      <c r="BO484" s="161" t="e">
        <f>BI484+BK484</f>
        <v>#REF!</v>
      </c>
      <c r="BP484" s="162" t="e">
        <f>BO484*I484</f>
        <v>#REF!</v>
      </c>
      <c r="BQ484" s="5"/>
    </row>
    <row r="485" spans="1:69" s="5" customFormat="1" ht="11.25" hidden="1" customHeight="1" x14ac:dyDescent="0.2">
      <c r="B485" s="81"/>
      <c r="C485" s="82"/>
      <c r="D485" s="79" t="s">
        <v>77</v>
      </c>
      <c r="E485" s="83" t="s">
        <v>5</v>
      </c>
      <c r="F485" s="84" t="s">
        <v>654</v>
      </c>
      <c r="G485" s="82"/>
      <c r="H485" s="83" t="s">
        <v>5</v>
      </c>
      <c r="I485" s="85"/>
      <c r="J485" s="82"/>
      <c r="K485" s="145"/>
      <c r="M485" s="176"/>
      <c r="N485" s="219"/>
      <c r="O485" s="176"/>
      <c r="P485" s="219"/>
      <c r="Q485" s="176"/>
      <c r="R485" s="219"/>
      <c r="S485" s="176"/>
      <c r="T485" s="219"/>
      <c r="U485" s="176"/>
      <c r="V485" s="219"/>
      <c r="W485" s="176"/>
      <c r="X485" s="219"/>
      <c r="Y485" s="176"/>
      <c r="Z485" s="219"/>
      <c r="AA485" s="176"/>
      <c r="AB485" s="219"/>
      <c r="AC485" s="176"/>
      <c r="AD485" s="219"/>
      <c r="AE485" s="176"/>
      <c r="AF485" s="219"/>
      <c r="AG485" s="176"/>
      <c r="AH485" s="219"/>
      <c r="AI485" s="176"/>
      <c r="AJ485" s="219"/>
      <c r="AK485" s="176"/>
      <c r="AL485" s="219"/>
      <c r="AM485" s="176"/>
      <c r="AN485" s="219"/>
      <c r="AO485" s="176"/>
      <c r="AP485" s="219"/>
      <c r="AQ485" s="176"/>
      <c r="AR485" s="219"/>
      <c r="AS485" s="176"/>
      <c r="AT485" s="219"/>
      <c r="AU485" s="176"/>
      <c r="AV485" s="219"/>
      <c r="AW485" s="176"/>
      <c r="AX485" s="219"/>
      <c r="AY485" s="176"/>
      <c r="AZ485" s="219"/>
      <c r="BA485" s="176"/>
      <c r="BB485" s="219"/>
      <c r="BC485" s="176"/>
      <c r="BD485" s="219"/>
      <c r="BE485" s="176"/>
      <c r="BF485" s="219"/>
      <c r="BG485" s="176"/>
      <c r="BH485" s="219"/>
      <c r="BI485" s="176"/>
      <c r="BJ485" s="219"/>
      <c r="BK485" s="176"/>
      <c r="BL485" s="219"/>
      <c r="BM485" s="176"/>
      <c r="BN485" s="219"/>
      <c r="BO485" s="176"/>
      <c r="BP485" s="219"/>
      <c r="BQ485" s="6"/>
    </row>
    <row r="486" spans="1:69" s="6" customFormat="1" ht="11.25" hidden="1" customHeight="1" x14ac:dyDescent="0.2">
      <c r="B486" s="86"/>
      <c r="C486" s="87"/>
      <c r="D486" s="79" t="s">
        <v>77</v>
      </c>
      <c r="E486" s="88" t="s">
        <v>5</v>
      </c>
      <c r="F486" s="89" t="s">
        <v>112</v>
      </c>
      <c r="G486" s="87"/>
      <c r="H486" s="90">
        <v>16</v>
      </c>
      <c r="I486" s="91"/>
      <c r="J486" s="87"/>
      <c r="K486" s="146"/>
      <c r="M486" s="177"/>
      <c r="N486" s="216"/>
      <c r="O486" s="177"/>
      <c r="P486" s="216"/>
      <c r="Q486" s="177"/>
      <c r="R486" s="216"/>
      <c r="S486" s="177"/>
      <c r="T486" s="216"/>
      <c r="U486" s="177"/>
      <c r="V486" s="216"/>
      <c r="W486" s="177"/>
      <c r="X486" s="216"/>
      <c r="Y486" s="177"/>
      <c r="Z486" s="216"/>
      <c r="AA486" s="177"/>
      <c r="AB486" s="216"/>
      <c r="AC486" s="177"/>
      <c r="AD486" s="216"/>
      <c r="AE486" s="177"/>
      <c r="AF486" s="216"/>
      <c r="AG486" s="177"/>
      <c r="AH486" s="216"/>
      <c r="AI486" s="177"/>
      <c r="AJ486" s="216"/>
      <c r="AK486" s="177"/>
      <c r="AL486" s="216"/>
      <c r="AM486" s="177"/>
      <c r="AN486" s="216"/>
      <c r="AO486" s="177"/>
      <c r="AP486" s="216"/>
      <c r="AQ486" s="177"/>
      <c r="AR486" s="216"/>
      <c r="AS486" s="177"/>
      <c r="AT486" s="216"/>
      <c r="AU486" s="177"/>
      <c r="AV486" s="216"/>
      <c r="AW486" s="177"/>
      <c r="AX486" s="216"/>
      <c r="AY486" s="177"/>
      <c r="AZ486" s="216"/>
      <c r="BA486" s="177"/>
      <c r="BB486" s="216"/>
      <c r="BC486" s="177"/>
      <c r="BD486" s="216"/>
      <c r="BE486" s="177"/>
      <c r="BF486" s="216"/>
      <c r="BG486" s="177"/>
      <c r="BH486" s="216"/>
      <c r="BI486" s="177"/>
      <c r="BJ486" s="216"/>
      <c r="BK486" s="177"/>
      <c r="BL486" s="216"/>
      <c r="BM486" s="177"/>
      <c r="BN486" s="216"/>
      <c r="BO486" s="177"/>
      <c r="BP486" s="216"/>
      <c r="BQ486" s="7"/>
    </row>
    <row r="487" spans="1:69" s="7" customFormat="1" ht="11.25" hidden="1" customHeight="1" x14ac:dyDescent="0.2">
      <c r="B487" s="92"/>
      <c r="C487" s="93"/>
      <c r="D487" s="79" t="s">
        <v>77</v>
      </c>
      <c r="E487" s="94" t="s">
        <v>5</v>
      </c>
      <c r="F487" s="95" t="s">
        <v>78</v>
      </c>
      <c r="G487" s="93"/>
      <c r="H487" s="96">
        <v>16</v>
      </c>
      <c r="I487" s="97"/>
      <c r="J487" s="93"/>
      <c r="K487" s="147"/>
      <c r="M487" s="178"/>
      <c r="N487" s="220"/>
      <c r="O487" s="178"/>
      <c r="P487" s="220"/>
      <c r="Q487" s="178"/>
      <c r="R487" s="220"/>
      <c r="S487" s="178"/>
      <c r="T487" s="220"/>
      <c r="U487" s="178"/>
      <c r="V487" s="220"/>
      <c r="W487" s="178"/>
      <c r="X487" s="220"/>
      <c r="Y487" s="178"/>
      <c r="Z487" s="220"/>
      <c r="AA487" s="178"/>
      <c r="AB487" s="220"/>
      <c r="AC487" s="178"/>
      <c r="AD487" s="220"/>
      <c r="AE487" s="178"/>
      <c r="AF487" s="220"/>
      <c r="AG487" s="178"/>
      <c r="AH487" s="220"/>
      <c r="AI487" s="178"/>
      <c r="AJ487" s="220"/>
      <c r="AK487" s="178"/>
      <c r="AL487" s="220"/>
      <c r="AM487" s="178"/>
      <c r="AN487" s="220"/>
      <c r="AO487" s="178"/>
      <c r="AP487" s="220"/>
      <c r="AQ487" s="178"/>
      <c r="AR487" s="220"/>
      <c r="AS487" s="178"/>
      <c r="AT487" s="220"/>
      <c r="AU487" s="178"/>
      <c r="AV487" s="220"/>
      <c r="AW487" s="178"/>
      <c r="AX487" s="220"/>
      <c r="AY487" s="178"/>
      <c r="AZ487" s="220"/>
      <c r="BA487" s="178"/>
      <c r="BB487" s="220"/>
      <c r="BC487" s="178"/>
      <c r="BD487" s="220"/>
      <c r="BE487" s="178"/>
      <c r="BF487" s="220"/>
      <c r="BG487" s="178"/>
      <c r="BH487" s="220"/>
      <c r="BI487" s="178"/>
      <c r="BJ487" s="220"/>
      <c r="BK487" s="178"/>
      <c r="BL487" s="220"/>
      <c r="BM487" s="178"/>
      <c r="BN487" s="220"/>
      <c r="BO487" s="178"/>
      <c r="BP487" s="220"/>
      <c r="BQ487" s="1"/>
    </row>
    <row r="488" spans="1:69" s="1" customFormat="1" ht="16.5" hidden="1" customHeight="1" x14ac:dyDescent="0.2">
      <c r="A488" s="114"/>
      <c r="B488" s="16"/>
      <c r="C488" s="72" t="s">
        <v>220</v>
      </c>
      <c r="D488" s="72" t="s">
        <v>73</v>
      </c>
      <c r="E488" s="73" t="s">
        <v>843</v>
      </c>
      <c r="F488" s="74" t="s">
        <v>844</v>
      </c>
      <c r="G488" s="75" t="s">
        <v>584</v>
      </c>
      <c r="H488" s="76">
        <v>1</v>
      </c>
      <c r="I488" s="77">
        <v>212</v>
      </c>
      <c r="J488" s="78">
        <f>ROUND(I488*H488,2)</f>
        <v>212</v>
      </c>
      <c r="K488" s="142"/>
      <c r="M488" s="161">
        <v>0</v>
      </c>
      <c r="N488" s="162">
        <f>M488*I488</f>
        <v>0</v>
      </c>
      <c r="O488" s="161">
        <v>0</v>
      </c>
      <c r="P488" s="162">
        <f>O488*I488</f>
        <v>0</v>
      </c>
      <c r="Q488" s="161">
        <v>0</v>
      </c>
      <c r="R488" s="162">
        <f>Q488*I488</f>
        <v>0</v>
      </c>
      <c r="S488" s="161">
        <f>M488+O488</f>
        <v>0</v>
      </c>
      <c r="T488" s="162">
        <f>S488*I488</f>
        <v>0</v>
      </c>
      <c r="U488" s="161">
        <v>0</v>
      </c>
      <c r="V488" s="162">
        <f>U488*I488</f>
        <v>0</v>
      </c>
      <c r="W488" s="161">
        <f>Q488+S488</f>
        <v>0</v>
      </c>
      <c r="X488" s="162">
        <f>W488*I488</f>
        <v>0</v>
      </c>
      <c r="Y488" s="161">
        <v>0</v>
      </c>
      <c r="Z488" s="162">
        <f>Y488*I488</f>
        <v>0</v>
      </c>
      <c r="AA488" s="161" t="e">
        <f>#REF!+#REF!</f>
        <v>#REF!</v>
      </c>
      <c r="AB488" s="162" t="e">
        <f>AA488*I488</f>
        <v>#REF!</v>
      </c>
      <c r="AC488" s="161">
        <v>0</v>
      </c>
      <c r="AD488" s="162">
        <f>AC488*I488</f>
        <v>0</v>
      </c>
      <c r="AE488" s="161" t="e">
        <f>Y488+AA488</f>
        <v>#REF!</v>
      </c>
      <c r="AF488" s="162" t="e">
        <f>AE488*I488</f>
        <v>#REF!</v>
      </c>
      <c r="AG488" s="161">
        <v>0</v>
      </c>
      <c r="AH488" s="162">
        <f>AG488*I488</f>
        <v>0</v>
      </c>
      <c r="AI488" s="161" t="e">
        <f>AC488+AE488</f>
        <v>#REF!</v>
      </c>
      <c r="AJ488" s="162" t="e">
        <f>AI488*I488</f>
        <v>#REF!</v>
      </c>
      <c r="AK488" s="161">
        <v>0</v>
      </c>
      <c r="AL488" s="162">
        <f>AK488*I488</f>
        <v>0</v>
      </c>
      <c r="AM488" s="161" t="e">
        <f>AG488+AI488</f>
        <v>#REF!</v>
      </c>
      <c r="AN488" s="162" t="e">
        <f>AM488*I488</f>
        <v>#REF!</v>
      </c>
      <c r="AO488" s="161">
        <v>0</v>
      </c>
      <c r="AP488" s="162">
        <f>AO488*I488</f>
        <v>0</v>
      </c>
      <c r="AQ488" s="161" t="e">
        <f>AK488+AM488</f>
        <v>#REF!</v>
      </c>
      <c r="AR488" s="162" t="e">
        <f>AQ488*I488</f>
        <v>#REF!</v>
      </c>
      <c r="AS488" s="161">
        <v>0</v>
      </c>
      <c r="AT488" s="162">
        <f>AS488*I488</f>
        <v>0</v>
      </c>
      <c r="AU488" s="161" t="e">
        <f>AO488+AQ488</f>
        <v>#REF!</v>
      </c>
      <c r="AV488" s="162" t="e">
        <f>AU488*I488</f>
        <v>#REF!</v>
      </c>
      <c r="AW488" s="161">
        <v>0</v>
      </c>
      <c r="AX488" s="162">
        <f>AW488*I488</f>
        <v>0</v>
      </c>
      <c r="AY488" s="161" t="e">
        <f t="shared" ref="AY488" si="811">AS488+AU488</f>
        <v>#REF!</v>
      </c>
      <c r="AZ488" s="162" t="e">
        <f>AY488*I488</f>
        <v>#REF!</v>
      </c>
      <c r="BA488" s="161">
        <v>0</v>
      </c>
      <c r="BB488" s="162">
        <f>BA488*I488</f>
        <v>0</v>
      </c>
      <c r="BC488" s="161" t="e">
        <f t="shared" ref="BC488" si="812">AW488+AY488</f>
        <v>#REF!</v>
      </c>
      <c r="BD488" s="162" t="e">
        <f>BC488*I488</f>
        <v>#REF!</v>
      </c>
      <c r="BE488" s="161">
        <v>0</v>
      </c>
      <c r="BF488" s="162">
        <f>BE488*I488</f>
        <v>0</v>
      </c>
      <c r="BG488" s="161" t="e">
        <f t="shared" ref="BG488" si="813">BA488+BC488</f>
        <v>#REF!</v>
      </c>
      <c r="BH488" s="162" t="e">
        <f>BG488*I488</f>
        <v>#REF!</v>
      </c>
      <c r="BI488" s="161">
        <v>0</v>
      </c>
      <c r="BJ488" s="162">
        <f>BI488*I488</f>
        <v>0</v>
      </c>
      <c r="BK488" s="161" t="e">
        <f t="shared" ref="BK488" si="814">BE488+BG488</f>
        <v>#REF!</v>
      </c>
      <c r="BL488" s="162" t="e">
        <f>BK488*I488</f>
        <v>#REF!</v>
      </c>
      <c r="BM488" s="161">
        <v>0</v>
      </c>
      <c r="BN488" s="162">
        <f>BM488*I488</f>
        <v>0</v>
      </c>
      <c r="BO488" s="161" t="e">
        <f>BI488+BK488</f>
        <v>#REF!</v>
      </c>
      <c r="BP488" s="162" t="e">
        <f>BO488*I488</f>
        <v>#REF!</v>
      </c>
      <c r="BQ488" s="5"/>
    </row>
    <row r="489" spans="1:69" s="5" customFormat="1" ht="11.25" hidden="1" customHeight="1" x14ac:dyDescent="0.2">
      <c r="B489" s="81"/>
      <c r="C489" s="82"/>
      <c r="D489" s="79" t="s">
        <v>77</v>
      </c>
      <c r="E489" s="83" t="s">
        <v>5</v>
      </c>
      <c r="F489" s="84" t="s">
        <v>654</v>
      </c>
      <c r="G489" s="82"/>
      <c r="H489" s="83" t="s">
        <v>5</v>
      </c>
      <c r="I489" s="85"/>
      <c r="J489" s="82"/>
      <c r="K489" s="145"/>
      <c r="M489" s="176"/>
      <c r="N489" s="219"/>
      <c r="O489" s="176"/>
      <c r="P489" s="219"/>
      <c r="Q489" s="176"/>
      <c r="R489" s="219"/>
      <c r="S489" s="176"/>
      <c r="T489" s="219"/>
      <c r="U489" s="176"/>
      <c r="V489" s="219"/>
      <c r="W489" s="176"/>
      <c r="X489" s="219"/>
      <c r="Y489" s="176"/>
      <c r="Z489" s="219"/>
      <c r="AA489" s="176"/>
      <c r="AB489" s="219"/>
      <c r="AC489" s="176"/>
      <c r="AD489" s="219"/>
      <c r="AE489" s="176"/>
      <c r="AF489" s="219"/>
      <c r="AG489" s="176"/>
      <c r="AH489" s="219"/>
      <c r="AI489" s="176"/>
      <c r="AJ489" s="219"/>
      <c r="AK489" s="176"/>
      <c r="AL489" s="219"/>
      <c r="AM489" s="176"/>
      <c r="AN489" s="219"/>
      <c r="AO489" s="176"/>
      <c r="AP489" s="219"/>
      <c r="AQ489" s="176"/>
      <c r="AR489" s="219"/>
      <c r="AS489" s="176"/>
      <c r="AT489" s="219"/>
      <c r="AU489" s="176"/>
      <c r="AV489" s="219"/>
      <c r="AW489" s="176"/>
      <c r="AX489" s="219"/>
      <c r="AY489" s="176"/>
      <c r="AZ489" s="219"/>
      <c r="BA489" s="176"/>
      <c r="BB489" s="219"/>
      <c r="BC489" s="176"/>
      <c r="BD489" s="219"/>
      <c r="BE489" s="176"/>
      <c r="BF489" s="219"/>
      <c r="BG489" s="176"/>
      <c r="BH489" s="219"/>
      <c r="BI489" s="176"/>
      <c r="BJ489" s="219"/>
      <c r="BK489" s="176"/>
      <c r="BL489" s="219"/>
      <c r="BM489" s="176"/>
      <c r="BN489" s="219"/>
      <c r="BO489" s="176"/>
      <c r="BP489" s="219"/>
      <c r="BQ489" s="6"/>
    </row>
    <row r="490" spans="1:69" s="6" customFormat="1" ht="11.25" hidden="1" customHeight="1" x14ac:dyDescent="0.2">
      <c r="B490" s="86"/>
      <c r="C490" s="87"/>
      <c r="D490" s="79" t="s">
        <v>77</v>
      </c>
      <c r="E490" s="88" t="s">
        <v>5</v>
      </c>
      <c r="F490" s="89" t="s">
        <v>39</v>
      </c>
      <c r="G490" s="87"/>
      <c r="H490" s="90">
        <v>1</v>
      </c>
      <c r="I490" s="91"/>
      <c r="J490" s="87"/>
      <c r="K490" s="146"/>
      <c r="M490" s="177"/>
      <c r="N490" s="216"/>
      <c r="O490" s="177"/>
      <c r="P490" s="216"/>
      <c r="Q490" s="177"/>
      <c r="R490" s="216"/>
      <c r="S490" s="177"/>
      <c r="T490" s="216"/>
      <c r="U490" s="177"/>
      <c r="V490" s="216"/>
      <c r="W490" s="177"/>
      <c r="X490" s="216"/>
      <c r="Y490" s="177"/>
      <c r="Z490" s="216"/>
      <c r="AA490" s="177"/>
      <c r="AB490" s="216"/>
      <c r="AC490" s="177"/>
      <c r="AD490" s="216"/>
      <c r="AE490" s="177"/>
      <c r="AF490" s="216"/>
      <c r="AG490" s="177"/>
      <c r="AH490" s="216"/>
      <c r="AI490" s="177"/>
      <c r="AJ490" s="216"/>
      <c r="AK490" s="177"/>
      <c r="AL490" s="216"/>
      <c r="AM490" s="177"/>
      <c r="AN490" s="216"/>
      <c r="AO490" s="177"/>
      <c r="AP490" s="216"/>
      <c r="AQ490" s="177"/>
      <c r="AR490" s="216"/>
      <c r="AS490" s="177"/>
      <c r="AT490" s="216"/>
      <c r="AU490" s="177"/>
      <c r="AV490" s="216"/>
      <c r="AW490" s="177"/>
      <c r="AX490" s="216"/>
      <c r="AY490" s="177"/>
      <c r="AZ490" s="216"/>
      <c r="BA490" s="177"/>
      <c r="BB490" s="216"/>
      <c r="BC490" s="177"/>
      <c r="BD490" s="216"/>
      <c r="BE490" s="177"/>
      <c r="BF490" s="216"/>
      <c r="BG490" s="177"/>
      <c r="BH490" s="216"/>
      <c r="BI490" s="177"/>
      <c r="BJ490" s="216"/>
      <c r="BK490" s="177"/>
      <c r="BL490" s="216"/>
      <c r="BM490" s="177"/>
      <c r="BN490" s="216"/>
      <c r="BO490" s="177"/>
      <c r="BP490" s="216"/>
      <c r="BQ490" s="7"/>
    </row>
    <row r="491" spans="1:69" s="7" customFormat="1" ht="11.25" hidden="1" customHeight="1" x14ac:dyDescent="0.2">
      <c r="B491" s="92"/>
      <c r="C491" s="93"/>
      <c r="D491" s="79" t="s">
        <v>77</v>
      </c>
      <c r="E491" s="94" t="s">
        <v>5</v>
      </c>
      <c r="F491" s="95" t="s">
        <v>78</v>
      </c>
      <c r="G491" s="93"/>
      <c r="H491" s="96">
        <v>1</v>
      </c>
      <c r="I491" s="97"/>
      <c r="J491" s="93"/>
      <c r="K491" s="147"/>
      <c r="M491" s="178"/>
      <c r="N491" s="220"/>
      <c r="O491" s="178"/>
      <c r="P491" s="220"/>
      <c r="Q491" s="178"/>
      <c r="R491" s="220"/>
      <c r="S491" s="178"/>
      <c r="T491" s="220"/>
      <c r="U491" s="178"/>
      <c r="V491" s="220"/>
      <c r="W491" s="178"/>
      <c r="X491" s="220"/>
      <c r="Y491" s="178"/>
      <c r="Z491" s="220"/>
      <c r="AA491" s="178"/>
      <c r="AB491" s="220"/>
      <c r="AC491" s="178"/>
      <c r="AD491" s="220"/>
      <c r="AE491" s="178"/>
      <c r="AF491" s="220"/>
      <c r="AG491" s="178"/>
      <c r="AH491" s="220"/>
      <c r="AI491" s="178"/>
      <c r="AJ491" s="220"/>
      <c r="AK491" s="178"/>
      <c r="AL491" s="220"/>
      <c r="AM491" s="178"/>
      <c r="AN491" s="220"/>
      <c r="AO491" s="178"/>
      <c r="AP491" s="220"/>
      <c r="AQ491" s="178"/>
      <c r="AR491" s="220"/>
      <c r="AS491" s="178"/>
      <c r="AT491" s="220"/>
      <c r="AU491" s="178"/>
      <c r="AV491" s="220"/>
      <c r="AW491" s="178"/>
      <c r="AX491" s="220"/>
      <c r="AY491" s="178"/>
      <c r="AZ491" s="220"/>
      <c r="BA491" s="178"/>
      <c r="BB491" s="220"/>
      <c r="BC491" s="178"/>
      <c r="BD491" s="220"/>
      <c r="BE491" s="178"/>
      <c r="BF491" s="220"/>
      <c r="BG491" s="178"/>
      <c r="BH491" s="220"/>
      <c r="BI491" s="178"/>
      <c r="BJ491" s="220"/>
      <c r="BK491" s="178"/>
      <c r="BL491" s="220"/>
      <c r="BM491" s="178"/>
      <c r="BN491" s="220"/>
      <c r="BO491" s="178"/>
      <c r="BP491" s="220"/>
      <c r="BQ491" s="1"/>
    </row>
    <row r="492" spans="1:69" s="1" customFormat="1" ht="16.5" hidden="1" customHeight="1" x14ac:dyDescent="0.2">
      <c r="A492" s="114"/>
      <c r="B492" s="16"/>
      <c r="C492" s="72" t="s">
        <v>222</v>
      </c>
      <c r="D492" s="72" t="s">
        <v>73</v>
      </c>
      <c r="E492" s="73" t="s">
        <v>845</v>
      </c>
      <c r="F492" s="74" t="s">
        <v>735</v>
      </c>
      <c r="G492" s="75" t="s">
        <v>584</v>
      </c>
      <c r="H492" s="76">
        <v>2</v>
      </c>
      <c r="I492" s="77">
        <v>318</v>
      </c>
      <c r="J492" s="78">
        <f>ROUND(I492*H492,2)</f>
        <v>636</v>
      </c>
      <c r="K492" s="142"/>
      <c r="M492" s="161">
        <v>0</v>
      </c>
      <c r="N492" s="162">
        <f>M492*I492</f>
        <v>0</v>
      </c>
      <c r="O492" s="161">
        <v>0</v>
      </c>
      <c r="P492" s="162">
        <f>O492*I492</f>
        <v>0</v>
      </c>
      <c r="Q492" s="161">
        <v>0</v>
      </c>
      <c r="R492" s="162">
        <f>Q492*I492</f>
        <v>0</v>
      </c>
      <c r="S492" s="161">
        <f>M492+O492</f>
        <v>0</v>
      </c>
      <c r="T492" s="162">
        <f>S492*I492</f>
        <v>0</v>
      </c>
      <c r="U492" s="161">
        <v>0</v>
      </c>
      <c r="V492" s="162">
        <f>U492*I492</f>
        <v>0</v>
      </c>
      <c r="W492" s="161">
        <f>Q492+S492</f>
        <v>0</v>
      </c>
      <c r="X492" s="162">
        <f>W492*I492</f>
        <v>0</v>
      </c>
      <c r="Y492" s="161">
        <v>0</v>
      </c>
      <c r="Z492" s="162">
        <f>Y492*I492</f>
        <v>0</v>
      </c>
      <c r="AA492" s="161" t="e">
        <f>#REF!+#REF!</f>
        <v>#REF!</v>
      </c>
      <c r="AB492" s="162" t="e">
        <f>AA492*I492</f>
        <v>#REF!</v>
      </c>
      <c r="AC492" s="161">
        <v>0</v>
      </c>
      <c r="AD492" s="162">
        <f>AC492*I492</f>
        <v>0</v>
      </c>
      <c r="AE492" s="161" t="e">
        <f>Y492+AA492</f>
        <v>#REF!</v>
      </c>
      <c r="AF492" s="162" t="e">
        <f>AE492*I492</f>
        <v>#REF!</v>
      </c>
      <c r="AG492" s="161">
        <v>0</v>
      </c>
      <c r="AH492" s="162">
        <f>AG492*I492</f>
        <v>0</v>
      </c>
      <c r="AI492" s="161" t="e">
        <f>AC492+AE492</f>
        <v>#REF!</v>
      </c>
      <c r="AJ492" s="162" t="e">
        <f>AI492*I492</f>
        <v>#REF!</v>
      </c>
      <c r="AK492" s="161">
        <v>0</v>
      </c>
      <c r="AL492" s="162">
        <f>AK492*I492</f>
        <v>0</v>
      </c>
      <c r="AM492" s="161" t="e">
        <f>AG492+AI492</f>
        <v>#REF!</v>
      </c>
      <c r="AN492" s="162" t="e">
        <f>AM492*I492</f>
        <v>#REF!</v>
      </c>
      <c r="AO492" s="161">
        <v>0</v>
      </c>
      <c r="AP492" s="162">
        <f>AO492*I492</f>
        <v>0</v>
      </c>
      <c r="AQ492" s="161" t="e">
        <f>AK492+AM492</f>
        <v>#REF!</v>
      </c>
      <c r="AR492" s="162" t="e">
        <f>AQ492*I492</f>
        <v>#REF!</v>
      </c>
      <c r="AS492" s="161">
        <v>0</v>
      </c>
      <c r="AT492" s="162">
        <f>AS492*I492</f>
        <v>0</v>
      </c>
      <c r="AU492" s="161" t="e">
        <f>AO492+AQ492</f>
        <v>#REF!</v>
      </c>
      <c r="AV492" s="162" t="e">
        <f>AU492*I492</f>
        <v>#REF!</v>
      </c>
      <c r="AW492" s="161">
        <v>0</v>
      </c>
      <c r="AX492" s="162">
        <f>AW492*I492</f>
        <v>0</v>
      </c>
      <c r="AY492" s="161" t="e">
        <f t="shared" ref="AY492" si="815">AS492+AU492</f>
        <v>#REF!</v>
      </c>
      <c r="AZ492" s="162" t="e">
        <f>AY492*I492</f>
        <v>#REF!</v>
      </c>
      <c r="BA492" s="161">
        <v>0</v>
      </c>
      <c r="BB492" s="162">
        <f>BA492*I492</f>
        <v>0</v>
      </c>
      <c r="BC492" s="161" t="e">
        <f t="shared" ref="BC492" si="816">AW492+AY492</f>
        <v>#REF!</v>
      </c>
      <c r="BD492" s="162" t="e">
        <f>BC492*I492</f>
        <v>#REF!</v>
      </c>
      <c r="BE492" s="161">
        <v>0</v>
      </c>
      <c r="BF492" s="162">
        <f>BE492*I492</f>
        <v>0</v>
      </c>
      <c r="BG492" s="161" t="e">
        <f t="shared" ref="BG492" si="817">BA492+BC492</f>
        <v>#REF!</v>
      </c>
      <c r="BH492" s="162" t="e">
        <f>BG492*I492</f>
        <v>#REF!</v>
      </c>
      <c r="BI492" s="161">
        <v>0</v>
      </c>
      <c r="BJ492" s="162">
        <f>BI492*I492</f>
        <v>0</v>
      </c>
      <c r="BK492" s="161" t="e">
        <f t="shared" ref="BK492" si="818">BE492+BG492</f>
        <v>#REF!</v>
      </c>
      <c r="BL492" s="162" t="e">
        <f>BK492*I492</f>
        <v>#REF!</v>
      </c>
      <c r="BM492" s="161">
        <v>0</v>
      </c>
      <c r="BN492" s="162">
        <f>BM492*I492</f>
        <v>0</v>
      </c>
      <c r="BO492" s="161" t="e">
        <f>BI492+BK492</f>
        <v>#REF!</v>
      </c>
      <c r="BP492" s="162" t="e">
        <f>BO492*I492</f>
        <v>#REF!</v>
      </c>
      <c r="BQ492" s="5"/>
    </row>
    <row r="493" spans="1:69" s="5" customFormat="1" ht="11.25" hidden="1" customHeight="1" x14ac:dyDescent="0.2">
      <c r="B493" s="81"/>
      <c r="C493" s="82"/>
      <c r="D493" s="79" t="s">
        <v>77</v>
      </c>
      <c r="E493" s="83" t="s">
        <v>5</v>
      </c>
      <c r="F493" s="84" t="s">
        <v>654</v>
      </c>
      <c r="G493" s="82"/>
      <c r="H493" s="83" t="s">
        <v>5</v>
      </c>
      <c r="I493" s="85"/>
      <c r="J493" s="82"/>
      <c r="K493" s="145"/>
      <c r="M493" s="176"/>
      <c r="N493" s="219"/>
      <c r="O493" s="176"/>
      <c r="P493" s="219"/>
      <c r="Q493" s="176"/>
      <c r="R493" s="219"/>
      <c r="S493" s="176"/>
      <c r="T493" s="219"/>
      <c r="U493" s="176"/>
      <c r="V493" s="219"/>
      <c r="W493" s="176"/>
      <c r="X493" s="219"/>
      <c r="Y493" s="176"/>
      <c r="Z493" s="219"/>
      <c r="AA493" s="176"/>
      <c r="AB493" s="219"/>
      <c r="AC493" s="176"/>
      <c r="AD493" s="219"/>
      <c r="AE493" s="176"/>
      <c r="AF493" s="219"/>
      <c r="AG493" s="176"/>
      <c r="AH493" s="219"/>
      <c r="AI493" s="176"/>
      <c r="AJ493" s="219"/>
      <c r="AK493" s="176"/>
      <c r="AL493" s="219"/>
      <c r="AM493" s="176"/>
      <c r="AN493" s="219"/>
      <c r="AO493" s="176"/>
      <c r="AP493" s="219"/>
      <c r="AQ493" s="176"/>
      <c r="AR493" s="219"/>
      <c r="AS493" s="176"/>
      <c r="AT493" s="219"/>
      <c r="AU493" s="176"/>
      <c r="AV493" s="219"/>
      <c r="AW493" s="176"/>
      <c r="AX493" s="219"/>
      <c r="AY493" s="176"/>
      <c r="AZ493" s="219"/>
      <c r="BA493" s="176"/>
      <c r="BB493" s="219"/>
      <c r="BC493" s="176"/>
      <c r="BD493" s="219"/>
      <c r="BE493" s="176"/>
      <c r="BF493" s="219"/>
      <c r="BG493" s="176"/>
      <c r="BH493" s="219"/>
      <c r="BI493" s="176"/>
      <c r="BJ493" s="219"/>
      <c r="BK493" s="176"/>
      <c r="BL493" s="219"/>
      <c r="BM493" s="176"/>
      <c r="BN493" s="219"/>
      <c r="BO493" s="176"/>
      <c r="BP493" s="219"/>
      <c r="BQ493" s="6"/>
    </row>
    <row r="494" spans="1:69" s="6" customFormat="1" ht="11.25" hidden="1" customHeight="1" x14ac:dyDescent="0.2">
      <c r="B494" s="86"/>
      <c r="C494" s="87"/>
      <c r="D494" s="79" t="s">
        <v>77</v>
      </c>
      <c r="E494" s="88" t="s">
        <v>5</v>
      </c>
      <c r="F494" s="89" t="s">
        <v>41</v>
      </c>
      <c r="G494" s="87"/>
      <c r="H494" s="90">
        <v>2</v>
      </c>
      <c r="I494" s="91"/>
      <c r="J494" s="87"/>
      <c r="K494" s="146"/>
      <c r="M494" s="177"/>
      <c r="N494" s="216"/>
      <c r="O494" s="177"/>
      <c r="P494" s="216"/>
      <c r="Q494" s="177"/>
      <c r="R494" s="216"/>
      <c r="S494" s="177"/>
      <c r="T494" s="216"/>
      <c r="U494" s="177"/>
      <c r="V494" s="216"/>
      <c r="W494" s="177"/>
      <c r="X494" s="216"/>
      <c r="Y494" s="177"/>
      <c r="Z494" s="216"/>
      <c r="AA494" s="177"/>
      <c r="AB494" s="216"/>
      <c r="AC494" s="177"/>
      <c r="AD494" s="216"/>
      <c r="AE494" s="177"/>
      <c r="AF494" s="216"/>
      <c r="AG494" s="177"/>
      <c r="AH494" s="216"/>
      <c r="AI494" s="177"/>
      <c r="AJ494" s="216"/>
      <c r="AK494" s="177"/>
      <c r="AL494" s="216"/>
      <c r="AM494" s="177"/>
      <c r="AN494" s="216"/>
      <c r="AO494" s="177"/>
      <c r="AP494" s="216"/>
      <c r="AQ494" s="177"/>
      <c r="AR494" s="216"/>
      <c r="AS494" s="177"/>
      <c r="AT494" s="216"/>
      <c r="AU494" s="177"/>
      <c r="AV494" s="216"/>
      <c r="AW494" s="177"/>
      <c r="AX494" s="216"/>
      <c r="AY494" s="177"/>
      <c r="AZ494" s="216"/>
      <c r="BA494" s="177"/>
      <c r="BB494" s="216"/>
      <c r="BC494" s="177"/>
      <c r="BD494" s="216"/>
      <c r="BE494" s="177"/>
      <c r="BF494" s="216"/>
      <c r="BG494" s="177"/>
      <c r="BH494" s="216"/>
      <c r="BI494" s="177"/>
      <c r="BJ494" s="216"/>
      <c r="BK494" s="177"/>
      <c r="BL494" s="216"/>
      <c r="BM494" s="177"/>
      <c r="BN494" s="216"/>
      <c r="BO494" s="177"/>
      <c r="BP494" s="216"/>
      <c r="BQ494" s="7"/>
    </row>
    <row r="495" spans="1:69" s="7" customFormat="1" ht="11.25" hidden="1" customHeight="1" x14ac:dyDescent="0.2">
      <c r="B495" s="92"/>
      <c r="C495" s="93"/>
      <c r="D495" s="79" t="s">
        <v>77</v>
      </c>
      <c r="E495" s="94" t="s">
        <v>5</v>
      </c>
      <c r="F495" s="95" t="s">
        <v>78</v>
      </c>
      <c r="G495" s="93"/>
      <c r="H495" s="96">
        <v>2</v>
      </c>
      <c r="I495" s="97"/>
      <c r="J495" s="93"/>
      <c r="K495" s="147"/>
      <c r="M495" s="178"/>
      <c r="N495" s="220"/>
      <c r="O495" s="178"/>
      <c r="P495" s="220"/>
      <c r="Q495" s="178"/>
      <c r="R495" s="220"/>
      <c r="S495" s="178"/>
      <c r="T495" s="220"/>
      <c r="U495" s="178"/>
      <c r="V495" s="220"/>
      <c r="W495" s="178"/>
      <c r="X495" s="220"/>
      <c r="Y495" s="178"/>
      <c r="Z495" s="220"/>
      <c r="AA495" s="178"/>
      <c r="AB495" s="220"/>
      <c r="AC495" s="178"/>
      <c r="AD495" s="220"/>
      <c r="AE495" s="178"/>
      <c r="AF495" s="220"/>
      <c r="AG495" s="178"/>
      <c r="AH495" s="220"/>
      <c r="AI495" s="178"/>
      <c r="AJ495" s="220"/>
      <c r="AK495" s="178"/>
      <c r="AL495" s="220"/>
      <c r="AM495" s="178"/>
      <c r="AN495" s="220"/>
      <c r="AO495" s="178"/>
      <c r="AP495" s="220"/>
      <c r="AQ495" s="178"/>
      <c r="AR495" s="220"/>
      <c r="AS495" s="178"/>
      <c r="AT495" s="220"/>
      <c r="AU495" s="178"/>
      <c r="AV495" s="220"/>
      <c r="AW495" s="178"/>
      <c r="AX495" s="220"/>
      <c r="AY495" s="178"/>
      <c r="AZ495" s="220"/>
      <c r="BA495" s="178"/>
      <c r="BB495" s="220"/>
      <c r="BC495" s="178"/>
      <c r="BD495" s="220"/>
      <c r="BE495" s="178"/>
      <c r="BF495" s="220"/>
      <c r="BG495" s="178"/>
      <c r="BH495" s="220"/>
      <c r="BI495" s="178"/>
      <c r="BJ495" s="220"/>
      <c r="BK495" s="178"/>
      <c r="BL495" s="220"/>
      <c r="BM495" s="178"/>
      <c r="BN495" s="220"/>
      <c r="BO495" s="178"/>
      <c r="BP495" s="220"/>
      <c r="BQ495" s="1"/>
    </row>
    <row r="496" spans="1:69" s="1" customFormat="1" ht="16.5" hidden="1" customHeight="1" x14ac:dyDescent="0.2">
      <c r="A496" s="114"/>
      <c r="B496" s="16"/>
      <c r="C496" s="72" t="s">
        <v>224</v>
      </c>
      <c r="D496" s="72" t="s">
        <v>73</v>
      </c>
      <c r="E496" s="73" t="s">
        <v>846</v>
      </c>
      <c r="F496" s="74" t="s">
        <v>737</v>
      </c>
      <c r="G496" s="75" t="s">
        <v>584</v>
      </c>
      <c r="H496" s="76">
        <v>8</v>
      </c>
      <c r="I496" s="77">
        <v>159</v>
      </c>
      <c r="J496" s="78">
        <f>ROUND(I496*H496,2)</f>
        <v>1272</v>
      </c>
      <c r="K496" s="142"/>
      <c r="M496" s="161">
        <v>0</v>
      </c>
      <c r="N496" s="162">
        <f>M496*I496</f>
        <v>0</v>
      </c>
      <c r="O496" s="161">
        <v>0</v>
      </c>
      <c r="P496" s="162">
        <f>O496*I496</f>
        <v>0</v>
      </c>
      <c r="Q496" s="161">
        <v>0</v>
      </c>
      <c r="R496" s="162">
        <f>Q496*I496</f>
        <v>0</v>
      </c>
      <c r="S496" s="161">
        <f>M496+O496</f>
        <v>0</v>
      </c>
      <c r="T496" s="162">
        <f>S496*I496</f>
        <v>0</v>
      </c>
      <c r="U496" s="161">
        <v>0</v>
      </c>
      <c r="V496" s="162">
        <f>U496*I496</f>
        <v>0</v>
      </c>
      <c r="W496" s="161">
        <f>Q496+S496</f>
        <v>0</v>
      </c>
      <c r="X496" s="162">
        <f>W496*I496</f>
        <v>0</v>
      </c>
      <c r="Y496" s="161">
        <v>0</v>
      </c>
      <c r="Z496" s="162">
        <f>Y496*I496</f>
        <v>0</v>
      </c>
      <c r="AA496" s="161" t="e">
        <f>#REF!+#REF!</f>
        <v>#REF!</v>
      </c>
      <c r="AB496" s="162" t="e">
        <f>AA496*I496</f>
        <v>#REF!</v>
      </c>
      <c r="AC496" s="161">
        <v>0</v>
      </c>
      <c r="AD496" s="162">
        <f>AC496*I496</f>
        <v>0</v>
      </c>
      <c r="AE496" s="161" t="e">
        <f>Y496+AA496</f>
        <v>#REF!</v>
      </c>
      <c r="AF496" s="162" t="e">
        <f>AE496*I496</f>
        <v>#REF!</v>
      </c>
      <c r="AG496" s="161">
        <v>0</v>
      </c>
      <c r="AH496" s="162">
        <f>AG496*I496</f>
        <v>0</v>
      </c>
      <c r="AI496" s="161" t="e">
        <f>AC496+AE496</f>
        <v>#REF!</v>
      </c>
      <c r="AJ496" s="162" t="e">
        <f>AI496*I496</f>
        <v>#REF!</v>
      </c>
      <c r="AK496" s="161">
        <v>0</v>
      </c>
      <c r="AL496" s="162">
        <f>AK496*I496</f>
        <v>0</v>
      </c>
      <c r="AM496" s="161" t="e">
        <f>AG496+AI496</f>
        <v>#REF!</v>
      </c>
      <c r="AN496" s="162" t="e">
        <f>AM496*I496</f>
        <v>#REF!</v>
      </c>
      <c r="AO496" s="161">
        <v>0</v>
      </c>
      <c r="AP496" s="162">
        <f>AO496*I496</f>
        <v>0</v>
      </c>
      <c r="AQ496" s="161" t="e">
        <f>AK496+AM496</f>
        <v>#REF!</v>
      </c>
      <c r="AR496" s="162" t="e">
        <f>AQ496*I496</f>
        <v>#REF!</v>
      </c>
      <c r="AS496" s="161">
        <v>0</v>
      </c>
      <c r="AT496" s="162">
        <f>AS496*I496</f>
        <v>0</v>
      </c>
      <c r="AU496" s="161" t="e">
        <f>AO496+AQ496</f>
        <v>#REF!</v>
      </c>
      <c r="AV496" s="162" t="e">
        <f>AU496*I496</f>
        <v>#REF!</v>
      </c>
      <c r="AW496" s="161">
        <v>0</v>
      </c>
      <c r="AX496" s="162">
        <f>AW496*I496</f>
        <v>0</v>
      </c>
      <c r="AY496" s="161" t="e">
        <f t="shared" ref="AY496" si="819">AS496+AU496</f>
        <v>#REF!</v>
      </c>
      <c r="AZ496" s="162" t="e">
        <f>AY496*I496</f>
        <v>#REF!</v>
      </c>
      <c r="BA496" s="161">
        <v>0</v>
      </c>
      <c r="BB496" s="162">
        <f>BA496*I496</f>
        <v>0</v>
      </c>
      <c r="BC496" s="161" t="e">
        <f t="shared" ref="BC496" si="820">AW496+AY496</f>
        <v>#REF!</v>
      </c>
      <c r="BD496" s="162" t="e">
        <f>BC496*I496</f>
        <v>#REF!</v>
      </c>
      <c r="BE496" s="161">
        <v>0</v>
      </c>
      <c r="BF496" s="162">
        <f>BE496*I496</f>
        <v>0</v>
      </c>
      <c r="BG496" s="161" t="e">
        <f t="shared" ref="BG496" si="821">BA496+BC496</f>
        <v>#REF!</v>
      </c>
      <c r="BH496" s="162" t="e">
        <f>BG496*I496</f>
        <v>#REF!</v>
      </c>
      <c r="BI496" s="161">
        <v>0</v>
      </c>
      <c r="BJ496" s="162">
        <f>BI496*I496</f>
        <v>0</v>
      </c>
      <c r="BK496" s="161" t="e">
        <f t="shared" ref="BK496" si="822">BE496+BG496</f>
        <v>#REF!</v>
      </c>
      <c r="BL496" s="162" t="e">
        <f>BK496*I496</f>
        <v>#REF!</v>
      </c>
      <c r="BM496" s="161">
        <v>0</v>
      </c>
      <c r="BN496" s="162">
        <f>BM496*I496</f>
        <v>0</v>
      </c>
      <c r="BO496" s="161" t="e">
        <f>BI496+BK496</f>
        <v>#REF!</v>
      </c>
      <c r="BP496" s="162" t="e">
        <f>BO496*I496</f>
        <v>#REF!</v>
      </c>
      <c r="BQ496" s="5"/>
    </row>
    <row r="497" spans="1:69" s="5" customFormat="1" ht="11.25" hidden="1" customHeight="1" x14ac:dyDescent="0.2">
      <c r="B497" s="81"/>
      <c r="C497" s="82"/>
      <c r="D497" s="79" t="s">
        <v>77</v>
      </c>
      <c r="E497" s="83" t="s">
        <v>5</v>
      </c>
      <c r="F497" s="84" t="s">
        <v>654</v>
      </c>
      <c r="G497" s="82"/>
      <c r="H497" s="83" t="s">
        <v>5</v>
      </c>
      <c r="I497" s="85"/>
      <c r="J497" s="82"/>
      <c r="K497" s="145"/>
      <c r="M497" s="176"/>
      <c r="N497" s="219"/>
      <c r="O497" s="176"/>
      <c r="P497" s="219"/>
      <c r="Q497" s="176"/>
      <c r="R497" s="219"/>
      <c r="S497" s="176"/>
      <c r="T497" s="219"/>
      <c r="U497" s="176"/>
      <c r="V497" s="219"/>
      <c r="W497" s="176"/>
      <c r="X497" s="219"/>
      <c r="Y497" s="176"/>
      <c r="Z497" s="219"/>
      <c r="AA497" s="176"/>
      <c r="AB497" s="219"/>
      <c r="AC497" s="176"/>
      <c r="AD497" s="219"/>
      <c r="AE497" s="176"/>
      <c r="AF497" s="219"/>
      <c r="AG497" s="176"/>
      <c r="AH497" s="219"/>
      <c r="AI497" s="176"/>
      <c r="AJ497" s="219"/>
      <c r="AK497" s="176"/>
      <c r="AL497" s="219"/>
      <c r="AM497" s="176"/>
      <c r="AN497" s="219"/>
      <c r="AO497" s="176"/>
      <c r="AP497" s="219"/>
      <c r="AQ497" s="176"/>
      <c r="AR497" s="219"/>
      <c r="AS497" s="176"/>
      <c r="AT497" s="219"/>
      <c r="AU497" s="176"/>
      <c r="AV497" s="219"/>
      <c r="AW497" s="176"/>
      <c r="AX497" s="219"/>
      <c r="AY497" s="176"/>
      <c r="AZ497" s="219"/>
      <c r="BA497" s="176"/>
      <c r="BB497" s="219"/>
      <c r="BC497" s="176"/>
      <c r="BD497" s="219"/>
      <c r="BE497" s="176"/>
      <c r="BF497" s="219"/>
      <c r="BG497" s="176"/>
      <c r="BH497" s="219"/>
      <c r="BI497" s="176"/>
      <c r="BJ497" s="219"/>
      <c r="BK497" s="176"/>
      <c r="BL497" s="219"/>
      <c r="BM497" s="176"/>
      <c r="BN497" s="219"/>
      <c r="BO497" s="176"/>
      <c r="BP497" s="219"/>
      <c r="BQ497" s="6"/>
    </row>
    <row r="498" spans="1:69" s="6" customFormat="1" ht="11.25" hidden="1" customHeight="1" x14ac:dyDescent="0.2">
      <c r="B498" s="86"/>
      <c r="C498" s="87"/>
      <c r="D498" s="79" t="s">
        <v>77</v>
      </c>
      <c r="E498" s="88" t="s">
        <v>5</v>
      </c>
      <c r="F498" s="89" t="s">
        <v>88</v>
      </c>
      <c r="G498" s="87"/>
      <c r="H498" s="90">
        <v>8</v>
      </c>
      <c r="I498" s="91"/>
      <c r="J498" s="87"/>
      <c r="K498" s="146"/>
      <c r="M498" s="177"/>
      <c r="N498" s="216"/>
      <c r="O498" s="177"/>
      <c r="P498" s="216"/>
      <c r="Q498" s="177"/>
      <c r="R498" s="216"/>
      <c r="S498" s="177"/>
      <c r="T498" s="216"/>
      <c r="U498" s="177"/>
      <c r="V498" s="216"/>
      <c r="W498" s="177"/>
      <c r="X498" s="216"/>
      <c r="Y498" s="177"/>
      <c r="Z498" s="216"/>
      <c r="AA498" s="177"/>
      <c r="AB498" s="216"/>
      <c r="AC498" s="177"/>
      <c r="AD498" s="216"/>
      <c r="AE498" s="177"/>
      <c r="AF498" s="216"/>
      <c r="AG498" s="177"/>
      <c r="AH498" s="216"/>
      <c r="AI498" s="177"/>
      <c r="AJ498" s="216"/>
      <c r="AK498" s="177"/>
      <c r="AL498" s="216"/>
      <c r="AM498" s="177"/>
      <c r="AN498" s="216"/>
      <c r="AO498" s="177"/>
      <c r="AP498" s="216"/>
      <c r="AQ498" s="177"/>
      <c r="AR498" s="216"/>
      <c r="AS498" s="177"/>
      <c r="AT498" s="216"/>
      <c r="AU498" s="177"/>
      <c r="AV498" s="216"/>
      <c r="AW498" s="177"/>
      <c r="AX498" s="216"/>
      <c r="AY498" s="177"/>
      <c r="AZ498" s="216"/>
      <c r="BA498" s="177"/>
      <c r="BB498" s="216"/>
      <c r="BC498" s="177"/>
      <c r="BD498" s="216"/>
      <c r="BE498" s="177"/>
      <c r="BF498" s="216"/>
      <c r="BG498" s="177"/>
      <c r="BH498" s="216"/>
      <c r="BI498" s="177"/>
      <c r="BJ498" s="216"/>
      <c r="BK498" s="177"/>
      <c r="BL498" s="216"/>
      <c r="BM498" s="177"/>
      <c r="BN498" s="216"/>
      <c r="BO498" s="177"/>
      <c r="BP498" s="216"/>
      <c r="BQ498" s="7"/>
    </row>
    <row r="499" spans="1:69" s="7" customFormat="1" ht="11.25" hidden="1" customHeight="1" x14ac:dyDescent="0.2">
      <c r="B499" s="92"/>
      <c r="C499" s="93"/>
      <c r="D499" s="79" t="s">
        <v>77</v>
      </c>
      <c r="E499" s="94" t="s">
        <v>5</v>
      </c>
      <c r="F499" s="95" t="s">
        <v>78</v>
      </c>
      <c r="G499" s="93"/>
      <c r="H499" s="96">
        <v>8</v>
      </c>
      <c r="I499" s="97"/>
      <c r="J499" s="93"/>
      <c r="K499" s="147"/>
      <c r="M499" s="178"/>
      <c r="N499" s="220"/>
      <c r="O499" s="178"/>
      <c r="P499" s="220"/>
      <c r="Q499" s="178"/>
      <c r="R499" s="220"/>
      <c r="S499" s="178"/>
      <c r="T499" s="220"/>
      <c r="U499" s="178"/>
      <c r="V499" s="220"/>
      <c r="W499" s="178"/>
      <c r="X499" s="220"/>
      <c r="Y499" s="178"/>
      <c r="Z499" s="220"/>
      <c r="AA499" s="178"/>
      <c r="AB499" s="220"/>
      <c r="AC499" s="178"/>
      <c r="AD499" s="220"/>
      <c r="AE499" s="178"/>
      <c r="AF499" s="220"/>
      <c r="AG499" s="178"/>
      <c r="AH499" s="220"/>
      <c r="AI499" s="178"/>
      <c r="AJ499" s="220"/>
      <c r="AK499" s="178"/>
      <c r="AL499" s="220"/>
      <c r="AM499" s="178"/>
      <c r="AN499" s="220"/>
      <c r="AO499" s="178"/>
      <c r="AP499" s="220"/>
      <c r="AQ499" s="178"/>
      <c r="AR499" s="220"/>
      <c r="AS499" s="178"/>
      <c r="AT499" s="220"/>
      <c r="AU499" s="178"/>
      <c r="AV499" s="220"/>
      <c r="AW499" s="178"/>
      <c r="AX499" s="220"/>
      <c r="AY499" s="178"/>
      <c r="AZ499" s="220"/>
      <c r="BA499" s="178"/>
      <c r="BB499" s="220"/>
      <c r="BC499" s="178"/>
      <c r="BD499" s="220"/>
      <c r="BE499" s="178"/>
      <c r="BF499" s="220"/>
      <c r="BG499" s="178"/>
      <c r="BH499" s="220"/>
      <c r="BI499" s="178"/>
      <c r="BJ499" s="220"/>
      <c r="BK499" s="178"/>
      <c r="BL499" s="220"/>
      <c r="BM499" s="178"/>
      <c r="BN499" s="220"/>
      <c r="BO499" s="178"/>
      <c r="BP499" s="220"/>
      <c r="BQ499" s="1"/>
    </row>
    <row r="500" spans="1:69" s="1" customFormat="1" ht="16.5" hidden="1" customHeight="1" x14ac:dyDescent="0.2">
      <c r="A500" s="114"/>
      <c r="B500" s="16"/>
      <c r="C500" s="72" t="s">
        <v>225</v>
      </c>
      <c r="D500" s="72" t="s">
        <v>73</v>
      </c>
      <c r="E500" s="73" t="s">
        <v>847</v>
      </c>
      <c r="F500" s="74" t="s">
        <v>848</v>
      </c>
      <c r="G500" s="75" t="s">
        <v>145</v>
      </c>
      <c r="H500" s="76">
        <v>250</v>
      </c>
      <c r="I500" s="77">
        <v>67.73</v>
      </c>
      <c r="J500" s="78">
        <f>ROUND(I500*H500,2)</f>
        <v>16932.5</v>
      </c>
      <c r="K500" s="142"/>
      <c r="M500" s="161">
        <v>0</v>
      </c>
      <c r="N500" s="162">
        <f>M500*I500</f>
        <v>0</v>
      </c>
      <c r="O500" s="161">
        <v>0</v>
      </c>
      <c r="P500" s="162">
        <f>O500*I500</f>
        <v>0</v>
      </c>
      <c r="Q500" s="161">
        <v>0</v>
      </c>
      <c r="R500" s="162">
        <f>Q500*I500</f>
        <v>0</v>
      </c>
      <c r="S500" s="161">
        <f>M500+O500</f>
        <v>0</v>
      </c>
      <c r="T500" s="162">
        <f>S500*I500</f>
        <v>0</v>
      </c>
      <c r="U500" s="161">
        <v>0</v>
      </c>
      <c r="V500" s="162">
        <f>U500*I500</f>
        <v>0</v>
      </c>
      <c r="W500" s="161">
        <f>Q500+S500</f>
        <v>0</v>
      </c>
      <c r="X500" s="162">
        <f>W500*I500</f>
        <v>0</v>
      </c>
      <c r="Y500" s="161">
        <v>0</v>
      </c>
      <c r="Z500" s="162">
        <f>Y500*I500</f>
        <v>0</v>
      </c>
      <c r="AA500" s="161" t="e">
        <f>#REF!+#REF!</f>
        <v>#REF!</v>
      </c>
      <c r="AB500" s="162" t="e">
        <f>AA500*I500</f>
        <v>#REF!</v>
      </c>
      <c r="AC500" s="161">
        <v>0</v>
      </c>
      <c r="AD500" s="162">
        <f>AC500*I500</f>
        <v>0</v>
      </c>
      <c r="AE500" s="161" t="e">
        <f>Y500+AA500</f>
        <v>#REF!</v>
      </c>
      <c r="AF500" s="162" t="e">
        <f>AE500*I500</f>
        <v>#REF!</v>
      </c>
      <c r="AG500" s="161">
        <v>0</v>
      </c>
      <c r="AH500" s="162">
        <f>AG500*I500</f>
        <v>0</v>
      </c>
      <c r="AI500" s="161" t="e">
        <f>AC500+AE500</f>
        <v>#REF!</v>
      </c>
      <c r="AJ500" s="162" t="e">
        <f>AI500*I500</f>
        <v>#REF!</v>
      </c>
      <c r="AK500" s="161">
        <v>0</v>
      </c>
      <c r="AL500" s="162">
        <f>AK500*I500</f>
        <v>0</v>
      </c>
      <c r="AM500" s="161" t="e">
        <f>AG500+AI500</f>
        <v>#REF!</v>
      </c>
      <c r="AN500" s="162" t="e">
        <f>AM500*I500</f>
        <v>#REF!</v>
      </c>
      <c r="AO500" s="161">
        <v>0</v>
      </c>
      <c r="AP500" s="162">
        <f>AO500*I500</f>
        <v>0</v>
      </c>
      <c r="AQ500" s="161" t="e">
        <f>AK500+AM500</f>
        <v>#REF!</v>
      </c>
      <c r="AR500" s="162" t="e">
        <f>AQ500*I500</f>
        <v>#REF!</v>
      </c>
      <c r="AS500" s="161">
        <v>0</v>
      </c>
      <c r="AT500" s="162">
        <f>AS500*I500</f>
        <v>0</v>
      </c>
      <c r="AU500" s="161" t="e">
        <f>AO500+AQ500</f>
        <v>#REF!</v>
      </c>
      <c r="AV500" s="162" t="e">
        <f>AU500*I500</f>
        <v>#REF!</v>
      </c>
      <c r="AW500" s="161">
        <v>0</v>
      </c>
      <c r="AX500" s="162">
        <f>AW500*I500</f>
        <v>0</v>
      </c>
      <c r="AY500" s="161" t="e">
        <f t="shared" ref="AY500" si="823">AS500+AU500</f>
        <v>#REF!</v>
      </c>
      <c r="AZ500" s="162" t="e">
        <f>AY500*I500</f>
        <v>#REF!</v>
      </c>
      <c r="BA500" s="161">
        <v>0</v>
      </c>
      <c r="BB500" s="162">
        <f>BA500*I500</f>
        <v>0</v>
      </c>
      <c r="BC500" s="161" t="e">
        <f t="shared" ref="BC500" si="824">AW500+AY500</f>
        <v>#REF!</v>
      </c>
      <c r="BD500" s="162" t="e">
        <f>BC500*I500</f>
        <v>#REF!</v>
      </c>
      <c r="BE500" s="161">
        <v>0</v>
      </c>
      <c r="BF500" s="162">
        <f>BE500*I500</f>
        <v>0</v>
      </c>
      <c r="BG500" s="161" t="e">
        <f t="shared" ref="BG500" si="825">BA500+BC500</f>
        <v>#REF!</v>
      </c>
      <c r="BH500" s="162" t="e">
        <f>BG500*I500</f>
        <v>#REF!</v>
      </c>
      <c r="BI500" s="161">
        <v>0</v>
      </c>
      <c r="BJ500" s="162">
        <f>BI500*I500</f>
        <v>0</v>
      </c>
      <c r="BK500" s="161" t="e">
        <f t="shared" ref="BK500" si="826">BE500+BG500</f>
        <v>#REF!</v>
      </c>
      <c r="BL500" s="162" t="e">
        <f>BK500*I500</f>
        <v>#REF!</v>
      </c>
      <c r="BM500" s="161">
        <v>0</v>
      </c>
      <c r="BN500" s="162">
        <f>BM500*I500</f>
        <v>0</v>
      </c>
      <c r="BO500" s="161" t="e">
        <f>BI500+BK500</f>
        <v>#REF!</v>
      </c>
      <c r="BP500" s="162" t="e">
        <f>BO500*I500</f>
        <v>#REF!</v>
      </c>
      <c r="BQ500" s="5"/>
    </row>
    <row r="501" spans="1:69" s="6" customFormat="1" ht="11.25" hidden="1" customHeight="1" x14ac:dyDescent="0.2">
      <c r="B501" s="86"/>
      <c r="C501" s="87"/>
      <c r="D501" s="79" t="s">
        <v>77</v>
      </c>
      <c r="E501" s="88" t="s">
        <v>5</v>
      </c>
      <c r="F501" s="89" t="s">
        <v>849</v>
      </c>
      <c r="G501" s="87"/>
      <c r="H501" s="90">
        <v>250</v>
      </c>
      <c r="I501" s="91"/>
      <c r="J501" s="87"/>
      <c r="K501" s="146"/>
      <c r="M501" s="177"/>
      <c r="N501" s="216"/>
      <c r="O501" s="177"/>
      <c r="P501" s="216"/>
      <c r="Q501" s="177"/>
      <c r="R501" s="216"/>
      <c r="S501" s="177"/>
      <c r="T501" s="216"/>
      <c r="U501" s="177"/>
      <c r="V501" s="216"/>
      <c r="W501" s="177"/>
      <c r="X501" s="216"/>
      <c r="Y501" s="177"/>
      <c r="Z501" s="216"/>
      <c r="AA501" s="177"/>
      <c r="AB501" s="216"/>
      <c r="AC501" s="177"/>
      <c r="AD501" s="216"/>
      <c r="AE501" s="177"/>
      <c r="AF501" s="216"/>
      <c r="AG501" s="177"/>
      <c r="AH501" s="216"/>
      <c r="AI501" s="177"/>
      <c r="AJ501" s="216"/>
      <c r="AK501" s="177"/>
      <c r="AL501" s="216"/>
      <c r="AM501" s="177"/>
      <c r="AN501" s="216"/>
      <c r="AO501" s="177"/>
      <c r="AP501" s="216"/>
      <c r="AQ501" s="177"/>
      <c r="AR501" s="216"/>
      <c r="AS501" s="177"/>
      <c r="AT501" s="216"/>
      <c r="AU501" s="177"/>
      <c r="AV501" s="216"/>
      <c r="AW501" s="177"/>
      <c r="AX501" s="216"/>
      <c r="AY501" s="177"/>
      <c r="AZ501" s="216"/>
      <c r="BA501" s="177"/>
      <c r="BB501" s="216"/>
      <c r="BC501" s="177"/>
      <c r="BD501" s="216"/>
      <c r="BE501" s="177"/>
      <c r="BF501" s="216"/>
      <c r="BG501" s="177"/>
      <c r="BH501" s="216"/>
      <c r="BI501" s="177"/>
      <c r="BJ501" s="216"/>
      <c r="BK501" s="177"/>
      <c r="BL501" s="216"/>
      <c r="BM501" s="177"/>
      <c r="BN501" s="216"/>
      <c r="BO501" s="177"/>
      <c r="BP501" s="216"/>
    </row>
    <row r="502" spans="1:69" s="1" customFormat="1" ht="16.5" hidden="1" customHeight="1" x14ac:dyDescent="0.2">
      <c r="A502" s="114"/>
      <c r="B502" s="16"/>
      <c r="C502" s="72" t="s">
        <v>226</v>
      </c>
      <c r="D502" s="72" t="s">
        <v>73</v>
      </c>
      <c r="E502" s="73" t="s">
        <v>850</v>
      </c>
      <c r="F502" s="74" t="s">
        <v>851</v>
      </c>
      <c r="G502" s="75" t="s">
        <v>145</v>
      </c>
      <c r="H502" s="76">
        <v>75</v>
      </c>
      <c r="I502" s="77">
        <v>77.59</v>
      </c>
      <c r="J502" s="78">
        <f>ROUND(I502*H502,2)</f>
        <v>5819.25</v>
      </c>
      <c r="K502" s="142"/>
      <c r="M502" s="161">
        <v>0</v>
      </c>
      <c r="N502" s="162">
        <f>M502*I502</f>
        <v>0</v>
      </c>
      <c r="O502" s="161">
        <v>0</v>
      </c>
      <c r="P502" s="162">
        <f>O502*I502</f>
        <v>0</v>
      </c>
      <c r="Q502" s="161">
        <v>0</v>
      </c>
      <c r="R502" s="162">
        <f>Q502*I502</f>
        <v>0</v>
      </c>
      <c r="S502" s="161">
        <f>M502+O502</f>
        <v>0</v>
      </c>
      <c r="T502" s="162">
        <f>S502*I502</f>
        <v>0</v>
      </c>
      <c r="U502" s="161">
        <v>0</v>
      </c>
      <c r="V502" s="162">
        <f>U502*I502</f>
        <v>0</v>
      </c>
      <c r="W502" s="161">
        <f>Q502+S502</f>
        <v>0</v>
      </c>
      <c r="X502" s="162">
        <f>W502*I502</f>
        <v>0</v>
      </c>
      <c r="Y502" s="161">
        <v>0</v>
      </c>
      <c r="Z502" s="162">
        <f>Y502*I502</f>
        <v>0</v>
      </c>
      <c r="AA502" s="161" t="e">
        <f>#REF!+#REF!</f>
        <v>#REF!</v>
      </c>
      <c r="AB502" s="162" t="e">
        <f>AA502*I502</f>
        <v>#REF!</v>
      </c>
      <c r="AC502" s="161">
        <v>0</v>
      </c>
      <c r="AD502" s="162">
        <f>AC502*I502</f>
        <v>0</v>
      </c>
      <c r="AE502" s="161" t="e">
        <f>Y502+AA502</f>
        <v>#REF!</v>
      </c>
      <c r="AF502" s="162" t="e">
        <f>AE502*I502</f>
        <v>#REF!</v>
      </c>
      <c r="AG502" s="161">
        <v>0</v>
      </c>
      <c r="AH502" s="162">
        <f>AG502*I502</f>
        <v>0</v>
      </c>
      <c r="AI502" s="161" t="e">
        <f>AC502+AE502</f>
        <v>#REF!</v>
      </c>
      <c r="AJ502" s="162" t="e">
        <f>AI502*I502</f>
        <v>#REF!</v>
      </c>
      <c r="AK502" s="161">
        <v>0</v>
      </c>
      <c r="AL502" s="162">
        <f>AK502*I502</f>
        <v>0</v>
      </c>
      <c r="AM502" s="161" t="e">
        <f>AG502+AI502</f>
        <v>#REF!</v>
      </c>
      <c r="AN502" s="162" t="e">
        <f>AM502*I502</f>
        <v>#REF!</v>
      </c>
      <c r="AO502" s="161">
        <v>0</v>
      </c>
      <c r="AP502" s="162">
        <f>AO502*I502</f>
        <v>0</v>
      </c>
      <c r="AQ502" s="161" t="e">
        <f>AK502+AM502</f>
        <v>#REF!</v>
      </c>
      <c r="AR502" s="162" t="e">
        <f>AQ502*I502</f>
        <v>#REF!</v>
      </c>
      <c r="AS502" s="161">
        <v>0</v>
      </c>
      <c r="AT502" s="162">
        <f>AS502*I502</f>
        <v>0</v>
      </c>
      <c r="AU502" s="161" t="e">
        <f>AO502+AQ502</f>
        <v>#REF!</v>
      </c>
      <c r="AV502" s="162" t="e">
        <f>AU502*I502</f>
        <v>#REF!</v>
      </c>
      <c r="AW502" s="161">
        <v>0</v>
      </c>
      <c r="AX502" s="162">
        <f>AW502*I502</f>
        <v>0</v>
      </c>
      <c r="AY502" s="161" t="e">
        <f t="shared" ref="AY502" si="827">AS502+AU502</f>
        <v>#REF!</v>
      </c>
      <c r="AZ502" s="162" t="e">
        <f>AY502*I502</f>
        <v>#REF!</v>
      </c>
      <c r="BA502" s="161">
        <v>0</v>
      </c>
      <c r="BB502" s="162">
        <f>BA502*I502</f>
        <v>0</v>
      </c>
      <c r="BC502" s="161" t="e">
        <f t="shared" ref="BC502" si="828">AW502+AY502</f>
        <v>#REF!</v>
      </c>
      <c r="BD502" s="162" t="e">
        <f>BC502*I502</f>
        <v>#REF!</v>
      </c>
      <c r="BE502" s="161">
        <v>0</v>
      </c>
      <c r="BF502" s="162">
        <f>BE502*I502</f>
        <v>0</v>
      </c>
      <c r="BG502" s="161" t="e">
        <f t="shared" ref="BG502" si="829">BA502+BC502</f>
        <v>#REF!</v>
      </c>
      <c r="BH502" s="162" t="e">
        <f>BG502*I502</f>
        <v>#REF!</v>
      </c>
      <c r="BI502" s="161">
        <v>0</v>
      </c>
      <c r="BJ502" s="162">
        <f>BI502*I502</f>
        <v>0</v>
      </c>
      <c r="BK502" s="161" t="e">
        <f t="shared" ref="BK502" si="830">BE502+BG502</f>
        <v>#REF!</v>
      </c>
      <c r="BL502" s="162" t="e">
        <f>BK502*I502</f>
        <v>#REF!</v>
      </c>
      <c r="BM502" s="161">
        <v>0</v>
      </c>
      <c r="BN502" s="162">
        <f>BM502*I502</f>
        <v>0</v>
      </c>
      <c r="BO502" s="161" t="e">
        <f>BI502+BK502</f>
        <v>#REF!</v>
      </c>
      <c r="BP502" s="162" t="e">
        <f>BO502*I502</f>
        <v>#REF!</v>
      </c>
      <c r="BQ502" s="7"/>
    </row>
    <row r="503" spans="1:69" s="6" customFormat="1" ht="11.25" hidden="1" customHeight="1" x14ac:dyDescent="0.2">
      <c r="B503" s="86"/>
      <c r="C503" s="87"/>
      <c r="D503" s="79" t="s">
        <v>77</v>
      </c>
      <c r="E503" s="88" t="s">
        <v>5</v>
      </c>
      <c r="F503" s="89" t="s">
        <v>852</v>
      </c>
      <c r="G503" s="87"/>
      <c r="H503" s="90">
        <v>75</v>
      </c>
      <c r="I503" s="91"/>
      <c r="J503" s="87"/>
      <c r="K503" s="146"/>
      <c r="M503" s="177"/>
      <c r="N503" s="216"/>
      <c r="O503" s="177"/>
      <c r="P503" s="216"/>
      <c r="Q503" s="177"/>
      <c r="R503" s="216"/>
      <c r="S503" s="177"/>
      <c r="T503" s="216"/>
      <c r="U503" s="177"/>
      <c r="V503" s="216"/>
      <c r="W503" s="177"/>
      <c r="X503" s="216"/>
      <c r="Y503" s="177"/>
      <c r="Z503" s="216"/>
      <c r="AA503" s="177"/>
      <c r="AB503" s="216"/>
      <c r="AC503" s="177"/>
      <c r="AD503" s="216"/>
      <c r="AE503" s="177"/>
      <c r="AF503" s="216"/>
      <c r="AG503" s="177"/>
      <c r="AH503" s="216"/>
      <c r="AI503" s="177"/>
      <c r="AJ503" s="216"/>
      <c r="AK503" s="177"/>
      <c r="AL503" s="216"/>
      <c r="AM503" s="177"/>
      <c r="AN503" s="216"/>
      <c r="AO503" s="177"/>
      <c r="AP503" s="216"/>
      <c r="AQ503" s="177"/>
      <c r="AR503" s="216"/>
      <c r="AS503" s="177"/>
      <c r="AT503" s="216"/>
      <c r="AU503" s="177"/>
      <c r="AV503" s="216"/>
      <c r="AW503" s="177"/>
      <c r="AX503" s="216"/>
      <c r="AY503" s="177"/>
      <c r="AZ503" s="216"/>
      <c r="BA503" s="177"/>
      <c r="BB503" s="216"/>
      <c r="BC503" s="177"/>
      <c r="BD503" s="216"/>
      <c r="BE503" s="177"/>
      <c r="BF503" s="216"/>
      <c r="BG503" s="177"/>
      <c r="BH503" s="216"/>
      <c r="BI503" s="177"/>
      <c r="BJ503" s="216"/>
      <c r="BK503" s="177"/>
      <c r="BL503" s="216"/>
      <c r="BM503" s="177"/>
      <c r="BN503" s="216"/>
      <c r="BO503" s="177"/>
      <c r="BP503" s="216"/>
      <c r="BQ503" s="1"/>
    </row>
    <row r="504" spans="1:69" s="1" customFormat="1" ht="21.75" hidden="1" customHeight="1" x14ac:dyDescent="0.2">
      <c r="A504" s="114"/>
      <c r="B504" s="16"/>
      <c r="C504" s="72" t="s">
        <v>227</v>
      </c>
      <c r="D504" s="72" t="s">
        <v>73</v>
      </c>
      <c r="E504" s="73" t="s">
        <v>853</v>
      </c>
      <c r="F504" s="74" t="s">
        <v>854</v>
      </c>
      <c r="G504" s="75" t="s">
        <v>130</v>
      </c>
      <c r="H504" s="76">
        <v>26</v>
      </c>
      <c r="I504" s="77">
        <v>21.09</v>
      </c>
      <c r="J504" s="78">
        <f>ROUND(I504*H504,2)</f>
        <v>548.34</v>
      </c>
      <c r="K504" s="142"/>
      <c r="M504" s="161">
        <v>0</v>
      </c>
      <c r="N504" s="162">
        <f>M504*I504</f>
        <v>0</v>
      </c>
      <c r="O504" s="161">
        <v>0</v>
      </c>
      <c r="P504" s="162">
        <f>O504*I504</f>
        <v>0</v>
      </c>
      <c r="Q504" s="161">
        <v>0</v>
      </c>
      <c r="R504" s="162">
        <f>Q504*I504</f>
        <v>0</v>
      </c>
      <c r="S504" s="161">
        <f>M504+O504</f>
        <v>0</v>
      </c>
      <c r="T504" s="162">
        <f>S504*I504</f>
        <v>0</v>
      </c>
      <c r="U504" s="161">
        <v>0</v>
      </c>
      <c r="V504" s="162">
        <f>U504*I504</f>
        <v>0</v>
      </c>
      <c r="W504" s="161">
        <f>Q504+S504</f>
        <v>0</v>
      </c>
      <c r="X504" s="162">
        <f>W504*I504</f>
        <v>0</v>
      </c>
      <c r="Y504" s="161">
        <v>0</v>
      </c>
      <c r="Z504" s="162">
        <f>Y504*I504</f>
        <v>0</v>
      </c>
      <c r="AA504" s="161" t="e">
        <f>#REF!+#REF!</f>
        <v>#REF!</v>
      </c>
      <c r="AB504" s="162" t="e">
        <f>AA504*I504</f>
        <v>#REF!</v>
      </c>
      <c r="AC504" s="161">
        <v>0</v>
      </c>
      <c r="AD504" s="162">
        <f>AC504*I504</f>
        <v>0</v>
      </c>
      <c r="AE504" s="161" t="e">
        <f>Y504+AA504</f>
        <v>#REF!</v>
      </c>
      <c r="AF504" s="162" t="e">
        <f>AE504*I504</f>
        <v>#REF!</v>
      </c>
      <c r="AG504" s="161">
        <v>0</v>
      </c>
      <c r="AH504" s="162">
        <f>AG504*I504</f>
        <v>0</v>
      </c>
      <c r="AI504" s="161" t="e">
        <f>AC504+AE504</f>
        <v>#REF!</v>
      </c>
      <c r="AJ504" s="162" t="e">
        <f>AI504*I504</f>
        <v>#REF!</v>
      </c>
      <c r="AK504" s="161">
        <v>0</v>
      </c>
      <c r="AL504" s="162">
        <f>AK504*I504</f>
        <v>0</v>
      </c>
      <c r="AM504" s="161" t="e">
        <f>AG504+AI504</f>
        <v>#REF!</v>
      </c>
      <c r="AN504" s="162" t="e">
        <f>AM504*I504</f>
        <v>#REF!</v>
      </c>
      <c r="AO504" s="161">
        <v>0</v>
      </c>
      <c r="AP504" s="162">
        <f>AO504*I504</f>
        <v>0</v>
      </c>
      <c r="AQ504" s="161" t="e">
        <f>AK504+AM504</f>
        <v>#REF!</v>
      </c>
      <c r="AR504" s="162" t="e">
        <f>AQ504*I504</f>
        <v>#REF!</v>
      </c>
      <c r="AS504" s="161">
        <v>0</v>
      </c>
      <c r="AT504" s="162">
        <f>AS504*I504</f>
        <v>0</v>
      </c>
      <c r="AU504" s="161" t="e">
        <f>AO504+AQ504</f>
        <v>#REF!</v>
      </c>
      <c r="AV504" s="162" t="e">
        <f>AU504*I504</f>
        <v>#REF!</v>
      </c>
      <c r="AW504" s="161">
        <v>0</v>
      </c>
      <c r="AX504" s="162">
        <f>AW504*I504</f>
        <v>0</v>
      </c>
      <c r="AY504" s="161" t="e">
        <f t="shared" ref="AY504" si="831">AS504+AU504</f>
        <v>#REF!</v>
      </c>
      <c r="AZ504" s="162" t="e">
        <f>AY504*I504</f>
        <v>#REF!</v>
      </c>
      <c r="BA504" s="161">
        <v>0</v>
      </c>
      <c r="BB504" s="162">
        <f>BA504*I504</f>
        <v>0</v>
      </c>
      <c r="BC504" s="161" t="e">
        <f t="shared" ref="BC504" si="832">AW504+AY504</f>
        <v>#REF!</v>
      </c>
      <c r="BD504" s="162" t="e">
        <f>BC504*I504</f>
        <v>#REF!</v>
      </c>
      <c r="BE504" s="161">
        <v>0</v>
      </c>
      <c r="BF504" s="162">
        <f>BE504*I504</f>
        <v>0</v>
      </c>
      <c r="BG504" s="161" t="e">
        <f t="shared" ref="BG504" si="833">BA504+BC504</f>
        <v>#REF!</v>
      </c>
      <c r="BH504" s="162" t="e">
        <f>BG504*I504</f>
        <v>#REF!</v>
      </c>
      <c r="BI504" s="161">
        <v>0</v>
      </c>
      <c r="BJ504" s="162">
        <f>BI504*I504</f>
        <v>0</v>
      </c>
      <c r="BK504" s="161" t="e">
        <f t="shared" ref="BK504" si="834">BE504+BG504</f>
        <v>#REF!</v>
      </c>
      <c r="BL504" s="162" t="e">
        <f>BK504*I504</f>
        <v>#REF!</v>
      </c>
      <c r="BM504" s="161">
        <v>0</v>
      </c>
      <c r="BN504" s="162">
        <f>BM504*I504</f>
        <v>0</v>
      </c>
      <c r="BO504" s="161" t="e">
        <f>BI504+BK504</f>
        <v>#REF!</v>
      </c>
      <c r="BP504" s="162" t="e">
        <f>BO504*I504</f>
        <v>#REF!</v>
      </c>
      <c r="BQ504" s="6"/>
    </row>
    <row r="505" spans="1:69" s="6" customFormat="1" ht="11.25" hidden="1" customHeight="1" x14ac:dyDescent="0.2">
      <c r="B505" s="86"/>
      <c r="C505" s="87"/>
      <c r="D505" s="79" t="s">
        <v>77</v>
      </c>
      <c r="E505" s="88" t="s">
        <v>5</v>
      </c>
      <c r="F505" s="89" t="s">
        <v>855</v>
      </c>
      <c r="G505" s="87"/>
      <c r="H505" s="90">
        <v>26</v>
      </c>
      <c r="I505" s="91"/>
      <c r="J505" s="87"/>
      <c r="K505" s="146"/>
      <c r="M505" s="177"/>
      <c r="N505" s="216"/>
      <c r="O505" s="177"/>
      <c r="P505" s="216"/>
      <c r="Q505" s="177"/>
      <c r="R505" s="216"/>
      <c r="S505" s="177"/>
      <c r="T505" s="216"/>
      <c r="U505" s="177"/>
      <c r="V505" s="216"/>
      <c r="W505" s="177"/>
      <c r="X505" s="216"/>
      <c r="Y505" s="177"/>
      <c r="Z505" s="216"/>
      <c r="AA505" s="177"/>
      <c r="AB505" s="216"/>
      <c r="AC505" s="177"/>
      <c r="AD505" s="216"/>
      <c r="AE505" s="177"/>
      <c r="AF505" s="216"/>
      <c r="AG505" s="177"/>
      <c r="AH505" s="216"/>
      <c r="AI505" s="177"/>
      <c r="AJ505" s="216"/>
      <c r="AK505" s="177"/>
      <c r="AL505" s="216"/>
      <c r="AM505" s="177"/>
      <c r="AN505" s="216"/>
      <c r="AO505" s="177"/>
      <c r="AP505" s="216"/>
      <c r="AQ505" s="177"/>
      <c r="AR505" s="216"/>
      <c r="AS505" s="177"/>
      <c r="AT505" s="216"/>
      <c r="AU505" s="177"/>
      <c r="AV505" s="216"/>
      <c r="AW505" s="177"/>
      <c r="AX505" s="216"/>
      <c r="AY505" s="177"/>
      <c r="AZ505" s="216"/>
      <c r="BA505" s="177"/>
      <c r="BB505" s="216"/>
      <c r="BC505" s="177"/>
      <c r="BD505" s="216"/>
      <c r="BE505" s="177"/>
      <c r="BF505" s="216"/>
      <c r="BG505" s="177"/>
      <c r="BH505" s="216"/>
      <c r="BI505" s="177"/>
      <c r="BJ505" s="216"/>
      <c r="BK505" s="177"/>
      <c r="BL505" s="216"/>
      <c r="BM505" s="177"/>
      <c r="BN505" s="216"/>
      <c r="BO505" s="177"/>
      <c r="BP505" s="216"/>
      <c r="BQ505" s="1"/>
    </row>
    <row r="506" spans="1:69" s="1" customFormat="1" ht="16.5" hidden="1" customHeight="1" x14ac:dyDescent="0.2">
      <c r="A506" s="114"/>
      <c r="B506" s="16"/>
      <c r="C506" s="72" t="s">
        <v>228</v>
      </c>
      <c r="D506" s="72" t="s">
        <v>73</v>
      </c>
      <c r="E506" s="73" t="s">
        <v>856</v>
      </c>
      <c r="F506" s="74" t="s">
        <v>857</v>
      </c>
      <c r="G506" s="75" t="s">
        <v>858</v>
      </c>
      <c r="H506" s="76">
        <v>24</v>
      </c>
      <c r="I506" s="77">
        <v>349.8</v>
      </c>
      <c r="J506" s="78">
        <f>ROUND(I506*H506,2)</f>
        <v>8395.2000000000007</v>
      </c>
      <c r="K506" s="142"/>
      <c r="M506" s="161">
        <v>0</v>
      </c>
      <c r="N506" s="162">
        <f>M506*I506</f>
        <v>0</v>
      </c>
      <c r="O506" s="161">
        <v>0</v>
      </c>
      <c r="P506" s="162">
        <f>O506*I506</f>
        <v>0</v>
      </c>
      <c r="Q506" s="161">
        <v>0</v>
      </c>
      <c r="R506" s="162">
        <f>Q506*I506</f>
        <v>0</v>
      </c>
      <c r="S506" s="161">
        <f>M506+O506</f>
        <v>0</v>
      </c>
      <c r="T506" s="162">
        <f>S506*I506</f>
        <v>0</v>
      </c>
      <c r="U506" s="161">
        <v>0</v>
      </c>
      <c r="V506" s="162">
        <f>U506*I506</f>
        <v>0</v>
      </c>
      <c r="W506" s="161">
        <f>Q506+S506</f>
        <v>0</v>
      </c>
      <c r="X506" s="162">
        <f>W506*I506</f>
        <v>0</v>
      </c>
      <c r="Y506" s="161">
        <v>0</v>
      </c>
      <c r="Z506" s="162">
        <f>Y506*I506</f>
        <v>0</v>
      </c>
      <c r="AA506" s="161" t="e">
        <f>#REF!+#REF!</f>
        <v>#REF!</v>
      </c>
      <c r="AB506" s="162" t="e">
        <f>AA506*I506</f>
        <v>#REF!</v>
      </c>
      <c r="AC506" s="161">
        <v>0</v>
      </c>
      <c r="AD506" s="162">
        <f>AC506*I506</f>
        <v>0</v>
      </c>
      <c r="AE506" s="161" t="e">
        <f>Y506+AA506</f>
        <v>#REF!</v>
      </c>
      <c r="AF506" s="162" t="e">
        <f>AE506*I506</f>
        <v>#REF!</v>
      </c>
      <c r="AG506" s="161">
        <v>0</v>
      </c>
      <c r="AH506" s="162">
        <f>AG506*I506</f>
        <v>0</v>
      </c>
      <c r="AI506" s="161" t="e">
        <f>AC506+AE506</f>
        <v>#REF!</v>
      </c>
      <c r="AJ506" s="162" t="e">
        <f>AI506*I506</f>
        <v>#REF!</v>
      </c>
      <c r="AK506" s="161">
        <v>0</v>
      </c>
      <c r="AL506" s="162">
        <f>AK506*I506</f>
        <v>0</v>
      </c>
      <c r="AM506" s="161" t="e">
        <f>AG506+AI506</f>
        <v>#REF!</v>
      </c>
      <c r="AN506" s="162" t="e">
        <f>AM506*I506</f>
        <v>#REF!</v>
      </c>
      <c r="AO506" s="161">
        <v>0</v>
      </c>
      <c r="AP506" s="162">
        <f>AO506*I506</f>
        <v>0</v>
      </c>
      <c r="AQ506" s="161" t="e">
        <f>AK506+AM506</f>
        <v>#REF!</v>
      </c>
      <c r="AR506" s="162" t="e">
        <f>AQ506*I506</f>
        <v>#REF!</v>
      </c>
      <c r="AS506" s="161">
        <v>0</v>
      </c>
      <c r="AT506" s="162">
        <f>AS506*I506</f>
        <v>0</v>
      </c>
      <c r="AU506" s="161" t="e">
        <f>AO506+AQ506</f>
        <v>#REF!</v>
      </c>
      <c r="AV506" s="162" t="e">
        <f>AU506*I506</f>
        <v>#REF!</v>
      </c>
      <c r="AW506" s="161">
        <v>0</v>
      </c>
      <c r="AX506" s="162">
        <f>AW506*I506</f>
        <v>0</v>
      </c>
      <c r="AY506" s="161" t="e">
        <f t="shared" ref="AY506" si="835">AS506+AU506</f>
        <v>#REF!</v>
      </c>
      <c r="AZ506" s="162" t="e">
        <f>AY506*I506</f>
        <v>#REF!</v>
      </c>
      <c r="BA506" s="161">
        <v>0</v>
      </c>
      <c r="BB506" s="162">
        <f>BA506*I506</f>
        <v>0</v>
      </c>
      <c r="BC506" s="161" t="e">
        <f t="shared" ref="BC506" si="836">AW506+AY506</f>
        <v>#REF!</v>
      </c>
      <c r="BD506" s="162" t="e">
        <f>BC506*I506</f>
        <v>#REF!</v>
      </c>
      <c r="BE506" s="161">
        <v>0</v>
      </c>
      <c r="BF506" s="162">
        <f>BE506*I506</f>
        <v>0</v>
      </c>
      <c r="BG506" s="161" t="e">
        <f t="shared" ref="BG506" si="837">BA506+BC506</f>
        <v>#REF!</v>
      </c>
      <c r="BH506" s="162" t="e">
        <f>BG506*I506</f>
        <v>#REF!</v>
      </c>
      <c r="BI506" s="161">
        <v>0</v>
      </c>
      <c r="BJ506" s="162">
        <f>BI506*I506</f>
        <v>0</v>
      </c>
      <c r="BK506" s="161" t="e">
        <f t="shared" ref="BK506" si="838">BE506+BG506</f>
        <v>#REF!</v>
      </c>
      <c r="BL506" s="162" t="e">
        <f>BK506*I506</f>
        <v>#REF!</v>
      </c>
      <c r="BM506" s="161">
        <v>0</v>
      </c>
      <c r="BN506" s="162">
        <f>BM506*I506</f>
        <v>0</v>
      </c>
      <c r="BO506" s="161" t="e">
        <f>BI506+BK506</f>
        <v>#REF!</v>
      </c>
      <c r="BP506" s="162" t="e">
        <f>BO506*I506</f>
        <v>#REF!</v>
      </c>
      <c r="BQ506" s="6"/>
    </row>
    <row r="507" spans="1:69" s="5" customFormat="1" ht="11.25" hidden="1" customHeight="1" x14ac:dyDescent="0.2">
      <c r="B507" s="81"/>
      <c r="C507" s="82"/>
      <c r="D507" s="79" t="s">
        <v>77</v>
      </c>
      <c r="E507" s="83" t="s">
        <v>5</v>
      </c>
      <c r="F507" s="84" t="s">
        <v>654</v>
      </c>
      <c r="G507" s="82"/>
      <c r="H507" s="83" t="s">
        <v>5</v>
      </c>
      <c r="I507" s="85"/>
      <c r="J507" s="82"/>
      <c r="K507" s="145"/>
      <c r="M507" s="176"/>
      <c r="N507" s="219"/>
      <c r="O507" s="176"/>
      <c r="P507" s="219"/>
      <c r="Q507" s="176"/>
      <c r="R507" s="219"/>
      <c r="S507" s="176"/>
      <c r="T507" s="219"/>
      <c r="U507" s="176"/>
      <c r="V507" s="219"/>
      <c r="W507" s="176"/>
      <c r="X507" s="219"/>
      <c r="Y507" s="176"/>
      <c r="Z507" s="219"/>
      <c r="AA507" s="176"/>
      <c r="AB507" s="219"/>
      <c r="AC507" s="176"/>
      <c r="AD507" s="219"/>
      <c r="AE507" s="176"/>
      <c r="AF507" s="219"/>
      <c r="AG507" s="176"/>
      <c r="AH507" s="219"/>
      <c r="AI507" s="176"/>
      <c r="AJ507" s="219"/>
      <c r="AK507" s="176"/>
      <c r="AL507" s="219"/>
      <c r="AM507" s="176"/>
      <c r="AN507" s="219"/>
      <c r="AO507" s="176"/>
      <c r="AP507" s="219"/>
      <c r="AQ507" s="176"/>
      <c r="AR507" s="219"/>
      <c r="AS507" s="176"/>
      <c r="AT507" s="219"/>
      <c r="AU507" s="176"/>
      <c r="AV507" s="219"/>
      <c r="AW507" s="176"/>
      <c r="AX507" s="219"/>
      <c r="AY507" s="176"/>
      <c r="AZ507" s="219"/>
      <c r="BA507" s="176"/>
      <c r="BB507" s="219"/>
      <c r="BC507" s="176"/>
      <c r="BD507" s="219"/>
      <c r="BE507" s="176"/>
      <c r="BF507" s="219"/>
      <c r="BG507" s="176"/>
      <c r="BH507" s="219"/>
      <c r="BI507" s="176"/>
      <c r="BJ507" s="219"/>
      <c r="BK507" s="176"/>
      <c r="BL507" s="219"/>
      <c r="BM507" s="176"/>
      <c r="BN507" s="219"/>
      <c r="BO507" s="176"/>
      <c r="BP507" s="219"/>
      <c r="BQ507" s="1"/>
    </row>
    <row r="508" spans="1:69" s="6" customFormat="1" ht="11.25" hidden="1" customHeight="1" x14ac:dyDescent="0.2">
      <c r="B508" s="86"/>
      <c r="C508" s="87"/>
      <c r="D508" s="79" t="s">
        <v>77</v>
      </c>
      <c r="E508" s="88" t="s">
        <v>5</v>
      </c>
      <c r="F508" s="89" t="s">
        <v>119</v>
      </c>
      <c r="G508" s="87"/>
      <c r="H508" s="90">
        <v>24</v>
      </c>
      <c r="I508" s="91"/>
      <c r="J508" s="87"/>
      <c r="K508" s="146"/>
      <c r="M508" s="177"/>
      <c r="N508" s="216"/>
      <c r="O508" s="177"/>
      <c r="P508" s="216"/>
      <c r="Q508" s="177"/>
      <c r="R508" s="216"/>
      <c r="S508" s="177"/>
      <c r="T508" s="216"/>
      <c r="U508" s="177"/>
      <c r="V508" s="216"/>
      <c r="W508" s="177"/>
      <c r="X508" s="216"/>
      <c r="Y508" s="177"/>
      <c r="Z508" s="216"/>
      <c r="AA508" s="177"/>
      <c r="AB508" s="216"/>
      <c r="AC508" s="177"/>
      <c r="AD508" s="216"/>
      <c r="AE508" s="177"/>
      <c r="AF508" s="216"/>
      <c r="AG508" s="177"/>
      <c r="AH508" s="216"/>
      <c r="AI508" s="177"/>
      <c r="AJ508" s="216"/>
      <c r="AK508" s="177"/>
      <c r="AL508" s="216"/>
      <c r="AM508" s="177"/>
      <c r="AN508" s="216"/>
      <c r="AO508" s="177"/>
      <c r="AP508" s="216"/>
      <c r="AQ508" s="177"/>
      <c r="AR508" s="216"/>
      <c r="AS508" s="177"/>
      <c r="AT508" s="216"/>
      <c r="AU508" s="177"/>
      <c r="AV508" s="216"/>
      <c r="AW508" s="177"/>
      <c r="AX508" s="216"/>
      <c r="AY508" s="177"/>
      <c r="AZ508" s="216"/>
      <c r="BA508" s="177"/>
      <c r="BB508" s="216"/>
      <c r="BC508" s="177"/>
      <c r="BD508" s="216"/>
      <c r="BE508" s="177"/>
      <c r="BF508" s="216"/>
      <c r="BG508" s="177"/>
      <c r="BH508" s="216"/>
      <c r="BI508" s="177"/>
      <c r="BJ508" s="216"/>
      <c r="BK508" s="177"/>
      <c r="BL508" s="216"/>
      <c r="BM508" s="177"/>
      <c r="BN508" s="216"/>
      <c r="BO508" s="177"/>
      <c r="BP508" s="216"/>
    </row>
    <row r="509" spans="1:69" s="7" customFormat="1" ht="11.25" hidden="1" customHeight="1" x14ac:dyDescent="0.2">
      <c r="B509" s="92"/>
      <c r="C509" s="93"/>
      <c r="D509" s="79" t="s">
        <v>77</v>
      </c>
      <c r="E509" s="94" t="s">
        <v>5</v>
      </c>
      <c r="F509" s="95" t="s">
        <v>78</v>
      </c>
      <c r="G509" s="93"/>
      <c r="H509" s="96">
        <v>24</v>
      </c>
      <c r="I509" s="97"/>
      <c r="J509" s="93"/>
      <c r="K509" s="147"/>
      <c r="M509" s="178"/>
      <c r="N509" s="220"/>
      <c r="O509" s="178"/>
      <c r="P509" s="220"/>
      <c r="Q509" s="178"/>
      <c r="R509" s="220"/>
      <c r="S509" s="178"/>
      <c r="T509" s="220"/>
      <c r="U509" s="178"/>
      <c r="V509" s="220"/>
      <c r="W509" s="178"/>
      <c r="X509" s="220"/>
      <c r="Y509" s="178"/>
      <c r="Z509" s="220"/>
      <c r="AA509" s="178"/>
      <c r="AB509" s="220"/>
      <c r="AC509" s="178"/>
      <c r="AD509" s="220"/>
      <c r="AE509" s="178"/>
      <c r="AF509" s="220"/>
      <c r="AG509" s="178"/>
      <c r="AH509" s="220"/>
      <c r="AI509" s="178"/>
      <c r="AJ509" s="220"/>
      <c r="AK509" s="178"/>
      <c r="AL509" s="220"/>
      <c r="AM509" s="178"/>
      <c r="AN509" s="220"/>
      <c r="AO509" s="178"/>
      <c r="AP509" s="220"/>
      <c r="AQ509" s="178"/>
      <c r="AR509" s="220"/>
      <c r="AS509" s="178"/>
      <c r="AT509" s="220"/>
      <c r="AU509" s="178"/>
      <c r="AV509" s="220"/>
      <c r="AW509" s="178"/>
      <c r="AX509" s="220"/>
      <c r="AY509" s="178"/>
      <c r="AZ509" s="220"/>
      <c r="BA509" s="178"/>
      <c r="BB509" s="220"/>
      <c r="BC509" s="178"/>
      <c r="BD509" s="220"/>
      <c r="BE509" s="178"/>
      <c r="BF509" s="220"/>
      <c r="BG509" s="178"/>
      <c r="BH509" s="220"/>
      <c r="BI509" s="178"/>
      <c r="BJ509" s="220"/>
      <c r="BK509" s="178"/>
      <c r="BL509" s="220"/>
      <c r="BM509" s="178"/>
      <c r="BN509" s="220"/>
      <c r="BO509" s="178"/>
      <c r="BP509" s="220"/>
      <c r="BQ509" s="1"/>
    </row>
    <row r="510" spans="1:69" s="1" customFormat="1" ht="16.5" hidden="1" customHeight="1" x14ac:dyDescent="0.2">
      <c r="A510" s="114"/>
      <c r="B510" s="16"/>
      <c r="C510" s="72" t="s">
        <v>229</v>
      </c>
      <c r="D510" s="72" t="s">
        <v>73</v>
      </c>
      <c r="E510" s="73" t="s">
        <v>859</v>
      </c>
      <c r="F510" s="74" t="s">
        <v>860</v>
      </c>
      <c r="G510" s="75" t="s">
        <v>858</v>
      </c>
      <c r="H510" s="76">
        <v>8</v>
      </c>
      <c r="I510" s="77">
        <v>349.8</v>
      </c>
      <c r="J510" s="78">
        <f>ROUND(I510*H510,2)</f>
        <v>2798.4</v>
      </c>
      <c r="K510" s="142"/>
      <c r="M510" s="161">
        <v>0</v>
      </c>
      <c r="N510" s="162">
        <f>M510*I510</f>
        <v>0</v>
      </c>
      <c r="O510" s="161">
        <v>0</v>
      </c>
      <c r="P510" s="162">
        <f>O510*I510</f>
        <v>0</v>
      </c>
      <c r="Q510" s="161">
        <v>0</v>
      </c>
      <c r="R510" s="162">
        <f>Q510*I510</f>
        <v>0</v>
      </c>
      <c r="S510" s="161">
        <f>M510+O510</f>
        <v>0</v>
      </c>
      <c r="T510" s="162">
        <f>S510*I510</f>
        <v>0</v>
      </c>
      <c r="U510" s="161">
        <v>0</v>
      </c>
      <c r="V510" s="162">
        <f>U510*I510</f>
        <v>0</v>
      </c>
      <c r="W510" s="161">
        <f>Q510+S510</f>
        <v>0</v>
      </c>
      <c r="X510" s="162">
        <f>W510*I510</f>
        <v>0</v>
      </c>
      <c r="Y510" s="161">
        <v>0</v>
      </c>
      <c r="Z510" s="162">
        <f>Y510*I510</f>
        <v>0</v>
      </c>
      <c r="AA510" s="161" t="e">
        <f>#REF!+#REF!</f>
        <v>#REF!</v>
      </c>
      <c r="AB510" s="162" t="e">
        <f>AA510*I510</f>
        <v>#REF!</v>
      </c>
      <c r="AC510" s="161">
        <v>0</v>
      </c>
      <c r="AD510" s="162">
        <f>AC510*I510</f>
        <v>0</v>
      </c>
      <c r="AE510" s="161" t="e">
        <f>Y510+AA510</f>
        <v>#REF!</v>
      </c>
      <c r="AF510" s="162" t="e">
        <f>AE510*I510</f>
        <v>#REF!</v>
      </c>
      <c r="AG510" s="161">
        <v>0</v>
      </c>
      <c r="AH510" s="162">
        <f>AG510*I510</f>
        <v>0</v>
      </c>
      <c r="AI510" s="161" t="e">
        <f>AC510+AE510</f>
        <v>#REF!</v>
      </c>
      <c r="AJ510" s="162" t="e">
        <f>AI510*I510</f>
        <v>#REF!</v>
      </c>
      <c r="AK510" s="161">
        <v>0</v>
      </c>
      <c r="AL510" s="162">
        <f>AK510*I510</f>
        <v>0</v>
      </c>
      <c r="AM510" s="161" t="e">
        <f>AG510+AI510</f>
        <v>#REF!</v>
      </c>
      <c r="AN510" s="162" t="e">
        <f>AM510*I510</f>
        <v>#REF!</v>
      </c>
      <c r="AO510" s="161">
        <v>0</v>
      </c>
      <c r="AP510" s="162">
        <f>AO510*I510</f>
        <v>0</v>
      </c>
      <c r="AQ510" s="161" t="e">
        <f>AK510+AM510</f>
        <v>#REF!</v>
      </c>
      <c r="AR510" s="162" t="e">
        <f>AQ510*I510</f>
        <v>#REF!</v>
      </c>
      <c r="AS510" s="161">
        <v>0</v>
      </c>
      <c r="AT510" s="162">
        <f>AS510*I510</f>
        <v>0</v>
      </c>
      <c r="AU510" s="161" t="e">
        <f>AO510+AQ510</f>
        <v>#REF!</v>
      </c>
      <c r="AV510" s="162" t="e">
        <f>AU510*I510</f>
        <v>#REF!</v>
      </c>
      <c r="AW510" s="161">
        <v>0</v>
      </c>
      <c r="AX510" s="162">
        <f>AW510*I510</f>
        <v>0</v>
      </c>
      <c r="AY510" s="161" t="e">
        <f t="shared" ref="AY510" si="839">AS510+AU510</f>
        <v>#REF!</v>
      </c>
      <c r="AZ510" s="162" t="e">
        <f>AY510*I510</f>
        <v>#REF!</v>
      </c>
      <c r="BA510" s="161">
        <v>0</v>
      </c>
      <c r="BB510" s="162">
        <f>BA510*I510</f>
        <v>0</v>
      </c>
      <c r="BC510" s="161" t="e">
        <f t="shared" ref="BC510" si="840">AW510+AY510</f>
        <v>#REF!</v>
      </c>
      <c r="BD510" s="162" t="e">
        <f>BC510*I510</f>
        <v>#REF!</v>
      </c>
      <c r="BE510" s="161">
        <v>0</v>
      </c>
      <c r="BF510" s="162">
        <f>BE510*I510</f>
        <v>0</v>
      </c>
      <c r="BG510" s="161" t="e">
        <f t="shared" ref="BG510" si="841">BA510+BC510</f>
        <v>#REF!</v>
      </c>
      <c r="BH510" s="162" t="e">
        <f>BG510*I510</f>
        <v>#REF!</v>
      </c>
      <c r="BI510" s="161">
        <v>0</v>
      </c>
      <c r="BJ510" s="162">
        <f>BI510*I510</f>
        <v>0</v>
      </c>
      <c r="BK510" s="161" t="e">
        <f t="shared" ref="BK510" si="842">BE510+BG510</f>
        <v>#REF!</v>
      </c>
      <c r="BL510" s="162" t="e">
        <f>BK510*I510</f>
        <v>#REF!</v>
      </c>
      <c r="BM510" s="161">
        <v>0</v>
      </c>
      <c r="BN510" s="162">
        <f>BM510*I510</f>
        <v>0</v>
      </c>
      <c r="BO510" s="161" t="e">
        <f>BI510+BK510</f>
        <v>#REF!</v>
      </c>
      <c r="BP510" s="162" t="e">
        <f>BO510*I510</f>
        <v>#REF!</v>
      </c>
      <c r="BQ510" s="5"/>
    </row>
    <row r="511" spans="1:69" s="5" customFormat="1" ht="11.25" hidden="1" customHeight="1" x14ac:dyDescent="0.2">
      <c r="B511" s="81"/>
      <c r="C511" s="82"/>
      <c r="D511" s="79" t="s">
        <v>77</v>
      </c>
      <c r="E511" s="83" t="s">
        <v>5</v>
      </c>
      <c r="F511" s="84" t="s">
        <v>654</v>
      </c>
      <c r="G511" s="82"/>
      <c r="H511" s="83" t="s">
        <v>5</v>
      </c>
      <c r="I511" s="85"/>
      <c r="J511" s="82"/>
      <c r="K511" s="145"/>
      <c r="M511" s="176"/>
      <c r="N511" s="219"/>
      <c r="O511" s="176"/>
      <c r="P511" s="219"/>
      <c r="Q511" s="176"/>
      <c r="R511" s="219"/>
      <c r="S511" s="176"/>
      <c r="T511" s="219"/>
      <c r="U511" s="176"/>
      <c r="V511" s="219"/>
      <c r="W511" s="176"/>
      <c r="X511" s="219"/>
      <c r="Y511" s="176"/>
      <c r="Z511" s="219"/>
      <c r="AA511" s="176"/>
      <c r="AB511" s="219"/>
      <c r="AC511" s="176"/>
      <c r="AD511" s="219"/>
      <c r="AE511" s="176"/>
      <c r="AF511" s="219"/>
      <c r="AG511" s="176"/>
      <c r="AH511" s="219"/>
      <c r="AI511" s="176"/>
      <c r="AJ511" s="219"/>
      <c r="AK511" s="176"/>
      <c r="AL511" s="219"/>
      <c r="AM511" s="176"/>
      <c r="AN511" s="219"/>
      <c r="AO511" s="176"/>
      <c r="AP511" s="219"/>
      <c r="AQ511" s="176"/>
      <c r="AR511" s="219"/>
      <c r="AS511" s="176"/>
      <c r="AT511" s="219"/>
      <c r="AU511" s="176"/>
      <c r="AV511" s="219"/>
      <c r="AW511" s="176"/>
      <c r="AX511" s="219"/>
      <c r="AY511" s="176"/>
      <c r="AZ511" s="219"/>
      <c r="BA511" s="176"/>
      <c r="BB511" s="219"/>
      <c r="BC511" s="176"/>
      <c r="BD511" s="219"/>
      <c r="BE511" s="176"/>
      <c r="BF511" s="219"/>
      <c r="BG511" s="176"/>
      <c r="BH511" s="219"/>
      <c r="BI511" s="176"/>
      <c r="BJ511" s="219"/>
      <c r="BK511" s="176"/>
      <c r="BL511" s="219"/>
      <c r="BM511" s="176"/>
      <c r="BN511" s="219"/>
      <c r="BO511" s="176"/>
      <c r="BP511" s="219"/>
      <c r="BQ511" s="6"/>
    </row>
    <row r="512" spans="1:69" s="6" customFormat="1" ht="11.25" hidden="1" customHeight="1" x14ac:dyDescent="0.2">
      <c r="B512" s="86"/>
      <c r="C512" s="87"/>
      <c r="D512" s="79" t="s">
        <v>77</v>
      </c>
      <c r="E512" s="88" t="s">
        <v>5</v>
      </c>
      <c r="F512" s="89" t="s">
        <v>88</v>
      </c>
      <c r="G512" s="87"/>
      <c r="H512" s="90">
        <v>8</v>
      </c>
      <c r="I512" s="91"/>
      <c r="J512" s="87"/>
      <c r="K512" s="146"/>
      <c r="M512" s="177"/>
      <c r="N512" s="216"/>
      <c r="O512" s="177"/>
      <c r="P512" s="216"/>
      <c r="Q512" s="177"/>
      <c r="R512" s="216"/>
      <c r="S512" s="177"/>
      <c r="T512" s="216"/>
      <c r="U512" s="177"/>
      <c r="V512" s="216"/>
      <c r="W512" s="177"/>
      <c r="X512" s="216"/>
      <c r="Y512" s="177"/>
      <c r="Z512" s="216"/>
      <c r="AA512" s="177"/>
      <c r="AB512" s="216"/>
      <c r="AC512" s="177"/>
      <c r="AD512" s="216"/>
      <c r="AE512" s="177"/>
      <c r="AF512" s="216"/>
      <c r="AG512" s="177"/>
      <c r="AH512" s="216"/>
      <c r="AI512" s="177"/>
      <c r="AJ512" s="216"/>
      <c r="AK512" s="177"/>
      <c r="AL512" s="216"/>
      <c r="AM512" s="177"/>
      <c r="AN512" s="216"/>
      <c r="AO512" s="177"/>
      <c r="AP512" s="216"/>
      <c r="AQ512" s="177"/>
      <c r="AR512" s="216"/>
      <c r="AS512" s="177"/>
      <c r="AT512" s="216"/>
      <c r="AU512" s="177"/>
      <c r="AV512" s="216"/>
      <c r="AW512" s="177"/>
      <c r="AX512" s="216"/>
      <c r="AY512" s="177"/>
      <c r="AZ512" s="216"/>
      <c r="BA512" s="177"/>
      <c r="BB512" s="216"/>
      <c r="BC512" s="177"/>
      <c r="BD512" s="216"/>
      <c r="BE512" s="177"/>
      <c r="BF512" s="216"/>
      <c r="BG512" s="177"/>
      <c r="BH512" s="216"/>
      <c r="BI512" s="177"/>
      <c r="BJ512" s="216"/>
      <c r="BK512" s="177"/>
      <c r="BL512" s="216"/>
      <c r="BM512" s="177"/>
      <c r="BN512" s="216"/>
      <c r="BO512" s="177"/>
      <c r="BP512" s="216"/>
      <c r="BQ512" s="7"/>
    </row>
    <row r="513" spans="1:69" s="7" customFormat="1" ht="11.25" hidden="1" customHeight="1" x14ac:dyDescent="0.2">
      <c r="B513" s="92"/>
      <c r="C513" s="93"/>
      <c r="D513" s="79" t="s">
        <v>77</v>
      </c>
      <c r="E513" s="94" t="s">
        <v>5</v>
      </c>
      <c r="F513" s="95" t="s">
        <v>78</v>
      </c>
      <c r="G513" s="93"/>
      <c r="H513" s="96">
        <v>8</v>
      </c>
      <c r="I513" s="97"/>
      <c r="J513" s="93"/>
      <c r="K513" s="147"/>
      <c r="M513" s="178"/>
      <c r="N513" s="220"/>
      <c r="O513" s="178"/>
      <c r="P513" s="220"/>
      <c r="Q513" s="178"/>
      <c r="R513" s="220"/>
      <c r="S513" s="178"/>
      <c r="T513" s="220"/>
      <c r="U513" s="178"/>
      <c r="V513" s="220"/>
      <c r="W513" s="178"/>
      <c r="X513" s="220"/>
      <c r="Y513" s="178"/>
      <c r="Z513" s="220"/>
      <c r="AA513" s="178"/>
      <c r="AB513" s="220"/>
      <c r="AC513" s="178"/>
      <c r="AD513" s="220"/>
      <c r="AE513" s="178"/>
      <c r="AF513" s="220"/>
      <c r="AG513" s="178"/>
      <c r="AH513" s="220"/>
      <c r="AI513" s="178"/>
      <c r="AJ513" s="220"/>
      <c r="AK513" s="178"/>
      <c r="AL513" s="220"/>
      <c r="AM513" s="178"/>
      <c r="AN513" s="220"/>
      <c r="AO513" s="178"/>
      <c r="AP513" s="220"/>
      <c r="AQ513" s="178"/>
      <c r="AR513" s="220"/>
      <c r="AS513" s="178"/>
      <c r="AT513" s="220"/>
      <c r="AU513" s="178"/>
      <c r="AV513" s="220"/>
      <c r="AW513" s="178"/>
      <c r="AX513" s="220"/>
      <c r="AY513" s="178"/>
      <c r="AZ513" s="220"/>
      <c r="BA513" s="178"/>
      <c r="BB513" s="220"/>
      <c r="BC513" s="178"/>
      <c r="BD513" s="220"/>
      <c r="BE513" s="178"/>
      <c r="BF513" s="220"/>
      <c r="BG513" s="178"/>
      <c r="BH513" s="220"/>
      <c r="BI513" s="178"/>
      <c r="BJ513" s="220"/>
      <c r="BK513" s="178"/>
      <c r="BL513" s="220"/>
      <c r="BM513" s="178"/>
      <c r="BN513" s="220"/>
      <c r="BO513" s="178"/>
      <c r="BP513" s="220"/>
      <c r="BQ513" s="1"/>
    </row>
    <row r="514" spans="1:69" s="1" customFormat="1" ht="16.5" hidden="1" customHeight="1" x14ac:dyDescent="0.2">
      <c r="A514" s="114"/>
      <c r="B514" s="16"/>
      <c r="C514" s="72" t="s">
        <v>230</v>
      </c>
      <c r="D514" s="72" t="s">
        <v>73</v>
      </c>
      <c r="E514" s="73" t="s">
        <v>861</v>
      </c>
      <c r="F514" s="74" t="s">
        <v>862</v>
      </c>
      <c r="G514" s="75" t="s">
        <v>858</v>
      </c>
      <c r="H514" s="76">
        <v>4</v>
      </c>
      <c r="I514" s="77">
        <v>349.8</v>
      </c>
      <c r="J514" s="78">
        <f>ROUND(I514*H514,2)</f>
        <v>1399.2</v>
      </c>
      <c r="K514" s="142"/>
      <c r="M514" s="161">
        <v>0</v>
      </c>
      <c r="N514" s="162">
        <f>M514*I514</f>
        <v>0</v>
      </c>
      <c r="O514" s="161">
        <v>0</v>
      </c>
      <c r="P514" s="162">
        <f>O514*I514</f>
        <v>0</v>
      </c>
      <c r="Q514" s="161">
        <v>0</v>
      </c>
      <c r="R514" s="162">
        <f>Q514*I514</f>
        <v>0</v>
      </c>
      <c r="S514" s="161">
        <f>M514+O514</f>
        <v>0</v>
      </c>
      <c r="T514" s="162">
        <f>S514*I514</f>
        <v>0</v>
      </c>
      <c r="U514" s="161">
        <v>0</v>
      </c>
      <c r="V514" s="162">
        <f>U514*I514</f>
        <v>0</v>
      </c>
      <c r="W514" s="161">
        <f>Q514+S514</f>
        <v>0</v>
      </c>
      <c r="X514" s="162">
        <f>W514*I514</f>
        <v>0</v>
      </c>
      <c r="Y514" s="161">
        <v>0</v>
      </c>
      <c r="Z514" s="162">
        <f>Y514*I514</f>
        <v>0</v>
      </c>
      <c r="AA514" s="161" t="e">
        <f>#REF!+#REF!</f>
        <v>#REF!</v>
      </c>
      <c r="AB514" s="162" t="e">
        <f>AA514*I514</f>
        <v>#REF!</v>
      </c>
      <c r="AC514" s="161">
        <v>0</v>
      </c>
      <c r="AD514" s="162">
        <f>AC514*I514</f>
        <v>0</v>
      </c>
      <c r="AE514" s="161" t="e">
        <f>Y514+AA514</f>
        <v>#REF!</v>
      </c>
      <c r="AF514" s="162" t="e">
        <f>AE514*I514</f>
        <v>#REF!</v>
      </c>
      <c r="AG514" s="161">
        <v>0</v>
      </c>
      <c r="AH514" s="162">
        <f>AG514*I514</f>
        <v>0</v>
      </c>
      <c r="AI514" s="161" t="e">
        <f>AC514+AE514</f>
        <v>#REF!</v>
      </c>
      <c r="AJ514" s="162" t="e">
        <f>AI514*I514</f>
        <v>#REF!</v>
      </c>
      <c r="AK514" s="161">
        <v>0</v>
      </c>
      <c r="AL514" s="162">
        <f>AK514*I514</f>
        <v>0</v>
      </c>
      <c r="AM514" s="161" t="e">
        <f>AG514+AI514</f>
        <v>#REF!</v>
      </c>
      <c r="AN514" s="162" t="e">
        <f>AM514*I514</f>
        <v>#REF!</v>
      </c>
      <c r="AO514" s="161">
        <v>0</v>
      </c>
      <c r="AP514" s="162">
        <f>AO514*I514</f>
        <v>0</v>
      </c>
      <c r="AQ514" s="161" t="e">
        <f>AK514+AM514</f>
        <v>#REF!</v>
      </c>
      <c r="AR514" s="162" t="e">
        <f>AQ514*I514</f>
        <v>#REF!</v>
      </c>
      <c r="AS514" s="161">
        <v>0</v>
      </c>
      <c r="AT514" s="162">
        <f>AS514*I514</f>
        <v>0</v>
      </c>
      <c r="AU514" s="161" t="e">
        <f>AO514+AQ514</f>
        <v>#REF!</v>
      </c>
      <c r="AV514" s="162" t="e">
        <f>AU514*I514</f>
        <v>#REF!</v>
      </c>
      <c r="AW514" s="161">
        <v>0</v>
      </c>
      <c r="AX514" s="162">
        <f>AW514*I514</f>
        <v>0</v>
      </c>
      <c r="AY514" s="161" t="e">
        <f t="shared" ref="AY514" si="843">AS514+AU514</f>
        <v>#REF!</v>
      </c>
      <c r="AZ514" s="162" t="e">
        <f>AY514*I514</f>
        <v>#REF!</v>
      </c>
      <c r="BA514" s="161">
        <v>0</v>
      </c>
      <c r="BB514" s="162">
        <f>BA514*I514</f>
        <v>0</v>
      </c>
      <c r="BC514" s="161" t="e">
        <f t="shared" ref="BC514" si="844">AW514+AY514</f>
        <v>#REF!</v>
      </c>
      <c r="BD514" s="162" t="e">
        <f>BC514*I514</f>
        <v>#REF!</v>
      </c>
      <c r="BE514" s="161">
        <v>0</v>
      </c>
      <c r="BF514" s="162">
        <f>BE514*I514</f>
        <v>0</v>
      </c>
      <c r="BG514" s="161" t="e">
        <f t="shared" ref="BG514" si="845">BA514+BC514</f>
        <v>#REF!</v>
      </c>
      <c r="BH514" s="162" t="e">
        <f>BG514*I514</f>
        <v>#REF!</v>
      </c>
      <c r="BI514" s="161">
        <v>0</v>
      </c>
      <c r="BJ514" s="162">
        <f>BI514*I514</f>
        <v>0</v>
      </c>
      <c r="BK514" s="161" t="e">
        <f t="shared" ref="BK514" si="846">BE514+BG514</f>
        <v>#REF!</v>
      </c>
      <c r="BL514" s="162" t="e">
        <f>BK514*I514</f>
        <v>#REF!</v>
      </c>
      <c r="BM514" s="161">
        <v>0</v>
      </c>
      <c r="BN514" s="162">
        <f>BM514*I514</f>
        <v>0</v>
      </c>
      <c r="BO514" s="161" t="e">
        <f>BI514+BK514</f>
        <v>#REF!</v>
      </c>
      <c r="BP514" s="162" t="e">
        <f>BO514*I514</f>
        <v>#REF!</v>
      </c>
      <c r="BQ514" s="5"/>
    </row>
    <row r="515" spans="1:69" s="5" customFormat="1" ht="11.25" hidden="1" customHeight="1" x14ac:dyDescent="0.2">
      <c r="B515" s="81"/>
      <c r="C515" s="82"/>
      <c r="D515" s="79" t="s">
        <v>77</v>
      </c>
      <c r="E515" s="83" t="s">
        <v>5</v>
      </c>
      <c r="F515" s="84" t="s">
        <v>654</v>
      </c>
      <c r="G515" s="82"/>
      <c r="H515" s="83" t="s">
        <v>5</v>
      </c>
      <c r="I515" s="85"/>
      <c r="J515" s="82"/>
      <c r="K515" s="145"/>
      <c r="M515" s="176"/>
      <c r="N515" s="219"/>
      <c r="O515" s="176"/>
      <c r="P515" s="219"/>
      <c r="Q515" s="176"/>
      <c r="R515" s="219"/>
      <c r="S515" s="176"/>
      <c r="T515" s="219"/>
      <c r="U515" s="176"/>
      <c r="V515" s="219"/>
      <c r="W515" s="176"/>
      <c r="X515" s="219"/>
      <c r="Y515" s="176"/>
      <c r="Z515" s="219"/>
      <c r="AA515" s="176"/>
      <c r="AB515" s="219"/>
      <c r="AC515" s="176"/>
      <c r="AD515" s="219"/>
      <c r="AE515" s="176"/>
      <c r="AF515" s="219"/>
      <c r="AG515" s="176"/>
      <c r="AH515" s="219"/>
      <c r="AI515" s="176"/>
      <c r="AJ515" s="219"/>
      <c r="AK515" s="176"/>
      <c r="AL515" s="219"/>
      <c r="AM515" s="176"/>
      <c r="AN515" s="219"/>
      <c r="AO515" s="176"/>
      <c r="AP515" s="219"/>
      <c r="AQ515" s="176"/>
      <c r="AR515" s="219"/>
      <c r="AS515" s="176"/>
      <c r="AT515" s="219"/>
      <c r="AU515" s="176"/>
      <c r="AV515" s="219"/>
      <c r="AW515" s="176"/>
      <c r="AX515" s="219"/>
      <c r="AY515" s="176"/>
      <c r="AZ515" s="219"/>
      <c r="BA515" s="176"/>
      <c r="BB515" s="219"/>
      <c r="BC515" s="176"/>
      <c r="BD515" s="219"/>
      <c r="BE515" s="176"/>
      <c r="BF515" s="219"/>
      <c r="BG515" s="176"/>
      <c r="BH515" s="219"/>
      <c r="BI515" s="176"/>
      <c r="BJ515" s="219"/>
      <c r="BK515" s="176"/>
      <c r="BL515" s="219"/>
      <c r="BM515" s="176"/>
      <c r="BN515" s="219"/>
      <c r="BO515" s="176"/>
      <c r="BP515" s="219"/>
      <c r="BQ515" s="6"/>
    </row>
    <row r="516" spans="1:69" s="6" customFormat="1" ht="11.25" hidden="1" customHeight="1" x14ac:dyDescent="0.2">
      <c r="B516" s="86"/>
      <c r="C516" s="87"/>
      <c r="D516" s="79" t="s">
        <v>77</v>
      </c>
      <c r="E516" s="88" t="s">
        <v>5</v>
      </c>
      <c r="F516" s="89" t="s">
        <v>75</v>
      </c>
      <c r="G516" s="87"/>
      <c r="H516" s="90">
        <v>4</v>
      </c>
      <c r="I516" s="91"/>
      <c r="J516" s="87"/>
      <c r="K516" s="146"/>
      <c r="M516" s="177"/>
      <c r="N516" s="216"/>
      <c r="O516" s="177"/>
      <c r="P516" s="216"/>
      <c r="Q516" s="177"/>
      <c r="R516" s="216"/>
      <c r="S516" s="177"/>
      <c r="T516" s="216"/>
      <c r="U516" s="177"/>
      <c r="V516" s="216"/>
      <c r="W516" s="177"/>
      <c r="X516" s="216"/>
      <c r="Y516" s="177"/>
      <c r="Z516" s="216"/>
      <c r="AA516" s="177"/>
      <c r="AB516" s="216"/>
      <c r="AC516" s="177"/>
      <c r="AD516" s="216"/>
      <c r="AE516" s="177"/>
      <c r="AF516" s="216"/>
      <c r="AG516" s="177"/>
      <c r="AH516" s="216"/>
      <c r="AI516" s="177"/>
      <c r="AJ516" s="216"/>
      <c r="AK516" s="177"/>
      <c r="AL516" s="216"/>
      <c r="AM516" s="177"/>
      <c r="AN516" s="216"/>
      <c r="AO516" s="177"/>
      <c r="AP516" s="216"/>
      <c r="AQ516" s="177"/>
      <c r="AR516" s="216"/>
      <c r="AS516" s="177"/>
      <c r="AT516" s="216"/>
      <c r="AU516" s="177"/>
      <c r="AV516" s="216"/>
      <c r="AW516" s="177"/>
      <c r="AX516" s="216"/>
      <c r="AY516" s="177"/>
      <c r="AZ516" s="216"/>
      <c r="BA516" s="177"/>
      <c r="BB516" s="216"/>
      <c r="BC516" s="177"/>
      <c r="BD516" s="216"/>
      <c r="BE516" s="177"/>
      <c r="BF516" s="216"/>
      <c r="BG516" s="177"/>
      <c r="BH516" s="216"/>
      <c r="BI516" s="177"/>
      <c r="BJ516" s="216"/>
      <c r="BK516" s="177"/>
      <c r="BL516" s="216"/>
      <c r="BM516" s="177"/>
      <c r="BN516" s="216"/>
      <c r="BO516" s="177"/>
      <c r="BP516" s="216"/>
      <c r="BQ516" s="7"/>
    </row>
    <row r="517" spans="1:69" s="7" customFormat="1" ht="11.25" hidden="1" customHeight="1" x14ac:dyDescent="0.2">
      <c r="B517" s="92"/>
      <c r="C517" s="93"/>
      <c r="D517" s="79" t="s">
        <v>77</v>
      </c>
      <c r="E517" s="94" t="s">
        <v>5</v>
      </c>
      <c r="F517" s="95" t="s">
        <v>78</v>
      </c>
      <c r="G517" s="93"/>
      <c r="H517" s="96">
        <v>4</v>
      </c>
      <c r="I517" s="97"/>
      <c r="J517" s="93"/>
      <c r="K517" s="147"/>
      <c r="M517" s="178"/>
      <c r="N517" s="220"/>
      <c r="O517" s="178"/>
      <c r="P517" s="220"/>
      <c r="Q517" s="178"/>
      <c r="R517" s="220"/>
      <c r="S517" s="178"/>
      <c r="T517" s="220"/>
      <c r="U517" s="178"/>
      <c r="V517" s="220"/>
      <c r="W517" s="178"/>
      <c r="X517" s="220"/>
      <c r="Y517" s="178"/>
      <c r="Z517" s="220"/>
      <c r="AA517" s="178"/>
      <c r="AB517" s="220"/>
      <c r="AC517" s="178"/>
      <c r="AD517" s="220"/>
      <c r="AE517" s="178"/>
      <c r="AF517" s="220"/>
      <c r="AG517" s="178"/>
      <c r="AH517" s="220"/>
      <c r="AI517" s="178"/>
      <c r="AJ517" s="220"/>
      <c r="AK517" s="178"/>
      <c r="AL517" s="220"/>
      <c r="AM517" s="178"/>
      <c r="AN517" s="220"/>
      <c r="AO517" s="178"/>
      <c r="AP517" s="220"/>
      <c r="AQ517" s="178"/>
      <c r="AR517" s="220"/>
      <c r="AS517" s="178"/>
      <c r="AT517" s="220"/>
      <c r="AU517" s="178"/>
      <c r="AV517" s="220"/>
      <c r="AW517" s="178"/>
      <c r="AX517" s="220"/>
      <c r="AY517" s="178"/>
      <c r="AZ517" s="220"/>
      <c r="BA517" s="178"/>
      <c r="BB517" s="220"/>
      <c r="BC517" s="178"/>
      <c r="BD517" s="220"/>
      <c r="BE517" s="178"/>
      <c r="BF517" s="220"/>
      <c r="BG517" s="178"/>
      <c r="BH517" s="220"/>
      <c r="BI517" s="178"/>
      <c r="BJ517" s="220"/>
      <c r="BK517" s="178"/>
      <c r="BL517" s="220"/>
      <c r="BM517" s="178"/>
      <c r="BN517" s="220"/>
      <c r="BO517" s="178"/>
      <c r="BP517" s="220"/>
      <c r="BQ517" s="1"/>
    </row>
    <row r="518" spans="1:69" s="1" customFormat="1" ht="21.75" hidden="1" customHeight="1" x14ac:dyDescent="0.2">
      <c r="A518" s="114"/>
      <c r="B518" s="16"/>
      <c r="C518" s="72" t="s">
        <v>231</v>
      </c>
      <c r="D518" s="72" t="s">
        <v>73</v>
      </c>
      <c r="E518" s="73" t="s">
        <v>863</v>
      </c>
      <c r="F518" s="74" t="s">
        <v>864</v>
      </c>
      <c r="G518" s="75" t="s">
        <v>130</v>
      </c>
      <c r="H518" s="76">
        <v>1</v>
      </c>
      <c r="I518" s="77">
        <v>11554</v>
      </c>
      <c r="J518" s="78">
        <f>ROUND(I518*H518,2)</f>
        <v>11554</v>
      </c>
      <c r="K518" s="142"/>
      <c r="M518" s="161">
        <v>0</v>
      </c>
      <c r="N518" s="162">
        <f>M518*I518</f>
        <v>0</v>
      </c>
      <c r="O518" s="161">
        <v>0</v>
      </c>
      <c r="P518" s="162">
        <f>O518*I518</f>
        <v>0</v>
      </c>
      <c r="Q518" s="161">
        <v>0</v>
      </c>
      <c r="R518" s="162">
        <f>Q518*I518</f>
        <v>0</v>
      </c>
      <c r="S518" s="161">
        <f>M518+O518</f>
        <v>0</v>
      </c>
      <c r="T518" s="162">
        <f>S518*I518</f>
        <v>0</v>
      </c>
      <c r="U518" s="161">
        <v>0</v>
      </c>
      <c r="V518" s="162">
        <f>U518*I518</f>
        <v>0</v>
      </c>
      <c r="W518" s="161">
        <f>Q518+S518</f>
        <v>0</v>
      </c>
      <c r="X518" s="162">
        <f>W518*I518</f>
        <v>0</v>
      </c>
      <c r="Y518" s="161">
        <v>0</v>
      </c>
      <c r="Z518" s="162">
        <f>Y518*I518</f>
        <v>0</v>
      </c>
      <c r="AA518" s="161" t="e">
        <f>#REF!+#REF!</f>
        <v>#REF!</v>
      </c>
      <c r="AB518" s="162" t="e">
        <f>AA518*I518</f>
        <v>#REF!</v>
      </c>
      <c r="AC518" s="161">
        <v>0</v>
      </c>
      <c r="AD518" s="162">
        <f>AC518*I518</f>
        <v>0</v>
      </c>
      <c r="AE518" s="161" t="e">
        <f>Y518+AA518</f>
        <v>#REF!</v>
      </c>
      <c r="AF518" s="162" t="e">
        <f>AE518*I518</f>
        <v>#REF!</v>
      </c>
      <c r="AG518" s="161">
        <v>0</v>
      </c>
      <c r="AH518" s="162">
        <f>AG518*I518</f>
        <v>0</v>
      </c>
      <c r="AI518" s="161" t="e">
        <f>AC518+AE518</f>
        <v>#REF!</v>
      </c>
      <c r="AJ518" s="162" t="e">
        <f>AI518*I518</f>
        <v>#REF!</v>
      </c>
      <c r="AK518" s="161">
        <v>0</v>
      </c>
      <c r="AL518" s="162">
        <f>AK518*I518</f>
        <v>0</v>
      </c>
      <c r="AM518" s="161" t="e">
        <f>AG518+AI518</f>
        <v>#REF!</v>
      </c>
      <c r="AN518" s="162" t="e">
        <f>AM518*I518</f>
        <v>#REF!</v>
      </c>
      <c r="AO518" s="161">
        <v>0</v>
      </c>
      <c r="AP518" s="162">
        <f>AO518*I518</f>
        <v>0</v>
      </c>
      <c r="AQ518" s="161" t="e">
        <f>AK518+AM518</f>
        <v>#REF!</v>
      </c>
      <c r="AR518" s="162" t="e">
        <f>AQ518*I518</f>
        <v>#REF!</v>
      </c>
      <c r="AS518" s="161">
        <v>0</v>
      </c>
      <c r="AT518" s="162">
        <f>AS518*I518</f>
        <v>0</v>
      </c>
      <c r="AU518" s="161" t="e">
        <f>AO518+AQ518</f>
        <v>#REF!</v>
      </c>
      <c r="AV518" s="162" t="e">
        <f>AU518*I518</f>
        <v>#REF!</v>
      </c>
      <c r="AW518" s="161">
        <v>0</v>
      </c>
      <c r="AX518" s="162">
        <f>AW518*I518</f>
        <v>0</v>
      </c>
      <c r="AY518" s="161" t="e">
        <f t="shared" ref="AY518" si="847">AS518+AU518</f>
        <v>#REF!</v>
      </c>
      <c r="AZ518" s="162" t="e">
        <f>AY518*I518</f>
        <v>#REF!</v>
      </c>
      <c r="BA518" s="161">
        <v>0</v>
      </c>
      <c r="BB518" s="162">
        <f>BA518*I518</f>
        <v>0</v>
      </c>
      <c r="BC518" s="161" t="e">
        <f t="shared" ref="BC518" si="848">AW518+AY518</f>
        <v>#REF!</v>
      </c>
      <c r="BD518" s="162" t="e">
        <f>BC518*I518</f>
        <v>#REF!</v>
      </c>
      <c r="BE518" s="161">
        <v>0</v>
      </c>
      <c r="BF518" s="162">
        <f>BE518*I518</f>
        <v>0</v>
      </c>
      <c r="BG518" s="161" t="e">
        <f t="shared" ref="BG518" si="849">BA518+BC518</f>
        <v>#REF!</v>
      </c>
      <c r="BH518" s="162" t="e">
        <f>BG518*I518</f>
        <v>#REF!</v>
      </c>
      <c r="BI518" s="161">
        <v>0</v>
      </c>
      <c r="BJ518" s="162">
        <f>BI518*I518</f>
        <v>0</v>
      </c>
      <c r="BK518" s="161" t="e">
        <f t="shared" ref="BK518" si="850">BE518+BG518</f>
        <v>#REF!</v>
      </c>
      <c r="BL518" s="162" t="e">
        <f>BK518*I518</f>
        <v>#REF!</v>
      </c>
      <c r="BM518" s="161">
        <v>0</v>
      </c>
      <c r="BN518" s="162">
        <f>BM518*I518</f>
        <v>0</v>
      </c>
      <c r="BO518" s="161" t="e">
        <f>BI518+BK518</f>
        <v>#REF!</v>
      </c>
      <c r="BP518" s="162" t="e">
        <f>BO518*I518</f>
        <v>#REF!</v>
      </c>
      <c r="BQ518" s="5"/>
    </row>
    <row r="519" spans="1:69" s="1" customFormat="1" ht="29.25" hidden="1" customHeight="1" x14ac:dyDescent="0.2">
      <c r="A519" s="114"/>
      <c r="B519" s="16"/>
      <c r="C519" s="113"/>
      <c r="D519" s="79" t="s">
        <v>76</v>
      </c>
      <c r="E519" s="113"/>
      <c r="F519" s="80" t="s">
        <v>865</v>
      </c>
      <c r="G519" s="113"/>
      <c r="H519" s="113"/>
      <c r="I519" s="42"/>
      <c r="J519" s="113"/>
      <c r="K519" s="142"/>
      <c r="M519" s="171"/>
      <c r="N519" s="172"/>
      <c r="O519" s="171"/>
      <c r="P519" s="172"/>
      <c r="Q519" s="171"/>
      <c r="R519" s="172"/>
      <c r="S519" s="171"/>
      <c r="T519" s="172"/>
      <c r="U519" s="171"/>
      <c r="V519" s="172"/>
      <c r="W519" s="171"/>
      <c r="X519" s="172"/>
      <c r="Y519" s="171"/>
      <c r="Z519" s="172"/>
      <c r="AA519" s="171"/>
      <c r="AB519" s="172"/>
      <c r="AC519" s="171"/>
      <c r="AD519" s="172"/>
      <c r="AE519" s="171"/>
      <c r="AF519" s="172"/>
      <c r="AG519" s="171"/>
      <c r="AH519" s="172"/>
      <c r="AI519" s="171"/>
      <c r="AJ519" s="172"/>
      <c r="AK519" s="171"/>
      <c r="AL519" s="172"/>
      <c r="AM519" s="171"/>
      <c r="AN519" s="172"/>
      <c r="AO519" s="171"/>
      <c r="AP519" s="172"/>
      <c r="AQ519" s="171"/>
      <c r="AR519" s="172"/>
      <c r="AS519" s="171"/>
      <c r="AT519" s="172"/>
      <c r="AU519" s="171"/>
      <c r="AV519" s="172"/>
      <c r="AW519" s="171"/>
      <c r="AX519" s="172"/>
      <c r="AY519" s="171"/>
      <c r="AZ519" s="172"/>
      <c r="BA519" s="171"/>
      <c r="BB519" s="172"/>
      <c r="BC519" s="171"/>
      <c r="BD519" s="172"/>
      <c r="BE519" s="171"/>
      <c r="BF519" s="172"/>
      <c r="BG519" s="171"/>
      <c r="BH519" s="172"/>
      <c r="BI519" s="171"/>
      <c r="BJ519" s="172"/>
      <c r="BK519" s="171"/>
      <c r="BL519" s="172"/>
      <c r="BM519" s="171"/>
      <c r="BN519" s="172"/>
      <c r="BO519" s="171"/>
      <c r="BP519" s="172"/>
      <c r="BQ519" s="6"/>
    </row>
    <row r="520" spans="1:69" s="6" customFormat="1" ht="11.25" hidden="1" customHeight="1" x14ac:dyDescent="0.2">
      <c r="B520" s="86"/>
      <c r="C520" s="87"/>
      <c r="D520" s="79" t="s">
        <v>77</v>
      </c>
      <c r="E520" s="88" t="s">
        <v>5</v>
      </c>
      <c r="F520" s="89" t="s">
        <v>866</v>
      </c>
      <c r="G520" s="87"/>
      <c r="H520" s="90">
        <v>1</v>
      </c>
      <c r="I520" s="91"/>
      <c r="J520" s="87"/>
      <c r="K520" s="146"/>
      <c r="M520" s="177"/>
      <c r="N520" s="216"/>
      <c r="O520" s="177"/>
      <c r="P520" s="216"/>
      <c r="Q520" s="177"/>
      <c r="R520" s="216"/>
      <c r="S520" s="177"/>
      <c r="T520" s="216"/>
      <c r="U520" s="177"/>
      <c r="V520" s="216"/>
      <c r="W520" s="177"/>
      <c r="X520" s="216"/>
      <c r="Y520" s="177"/>
      <c r="Z520" s="216"/>
      <c r="AA520" s="177"/>
      <c r="AB520" s="216"/>
      <c r="AC520" s="177"/>
      <c r="AD520" s="216"/>
      <c r="AE520" s="177"/>
      <c r="AF520" s="216"/>
      <c r="AG520" s="177"/>
      <c r="AH520" s="216"/>
      <c r="AI520" s="177"/>
      <c r="AJ520" s="216"/>
      <c r="AK520" s="177"/>
      <c r="AL520" s="216"/>
      <c r="AM520" s="177"/>
      <c r="AN520" s="216"/>
      <c r="AO520" s="177"/>
      <c r="AP520" s="216"/>
      <c r="AQ520" s="177"/>
      <c r="AR520" s="216"/>
      <c r="AS520" s="177"/>
      <c r="AT520" s="216"/>
      <c r="AU520" s="177"/>
      <c r="AV520" s="216"/>
      <c r="AW520" s="177"/>
      <c r="AX520" s="216"/>
      <c r="AY520" s="177"/>
      <c r="AZ520" s="216"/>
      <c r="BA520" s="177"/>
      <c r="BB520" s="216"/>
      <c r="BC520" s="177"/>
      <c r="BD520" s="216"/>
      <c r="BE520" s="177"/>
      <c r="BF520" s="216"/>
      <c r="BG520" s="177"/>
      <c r="BH520" s="216"/>
      <c r="BI520" s="177"/>
      <c r="BJ520" s="216"/>
      <c r="BK520" s="177"/>
      <c r="BL520" s="216"/>
      <c r="BM520" s="177"/>
      <c r="BN520" s="216"/>
      <c r="BO520" s="177"/>
      <c r="BP520" s="216"/>
      <c r="BQ520" s="7"/>
    </row>
    <row r="521" spans="1:69" s="1" customFormat="1" ht="16.5" hidden="1" customHeight="1" x14ac:dyDescent="0.2">
      <c r="A521" s="114"/>
      <c r="B521" s="16"/>
      <c r="C521" s="72" t="s">
        <v>232</v>
      </c>
      <c r="D521" s="72" t="s">
        <v>73</v>
      </c>
      <c r="E521" s="73" t="s">
        <v>867</v>
      </c>
      <c r="F521" s="74" t="s">
        <v>868</v>
      </c>
      <c r="G521" s="75" t="s">
        <v>130</v>
      </c>
      <c r="H521" s="76">
        <v>1</v>
      </c>
      <c r="I521" s="77">
        <v>1409.8</v>
      </c>
      <c r="J521" s="78">
        <f>ROUND(I521*H521,2)</f>
        <v>1409.8</v>
      </c>
      <c r="K521" s="142"/>
      <c r="M521" s="161">
        <v>0</v>
      </c>
      <c r="N521" s="162">
        <f>M521*I521</f>
        <v>0</v>
      </c>
      <c r="O521" s="161">
        <v>0</v>
      </c>
      <c r="P521" s="162">
        <f>O521*I521</f>
        <v>0</v>
      </c>
      <c r="Q521" s="161">
        <v>0</v>
      </c>
      <c r="R521" s="162">
        <f>Q521*I521</f>
        <v>0</v>
      </c>
      <c r="S521" s="161">
        <f>M521+O521</f>
        <v>0</v>
      </c>
      <c r="T521" s="162">
        <f>S521*I521</f>
        <v>0</v>
      </c>
      <c r="U521" s="161">
        <v>0</v>
      </c>
      <c r="V521" s="162">
        <f>U521*I521</f>
        <v>0</v>
      </c>
      <c r="W521" s="161">
        <f>Q521+S521</f>
        <v>0</v>
      </c>
      <c r="X521" s="162">
        <f>W521*I521</f>
        <v>0</v>
      </c>
      <c r="Y521" s="161">
        <v>0</v>
      </c>
      <c r="Z521" s="162">
        <f>Y521*I521</f>
        <v>0</v>
      </c>
      <c r="AA521" s="161" t="e">
        <f>#REF!+#REF!</f>
        <v>#REF!</v>
      </c>
      <c r="AB521" s="162" t="e">
        <f>AA521*I521</f>
        <v>#REF!</v>
      </c>
      <c r="AC521" s="161">
        <v>0</v>
      </c>
      <c r="AD521" s="162">
        <f>AC521*I521</f>
        <v>0</v>
      </c>
      <c r="AE521" s="161" t="e">
        <f>Y521+AA521</f>
        <v>#REF!</v>
      </c>
      <c r="AF521" s="162" t="e">
        <f>AE521*I521</f>
        <v>#REF!</v>
      </c>
      <c r="AG521" s="161">
        <v>0</v>
      </c>
      <c r="AH521" s="162">
        <f>AG521*I521</f>
        <v>0</v>
      </c>
      <c r="AI521" s="161" t="e">
        <f>AC521+AE521</f>
        <v>#REF!</v>
      </c>
      <c r="AJ521" s="162" t="e">
        <f>AI521*I521</f>
        <v>#REF!</v>
      </c>
      <c r="AK521" s="161">
        <v>0</v>
      </c>
      <c r="AL521" s="162">
        <f>AK521*I521</f>
        <v>0</v>
      </c>
      <c r="AM521" s="161" t="e">
        <f>AG521+AI521</f>
        <v>#REF!</v>
      </c>
      <c r="AN521" s="162" t="e">
        <f>AM521*I521</f>
        <v>#REF!</v>
      </c>
      <c r="AO521" s="161">
        <v>0</v>
      </c>
      <c r="AP521" s="162">
        <f>AO521*I521</f>
        <v>0</v>
      </c>
      <c r="AQ521" s="161" t="e">
        <f>AK521+AM521</f>
        <v>#REF!</v>
      </c>
      <c r="AR521" s="162" t="e">
        <f>AQ521*I521</f>
        <v>#REF!</v>
      </c>
      <c r="AS521" s="161">
        <v>0</v>
      </c>
      <c r="AT521" s="162">
        <f>AS521*I521</f>
        <v>0</v>
      </c>
      <c r="AU521" s="161" t="e">
        <f>AO521+AQ521</f>
        <v>#REF!</v>
      </c>
      <c r="AV521" s="162" t="e">
        <f>AU521*I521</f>
        <v>#REF!</v>
      </c>
      <c r="AW521" s="161">
        <v>0</v>
      </c>
      <c r="AX521" s="162">
        <f>AW521*I521</f>
        <v>0</v>
      </c>
      <c r="AY521" s="161" t="e">
        <f t="shared" ref="AY521" si="851">AS521+AU521</f>
        <v>#REF!</v>
      </c>
      <c r="AZ521" s="162" t="e">
        <f>AY521*I521</f>
        <v>#REF!</v>
      </c>
      <c r="BA521" s="161">
        <v>0</v>
      </c>
      <c r="BB521" s="162">
        <f>BA521*I521</f>
        <v>0</v>
      </c>
      <c r="BC521" s="161" t="e">
        <f t="shared" ref="BC521" si="852">AW521+AY521</f>
        <v>#REF!</v>
      </c>
      <c r="BD521" s="162" t="e">
        <f>BC521*I521</f>
        <v>#REF!</v>
      </c>
      <c r="BE521" s="161">
        <v>0</v>
      </c>
      <c r="BF521" s="162">
        <f>BE521*I521</f>
        <v>0</v>
      </c>
      <c r="BG521" s="161" t="e">
        <f t="shared" ref="BG521" si="853">BA521+BC521</f>
        <v>#REF!</v>
      </c>
      <c r="BH521" s="162" t="e">
        <f>BG521*I521</f>
        <v>#REF!</v>
      </c>
      <c r="BI521" s="161">
        <v>0</v>
      </c>
      <c r="BJ521" s="162">
        <f>BI521*I521</f>
        <v>0</v>
      </c>
      <c r="BK521" s="161" t="e">
        <f t="shared" ref="BK521" si="854">BE521+BG521</f>
        <v>#REF!</v>
      </c>
      <c r="BL521" s="162" t="e">
        <f>BK521*I521</f>
        <v>#REF!</v>
      </c>
      <c r="BM521" s="161">
        <v>0</v>
      </c>
      <c r="BN521" s="162">
        <f>BM521*I521</f>
        <v>0</v>
      </c>
      <c r="BO521" s="161" t="e">
        <f>BI521+BK521</f>
        <v>#REF!</v>
      </c>
      <c r="BP521" s="162" t="e">
        <f>BO521*I521</f>
        <v>#REF!</v>
      </c>
    </row>
    <row r="522" spans="1:69" s="6" customFormat="1" ht="11.25" hidden="1" customHeight="1" x14ac:dyDescent="0.2">
      <c r="B522" s="86"/>
      <c r="C522" s="87"/>
      <c r="D522" s="79" t="s">
        <v>77</v>
      </c>
      <c r="E522" s="88" t="s">
        <v>5</v>
      </c>
      <c r="F522" s="89" t="s">
        <v>866</v>
      </c>
      <c r="G522" s="87"/>
      <c r="H522" s="90">
        <v>1</v>
      </c>
      <c r="I522" s="91"/>
      <c r="J522" s="87"/>
      <c r="K522" s="146"/>
      <c r="M522" s="177"/>
      <c r="N522" s="216"/>
      <c r="O522" s="177"/>
      <c r="P522" s="216"/>
      <c r="Q522" s="177"/>
      <c r="R522" s="216"/>
      <c r="S522" s="177"/>
      <c r="T522" s="216"/>
      <c r="U522" s="177"/>
      <c r="V522" s="216"/>
      <c r="W522" s="177"/>
      <c r="X522" s="216"/>
      <c r="Y522" s="177"/>
      <c r="Z522" s="216"/>
      <c r="AA522" s="177"/>
      <c r="AB522" s="216"/>
      <c r="AC522" s="177"/>
      <c r="AD522" s="216"/>
      <c r="AE522" s="177"/>
      <c r="AF522" s="216"/>
      <c r="AG522" s="177"/>
      <c r="AH522" s="216"/>
      <c r="AI522" s="177"/>
      <c r="AJ522" s="216"/>
      <c r="AK522" s="177"/>
      <c r="AL522" s="216"/>
      <c r="AM522" s="177"/>
      <c r="AN522" s="216"/>
      <c r="AO522" s="177"/>
      <c r="AP522" s="216"/>
      <c r="AQ522" s="177"/>
      <c r="AR522" s="216"/>
      <c r="AS522" s="177"/>
      <c r="AT522" s="216"/>
      <c r="AU522" s="177"/>
      <c r="AV522" s="216"/>
      <c r="AW522" s="177"/>
      <c r="AX522" s="216"/>
      <c r="AY522" s="177"/>
      <c r="AZ522" s="216"/>
      <c r="BA522" s="177"/>
      <c r="BB522" s="216"/>
      <c r="BC522" s="177"/>
      <c r="BD522" s="216"/>
      <c r="BE522" s="177"/>
      <c r="BF522" s="216"/>
      <c r="BG522" s="177"/>
      <c r="BH522" s="216"/>
      <c r="BI522" s="177"/>
      <c r="BJ522" s="216"/>
      <c r="BK522" s="177"/>
      <c r="BL522" s="216"/>
      <c r="BM522" s="177"/>
      <c r="BN522" s="216"/>
      <c r="BO522" s="177"/>
      <c r="BP522" s="216"/>
      <c r="BQ522" s="1"/>
    </row>
    <row r="523" spans="1:69" s="1" customFormat="1" ht="21.75" hidden="1" customHeight="1" x14ac:dyDescent="0.2">
      <c r="A523" s="114"/>
      <c r="B523" s="16"/>
      <c r="C523" s="72" t="s">
        <v>235</v>
      </c>
      <c r="D523" s="72" t="s">
        <v>73</v>
      </c>
      <c r="E523" s="73" t="s">
        <v>869</v>
      </c>
      <c r="F523" s="74" t="s">
        <v>870</v>
      </c>
      <c r="G523" s="75" t="s">
        <v>98</v>
      </c>
      <c r="H523" s="76">
        <v>0.82599999999999996</v>
      </c>
      <c r="I523" s="77">
        <v>318</v>
      </c>
      <c r="J523" s="78">
        <f>ROUND(I523*H523,2)</f>
        <v>262.67</v>
      </c>
      <c r="K523" s="142"/>
      <c r="M523" s="161">
        <v>0</v>
      </c>
      <c r="N523" s="162">
        <f>M523*I523</f>
        <v>0</v>
      </c>
      <c r="O523" s="161">
        <v>0</v>
      </c>
      <c r="P523" s="162">
        <f>O523*I523</f>
        <v>0</v>
      </c>
      <c r="Q523" s="161">
        <v>0</v>
      </c>
      <c r="R523" s="162">
        <f>Q523*I523</f>
        <v>0</v>
      </c>
      <c r="S523" s="161">
        <f>M523+O523</f>
        <v>0</v>
      </c>
      <c r="T523" s="162">
        <f>S523*I523</f>
        <v>0</v>
      </c>
      <c r="U523" s="161">
        <v>0</v>
      </c>
      <c r="V523" s="162">
        <f>U523*I523</f>
        <v>0</v>
      </c>
      <c r="W523" s="161">
        <f>Q523+S523</f>
        <v>0</v>
      </c>
      <c r="X523" s="162">
        <f>W523*I523</f>
        <v>0</v>
      </c>
      <c r="Y523" s="161">
        <v>0</v>
      </c>
      <c r="Z523" s="162">
        <f>Y523*I523</f>
        <v>0</v>
      </c>
      <c r="AA523" s="161" t="e">
        <f>#REF!+#REF!</f>
        <v>#REF!</v>
      </c>
      <c r="AB523" s="162" t="e">
        <f>AA523*I523</f>
        <v>#REF!</v>
      </c>
      <c r="AC523" s="161">
        <v>0</v>
      </c>
      <c r="AD523" s="162">
        <f>AC523*I523</f>
        <v>0</v>
      </c>
      <c r="AE523" s="161" t="e">
        <f>Y523+AA523</f>
        <v>#REF!</v>
      </c>
      <c r="AF523" s="162" t="e">
        <f>AE523*I523</f>
        <v>#REF!</v>
      </c>
      <c r="AG523" s="161">
        <v>0</v>
      </c>
      <c r="AH523" s="162">
        <f>AG523*I523</f>
        <v>0</v>
      </c>
      <c r="AI523" s="161" t="e">
        <f>AC523+AE523</f>
        <v>#REF!</v>
      </c>
      <c r="AJ523" s="162" t="e">
        <f>AI523*I523</f>
        <v>#REF!</v>
      </c>
      <c r="AK523" s="161">
        <v>0</v>
      </c>
      <c r="AL523" s="162">
        <f>AK523*I523</f>
        <v>0</v>
      </c>
      <c r="AM523" s="161" t="e">
        <f>AG523+AI523</f>
        <v>#REF!</v>
      </c>
      <c r="AN523" s="162" t="e">
        <f>AM523*I523</f>
        <v>#REF!</v>
      </c>
      <c r="AO523" s="161">
        <v>0</v>
      </c>
      <c r="AP523" s="162">
        <f>AO523*I523</f>
        <v>0</v>
      </c>
      <c r="AQ523" s="161" t="e">
        <f>AK523+AM523</f>
        <v>#REF!</v>
      </c>
      <c r="AR523" s="162" t="e">
        <f>AQ523*I523</f>
        <v>#REF!</v>
      </c>
      <c r="AS523" s="161">
        <v>0</v>
      </c>
      <c r="AT523" s="162">
        <f>AS523*I523</f>
        <v>0</v>
      </c>
      <c r="AU523" s="161" t="e">
        <f>AO523+AQ523</f>
        <v>#REF!</v>
      </c>
      <c r="AV523" s="162" t="e">
        <f>AU523*I523</f>
        <v>#REF!</v>
      </c>
      <c r="AW523" s="161">
        <v>0</v>
      </c>
      <c r="AX523" s="162">
        <f>AW523*I523</f>
        <v>0</v>
      </c>
      <c r="AY523" s="161" t="e">
        <f t="shared" ref="AY523" si="855">AS523+AU523</f>
        <v>#REF!</v>
      </c>
      <c r="AZ523" s="162" t="e">
        <f>AY523*I523</f>
        <v>#REF!</v>
      </c>
      <c r="BA523" s="161">
        <v>0</v>
      </c>
      <c r="BB523" s="162">
        <f>BA523*I523</f>
        <v>0</v>
      </c>
      <c r="BC523" s="161" t="e">
        <f t="shared" ref="BC523" si="856">AW523+AY523</f>
        <v>#REF!</v>
      </c>
      <c r="BD523" s="162" t="e">
        <f>BC523*I523</f>
        <v>#REF!</v>
      </c>
      <c r="BE523" s="161">
        <v>0</v>
      </c>
      <c r="BF523" s="162">
        <f>BE523*I523</f>
        <v>0</v>
      </c>
      <c r="BG523" s="161" t="e">
        <f t="shared" ref="BG523" si="857">BA523+BC523</f>
        <v>#REF!</v>
      </c>
      <c r="BH523" s="162" t="e">
        <f>BG523*I523</f>
        <v>#REF!</v>
      </c>
      <c r="BI523" s="161">
        <v>0</v>
      </c>
      <c r="BJ523" s="162">
        <f>BI523*I523</f>
        <v>0</v>
      </c>
      <c r="BK523" s="161" t="e">
        <f t="shared" ref="BK523" si="858">BE523+BG523</f>
        <v>#REF!</v>
      </c>
      <c r="BL523" s="162" t="e">
        <f>BK523*I523</f>
        <v>#REF!</v>
      </c>
      <c r="BM523" s="161">
        <v>0</v>
      </c>
      <c r="BN523" s="162">
        <f>BM523*I523</f>
        <v>0</v>
      </c>
      <c r="BO523" s="161" t="e">
        <f>BI523+BK523</f>
        <v>#REF!</v>
      </c>
      <c r="BP523" s="162" t="e">
        <f>BO523*I523</f>
        <v>#REF!</v>
      </c>
      <c r="BQ523" s="6"/>
    </row>
    <row r="524" spans="1:69" s="1" customFormat="1" ht="39" hidden="1" customHeight="1" x14ac:dyDescent="0.2">
      <c r="A524" s="114"/>
      <c r="B524" s="16"/>
      <c r="C524" s="113"/>
      <c r="D524" s="79" t="s">
        <v>76</v>
      </c>
      <c r="E524" s="113"/>
      <c r="F524" s="80" t="s">
        <v>871</v>
      </c>
      <c r="G524" s="113"/>
      <c r="H524" s="113"/>
      <c r="I524" s="42"/>
      <c r="J524" s="113"/>
      <c r="K524" s="142"/>
      <c r="M524" s="171"/>
      <c r="N524" s="172"/>
      <c r="O524" s="171"/>
      <c r="P524" s="172"/>
      <c r="Q524" s="171"/>
      <c r="R524" s="172"/>
      <c r="S524" s="171"/>
      <c r="T524" s="172"/>
      <c r="U524" s="171"/>
      <c r="V524" s="172"/>
      <c r="W524" s="171"/>
      <c r="X524" s="172"/>
      <c r="Y524" s="171"/>
      <c r="Z524" s="172"/>
      <c r="AA524" s="171"/>
      <c r="AB524" s="172"/>
      <c r="AC524" s="171"/>
      <c r="AD524" s="172"/>
      <c r="AE524" s="171"/>
      <c r="AF524" s="172"/>
      <c r="AG524" s="171"/>
      <c r="AH524" s="172"/>
      <c r="AI524" s="171"/>
      <c r="AJ524" s="172"/>
      <c r="AK524" s="171"/>
      <c r="AL524" s="172"/>
      <c r="AM524" s="171"/>
      <c r="AN524" s="172"/>
      <c r="AO524" s="171"/>
      <c r="AP524" s="172"/>
      <c r="AQ524" s="171"/>
      <c r="AR524" s="172"/>
      <c r="AS524" s="171"/>
      <c r="AT524" s="172"/>
      <c r="AU524" s="171"/>
      <c r="AV524" s="172"/>
      <c r="AW524" s="171"/>
      <c r="AX524" s="172"/>
      <c r="AY524" s="171"/>
      <c r="AZ524" s="172"/>
      <c r="BA524" s="171"/>
      <c r="BB524" s="172"/>
      <c r="BC524" s="171"/>
      <c r="BD524" s="172"/>
      <c r="BE524" s="171"/>
      <c r="BF524" s="172"/>
      <c r="BG524" s="171"/>
      <c r="BH524" s="172"/>
      <c r="BI524" s="171"/>
      <c r="BJ524" s="172"/>
      <c r="BK524" s="171"/>
      <c r="BL524" s="172"/>
      <c r="BM524" s="171"/>
      <c r="BN524" s="172"/>
      <c r="BO524" s="171"/>
      <c r="BP524" s="172"/>
    </row>
    <row r="525" spans="1:69" s="65" customFormat="1" ht="20.85" customHeight="1" x14ac:dyDescent="0.2">
      <c r="B525" s="64"/>
      <c r="D525" s="66" t="s">
        <v>36</v>
      </c>
      <c r="E525" s="70" t="s">
        <v>872</v>
      </c>
      <c r="F525" s="70" t="s">
        <v>1134</v>
      </c>
      <c r="J525" s="71">
        <f>J781</f>
        <v>0</v>
      </c>
      <c r="K525" s="294"/>
      <c r="M525" s="175"/>
      <c r="N525" s="215">
        <f>SUM(N526:N544)</f>
        <v>0</v>
      </c>
      <c r="O525" s="175"/>
      <c r="P525" s="215">
        <f t="shared" ref="P525" si="859">SUM(P526:P544)</f>
        <v>0</v>
      </c>
      <c r="Q525" s="175"/>
      <c r="R525" s="215">
        <f t="shared" ref="R525" si="860">SUM(R526:R544)</f>
        <v>0</v>
      </c>
      <c r="S525" s="175"/>
      <c r="T525" s="215">
        <f t="shared" ref="T525" si="861">SUM(T526:T544)</f>
        <v>0</v>
      </c>
      <c r="U525" s="175"/>
      <c r="V525" s="215">
        <f t="shared" ref="V525" si="862">SUM(V526:V544)</f>
        <v>0</v>
      </c>
      <c r="W525" s="175"/>
      <c r="X525" s="215">
        <f t="shared" ref="X525" si="863">SUM(X526:X544)</f>
        <v>0</v>
      </c>
      <c r="Y525" s="175"/>
      <c r="Z525" s="215">
        <f t="shared" ref="Z525" si="864">SUM(Z526:Z544)</f>
        <v>0</v>
      </c>
      <c r="AA525" s="175"/>
      <c r="AB525" s="215" t="e">
        <f t="shared" ref="AB525" si="865">SUM(AB526:AB544)</f>
        <v>#REF!</v>
      </c>
      <c r="AC525" s="175"/>
      <c r="AD525" s="215">
        <f t="shared" ref="AD525" si="866">SUM(AD526:AD544)</f>
        <v>0</v>
      </c>
      <c r="AE525" s="175"/>
      <c r="AF525" s="215" t="e">
        <f t="shared" ref="AF525" si="867">SUM(AF526:AF544)</f>
        <v>#REF!</v>
      </c>
      <c r="AG525" s="175"/>
      <c r="AH525" s="215">
        <f t="shared" ref="AH525" si="868">SUM(AH526:AH544)</f>
        <v>0</v>
      </c>
      <c r="AI525" s="175"/>
      <c r="AJ525" s="215" t="e">
        <f t="shared" ref="AJ525" si="869">SUM(AJ526:AJ544)</f>
        <v>#REF!</v>
      </c>
      <c r="AK525" s="175"/>
      <c r="AL525" s="215">
        <f t="shared" ref="AL525" si="870">SUM(AL526:AL544)</f>
        <v>0</v>
      </c>
      <c r="AM525" s="175"/>
      <c r="AN525" s="215" t="e">
        <f t="shared" ref="AN525" si="871">SUM(AN526:AN544)</f>
        <v>#REF!</v>
      </c>
      <c r="AO525" s="175"/>
      <c r="AP525" s="215">
        <f t="shared" ref="AP525" si="872">SUM(AP526:AP544)</f>
        <v>0</v>
      </c>
      <c r="AQ525" s="175"/>
      <c r="AR525" s="215" t="e">
        <f t="shared" ref="AR525" si="873">SUM(AR526:AR544)</f>
        <v>#REF!</v>
      </c>
      <c r="AS525" s="175"/>
      <c r="AT525" s="215">
        <f t="shared" ref="AT525" si="874">SUM(AT526:AT544)</f>
        <v>0</v>
      </c>
      <c r="AU525" s="175"/>
      <c r="AV525" s="215" t="e">
        <f t="shared" ref="AV525" si="875">SUM(AV526:AV544)</f>
        <v>#REF!</v>
      </c>
      <c r="AW525" s="175"/>
      <c r="AX525" s="215">
        <f t="shared" ref="AX525" si="876">SUM(AX526:AX544)</f>
        <v>0</v>
      </c>
      <c r="AY525" s="175"/>
      <c r="AZ525" s="215" t="e">
        <f t="shared" ref="AZ525" si="877">SUM(AZ526:AZ544)</f>
        <v>#REF!</v>
      </c>
      <c r="BA525" s="175"/>
      <c r="BB525" s="215">
        <f t="shared" ref="BB525" si="878">SUM(BB526:BB544)</f>
        <v>0</v>
      </c>
      <c r="BC525" s="175"/>
      <c r="BD525" s="215" t="e">
        <f t="shared" ref="BD525" si="879">SUM(BD526:BD544)</f>
        <v>#REF!</v>
      </c>
      <c r="BE525" s="175"/>
      <c r="BF525" s="215">
        <f t="shared" ref="BF525" si="880">SUM(BF526:BF544)</f>
        <v>0</v>
      </c>
      <c r="BG525" s="175"/>
      <c r="BH525" s="215" t="e">
        <f t="shared" ref="BH525" si="881">SUM(BH526:BH544)</f>
        <v>#REF!</v>
      </c>
      <c r="BI525" s="175"/>
      <c r="BJ525" s="215">
        <f t="shared" ref="BJ525" si="882">SUM(BJ526:BJ544)</f>
        <v>0</v>
      </c>
      <c r="BK525" s="175"/>
      <c r="BL525" s="215" t="e">
        <f t="shared" ref="BL525" si="883">SUM(BL526:BL544)</f>
        <v>#REF!</v>
      </c>
      <c r="BM525" s="175"/>
      <c r="BN525" s="215">
        <f t="shared" ref="BN525" si="884">SUM(BN526:BN544)</f>
        <v>0</v>
      </c>
      <c r="BO525" s="175"/>
      <c r="BP525" s="215" t="e">
        <f t="shared" ref="BP525" si="885">SUM(BP526:BP544)</f>
        <v>#REF!</v>
      </c>
      <c r="BQ525" s="87"/>
    </row>
    <row r="526" spans="1:69" s="1" customFormat="1" ht="33" hidden="1" customHeight="1" x14ac:dyDescent="0.2">
      <c r="A526" s="114"/>
      <c r="B526" s="16"/>
      <c r="C526" s="98" t="s">
        <v>236</v>
      </c>
      <c r="D526" s="98" t="s">
        <v>108</v>
      </c>
      <c r="E526" s="99" t="s">
        <v>873</v>
      </c>
      <c r="F526" s="100" t="s">
        <v>874</v>
      </c>
      <c r="G526" s="101" t="s">
        <v>584</v>
      </c>
      <c r="H526" s="102">
        <v>1</v>
      </c>
      <c r="I526" s="103">
        <v>6756.44</v>
      </c>
      <c r="J526" s="104">
        <f>ROUND(I526*H526,2)</f>
        <v>6756.44</v>
      </c>
      <c r="K526" s="142"/>
      <c r="M526" s="161">
        <v>0</v>
      </c>
      <c r="N526" s="162">
        <f>M526*I526</f>
        <v>0</v>
      </c>
      <c r="O526" s="161">
        <v>0</v>
      </c>
      <c r="P526" s="162">
        <f>O526*I526</f>
        <v>0</v>
      </c>
      <c r="Q526" s="161">
        <v>0</v>
      </c>
      <c r="R526" s="162">
        <f>Q526*I526</f>
        <v>0</v>
      </c>
      <c r="S526" s="161">
        <f>M526+O526</f>
        <v>0</v>
      </c>
      <c r="T526" s="162">
        <f>S526*I526</f>
        <v>0</v>
      </c>
      <c r="U526" s="161">
        <v>0</v>
      </c>
      <c r="V526" s="162">
        <f>U526*I526</f>
        <v>0</v>
      </c>
      <c r="W526" s="161">
        <f>Q526+S526</f>
        <v>0</v>
      </c>
      <c r="X526" s="162">
        <f>W526*I526</f>
        <v>0</v>
      </c>
      <c r="Y526" s="161">
        <v>0</v>
      </c>
      <c r="Z526" s="162">
        <f>Y526*I526</f>
        <v>0</v>
      </c>
      <c r="AA526" s="161" t="e">
        <f>#REF!+#REF!</f>
        <v>#REF!</v>
      </c>
      <c r="AB526" s="162" t="e">
        <f>AA526*I526</f>
        <v>#REF!</v>
      </c>
      <c r="AC526" s="161">
        <v>0</v>
      </c>
      <c r="AD526" s="162">
        <f>AC526*I526</f>
        <v>0</v>
      </c>
      <c r="AE526" s="161" t="e">
        <f>Y526+AA526</f>
        <v>#REF!</v>
      </c>
      <c r="AF526" s="162" t="e">
        <f>AE526*I526</f>
        <v>#REF!</v>
      </c>
      <c r="AG526" s="161">
        <v>0</v>
      </c>
      <c r="AH526" s="162">
        <f>AG526*I526</f>
        <v>0</v>
      </c>
      <c r="AI526" s="161" t="e">
        <f>AC526+AE526</f>
        <v>#REF!</v>
      </c>
      <c r="AJ526" s="162" t="e">
        <f>AI526*I526</f>
        <v>#REF!</v>
      </c>
      <c r="AK526" s="161">
        <v>0</v>
      </c>
      <c r="AL526" s="162">
        <f>AK526*I526</f>
        <v>0</v>
      </c>
      <c r="AM526" s="161" t="e">
        <f>AG526+AI526</f>
        <v>#REF!</v>
      </c>
      <c r="AN526" s="162" t="e">
        <f>AM526*I526</f>
        <v>#REF!</v>
      </c>
      <c r="AO526" s="161">
        <v>0</v>
      </c>
      <c r="AP526" s="162">
        <f>AO526*I526</f>
        <v>0</v>
      </c>
      <c r="AQ526" s="161" t="e">
        <f>AK526+AM526</f>
        <v>#REF!</v>
      </c>
      <c r="AR526" s="162" t="e">
        <f>AQ526*I526</f>
        <v>#REF!</v>
      </c>
      <c r="AS526" s="161">
        <v>0</v>
      </c>
      <c r="AT526" s="162">
        <f>AS526*I526</f>
        <v>0</v>
      </c>
      <c r="AU526" s="161" t="e">
        <f>AO526+AQ526</f>
        <v>#REF!</v>
      </c>
      <c r="AV526" s="162" t="e">
        <f>AU526*I526</f>
        <v>#REF!</v>
      </c>
      <c r="AW526" s="161">
        <v>0</v>
      </c>
      <c r="AX526" s="162">
        <f>AW526*I526</f>
        <v>0</v>
      </c>
      <c r="AY526" s="161" t="e">
        <f t="shared" ref="AY526" si="886">AS526+AU526</f>
        <v>#REF!</v>
      </c>
      <c r="AZ526" s="162" t="e">
        <f>AY526*I526</f>
        <v>#REF!</v>
      </c>
      <c r="BA526" s="161">
        <v>0</v>
      </c>
      <c r="BB526" s="162">
        <f>BA526*I526</f>
        <v>0</v>
      </c>
      <c r="BC526" s="161" t="e">
        <f t="shared" ref="BC526" si="887">AW526+AY526</f>
        <v>#REF!</v>
      </c>
      <c r="BD526" s="162" t="e">
        <f>BC526*I526</f>
        <v>#REF!</v>
      </c>
      <c r="BE526" s="161">
        <v>0</v>
      </c>
      <c r="BF526" s="162">
        <f>BE526*I526</f>
        <v>0</v>
      </c>
      <c r="BG526" s="161" t="e">
        <f t="shared" ref="BG526" si="888">BA526+BC526</f>
        <v>#REF!</v>
      </c>
      <c r="BH526" s="162" t="e">
        <f>BG526*I526</f>
        <v>#REF!</v>
      </c>
      <c r="BI526" s="161">
        <v>0</v>
      </c>
      <c r="BJ526" s="162">
        <f>BI526*I526</f>
        <v>0</v>
      </c>
      <c r="BK526" s="161" t="e">
        <f t="shared" ref="BK526" si="889">BE526+BG526</f>
        <v>#REF!</v>
      </c>
      <c r="BL526" s="162" t="e">
        <f>BK526*I526</f>
        <v>#REF!</v>
      </c>
      <c r="BM526" s="161">
        <v>0</v>
      </c>
      <c r="BN526" s="162">
        <f>BM526*I526</f>
        <v>0</v>
      </c>
      <c r="BO526" s="161" t="e">
        <f>BI526+BK526</f>
        <v>#REF!</v>
      </c>
      <c r="BP526" s="162" t="e">
        <f>BO526*I526</f>
        <v>#REF!</v>
      </c>
    </row>
    <row r="527" spans="1:69" s="6" customFormat="1" ht="11.25" hidden="1" customHeight="1" x14ac:dyDescent="0.2">
      <c r="B527" s="86"/>
      <c r="C527" s="87"/>
      <c r="D527" s="79" t="s">
        <v>77</v>
      </c>
      <c r="E527" s="88" t="s">
        <v>5</v>
      </c>
      <c r="F527" s="89" t="s">
        <v>875</v>
      </c>
      <c r="G527" s="87"/>
      <c r="H527" s="90">
        <v>1</v>
      </c>
      <c r="I527" s="91"/>
      <c r="J527" s="87"/>
      <c r="K527" s="146"/>
      <c r="M527" s="177"/>
      <c r="N527" s="216"/>
      <c r="O527" s="177"/>
      <c r="P527" s="216"/>
      <c r="Q527" s="177"/>
      <c r="R527" s="216"/>
      <c r="S527" s="177"/>
      <c r="T527" s="216"/>
      <c r="U527" s="177"/>
      <c r="V527" s="216"/>
      <c r="W527" s="177"/>
      <c r="X527" s="216"/>
      <c r="Y527" s="177"/>
      <c r="Z527" s="216"/>
      <c r="AA527" s="177"/>
      <c r="AB527" s="216"/>
      <c r="AC527" s="177"/>
      <c r="AD527" s="216"/>
      <c r="AE527" s="177"/>
      <c r="AF527" s="216"/>
      <c r="AG527" s="177"/>
      <c r="AH527" s="216"/>
      <c r="AI527" s="177"/>
      <c r="AJ527" s="216"/>
      <c r="AK527" s="177"/>
      <c r="AL527" s="216"/>
      <c r="AM527" s="177"/>
      <c r="AN527" s="216"/>
      <c r="AO527" s="177"/>
      <c r="AP527" s="216"/>
      <c r="AQ527" s="177"/>
      <c r="AR527" s="216"/>
      <c r="AS527" s="177"/>
      <c r="AT527" s="216"/>
      <c r="AU527" s="177"/>
      <c r="AV527" s="216"/>
      <c r="AW527" s="177"/>
      <c r="AX527" s="216"/>
      <c r="AY527" s="177"/>
      <c r="AZ527" s="216"/>
      <c r="BA527" s="177"/>
      <c r="BB527" s="216"/>
      <c r="BC527" s="177"/>
      <c r="BD527" s="216"/>
      <c r="BE527" s="177"/>
      <c r="BF527" s="216"/>
      <c r="BG527" s="177"/>
      <c r="BH527" s="216"/>
      <c r="BI527" s="177"/>
      <c r="BJ527" s="216"/>
      <c r="BK527" s="177"/>
      <c r="BL527" s="216"/>
      <c r="BM527" s="177"/>
      <c r="BN527" s="216"/>
      <c r="BO527" s="177"/>
      <c r="BP527" s="216"/>
      <c r="BQ527" s="1"/>
    </row>
    <row r="528" spans="1:69" s="1" customFormat="1" ht="16.5" hidden="1" customHeight="1" x14ac:dyDescent="0.2">
      <c r="A528" s="114"/>
      <c r="B528" s="16"/>
      <c r="C528" s="98" t="s">
        <v>237</v>
      </c>
      <c r="D528" s="98" t="s">
        <v>108</v>
      </c>
      <c r="E528" s="99" t="s">
        <v>876</v>
      </c>
      <c r="F528" s="100" t="s">
        <v>877</v>
      </c>
      <c r="G528" s="101" t="s">
        <v>584</v>
      </c>
      <c r="H528" s="102">
        <v>1</v>
      </c>
      <c r="I528" s="103">
        <v>212</v>
      </c>
      <c r="J528" s="104">
        <f t="shared" ref="J528:J544" si="890">ROUND(I528*H528,2)</f>
        <v>212</v>
      </c>
      <c r="K528" s="142"/>
      <c r="M528" s="161">
        <v>0</v>
      </c>
      <c r="N528" s="162">
        <f t="shared" ref="N528:N545" si="891">M528*I528</f>
        <v>0</v>
      </c>
      <c r="O528" s="161">
        <v>0</v>
      </c>
      <c r="P528" s="162">
        <f t="shared" ref="P528:P545" si="892">O528*I528</f>
        <v>0</v>
      </c>
      <c r="Q528" s="161">
        <v>0</v>
      </c>
      <c r="R528" s="162">
        <f t="shared" ref="R528:R545" si="893">Q528*I528</f>
        <v>0</v>
      </c>
      <c r="S528" s="161">
        <f t="shared" ref="S528:S544" si="894">M528+O528</f>
        <v>0</v>
      </c>
      <c r="T528" s="162">
        <f t="shared" ref="T528:T545" si="895">S528*I528</f>
        <v>0</v>
      </c>
      <c r="U528" s="161">
        <v>0</v>
      </c>
      <c r="V528" s="162">
        <f t="shared" ref="V528:V545" si="896">U528*I528</f>
        <v>0</v>
      </c>
      <c r="W528" s="161">
        <f t="shared" ref="W528:W544" si="897">Q528+S528</f>
        <v>0</v>
      </c>
      <c r="X528" s="162">
        <f t="shared" ref="X528:X545" si="898">W528*I528</f>
        <v>0</v>
      </c>
      <c r="Y528" s="161">
        <v>0</v>
      </c>
      <c r="Z528" s="162">
        <f t="shared" ref="Z528:Z545" si="899">Y528*I528</f>
        <v>0</v>
      </c>
      <c r="AA528" s="161" t="e">
        <f>#REF!+#REF!</f>
        <v>#REF!</v>
      </c>
      <c r="AB528" s="162" t="e">
        <f t="shared" ref="AB528:AB545" si="900">AA528*I528</f>
        <v>#REF!</v>
      </c>
      <c r="AC528" s="161">
        <v>0</v>
      </c>
      <c r="AD528" s="162">
        <f t="shared" ref="AD528:AD545" si="901">AC528*I528</f>
        <v>0</v>
      </c>
      <c r="AE528" s="161" t="e">
        <f t="shared" ref="AE528:AE544" si="902">Y528+AA528</f>
        <v>#REF!</v>
      </c>
      <c r="AF528" s="162" t="e">
        <f t="shared" ref="AF528:AF545" si="903">AE528*I528</f>
        <v>#REF!</v>
      </c>
      <c r="AG528" s="161">
        <v>0</v>
      </c>
      <c r="AH528" s="162">
        <f t="shared" ref="AH528:AH545" si="904">AG528*I528</f>
        <v>0</v>
      </c>
      <c r="AI528" s="161" t="e">
        <f t="shared" ref="AI528:AI544" si="905">AC528+AE528</f>
        <v>#REF!</v>
      </c>
      <c r="AJ528" s="162" t="e">
        <f t="shared" ref="AJ528:AJ545" si="906">AI528*I528</f>
        <v>#REF!</v>
      </c>
      <c r="AK528" s="161">
        <v>0</v>
      </c>
      <c r="AL528" s="162">
        <f t="shared" ref="AL528:AL545" si="907">AK528*I528</f>
        <v>0</v>
      </c>
      <c r="AM528" s="161" t="e">
        <f t="shared" ref="AM528:AM544" si="908">AG528+AI528</f>
        <v>#REF!</v>
      </c>
      <c r="AN528" s="162" t="e">
        <f t="shared" ref="AN528:AN545" si="909">AM528*I528</f>
        <v>#REF!</v>
      </c>
      <c r="AO528" s="161">
        <v>0</v>
      </c>
      <c r="AP528" s="162">
        <f t="shared" ref="AP528:AP545" si="910">AO528*I528</f>
        <v>0</v>
      </c>
      <c r="AQ528" s="161" t="e">
        <f t="shared" ref="AQ528:AQ544" si="911">AK528+AM528</f>
        <v>#REF!</v>
      </c>
      <c r="AR528" s="162" t="e">
        <f t="shared" ref="AR528:AR545" si="912">AQ528*I528</f>
        <v>#REF!</v>
      </c>
      <c r="AS528" s="161">
        <v>0</v>
      </c>
      <c r="AT528" s="162">
        <f t="shared" ref="AT528:AT545" si="913">AS528*I528</f>
        <v>0</v>
      </c>
      <c r="AU528" s="161" t="e">
        <f t="shared" ref="AU528:AU544" si="914">AO528+AQ528</f>
        <v>#REF!</v>
      </c>
      <c r="AV528" s="162" t="e">
        <f t="shared" ref="AV528:AV545" si="915">AU528*I528</f>
        <v>#REF!</v>
      </c>
      <c r="AW528" s="161">
        <v>0</v>
      </c>
      <c r="AX528" s="162">
        <f t="shared" ref="AX528:AX545" si="916">AW528*I528</f>
        <v>0</v>
      </c>
      <c r="AY528" s="161" t="e">
        <f t="shared" ref="AY528:AY544" si="917">AS528+AU528</f>
        <v>#REF!</v>
      </c>
      <c r="AZ528" s="162" t="e">
        <f t="shared" ref="AZ528:AZ545" si="918">AY528*I528</f>
        <v>#REF!</v>
      </c>
      <c r="BA528" s="161">
        <v>0</v>
      </c>
      <c r="BB528" s="162">
        <f t="shared" ref="BB528:BB545" si="919">BA528*I528</f>
        <v>0</v>
      </c>
      <c r="BC528" s="161" t="e">
        <f t="shared" ref="BC528:BC544" si="920">AW528+AY528</f>
        <v>#REF!</v>
      </c>
      <c r="BD528" s="162" t="e">
        <f t="shared" ref="BD528:BD545" si="921">BC528*I528</f>
        <v>#REF!</v>
      </c>
      <c r="BE528" s="161">
        <v>0</v>
      </c>
      <c r="BF528" s="162">
        <f t="shared" ref="BF528:BF545" si="922">BE528*I528</f>
        <v>0</v>
      </c>
      <c r="BG528" s="161" t="e">
        <f t="shared" ref="BG528:BG544" si="923">BA528+BC528</f>
        <v>#REF!</v>
      </c>
      <c r="BH528" s="162" t="e">
        <f t="shared" ref="BH528:BH545" si="924">BG528*I528</f>
        <v>#REF!</v>
      </c>
      <c r="BI528" s="161">
        <v>0</v>
      </c>
      <c r="BJ528" s="162">
        <f t="shared" ref="BJ528:BJ545" si="925">BI528*I528</f>
        <v>0</v>
      </c>
      <c r="BK528" s="161" t="e">
        <f t="shared" ref="BK528:BK544" si="926">BE528+BG528</f>
        <v>#REF!</v>
      </c>
      <c r="BL528" s="162" t="e">
        <f t="shared" ref="BL528:BL545" si="927">BK528*I528</f>
        <v>#REF!</v>
      </c>
      <c r="BM528" s="161">
        <v>0</v>
      </c>
      <c r="BN528" s="162">
        <f t="shared" ref="BN528:BN545" si="928">BM528*I528</f>
        <v>0</v>
      </c>
      <c r="BO528" s="161" t="e">
        <f t="shared" ref="BO528:BO544" si="929">BI528+BK528</f>
        <v>#REF!</v>
      </c>
      <c r="BP528" s="162" t="e">
        <f t="shared" ref="BP528:BP545" si="930">BO528*I528</f>
        <v>#REF!</v>
      </c>
      <c r="BQ528" s="4"/>
    </row>
    <row r="529" spans="1:69" s="1" customFormat="1" ht="16.5" hidden="1" customHeight="1" x14ac:dyDescent="0.2">
      <c r="A529" s="114"/>
      <c r="B529" s="16"/>
      <c r="C529" s="98" t="s">
        <v>238</v>
      </c>
      <c r="D529" s="98" t="s">
        <v>108</v>
      </c>
      <c r="E529" s="99" t="s">
        <v>878</v>
      </c>
      <c r="F529" s="100" t="s">
        <v>879</v>
      </c>
      <c r="G529" s="101" t="s">
        <v>584</v>
      </c>
      <c r="H529" s="102">
        <v>1</v>
      </c>
      <c r="I529" s="103">
        <v>6131.04</v>
      </c>
      <c r="J529" s="104">
        <f t="shared" si="890"/>
        <v>6131.04</v>
      </c>
      <c r="K529" s="142"/>
      <c r="M529" s="161">
        <v>0</v>
      </c>
      <c r="N529" s="162">
        <f t="shared" si="891"/>
        <v>0</v>
      </c>
      <c r="O529" s="161">
        <v>0</v>
      </c>
      <c r="P529" s="162">
        <f t="shared" si="892"/>
        <v>0</v>
      </c>
      <c r="Q529" s="161">
        <v>0</v>
      </c>
      <c r="R529" s="162">
        <f t="shared" si="893"/>
        <v>0</v>
      </c>
      <c r="S529" s="161">
        <f t="shared" si="894"/>
        <v>0</v>
      </c>
      <c r="T529" s="162">
        <f t="shared" si="895"/>
        <v>0</v>
      </c>
      <c r="U529" s="161">
        <v>0</v>
      </c>
      <c r="V529" s="162">
        <f t="shared" si="896"/>
        <v>0</v>
      </c>
      <c r="W529" s="161">
        <f t="shared" si="897"/>
        <v>0</v>
      </c>
      <c r="X529" s="162">
        <f t="shared" si="898"/>
        <v>0</v>
      </c>
      <c r="Y529" s="161">
        <v>0</v>
      </c>
      <c r="Z529" s="162">
        <f t="shared" si="899"/>
        <v>0</v>
      </c>
      <c r="AA529" s="161" t="e">
        <f>#REF!+#REF!</f>
        <v>#REF!</v>
      </c>
      <c r="AB529" s="162" t="e">
        <f t="shared" si="900"/>
        <v>#REF!</v>
      </c>
      <c r="AC529" s="161">
        <v>0</v>
      </c>
      <c r="AD529" s="162">
        <f t="shared" si="901"/>
        <v>0</v>
      </c>
      <c r="AE529" s="161" t="e">
        <f t="shared" si="902"/>
        <v>#REF!</v>
      </c>
      <c r="AF529" s="162" t="e">
        <f t="shared" si="903"/>
        <v>#REF!</v>
      </c>
      <c r="AG529" s="161">
        <v>0</v>
      </c>
      <c r="AH529" s="162">
        <f t="shared" si="904"/>
        <v>0</v>
      </c>
      <c r="AI529" s="161" t="e">
        <f t="shared" si="905"/>
        <v>#REF!</v>
      </c>
      <c r="AJ529" s="162" t="e">
        <f t="shared" si="906"/>
        <v>#REF!</v>
      </c>
      <c r="AK529" s="161">
        <v>0</v>
      </c>
      <c r="AL529" s="162">
        <f t="shared" si="907"/>
        <v>0</v>
      </c>
      <c r="AM529" s="161" t="e">
        <f t="shared" si="908"/>
        <v>#REF!</v>
      </c>
      <c r="AN529" s="162" t="e">
        <f t="shared" si="909"/>
        <v>#REF!</v>
      </c>
      <c r="AO529" s="161">
        <v>0</v>
      </c>
      <c r="AP529" s="162">
        <f t="shared" si="910"/>
        <v>0</v>
      </c>
      <c r="AQ529" s="161" t="e">
        <f t="shared" si="911"/>
        <v>#REF!</v>
      </c>
      <c r="AR529" s="162" t="e">
        <f t="shared" si="912"/>
        <v>#REF!</v>
      </c>
      <c r="AS529" s="161">
        <v>0</v>
      </c>
      <c r="AT529" s="162">
        <f t="shared" si="913"/>
        <v>0</v>
      </c>
      <c r="AU529" s="161" t="e">
        <f t="shared" si="914"/>
        <v>#REF!</v>
      </c>
      <c r="AV529" s="162" t="e">
        <f t="shared" si="915"/>
        <v>#REF!</v>
      </c>
      <c r="AW529" s="161">
        <v>0</v>
      </c>
      <c r="AX529" s="162">
        <f t="shared" si="916"/>
        <v>0</v>
      </c>
      <c r="AY529" s="161" t="e">
        <f t="shared" si="917"/>
        <v>#REF!</v>
      </c>
      <c r="AZ529" s="162" t="e">
        <f t="shared" si="918"/>
        <v>#REF!</v>
      </c>
      <c r="BA529" s="161">
        <v>0</v>
      </c>
      <c r="BB529" s="162">
        <f t="shared" si="919"/>
        <v>0</v>
      </c>
      <c r="BC529" s="161" t="e">
        <f t="shared" si="920"/>
        <v>#REF!</v>
      </c>
      <c r="BD529" s="162" t="e">
        <f t="shared" si="921"/>
        <v>#REF!</v>
      </c>
      <c r="BE529" s="161">
        <v>0</v>
      </c>
      <c r="BF529" s="162">
        <f t="shared" si="922"/>
        <v>0</v>
      </c>
      <c r="BG529" s="161" t="e">
        <f t="shared" si="923"/>
        <v>#REF!</v>
      </c>
      <c r="BH529" s="162" t="e">
        <f t="shared" si="924"/>
        <v>#REF!</v>
      </c>
      <c r="BI529" s="161">
        <v>0</v>
      </c>
      <c r="BJ529" s="162">
        <f t="shared" si="925"/>
        <v>0</v>
      </c>
      <c r="BK529" s="161" t="e">
        <f t="shared" si="926"/>
        <v>#REF!</v>
      </c>
      <c r="BL529" s="162" t="e">
        <f t="shared" si="927"/>
        <v>#REF!</v>
      </c>
      <c r="BM529" s="161">
        <v>0</v>
      </c>
      <c r="BN529" s="162">
        <f t="shared" si="928"/>
        <v>0</v>
      </c>
      <c r="BO529" s="161" t="e">
        <f t="shared" si="929"/>
        <v>#REF!</v>
      </c>
      <c r="BP529" s="162" t="e">
        <f t="shared" si="930"/>
        <v>#REF!</v>
      </c>
    </row>
    <row r="530" spans="1:69" s="1" customFormat="1" ht="16.5" hidden="1" customHeight="1" x14ac:dyDescent="0.2">
      <c r="A530" s="114"/>
      <c r="B530" s="16"/>
      <c r="C530" s="98" t="s">
        <v>239</v>
      </c>
      <c r="D530" s="98" t="s">
        <v>108</v>
      </c>
      <c r="E530" s="99" t="s">
        <v>880</v>
      </c>
      <c r="F530" s="100" t="s">
        <v>881</v>
      </c>
      <c r="G530" s="101" t="s">
        <v>584</v>
      </c>
      <c r="H530" s="102">
        <v>1</v>
      </c>
      <c r="I530" s="103">
        <v>47.7</v>
      </c>
      <c r="J530" s="104">
        <f t="shared" si="890"/>
        <v>47.7</v>
      </c>
      <c r="K530" s="142"/>
      <c r="M530" s="161">
        <v>0</v>
      </c>
      <c r="N530" s="162">
        <f t="shared" si="891"/>
        <v>0</v>
      </c>
      <c r="O530" s="161">
        <v>0</v>
      </c>
      <c r="P530" s="162">
        <f t="shared" si="892"/>
        <v>0</v>
      </c>
      <c r="Q530" s="161">
        <v>0</v>
      </c>
      <c r="R530" s="162">
        <f t="shared" si="893"/>
        <v>0</v>
      </c>
      <c r="S530" s="161">
        <f t="shared" si="894"/>
        <v>0</v>
      </c>
      <c r="T530" s="162">
        <f t="shared" si="895"/>
        <v>0</v>
      </c>
      <c r="U530" s="161">
        <v>0</v>
      </c>
      <c r="V530" s="162">
        <f t="shared" si="896"/>
        <v>0</v>
      </c>
      <c r="W530" s="161">
        <f t="shared" si="897"/>
        <v>0</v>
      </c>
      <c r="X530" s="162">
        <f t="shared" si="898"/>
        <v>0</v>
      </c>
      <c r="Y530" s="161">
        <v>0</v>
      </c>
      <c r="Z530" s="162">
        <f t="shared" si="899"/>
        <v>0</v>
      </c>
      <c r="AA530" s="161" t="e">
        <f>#REF!+#REF!</f>
        <v>#REF!</v>
      </c>
      <c r="AB530" s="162" t="e">
        <f t="shared" si="900"/>
        <v>#REF!</v>
      </c>
      <c r="AC530" s="161">
        <v>0</v>
      </c>
      <c r="AD530" s="162">
        <f t="shared" si="901"/>
        <v>0</v>
      </c>
      <c r="AE530" s="161" t="e">
        <f t="shared" si="902"/>
        <v>#REF!</v>
      </c>
      <c r="AF530" s="162" t="e">
        <f t="shared" si="903"/>
        <v>#REF!</v>
      </c>
      <c r="AG530" s="161">
        <v>0</v>
      </c>
      <c r="AH530" s="162">
        <f t="shared" si="904"/>
        <v>0</v>
      </c>
      <c r="AI530" s="161" t="e">
        <f t="shared" si="905"/>
        <v>#REF!</v>
      </c>
      <c r="AJ530" s="162" t="e">
        <f t="shared" si="906"/>
        <v>#REF!</v>
      </c>
      <c r="AK530" s="161">
        <v>0</v>
      </c>
      <c r="AL530" s="162">
        <f t="shared" si="907"/>
        <v>0</v>
      </c>
      <c r="AM530" s="161" t="e">
        <f t="shared" si="908"/>
        <v>#REF!</v>
      </c>
      <c r="AN530" s="162" t="e">
        <f t="shared" si="909"/>
        <v>#REF!</v>
      </c>
      <c r="AO530" s="161">
        <v>0</v>
      </c>
      <c r="AP530" s="162">
        <f t="shared" si="910"/>
        <v>0</v>
      </c>
      <c r="AQ530" s="161" t="e">
        <f t="shared" si="911"/>
        <v>#REF!</v>
      </c>
      <c r="AR530" s="162" t="e">
        <f t="shared" si="912"/>
        <v>#REF!</v>
      </c>
      <c r="AS530" s="161">
        <v>0</v>
      </c>
      <c r="AT530" s="162">
        <f t="shared" si="913"/>
        <v>0</v>
      </c>
      <c r="AU530" s="161" t="e">
        <f t="shared" si="914"/>
        <v>#REF!</v>
      </c>
      <c r="AV530" s="162" t="e">
        <f t="shared" si="915"/>
        <v>#REF!</v>
      </c>
      <c r="AW530" s="161">
        <v>0</v>
      </c>
      <c r="AX530" s="162">
        <f t="shared" si="916"/>
        <v>0</v>
      </c>
      <c r="AY530" s="161" t="e">
        <f t="shared" si="917"/>
        <v>#REF!</v>
      </c>
      <c r="AZ530" s="162" t="e">
        <f t="shared" si="918"/>
        <v>#REF!</v>
      </c>
      <c r="BA530" s="161">
        <v>0</v>
      </c>
      <c r="BB530" s="162">
        <f t="shared" si="919"/>
        <v>0</v>
      </c>
      <c r="BC530" s="161" t="e">
        <f t="shared" si="920"/>
        <v>#REF!</v>
      </c>
      <c r="BD530" s="162" t="e">
        <f t="shared" si="921"/>
        <v>#REF!</v>
      </c>
      <c r="BE530" s="161">
        <v>0</v>
      </c>
      <c r="BF530" s="162">
        <f t="shared" si="922"/>
        <v>0</v>
      </c>
      <c r="BG530" s="161" t="e">
        <f t="shared" si="923"/>
        <v>#REF!</v>
      </c>
      <c r="BH530" s="162" t="e">
        <f t="shared" si="924"/>
        <v>#REF!</v>
      </c>
      <c r="BI530" s="161">
        <v>0</v>
      </c>
      <c r="BJ530" s="162">
        <f t="shared" si="925"/>
        <v>0</v>
      </c>
      <c r="BK530" s="161" t="e">
        <f t="shared" si="926"/>
        <v>#REF!</v>
      </c>
      <c r="BL530" s="162" t="e">
        <f t="shared" si="927"/>
        <v>#REF!</v>
      </c>
      <c r="BM530" s="161">
        <v>0</v>
      </c>
      <c r="BN530" s="162">
        <f t="shared" si="928"/>
        <v>0</v>
      </c>
      <c r="BO530" s="161" t="e">
        <f t="shared" si="929"/>
        <v>#REF!</v>
      </c>
      <c r="BP530" s="162" t="e">
        <f t="shared" si="930"/>
        <v>#REF!</v>
      </c>
      <c r="BQ530" s="6"/>
    </row>
    <row r="531" spans="1:69" s="1" customFormat="1" ht="16.5" hidden="1" customHeight="1" x14ac:dyDescent="0.2">
      <c r="A531" s="114"/>
      <c r="B531" s="16"/>
      <c r="C531" s="98" t="s">
        <v>240</v>
      </c>
      <c r="D531" s="98" t="s">
        <v>108</v>
      </c>
      <c r="E531" s="99" t="s">
        <v>882</v>
      </c>
      <c r="F531" s="100" t="s">
        <v>883</v>
      </c>
      <c r="G531" s="101" t="s">
        <v>584</v>
      </c>
      <c r="H531" s="102">
        <v>1</v>
      </c>
      <c r="I531" s="103">
        <v>873.44</v>
      </c>
      <c r="J531" s="104">
        <f t="shared" si="890"/>
        <v>873.44</v>
      </c>
      <c r="K531" s="142"/>
      <c r="M531" s="161">
        <v>0</v>
      </c>
      <c r="N531" s="162">
        <f t="shared" si="891"/>
        <v>0</v>
      </c>
      <c r="O531" s="161">
        <v>0</v>
      </c>
      <c r="P531" s="162">
        <f t="shared" si="892"/>
        <v>0</v>
      </c>
      <c r="Q531" s="161">
        <v>0</v>
      </c>
      <c r="R531" s="162">
        <f t="shared" si="893"/>
        <v>0</v>
      </c>
      <c r="S531" s="161">
        <f t="shared" si="894"/>
        <v>0</v>
      </c>
      <c r="T531" s="162">
        <f t="shared" si="895"/>
        <v>0</v>
      </c>
      <c r="U531" s="161">
        <v>0</v>
      </c>
      <c r="V531" s="162">
        <f t="shared" si="896"/>
        <v>0</v>
      </c>
      <c r="W531" s="161">
        <f t="shared" si="897"/>
        <v>0</v>
      </c>
      <c r="X531" s="162">
        <f t="shared" si="898"/>
        <v>0</v>
      </c>
      <c r="Y531" s="161">
        <v>0</v>
      </c>
      <c r="Z531" s="162">
        <f t="shared" si="899"/>
        <v>0</v>
      </c>
      <c r="AA531" s="161" t="e">
        <f>#REF!+#REF!</f>
        <v>#REF!</v>
      </c>
      <c r="AB531" s="162" t="e">
        <f t="shared" si="900"/>
        <v>#REF!</v>
      </c>
      <c r="AC531" s="161">
        <v>0</v>
      </c>
      <c r="AD531" s="162">
        <f t="shared" si="901"/>
        <v>0</v>
      </c>
      <c r="AE531" s="161" t="e">
        <f t="shared" si="902"/>
        <v>#REF!</v>
      </c>
      <c r="AF531" s="162" t="e">
        <f t="shared" si="903"/>
        <v>#REF!</v>
      </c>
      <c r="AG531" s="161">
        <v>0</v>
      </c>
      <c r="AH531" s="162">
        <f t="shared" si="904"/>
        <v>0</v>
      </c>
      <c r="AI531" s="161" t="e">
        <f t="shared" si="905"/>
        <v>#REF!</v>
      </c>
      <c r="AJ531" s="162" t="e">
        <f t="shared" si="906"/>
        <v>#REF!</v>
      </c>
      <c r="AK531" s="161">
        <v>0</v>
      </c>
      <c r="AL531" s="162">
        <f t="shared" si="907"/>
        <v>0</v>
      </c>
      <c r="AM531" s="161" t="e">
        <f t="shared" si="908"/>
        <v>#REF!</v>
      </c>
      <c r="AN531" s="162" t="e">
        <f t="shared" si="909"/>
        <v>#REF!</v>
      </c>
      <c r="AO531" s="161">
        <v>0</v>
      </c>
      <c r="AP531" s="162">
        <f t="shared" si="910"/>
        <v>0</v>
      </c>
      <c r="AQ531" s="161" t="e">
        <f t="shared" si="911"/>
        <v>#REF!</v>
      </c>
      <c r="AR531" s="162" t="e">
        <f t="shared" si="912"/>
        <v>#REF!</v>
      </c>
      <c r="AS531" s="161">
        <v>0</v>
      </c>
      <c r="AT531" s="162">
        <f t="shared" si="913"/>
        <v>0</v>
      </c>
      <c r="AU531" s="161" t="e">
        <f t="shared" si="914"/>
        <v>#REF!</v>
      </c>
      <c r="AV531" s="162" t="e">
        <f t="shared" si="915"/>
        <v>#REF!</v>
      </c>
      <c r="AW531" s="161">
        <v>0</v>
      </c>
      <c r="AX531" s="162">
        <f t="shared" si="916"/>
        <v>0</v>
      </c>
      <c r="AY531" s="161" t="e">
        <f t="shared" si="917"/>
        <v>#REF!</v>
      </c>
      <c r="AZ531" s="162" t="e">
        <f t="shared" si="918"/>
        <v>#REF!</v>
      </c>
      <c r="BA531" s="161">
        <v>0</v>
      </c>
      <c r="BB531" s="162">
        <f t="shared" si="919"/>
        <v>0</v>
      </c>
      <c r="BC531" s="161" t="e">
        <f t="shared" si="920"/>
        <v>#REF!</v>
      </c>
      <c r="BD531" s="162" t="e">
        <f t="shared" si="921"/>
        <v>#REF!</v>
      </c>
      <c r="BE531" s="161">
        <v>0</v>
      </c>
      <c r="BF531" s="162">
        <f t="shared" si="922"/>
        <v>0</v>
      </c>
      <c r="BG531" s="161" t="e">
        <f t="shared" si="923"/>
        <v>#REF!</v>
      </c>
      <c r="BH531" s="162" t="e">
        <f t="shared" si="924"/>
        <v>#REF!</v>
      </c>
      <c r="BI531" s="161">
        <v>0</v>
      </c>
      <c r="BJ531" s="162">
        <f t="shared" si="925"/>
        <v>0</v>
      </c>
      <c r="BK531" s="161" t="e">
        <f t="shared" si="926"/>
        <v>#REF!</v>
      </c>
      <c r="BL531" s="162" t="e">
        <f t="shared" si="927"/>
        <v>#REF!</v>
      </c>
      <c r="BM531" s="161">
        <v>0</v>
      </c>
      <c r="BN531" s="162">
        <f t="shared" si="928"/>
        <v>0</v>
      </c>
      <c r="BO531" s="161" t="e">
        <f t="shared" si="929"/>
        <v>#REF!</v>
      </c>
      <c r="BP531" s="162" t="e">
        <f t="shared" si="930"/>
        <v>#REF!</v>
      </c>
    </row>
    <row r="532" spans="1:69" s="1" customFormat="1" ht="16.5" hidden="1" customHeight="1" x14ac:dyDescent="0.2">
      <c r="A532" s="114"/>
      <c r="B532" s="16"/>
      <c r="C532" s="98" t="s">
        <v>241</v>
      </c>
      <c r="D532" s="98" t="s">
        <v>108</v>
      </c>
      <c r="E532" s="99" t="s">
        <v>884</v>
      </c>
      <c r="F532" s="100" t="s">
        <v>885</v>
      </c>
      <c r="G532" s="101" t="s">
        <v>584</v>
      </c>
      <c r="H532" s="102">
        <v>4</v>
      </c>
      <c r="I532" s="103">
        <v>1829.56</v>
      </c>
      <c r="J532" s="104">
        <f t="shared" si="890"/>
        <v>7318.24</v>
      </c>
      <c r="K532" s="142"/>
      <c r="M532" s="161">
        <v>0</v>
      </c>
      <c r="N532" s="162">
        <f t="shared" si="891"/>
        <v>0</v>
      </c>
      <c r="O532" s="161">
        <v>0</v>
      </c>
      <c r="P532" s="162">
        <f t="shared" si="892"/>
        <v>0</v>
      </c>
      <c r="Q532" s="161">
        <v>0</v>
      </c>
      <c r="R532" s="162">
        <f t="shared" si="893"/>
        <v>0</v>
      </c>
      <c r="S532" s="161">
        <f t="shared" si="894"/>
        <v>0</v>
      </c>
      <c r="T532" s="162">
        <f t="shared" si="895"/>
        <v>0</v>
      </c>
      <c r="U532" s="161">
        <v>0</v>
      </c>
      <c r="V532" s="162">
        <f t="shared" si="896"/>
        <v>0</v>
      </c>
      <c r="W532" s="161">
        <f t="shared" si="897"/>
        <v>0</v>
      </c>
      <c r="X532" s="162">
        <f t="shared" si="898"/>
        <v>0</v>
      </c>
      <c r="Y532" s="161">
        <v>0</v>
      </c>
      <c r="Z532" s="162">
        <f t="shared" si="899"/>
        <v>0</v>
      </c>
      <c r="AA532" s="161" t="e">
        <f>#REF!+#REF!</f>
        <v>#REF!</v>
      </c>
      <c r="AB532" s="162" t="e">
        <f t="shared" si="900"/>
        <v>#REF!</v>
      </c>
      <c r="AC532" s="161">
        <v>0</v>
      </c>
      <c r="AD532" s="162">
        <f t="shared" si="901"/>
        <v>0</v>
      </c>
      <c r="AE532" s="161" t="e">
        <f t="shared" si="902"/>
        <v>#REF!</v>
      </c>
      <c r="AF532" s="162" t="e">
        <f t="shared" si="903"/>
        <v>#REF!</v>
      </c>
      <c r="AG532" s="161">
        <v>0</v>
      </c>
      <c r="AH532" s="162">
        <f t="shared" si="904"/>
        <v>0</v>
      </c>
      <c r="AI532" s="161" t="e">
        <f t="shared" si="905"/>
        <v>#REF!</v>
      </c>
      <c r="AJ532" s="162" t="e">
        <f t="shared" si="906"/>
        <v>#REF!</v>
      </c>
      <c r="AK532" s="161">
        <v>0</v>
      </c>
      <c r="AL532" s="162">
        <f t="shared" si="907"/>
        <v>0</v>
      </c>
      <c r="AM532" s="161" t="e">
        <f t="shared" si="908"/>
        <v>#REF!</v>
      </c>
      <c r="AN532" s="162" t="e">
        <f t="shared" si="909"/>
        <v>#REF!</v>
      </c>
      <c r="AO532" s="161">
        <v>0</v>
      </c>
      <c r="AP532" s="162">
        <f t="shared" si="910"/>
        <v>0</v>
      </c>
      <c r="AQ532" s="161" t="e">
        <f t="shared" si="911"/>
        <v>#REF!</v>
      </c>
      <c r="AR532" s="162" t="e">
        <f t="shared" si="912"/>
        <v>#REF!</v>
      </c>
      <c r="AS532" s="161">
        <v>0</v>
      </c>
      <c r="AT532" s="162">
        <f t="shared" si="913"/>
        <v>0</v>
      </c>
      <c r="AU532" s="161" t="e">
        <f t="shared" si="914"/>
        <v>#REF!</v>
      </c>
      <c r="AV532" s="162" t="e">
        <f t="shared" si="915"/>
        <v>#REF!</v>
      </c>
      <c r="AW532" s="161">
        <v>0</v>
      </c>
      <c r="AX532" s="162">
        <f t="shared" si="916"/>
        <v>0</v>
      </c>
      <c r="AY532" s="161" t="e">
        <f t="shared" si="917"/>
        <v>#REF!</v>
      </c>
      <c r="AZ532" s="162" t="e">
        <f t="shared" si="918"/>
        <v>#REF!</v>
      </c>
      <c r="BA532" s="161">
        <v>0</v>
      </c>
      <c r="BB532" s="162">
        <f t="shared" si="919"/>
        <v>0</v>
      </c>
      <c r="BC532" s="161" t="e">
        <f t="shared" si="920"/>
        <v>#REF!</v>
      </c>
      <c r="BD532" s="162" t="e">
        <f t="shared" si="921"/>
        <v>#REF!</v>
      </c>
      <c r="BE532" s="161">
        <v>0</v>
      </c>
      <c r="BF532" s="162">
        <f t="shared" si="922"/>
        <v>0</v>
      </c>
      <c r="BG532" s="161" t="e">
        <f t="shared" si="923"/>
        <v>#REF!</v>
      </c>
      <c r="BH532" s="162" t="e">
        <f t="shared" si="924"/>
        <v>#REF!</v>
      </c>
      <c r="BI532" s="161">
        <v>0</v>
      </c>
      <c r="BJ532" s="162">
        <f t="shared" si="925"/>
        <v>0</v>
      </c>
      <c r="BK532" s="161" t="e">
        <f t="shared" si="926"/>
        <v>#REF!</v>
      </c>
      <c r="BL532" s="162" t="e">
        <f t="shared" si="927"/>
        <v>#REF!</v>
      </c>
      <c r="BM532" s="161">
        <v>0</v>
      </c>
      <c r="BN532" s="162">
        <f t="shared" si="928"/>
        <v>0</v>
      </c>
      <c r="BO532" s="161" t="e">
        <f t="shared" si="929"/>
        <v>#REF!</v>
      </c>
      <c r="BP532" s="162" t="e">
        <f t="shared" si="930"/>
        <v>#REF!</v>
      </c>
    </row>
    <row r="533" spans="1:69" s="1" customFormat="1" ht="16.5" hidden="1" customHeight="1" x14ac:dyDescent="0.2">
      <c r="A533" s="114"/>
      <c r="B533" s="16"/>
      <c r="C533" s="98" t="s">
        <v>242</v>
      </c>
      <c r="D533" s="98" t="s">
        <v>108</v>
      </c>
      <c r="E533" s="99" t="s">
        <v>886</v>
      </c>
      <c r="F533" s="100" t="s">
        <v>887</v>
      </c>
      <c r="G533" s="101" t="s">
        <v>584</v>
      </c>
      <c r="H533" s="102">
        <v>1</v>
      </c>
      <c r="I533" s="103">
        <v>1499.9</v>
      </c>
      <c r="J533" s="104">
        <f t="shared" si="890"/>
        <v>1499.9</v>
      </c>
      <c r="K533" s="142"/>
      <c r="M533" s="161">
        <v>0</v>
      </c>
      <c r="N533" s="162">
        <f t="shared" si="891"/>
        <v>0</v>
      </c>
      <c r="O533" s="161">
        <v>0</v>
      </c>
      <c r="P533" s="162">
        <f t="shared" si="892"/>
        <v>0</v>
      </c>
      <c r="Q533" s="161">
        <v>0</v>
      </c>
      <c r="R533" s="162">
        <f t="shared" si="893"/>
        <v>0</v>
      </c>
      <c r="S533" s="161">
        <f t="shared" si="894"/>
        <v>0</v>
      </c>
      <c r="T533" s="162">
        <f t="shared" si="895"/>
        <v>0</v>
      </c>
      <c r="U533" s="161">
        <v>0</v>
      </c>
      <c r="V533" s="162">
        <f t="shared" si="896"/>
        <v>0</v>
      </c>
      <c r="W533" s="161">
        <f t="shared" si="897"/>
        <v>0</v>
      </c>
      <c r="X533" s="162">
        <f t="shared" si="898"/>
        <v>0</v>
      </c>
      <c r="Y533" s="161">
        <v>0</v>
      </c>
      <c r="Z533" s="162">
        <f t="shared" si="899"/>
        <v>0</v>
      </c>
      <c r="AA533" s="161" t="e">
        <f>#REF!+#REF!</f>
        <v>#REF!</v>
      </c>
      <c r="AB533" s="162" t="e">
        <f t="shared" si="900"/>
        <v>#REF!</v>
      </c>
      <c r="AC533" s="161">
        <v>0</v>
      </c>
      <c r="AD533" s="162">
        <f t="shared" si="901"/>
        <v>0</v>
      </c>
      <c r="AE533" s="161" t="e">
        <f t="shared" si="902"/>
        <v>#REF!</v>
      </c>
      <c r="AF533" s="162" t="e">
        <f t="shared" si="903"/>
        <v>#REF!</v>
      </c>
      <c r="AG533" s="161">
        <v>0</v>
      </c>
      <c r="AH533" s="162">
        <f t="shared" si="904"/>
        <v>0</v>
      </c>
      <c r="AI533" s="161" t="e">
        <f t="shared" si="905"/>
        <v>#REF!</v>
      </c>
      <c r="AJ533" s="162" t="e">
        <f t="shared" si="906"/>
        <v>#REF!</v>
      </c>
      <c r="AK533" s="161">
        <v>0</v>
      </c>
      <c r="AL533" s="162">
        <f t="shared" si="907"/>
        <v>0</v>
      </c>
      <c r="AM533" s="161" t="e">
        <f t="shared" si="908"/>
        <v>#REF!</v>
      </c>
      <c r="AN533" s="162" t="e">
        <f t="shared" si="909"/>
        <v>#REF!</v>
      </c>
      <c r="AO533" s="161">
        <v>0</v>
      </c>
      <c r="AP533" s="162">
        <f t="shared" si="910"/>
        <v>0</v>
      </c>
      <c r="AQ533" s="161" t="e">
        <f t="shared" si="911"/>
        <v>#REF!</v>
      </c>
      <c r="AR533" s="162" t="e">
        <f t="shared" si="912"/>
        <v>#REF!</v>
      </c>
      <c r="AS533" s="161">
        <v>0</v>
      </c>
      <c r="AT533" s="162">
        <f t="shared" si="913"/>
        <v>0</v>
      </c>
      <c r="AU533" s="161" t="e">
        <f t="shared" si="914"/>
        <v>#REF!</v>
      </c>
      <c r="AV533" s="162" t="e">
        <f t="shared" si="915"/>
        <v>#REF!</v>
      </c>
      <c r="AW533" s="161">
        <v>0</v>
      </c>
      <c r="AX533" s="162">
        <f t="shared" si="916"/>
        <v>0</v>
      </c>
      <c r="AY533" s="161" t="e">
        <f t="shared" si="917"/>
        <v>#REF!</v>
      </c>
      <c r="AZ533" s="162" t="e">
        <f t="shared" si="918"/>
        <v>#REF!</v>
      </c>
      <c r="BA533" s="161">
        <v>0</v>
      </c>
      <c r="BB533" s="162">
        <f t="shared" si="919"/>
        <v>0</v>
      </c>
      <c r="BC533" s="161" t="e">
        <f t="shared" si="920"/>
        <v>#REF!</v>
      </c>
      <c r="BD533" s="162" t="e">
        <f t="shared" si="921"/>
        <v>#REF!</v>
      </c>
      <c r="BE533" s="161">
        <v>0</v>
      </c>
      <c r="BF533" s="162">
        <f t="shared" si="922"/>
        <v>0</v>
      </c>
      <c r="BG533" s="161" t="e">
        <f t="shared" si="923"/>
        <v>#REF!</v>
      </c>
      <c r="BH533" s="162" t="e">
        <f t="shared" si="924"/>
        <v>#REF!</v>
      </c>
      <c r="BI533" s="161">
        <v>0</v>
      </c>
      <c r="BJ533" s="162">
        <f t="shared" si="925"/>
        <v>0</v>
      </c>
      <c r="BK533" s="161" t="e">
        <f t="shared" si="926"/>
        <v>#REF!</v>
      </c>
      <c r="BL533" s="162" t="e">
        <f t="shared" si="927"/>
        <v>#REF!</v>
      </c>
      <c r="BM533" s="161">
        <v>0</v>
      </c>
      <c r="BN533" s="162">
        <f t="shared" si="928"/>
        <v>0</v>
      </c>
      <c r="BO533" s="161" t="e">
        <f t="shared" si="929"/>
        <v>#REF!</v>
      </c>
      <c r="BP533" s="162" t="e">
        <f t="shared" si="930"/>
        <v>#REF!</v>
      </c>
    </row>
    <row r="534" spans="1:69" s="1" customFormat="1" ht="16.5" hidden="1" customHeight="1" x14ac:dyDescent="0.2">
      <c r="A534" s="114"/>
      <c r="B534" s="16"/>
      <c r="C534" s="98" t="s">
        <v>244</v>
      </c>
      <c r="D534" s="98" t="s">
        <v>108</v>
      </c>
      <c r="E534" s="99" t="s">
        <v>888</v>
      </c>
      <c r="F534" s="100" t="s">
        <v>889</v>
      </c>
      <c r="G534" s="101" t="s">
        <v>584</v>
      </c>
      <c r="H534" s="102">
        <v>3</v>
      </c>
      <c r="I534" s="103">
        <v>225.99</v>
      </c>
      <c r="J534" s="104">
        <f t="shared" si="890"/>
        <v>677.97</v>
      </c>
      <c r="K534" s="142"/>
      <c r="M534" s="161">
        <v>0</v>
      </c>
      <c r="N534" s="162">
        <f t="shared" si="891"/>
        <v>0</v>
      </c>
      <c r="O534" s="161">
        <v>0</v>
      </c>
      <c r="P534" s="162">
        <f t="shared" si="892"/>
        <v>0</v>
      </c>
      <c r="Q534" s="161">
        <v>0</v>
      </c>
      <c r="R534" s="162">
        <f t="shared" si="893"/>
        <v>0</v>
      </c>
      <c r="S534" s="161">
        <f t="shared" si="894"/>
        <v>0</v>
      </c>
      <c r="T534" s="162">
        <f t="shared" si="895"/>
        <v>0</v>
      </c>
      <c r="U534" s="161">
        <v>0</v>
      </c>
      <c r="V534" s="162">
        <f t="shared" si="896"/>
        <v>0</v>
      </c>
      <c r="W534" s="161">
        <f t="shared" si="897"/>
        <v>0</v>
      </c>
      <c r="X534" s="162">
        <f t="shared" si="898"/>
        <v>0</v>
      </c>
      <c r="Y534" s="161">
        <v>0</v>
      </c>
      <c r="Z534" s="162">
        <f t="shared" si="899"/>
        <v>0</v>
      </c>
      <c r="AA534" s="161" t="e">
        <f>#REF!+#REF!</f>
        <v>#REF!</v>
      </c>
      <c r="AB534" s="162" t="e">
        <f t="shared" si="900"/>
        <v>#REF!</v>
      </c>
      <c r="AC534" s="161">
        <v>0</v>
      </c>
      <c r="AD534" s="162">
        <f t="shared" si="901"/>
        <v>0</v>
      </c>
      <c r="AE534" s="161" t="e">
        <f t="shared" si="902"/>
        <v>#REF!</v>
      </c>
      <c r="AF534" s="162" t="e">
        <f t="shared" si="903"/>
        <v>#REF!</v>
      </c>
      <c r="AG534" s="161">
        <v>0</v>
      </c>
      <c r="AH534" s="162">
        <f t="shared" si="904"/>
        <v>0</v>
      </c>
      <c r="AI534" s="161" t="e">
        <f t="shared" si="905"/>
        <v>#REF!</v>
      </c>
      <c r="AJ534" s="162" t="e">
        <f t="shared" si="906"/>
        <v>#REF!</v>
      </c>
      <c r="AK534" s="161">
        <v>0</v>
      </c>
      <c r="AL534" s="162">
        <f t="shared" si="907"/>
        <v>0</v>
      </c>
      <c r="AM534" s="161" t="e">
        <f t="shared" si="908"/>
        <v>#REF!</v>
      </c>
      <c r="AN534" s="162" t="e">
        <f t="shared" si="909"/>
        <v>#REF!</v>
      </c>
      <c r="AO534" s="161">
        <v>0</v>
      </c>
      <c r="AP534" s="162">
        <f t="shared" si="910"/>
        <v>0</v>
      </c>
      <c r="AQ534" s="161" t="e">
        <f t="shared" si="911"/>
        <v>#REF!</v>
      </c>
      <c r="AR534" s="162" t="e">
        <f t="shared" si="912"/>
        <v>#REF!</v>
      </c>
      <c r="AS534" s="161">
        <v>0</v>
      </c>
      <c r="AT534" s="162">
        <f t="shared" si="913"/>
        <v>0</v>
      </c>
      <c r="AU534" s="161" t="e">
        <f t="shared" si="914"/>
        <v>#REF!</v>
      </c>
      <c r="AV534" s="162" t="e">
        <f t="shared" si="915"/>
        <v>#REF!</v>
      </c>
      <c r="AW534" s="161">
        <v>0</v>
      </c>
      <c r="AX534" s="162">
        <f t="shared" si="916"/>
        <v>0</v>
      </c>
      <c r="AY534" s="161" t="e">
        <f t="shared" si="917"/>
        <v>#REF!</v>
      </c>
      <c r="AZ534" s="162" t="e">
        <f t="shared" si="918"/>
        <v>#REF!</v>
      </c>
      <c r="BA534" s="161">
        <v>0</v>
      </c>
      <c r="BB534" s="162">
        <f t="shared" si="919"/>
        <v>0</v>
      </c>
      <c r="BC534" s="161" t="e">
        <f t="shared" si="920"/>
        <v>#REF!</v>
      </c>
      <c r="BD534" s="162" t="e">
        <f t="shared" si="921"/>
        <v>#REF!</v>
      </c>
      <c r="BE534" s="161">
        <v>0</v>
      </c>
      <c r="BF534" s="162">
        <f t="shared" si="922"/>
        <v>0</v>
      </c>
      <c r="BG534" s="161" t="e">
        <f t="shared" si="923"/>
        <v>#REF!</v>
      </c>
      <c r="BH534" s="162" t="e">
        <f t="shared" si="924"/>
        <v>#REF!</v>
      </c>
      <c r="BI534" s="161">
        <v>0</v>
      </c>
      <c r="BJ534" s="162">
        <f t="shared" si="925"/>
        <v>0</v>
      </c>
      <c r="BK534" s="161" t="e">
        <f t="shared" si="926"/>
        <v>#REF!</v>
      </c>
      <c r="BL534" s="162" t="e">
        <f t="shared" si="927"/>
        <v>#REF!</v>
      </c>
      <c r="BM534" s="161">
        <v>0</v>
      </c>
      <c r="BN534" s="162">
        <f t="shared" si="928"/>
        <v>0</v>
      </c>
      <c r="BO534" s="161" t="e">
        <f t="shared" si="929"/>
        <v>#REF!</v>
      </c>
      <c r="BP534" s="162" t="e">
        <f t="shared" si="930"/>
        <v>#REF!</v>
      </c>
    </row>
    <row r="535" spans="1:69" s="1" customFormat="1" ht="16.5" hidden="1" customHeight="1" x14ac:dyDescent="0.2">
      <c r="A535" s="114"/>
      <c r="B535" s="16"/>
      <c r="C535" s="98" t="s">
        <v>245</v>
      </c>
      <c r="D535" s="98" t="s">
        <v>108</v>
      </c>
      <c r="E535" s="99" t="s">
        <v>890</v>
      </c>
      <c r="F535" s="100" t="s">
        <v>891</v>
      </c>
      <c r="G535" s="101" t="s">
        <v>584</v>
      </c>
      <c r="H535" s="102">
        <v>8</v>
      </c>
      <c r="I535" s="103">
        <v>135.26</v>
      </c>
      <c r="J535" s="104">
        <f t="shared" si="890"/>
        <v>1082.08</v>
      </c>
      <c r="K535" s="142"/>
      <c r="M535" s="161">
        <v>0</v>
      </c>
      <c r="N535" s="162">
        <f t="shared" si="891"/>
        <v>0</v>
      </c>
      <c r="O535" s="161">
        <v>0</v>
      </c>
      <c r="P535" s="162">
        <f t="shared" si="892"/>
        <v>0</v>
      </c>
      <c r="Q535" s="161">
        <v>0</v>
      </c>
      <c r="R535" s="162">
        <f t="shared" si="893"/>
        <v>0</v>
      </c>
      <c r="S535" s="161">
        <f t="shared" si="894"/>
        <v>0</v>
      </c>
      <c r="T535" s="162">
        <f t="shared" si="895"/>
        <v>0</v>
      </c>
      <c r="U535" s="161">
        <v>0</v>
      </c>
      <c r="V535" s="162">
        <f t="shared" si="896"/>
        <v>0</v>
      </c>
      <c r="W535" s="161">
        <f t="shared" si="897"/>
        <v>0</v>
      </c>
      <c r="X535" s="162">
        <f t="shared" si="898"/>
        <v>0</v>
      </c>
      <c r="Y535" s="161">
        <v>0</v>
      </c>
      <c r="Z535" s="162">
        <f t="shared" si="899"/>
        <v>0</v>
      </c>
      <c r="AA535" s="161" t="e">
        <f>#REF!+#REF!</f>
        <v>#REF!</v>
      </c>
      <c r="AB535" s="162" t="e">
        <f t="shared" si="900"/>
        <v>#REF!</v>
      </c>
      <c r="AC535" s="161">
        <v>0</v>
      </c>
      <c r="AD535" s="162">
        <f t="shared" si="901"/>
        <v>0</v>
      </c>
      <c r="AE535" s="161" t="e">
        <f t="shared" si="902"/>
        <v>#REF!</v>
      </c>
      <c r="AF535" s="162" t="e">
        <f t="shared" si="903"/>
        <v>#REF!</v>
      </c>
      <c r="AG535" s="161">
        <v>0</v>
      </c>
      <c r="AH535" s="162">
        <f t="shared" si="904"/>
        <v>0</v>
      </c>
      <c r="AI535" s="161" t="e">
        <f t="shared" si="905"/>
        <v>#REF!</v>
      </c>
      <c r="AJ535" s="162" t="e">
        <f t="shared" si="906"/>
        <v>#REF!</v>
      </c>
      <c r="AK535" s="161">
        <v>0</v>
      </c>
      <c r="AL535" s="162">
        <f t="shared" si="907"/>
        <v>0</v>
      </c>
      <c r="AM535" s="161" t="e">
        <f t="shared" si="908"/>
        <v>#REF!</v>
      </c>
      <c r="AN535" s="162" t="e">
        <f t="shared" si="909"/>
        <v>#REF!</v>
      </c>
      <c r="AO535" s="161">
        <v>0</v>
      </c>
      <c r="AP535" s="162">
        <f t="shared" si="910"/>
        <v>0</v>
      </c>
      <c r="AQ535" s="161" t="e">
        <f t="shared" si="911"/>
        <v>#REF!</v>
      </c>
      <c r="AR535" s="162" t="e">
        <f t="shared" si="912"/>
        <v>#REF!</v>
      </c>
      <c r="AS535" s="161">
        <v>0</v>
      </c>
      <c r="AT535" s="162">
        <f t="shared" si="913"/>
        <v>0</v>
      </c>
      <c r="AU535" s="161" t="e">
        <f t="shared" si="914"/>
        <v>#REF!</v>
      </c>
      <c r="AV535" s="162" t="e">
        <f t="shared" si="915"/>
        <v>#REF!</v>
      </c>
      <c r="AW535" s="161">
        <v>0</v>
      </c>
      <c r="AX535" s="162">
        <f t="shared" si="916"/>
        <v>0</v>
      </c>
      <c r="AY535" s="161" t="e">
        <f t="shared" si="917"/>
        <v>#REF!</v>
      </c>
      <c r="AZ535" s="162" t="e">
        <f t="shared" si="918"/>
        <v>#REF!</v>
      </c>
      <c r="BA535" s="161">
        <v>0</v>
      </c>
      <c r="BB535" s="162">
        <f t="shared" si="919"/>
        <v>0</v>
      </c>
      <c r="BC535" s="161" t="e">
        <f t="shared" si="920"/>
        <v>#REF!</v>
      </c>
      <c r="BD535" s="162" t="e">
        <f t="shared" si="921"/>
        <v>#REF!</v>
      </c>
      <c r="BE535" s="161">
        <v>0</v>
      </c>
      <c r="BF535" s="162">
        <f t="shared" si="922"/>
        <v>0</v>
      </c>
      <c r="BG535" s="161" t="e">
        <f t="shared" si="923"/>
        <v>#REF!</v>
      </c>
      <c r="BH535" s="162" t="e">
        <f t="shared" si="924"/>
        <v>#REF!</v>
      </c>
      <c r="BI535" s="161">
        <v>0</v>
      </c>
      <c r="BJ535" s="162">
        <f t="shared" si="925"/>
        <v>0</v>
      </c>
      <c r="BK535" s="161" t="e">
        <f t="shared" si="926"/>
        <v>#REF!</v>
      </c>
      <c r="BL535" s="162" t="e">
        <f t="shared" si="927"/>
        <v>#REF!</v>
      </c>
      <c r="BM535" s="161">
        <v>0</v>
      </c>
      <c r="BN535" s="162">
        <f t="shared" si="928"/>
        <v>0</v>
      </c>
      <c r="BO535" s="161" t="e">
        <f t="shared" si="929"/>
        <v>#REF!</v>
      </c>
      <c r="BP535" s="162" t="e">
        <f t="shared" si="930"/>
        <v>#REF!</v>
      </c>
    </row>
    <row r="536" spans="1:69" s="1" customFormat="1" ht="16.5" hidden="1" customHeight="1" x14ac:dyDescent="0.2">
      <c r="A536" s="114"/>
      <c r="B536" s="16"/>
      <c r="C536" s="98" t="s">
        <v>246</v>
      </c>
      <c r="D536" s="98" t="s">
        <v>108</v>
      </c>
      <c r="E536" s="99" t="s">
        <v>892</v>
      </c>
      <c r="F536" s="100" t="s">
        <v>893</v>
      </c>
      <c r="G536" s="101" t="s">
        <v>584</v>
      </c>
      <c r="H536" s="102">
        <v>10</v>
      </c>
      <c r="I536" s="103">
        <v>116.39</v>
      </c>
      <c r="J536" s="104">
        <f t="shared" si="890"/>
        <v>1163.9000000000001</v>
      </c>
      <c r="K536" s="142"/>
      <c r="M536" s="161">
        <v>0</v>
      </c>
      <c r="N536" s="162">
        <f t="shared" si="891"/>
        <v>0</v>
      </c>
      <c r="O536" s="161">
        <v>0</v>
      </c>
      <c r="P536" s="162">
        <f t="shared" si="892"/>
        <v>0</v>
      </c>
      <c r="Q536" s="161">
        <v>0</v>
      </c>
      <c r="R536" s="162">
        <f t="shared" si="893"/>
        <v>0</v>
      </c>
      <c r="S536" s="161">
        <f t="shared" si="894"/>
        <v>0</v>
      </c>
      <c r="T536" s="162">
        <f t="shared" si="895"/>
        <v>0</v>
      </c>
      <c r="U536" s="161">
        <v>0</v>
      </c>
      <c r="V536" s="162">
        <f t="shared" si="896"/>
        <v>0</v>
      </c>
      <c r="W536" s="161">
        <f t="shared" si="897"/>
        <v>0</v>
      </c>
      <c r="X536" s="162">
        <f t="shared" si="898"/>
        <v>0</v>
      </c>
      <c r="Y536" s="161">
        <v>0</v>
      </c>
      <c r="Z536" s="162">
        <f t="shared" si="899"/>
        <v>0</v>
      </c>
      <c r="AA536" s="161" t="e">
        <f>#REF!+#REF!</f>
        <v>#REF!</v>
      </c>
      <c r="AB536" s="162" t="e">
        <f t="shared" si="900"/>
        <v>#REF!</v>
      </c>
      <c r="AC536" s="161">
        <v>0</v>
      </c>
      <c r="AD536" s="162">
        <f t="shared" si="901"/>
        <v>0</v>
      </c>
      <c r="AE536" s="161" t="e">
        <f t="shared" si="902"/>
        <v>#REF!</v>
      </c>
      <c r="AF536" s="162" t="e">
        <f t="shared" si="903"/>
        <v>#REF!</v>
      </c>
      <c r="AG536" s="161">
        <v>0</v>
      </c>
      <c r="AH536" s="162">
        <f t="shared" si="904"/>
        <v>0</v>
      </c>
      <c r="AI536" s="161" t="e">
        <f t="shared" si="905"/>
        <v>#REF!</v>
      </c>
      <c r="AJ536" s="162" t="e">
        <f t="shared" si="906"/>
        <v>#REF!</v>
      </c>
      <c r="AK536" s="161">
        <v>0</v>
      </c>
      <c r="AL536" s="162">
        <f t="shared" si="907"/>
        <v>0</v>
      </c>
      <c r="AM536" s="161" t="e">
        <f t="shared" si="908"/>
        <v>#REF!</v>
      </c>
      <c r="AN536" s="162" t="e">
        <f t="shared" si="909"/>
        <v>#REF!</v>
      </c>
      <c r="AO536" s="161">
        <v>0</v>
      </c>
      <c r="AP536" s="162">
        <f t="shared" si="910"/>
        <v>0</v>
      </c>
      <c r="AQ536" s="161" t="e">
        <f t="shared" si="911"/>
        <v>#REF!</v>
      </c>
      <c r="AR536" s="162" t="e">
        <f t="shared" si="912"/>
        <v>#REF!</v>
      </c>
      <c r="AS536" s="161">
        <v>0</v>
      </c>
      <c r="AT536" s="162">
        <f t="shared" si="913"/>
        <v>0</v>
      </c>
      <c r="AU536" s="161" t="e">
        <f t="shared" si="914"/>
        <v>#REF!</v>
      </c>
      <c r="AV536" s="162" t="e">
        <f t="shared" si="915"/>
        <v>#REF!</v>
      </c>
      <c r="AW536" s="161">
        <v>0</v>
      </c>
      <c r="AX536" s="162">
        <f t="shared" si="916"/>
        <v>0</v>
      </c>
      <c r="AY536" s="161" t="e">
        <f t="shared" si="917"/>
        <v>#REF!</v>
      </c>
      <c r="AZ536" s="162" t="e">
        <f t="shared" si="918"/>
        <v>#REF!</v>
      </c>
      <c r="BA536" s="161">
        <v>0</v>
      </c>
      <c r="BB536" s="162">
        <f t="shared" si="919"/>
        <v>0</v>
      </c>
      <c r="BC536" s="161" t="e">
        <f t="shared" si="920"/>
        <v>#REF!</v>
      </c>
      <c r="BD536" s="162" t="e">
        <f t="shared" si="921"/>
        <v>#REF!</v>
      </c>
      <c r="BE536" s="161">
        <v>0</v>
      </c>
      <c r="BF536" s="162">
        <f t="shared" si="922"/>
        <v>0</v>
      </c>
      <c r="BG536" s="161" t="e">
        <f t="shared" si="923"/>
        <v>#REF!</v>
      </c>
      <c r="BH536" s="162" t="e">
        <f t="shared" si="924"/>
        <v>#REF!</v>
      </c>
      <c r="BI536" s="161">
        <v>0</v>
      </c>
      <c r="BJ536" s="162">
        <f t="shared" si="925"/>
        <v>0</v>
      </c>
      <c r="BK536" s="161" t="e">
        <f t="shared" si="926"/>
        <v>#REF!</v>
      </c>
      <c r="BL536" s="162" t="e">
        <f t="shared" si="927"/>
        <v>#REF!</v>
      </c>
      <c r="BM536" s="161">
        <v>0</v>
      </c>
      <c r="BN536" s="162">
        <f t="shared" si="928"/>
        <v>0</v>
      </c>
      <c r="BO536" s="161" t="e">
        <f t="shared" si="929"/>
        <v>#REF!</v>
      </c>
      <c r="BP536" s="162" t="e">
        <f t="shared" si="930"/>
        <v>#REF!</v>
      </c>
    </row>
    <row r="537" spans="1:69" s="1" customFormat="1" ht="16.5" hidden="1" customHeight="1" x14ac:dyDescent="0.2">
      <c r="A537" s="114"/>
      <c r="B537" s="16"/>
      <c r="C537" s="98" t="s">
        <v>247</v>
      </c>
      <c r="D537" s="98" t="s">
        <v>108</v>
      </c>
      <c r="E537" s="99" t="s">
        <v>894</v>
      </c>
      <c r="F537" s="100" t="s">
        <v>895</v>
      </c>
      <c r="G537" s="101" t="s">
        <v>584</v>
      </c>
      <c r="H537" s="102">
        <v>2</v>
      </c>
      <c r="I537" s="103">
        <v>156.46</v>
      </c>
      <c r="J537" s="104">
        <f t="shared" si="890"/>
        <v>312.92</v>
      </c>
      <c r="K537" s="142"/>
      <c r="M537" s="161">
        <v>0</v>
      </c>
      <c r="N537" s="162">
        <f t="shared" si="891"/>
        <v>0</v>
      </c>
      <c r="O537" s="161">
        <v>0</v>
      </c>
      <c r="P537" s="162">
        <f t="shared" si="892"/>
        <v>0</v>
      </c>
      <c r="Q537" s="161">
        <v>0</v>
      </c>
      <c r="R537" s="162">
        <f t="shared" si="893"/>
        <v>0</v>
      </c>
      <c r="S537" s="161">
        <f t="shared" si="894"/>
        <v>0</v>
      </c>
      <c r="T537" s="162">
        <f t="shared" si="895"/>
        <v>0</v>
      </c>
      <c r="U537" s="161">
        <v>0</v>
      </c>
      <c r="V537" s="162">
        <f t="shared" si="896"/>
        <v>0</v>
      </c>
      <c r="W537" s="161">
        <f t="shared" si="897"/>
        <v>0</v>
      </c>
      <c r="X537" s="162">
        <f t="shared" si="898"/>
        <v>0</v>
      </c>
      <c r="Y537" s="161">
        <v>0</v>
      </c>
      <c r="Z537" s="162">
        <f t="shared" si="899"/>
        <v>0</v>
      </c>
      <c r="AA537" s="161" t="e">
        <f>#REF!+#REF!</f>
        <v>#REF!</v>
      </c>
      <c r="AB537" s="162" t="e">
        <f t="shared" si="900"/>
        <v>#REF!</v>
      </c>
      <c r="AC537" s="161">
        <v>0</v>
      </c>
      <c r="AD537" s="162">
        <f t="shared" si="901"/>
        <v>0</v>
      </c>
      <c r="AE537" s="161" t="e">
        <f t="shared" si="902"/>
        <v>#REF!</v>
      </c>
      <c r="AF537" s="162" t="e">
        <f t="shared" si="903"/>
        <v>#REF!</v>
      </c>
      <c r="AG537" s="161">
        <v>0</v>
      </c>
      <c r="AH537" s="162">
        <f t="shared" si="904"/>
        <v>0</v>
      </c>
      <c r="AI537" s="161" t="e">
        <f t="shared" si="905"/>
        <v>#REF!</v>
      </c>
      <c r="AJ537" s="162" t="e">
        <f t="shared" si="906"/>
        <v>#REF!</v>
      </c>
      <c r="AK537" s="161">
        <v>0</v>
      </c>
      <c r="AL537" s="162">
        <f t="shared" si="907"/>
        <v>0</v>
      </c>
      <c r="AM537" s="161" t="e">
        <f t="shared" si="908"/>
        <v>#REF!</v>
      </c>
      <c r="AN537" s="162" t="e">
        <f t="shared" si="909"/>
        <v>#REF!</v>
      </c>
      <c r="AO537" s="161">
        <v>0</v>
      </c>
      <c r="AP537" s="162">
        <f t="shared" si="910"/>
        <v>0</v>
      </c>
      <c r="AQ537" s="161" t="e">
        <f t="shared" si="911"/>
        <v>#REF!</v>
      </c>
      <c r="AR537" s="162" t="e">
        <f t="shared" si="912"/>
        <v>#REF!</v>
      </c>
      <c r="AS537" s="161">
        <v>0</v>
      </c>
      <c r="AT537" s="162">
        <f t="shared" si="913"/>
        <v>0</v>
      </c>
      <c r="AU537" s="161" t="e">
        <f t="shared" si="914"/>
        <v>#REF!</v>
      </c>
      <c r="AV537" s="162" t="e">
        <f t="shared" si="915"/>
        <v>#REF!</v>
      </c>
      <c r="AW537" s="161">
        <v>0</v>
      </c>
      <c r="AX537" s="162">
        <f t="shared" si="916"/>
        <v>0</v>
      </c>
      <c r="AY537" s="161" t="e">
        <f t="shared" si="917"/>
        <v>#REF!</v>
      </c>
      <c r="AZ537" s="162" t="e">
        <f t="shared" si="918"/>
        <v>#REF!</v>
      </c>
      <c r="BA537" s="161">
        <v>0</v>
      </c>
      <c r="BB537" s="162">
        <f t="shared" si="919"/>
        <v>0</v>
      </c>
      <c r="BC537" s="161" t="e">
        <f t="shared" si="920"/>
        <v>#REF!</v>
      </c>
      <c r="BD537" s="162" t="e">
        <f t="shared" si="921"/>
        <v>#REF!</v>
      </c>
      <c r="BE537" s="161">
        <v>0</v>
      </c>
      <c r="BF537" s="162">
        <f t="shared" si="922"/>
        <v>0</v>
      </c>
      <c r="BG537" s="161" t="e">
        <f t="shared" si="923"/>
        <v>#REF!</v>
      </c>
      <c r="BH537" s="162" t="e">
        <f t="shared" si="924"/>
        <v>#REF!</v>
      </c>
      <c r="BI537" s="161">
        <v>0</v>
      </c>
      <c r="BJ537" s="162">
        <f t="shared" si="925"/>
        <v>0</v>
      </c>
      <c r="BK537" s="161" t="e">
        <f t="shared" si="926"/>
        <v>#REF!</v>
      </c>
      <c r="BL537" s="162" t="e">
        <f t="shared" si="927"/>
        <v>#REF!</v>
      </c>
      <c r="BM537" s="161">
        <v>0</v>
      </c>
      <c r="BN537" s="162">
        <f t="shared" si="928"/>
        <v>0</v>
      </c>
      <c r="BO537" s="161" t="e">
        <f t="shared" si="929"/>
        <v>#REF!</v>
      </c>
      <c r="BP537" s="162" t="e">
        <f t="shared" si="930"/>
        <v>#REF!</v>
      </c>
    </row>
    <row r="538" spans="1:69" s="1" customFormat="1" ht="16.5" hidden="1" customHeight="1" x14ac:dyDescent="0.2">
      <c r="A538" s="114"/>
      <c r="B538" s="16"/>
      <c r="C538" s="98" t="s">
        <v>248</v>
      </c>
      <c r="D538" s="98" t="s">
        <v>108</v>
      </c>
      <c r="E538" s="99" t="s">
        <v>896</v>
      </c>
      <c r="F538" s="100" t="s">
        <v>897</v>
      </c>
      <c r="G538" s="101" t="s">
        <v>584</v>
      </c>
      <c r="H538" s="102">
        <v>1</v>
      </c>
      <c r="I538" s="103">
        <v>495.76</v>
      </c>
      <c r="J538" s="104">
        <f t="shared" si="890"/>
        <v>495.76</v>
      </c>
      <c r="K538" s="142"/>
      <c r="M538" s="161">
        <v>0</v>
      </c>
      <c r="N538" s="162">
        <f t="shared" si="891"/>
        <v>0</v>
      </c>
      <c r="O538" s="161">
        <v>0</v>
      </c>
      <c r="P538" s="162">
        <f t="shared" si="892"/>
        <v>0</v>
      </c>
      <c r="Q538" s="161">
        <v>0</v>
      </c>
      <c r="R538" s="162">
        <f t="shared" si="893"/>
        <v>0</v>
      </c>
      <c r="S538" s="161">
        <f t="shared" si="894"/>
        <v>0</v>
      </c>
      <c r="T538" s="162">
        <f t="shared" si="895"/>
        <v>0</v>
      </c>
      <c r="U538" s="161">
        <v>0</v>
      </c>
      <c r="V538" s="162">
        <f t="shared" si="896"/>
        <v>0</v>
      </c>
      <c r="W538" s="161">
        <f t="shared" si="897"/>
        <v>0</v>
      </c>
      <c r="X538" s="162">
        <f t="shared" si="898"/>
        <v>0</v>
      </c>
      <c r="Y538" s="161">
        <v>0</v>
      </c>
      <c r="Z538" s="162">
        <f t="shared" si="899"/>
        <v>0</v>
      </c>
      <c r="AA538" s="161" t="e">
        <f>#REF!+#REF!</f>
        <v>#REF!</v>
      </c>
      <c r="AB538" s="162" t="e">
        <f t="shared" si="900"/>
        <v>#REF!</v>
      </c>
      <c r="AC538" s="161">
        <v>0</v>
      </c>
      <c r="AD538" s="162">
        <f t="shared" si="901"/>
        <v>0</v>
      </c>
      <c r="AE538" s="161" t="e">
        <f t="shared" si="902"/>
        <v>#REF!</v>
      </c>
      <c r="AF538" s="162" t="e">
        <f t="shared" si="903"/>
        <v>#REF!</v>
      </c>
      <c r="AG538" s="161">
        <v>0</v>
      </c>
      <c r="AH538" s="162">
        <f t="shared" si="904"/>
        <v>0</v>
      </c>
      <c r="AI538" s="161" t="e">
        <f t="shared" si="905"/>
        <v>#REF!</v>
      </c>
      <c r="AJ538" s="162" t="e">
        <f t="shared" si="906"/>
        <v>#REF!</v>
      </c>
      <c r="AK538" s="161">
        <v>0</v>
      </c>
      <c r="AL538" s="162">
        <f t="shared" si="907"/>
        <v>0</v>
      </c>
      <c r="AM538" s="161" t="e">
        <f t="shared" si="908"/>
        <v>#REF!</v>
      </c>
      <c r="AN538" s="162" t="e">
        <f t="shared" si="909"/>
        <v>#REF!</v>
      </c>
      <c r="AO538" s="161">
        <v>0</v>
      </c>
      <c r="AP538" s="162">
        <f t="shared" si="910"/>
        <v>0</v>
      </c>
      <c r="AQ538" s="161" t="e">
        <f t="shared" si="911"/>
        <v>#REF!</v>
      </c>
      <c r="AR538" s="162" t="e">
        <f t="shared" si="912"/>
        <v>#REF!</v>
      </c>
      <c r="AS538" s="161">
        <v>0</v>
      </c>
      <c r="AT538" s="162">
        <f t="shared" si="913"/>
        <v>0</v>
      </c>
      <c r="AU538" s="161" t="e">
        <f t="shared" si="914"/>
        <v>#REF!</v>
      </c>
      <c r="AV538" s="162" t="e">
        <f t="shared" si="915"/>
        <v>#REF!</v>
      </c>
      <c r="AW538" s="161">
        <v>0</v>
      </c>
      <c r="AX538" s="162">
        <f t="shared" si="916"/>
        <v>0</v>
      </c>
      <c r="AY538" s="161" t="e">
        <f t="shared" si="917"/>
        <v>#REF!</v>
      </c>
      <c r="AZ538" s="162" t="e">
        <f t="shared" si="918"/>
        <v>#REF!</v>
      </c>
      <c r="BA538" s="161">
        <v>0</v>
      </c>
      <c r="BB538" s="162">
        <f t="shared" si="919"/>
        <v>0</v>
      </c>
      <c r="BC538" s="161" t="e">
        <f t="shared" si="920"/>
        <v>#REF!</v>
      </c>
      <c r="BD538" s="162" t="e">
        <f t="shared" si="921"/>
        <v>#REF!</v>
      </c>
      <c r="BE538" s="161">
        <v>0</v>
      </c>
      <c r="BF538" s="162">
        <f t="shared" si="922"/>
        <v>0</v>
      </c>
      <c r="BG538" s="161" t="e">
        <f t="shared" si="923"/>
        <v>#REF!</v>
      </c>
      <c r="BH538" s="162" t="e">
        <f t="shared" si="924"/>
        <v>#REF!</v>
      </c>
      <c r="BI538" s="161">
        <v>0</v>
      </c>
      <c r="BJ538" s="162">
        <f t="shared" si="925"/>
        <v>0</v>
      </c>
      <c r="BK538" s="161" t="e">
        <f t="shared" si="926"/>
        <v>#REF!</v>
      </c>
      <c r="BL538" s="162" t="e">
        <f t="shared" si="927"/>
        <v>#REF!</v>
      </c>
      <c r="BM538" s="161">
        <v>0</v>
      </c>
      <c r="BN538" s="162">
        <f t="shared" si="928"/>
        <v>0</v>
      </c>
      <c r="BO538" s="161" t="e">
        <f t="shared" si="929"/>
        <v>#REF!</v>
      </c>
      <c r="BP538" s="162" t="e">
        <f t="shared" si="930"/>
        <v>#REF!</v>
      </c>
    </row>
    <row r="539" spans="1:69" s="1" customFormat="1" ht="16.5" hidden="1" customHeight="1" x14ac:dyDescent="0.2">
      <c r="A539" s="114"/>
      <c r="B539" s="16"/>
      <c r="C539" s="98" t="s">
        <v>249</v>
      </c>
      <c r="D539" s="98" t="s">
        <v>108</v>
      </c>
      <c r="E539" s="99" t="s">
        <v>898</v>
      </c>
      <c r="F539" s="100" t="s">
        <v>899</v>
      </c>
      <c r="G539" s="101" t="s">
        <v>584</v>
      </c>
      <c r="H539" s="102">
        <v>1</v>
      </c>
      <c r="I539" s="103">
        <v>581.62</v>
      </c>
      <c r="J539" s="104">
        <f t="shared" si="890"/>
        <v>581.62</v>
      </c>
      <c r="K539" s="142"/>
      <c r="M539" s="161">
        <v>0</v>
      </c>
      <c r="N539" s="162">
        <f t="shared" si="891"/>
        <v>0</v>
      </c>
      <c r="O539" s="161">
        <v>0</v>
      </c>
      <c r="P539" s="162">
        <f t="shared" si="892"/>
        <v>0</v>
      </c>
      <c r="Q539" s="161">
        <v>0</v>
      </c>
      <c r="R539" s="162">
        <f t="shared" si="893"/>
        <v>0</v>
      </c>
      <c r="S539" s="161">
        <f t="shared" si="894"/>
        <v>0</v>
      </c>
      <c r="T539" s="162">
        <f t="shared" si="895"/>
        <v>0</v>
      </c>
      <c r="U539" s="161">
        <v>0</v>
      </c>
      <c r="V539" s="162">
        <f t="shared" si="896"/>
        <v>0</v>
      </c>
      <c r="W539" s="161">
        <f t="shared" si="897"/>
        <v>0</v>
      </c>
      <c r="X539" s="162">
        <f t="shared" si="898"/>
        <v>0</v>
      </c>
      <c r="Y539" s="161">
        <v>0</v>
      </c>
      <c r="Z539" s="162">
        <f t="shared" si="899"/>
        <v>0</v>
      </c>
      <c r="AA539" s="161" t="e">
        <f>#REF!+#REF!</f>
        <v>#REF!</v>
      </c>
      <c r="AB539" s="162" t="e">
        <f t="shared" si="900"/>
        <v>#REF!</v>
      </c>
      <c r="AC539" s="161">
        <v>0</v>
      </c>
      <c r="AD539" s="162">
        <f t="shared" si="901"/>
        <v>0</v>
      </c>
      <c r="AE539" s="161" t="e">
        <f t="shared" si="902"/>
        <v>#REF!</v>
      </c>
      <c r="AF539" s="162" t="e">
        <f t="shared" si="903"/>
        <v>#REF!</v>
      </c>
      <c r="AG539" s="161">
        <v>0</v>
      </c>
      <c r="AH539" s="162">
        <f t="shared" si="904"/>
        <v>0</v>
      </c>
      <c r="AI539" s="161" t="e">
        <f t="shared" si="905"/>
        <v>#REF!</v>
      </c>
      <c r="AJ539" s="162" t="e">
        <f t="shared" si="906"/>
        <v>#REF!</v>
      </c>
      <c r="AK539" s="161">
        <v>0</v>
      </c>
      <c r="AL539" s="162">
        <f t="shared" si="907"/>
        <v>0</v>
      </c>
      <c r="AM539" s="161" t="e">
        <f t="shared" si="908"/>
        <v>#REF!</v>
      </c>
      <c r="AN539" s="162" t="e">
        <f t="shared" si="909"/>
        <v>#REF!</v>
      </c>
      <c r="AO539" s="161">
        <v>0</v>
      </c>
      <c r="AP539" s="162">
        <f t="shared" si="910"/>
        <v>0</v>
      </c>
      <c r="AQ539" s="161" t="e">
        <f t="shared" si="911"/>
        <v>#REF!</v>
      </c>
      <c r="AR539" s="162" t="e">
        <f t="shared" si="912"/>
        <v>#REF!</v>
      </c>
      <c r="AS539" s="161">
        <v>0</v>
      </c>
      <c r="AT539" s="162">
        <f t="shared" si="913"/>
        <v>0</v>
      </c>
      <c r="AU539" s="161" t="e">
        <f t="shared" si="914"/>
        <v>#REF!</v>
      </c>
      <c r="AV539" s="162" t="e">
        <f t="shared" si="915"/>
        <v>#REF!</v>
      </c>
      <c r="AW539" s="161">
        <v>0</v>
      </c>
      <c r="AX539" s="162">
        <f t="shared" si="916"/>
        <v>0</v>
      </c>
      <c r="AY539" s="161" t="e">
        <f t="shared" si="917"/>
        <v>#REF!</v>
      </c>
      <c r="AZ539" s="162" t="e">
        <f t="shared" si="918"/>
        <v>#REF!</v>
      </c>
      <c r="BA539" s="161">
        <v>0</v>
      </c>
      <c r="BB539" s="162">
        <f t="shared" si="919"/>
        <v>0</v>
      </c>
      <c r="BC539" s="161" t="e">
        <f t="shared" si="920"/>
        <v>#REF!</v>
      </c>
      <c r="BD539" s="162" t="e">
        <f t="shared" si="921"/>
        <v>#REF!</v>
      </c>
      <c r="BE539" s="161">
        <v>0</v>
      </c>
      <c r="BF539" s="162">
        <f t="shared" si="922"/>
        <v>0</v>
      </c>
      <c r="BG539" s="161" t="e">
        <f t="shared" si="923"/>
        <v>#REF!</v>
      </c>
      <c r="BH539" s="162" t="e">
        <f t="shared" si="924"/>
        <v>#REF!</v>
      </c>
      <c r="BI539" s="161">
        <v>0</v>
      </c>
      <c r="BJ539" s="162">
        <f t="shared" si="925"/>
        <v>0</v>
      </c>
      <c r="BK539" s="161" t="e">
        <f t="shared" si="926"/>
        <v>#REF!</v>
      </c>
      <c r="BL539" s="162" t="e">
        <f t="shared" si="927"/>
        <v>#REF!</v>
      </c>
      <c r="BM539" s="161">
        <v>0</v>
      </c>
      <c r="BN539" s="162">
        <f t="shared" si="928"/>
        <v>0</v>
      </c>
      <c r="BO539" s="161" t="e">
        <f t="shared" si="929"/>
        <v>#REF!</v>
      </c>
      <c r="BP539" s="162" t="e">
        <f t="shared" si="930"/>
        <v>#REF!</v>
      </c>
    </row>
    <row r="540" spans="1:69" s="1" customFormat="1" ht="16.5" hidden="1" customHeight="1" x14ac:dyDescent="0.2">
      <c r="A540" s="114"/>
      <c r="B540" s="16"/>
      <c r="C540" s="98" t="s">
        <v>250</v>
      </c>
      <c r="D540" s="98" t="s">
        <v>108</v>
      </c>
      <c r="E540" s="99" t="s">
        <v>900</v>
      </c>
      <c r="F540" s="100" t="s">
        <v>901</v>
      </c>
      <c r="G540" s="101" t="s">
        <v>584</v>
      </c>
      <c r="H540" s="102">
        <v>4</v>
      </c>
      <c r="I540" s="103">
        <v>543.78</v>
      </c>
      <c r="J540" s="104">
        <f t="shared" si="890"/>
        <v>2175.12</v>
      </c>
      <c r="K540" s="142"/>
      <c r="M540" s="161">
        <v>0</v>
      </c>
      <c r="N540" s="162">
        <f t="shared" si="891"/>
        <v>0</v>
      </c>
      <c r="O540" s="161">
        <v>0</v>
      </c>
      <c r="P540" s="162">
        <f t="shared" si="892"/>
        <v>0</v>
      </c>
      <c r="Q540" s="161">
        <v>0</v>
      </c>
      <c r="R540" s="162">
        <f t="shared" si="893"/>
        <v>0</v>
      </c>
      <c r="S540" s="161">
        <f t="shared" si="894"/>
        <v>0</v>
      </c>
      <c r="T540" s="162">
        <f t="shared" si="895"/>
        <v>0</v>
      </c>
      <c r="U540" s="161">
        <v>0</v>
      </c>
      <c r="V540" s="162">
        <f t="shared" si="896"/>
        <v>0</v>
      </c>
      <c r="W540" s="161">
        <f t="shared" si="897"/>
        <v>0</v>
      </c>
      <c r="X540" s="162">
        <f t="shared" si="898"/>
        <v>0</v>
      </c>
      <c r="Y540" s="161">
        <v>0</v>
      </c>
      <c r="Z540" s="162">
        <f t="shared" si="899"/>
        <v>0</v>
      </c>
      <c r="AA540" s="161" t="e">
        <f>#REF!+#REF!</f>
        <v>#REF!</v>
      </c>
      <c r="AB540" s="162" t="e">
        <f t="shared" si="900"/>
        <v>#REF!</v>
      </c>
      <c r="AC540" s="161">
        <v>0</v>
      </c>
      <c r="AD540" s="162">
        <f t="shared" si="901"/>
        <v>0</v>
      </c>
      <c r="AE540" s="161" t="e">
        <f t="shared" si="902"/>
        <v>#REF!</v>
      </c>
      <c r="AF540" s="162" t="e">
        <f t="shared" si="903"/>
        <v>#REF!</v>
      </c>
      <c r="AG540" s="161">
        <v>0</v>
      </c>
      <c r="AH540" s="162">
        <f t="shared" si="904"/>
        <v>0</v>
      </c>
      <c r="AI540" s="161" t="e">
        <f t="shared" si="905"/>
        <v>#REF!</v>
      </c>
      <c r="AJ540" s="162" t="e">
        <f t="shared" si="906"/>
        <v>#REF!</v>
      </c>
      <c r="AK540" s="161">
        <v>0</v>
      </c>
      <c r="AL540" s="162">
        <f t="shared" si="907"/>
        <v>0</v>
      </c>
      <c r="AM540" s="161" t="e">
        <f t="shared" si="908"/>
        <v>#REF!</v>
      </c>
      <c r="AN540" s="162" t="e">
        <f t="shared" si="909"/>
        <v>#REF!</v>
      </c>
      <c r="AO540" s="161">
        <v>0</v>
      </c>
      <c r="AP540" s="162">
        <f t="shared" si="910"/>
        <v>0</v>
      </c>
      <c r="AQ540" s="161" t="e">
        <f t="shared" si="911"/>
        <v>#REF!</v>
      </c>
      <c r="AR540" s="162" t="e">
        <f t="shared" si="912"/>
        <v>#REF!</v>
      </c>
      <c r="AS540" s="161">
        <v>0</v>
      </c>
      <c r="AT540" s="162">
        <f t="shared" si="913"/>
        <v>0</v>
      </c>
      <c r="AU540" s="161" t="e">
        <f t="shared" si="914"/>
        <v>#REF!</v>
      </c>
      <c r="AV540" s="162" t="e">
        <f t="shared" si="915"/>
        <v>#REF!</v>
      </c>
      <c r="AW540" s="161">
        <v>0</v>
      </c>
      <c r="AX540" s="162">
        <f t="shared" si="916"/>
        <v>0</v>
      </c>
      <c r="AY540" s="161" t="e">
        <f t="shared" si="917"/>
        <v>#REF!</v>
      </c>
      <c r="AZ540" s="162" t="e">
        <f t="shared" si="918"/>
        <v>#REF!</v>
      </c>
      <c r="BA540" s="161">
        <v>0</v>
      </c>
      <c r="BB540" s="162">
        <f t="shared" si="919"/>
        <v>0</v>
      </c>
      <c r="BC540" s="161" t="e">
        <f t="shared" si="920"/>
        <v>#REF!</v>
      </c>
      <c r="BD540" s="162" t="e">
        <f t="shared" si="921"/>
        <v>#REF!</v>
      </c>
      <c r="BE540" s="161">
        <v>0</v>
      </c>
      <c r="BF540" s="162">
        <f t="shared" si="922"/>
        <v>0</v>
      </c>
      <c r="BG540" s="161" t="e">
        <f t="shared" si="923"/>
        <v>#REF!</v>
      </c>
      <c r="BH540" s="162" t="e">
        <f t="shared" si="924"/>
        <v>#REF!</v>
      </c>
      <c r="BI540" s="161">
        <v>0</v>
      </c>
      <c r="BJ540" s="162">
        <f t="shared" si="925"/>
        <v>0</v>
      </c>
      <c r="BK540" s="161" t="e">
        <f t="shared" si="926"/>
        <v>#REF!</v>
      </c>
      <c r="BL540" s="162" t="e">
        <f t="shared" si="927"/>
        <v>#REF!</v>
      </c>
      <c r="BM540" s="161">
        <v>0</v>
      </c>
      <c r="BN540" s="162">
        <f t="shared" si="928"/>
        <v>0</v>
      </c>
      <c r="BO540" s="161" t="e">
        <f t="shared" si="929"/>
        <v>#REF!</v>
      </c>
      <c r="BP540" s="162" t="e">
        <f t="shared" si="930"/>
        <v>#REF!</v>
      </c>
    </row>
    <row r="541" spans="1:69" s="1" customFormat="1" ht="16.5" hidden="1" customHeight="1" x14ac:dyDescent="0.2">
      <c r="A541" s="114"/>
      <c r="B541" s="16"/>
      <c r="C541" s="98" t="s">
        <v>252</v>
      </c>
      <c r="D541" s="98" t="s">
        <v>108</v>
      </c>
      <c r="E541" s="99" t="s">
        <v>902</v>
      </c>
      <c r="F541" s="100" t="s">
        <v>903</v>
      </c>
      <c r="G541" s="101" t="s">
        <v>584</v>
      </c>
      <c r="H541" s="102">
        <v>10</v>
      </c>
      <c r="I541" s="103">
        <v>1035.6199999999999</v>
      </c>
      <c r="J541" s="104">
        <f t="shared" si="890"/>
        <v>10356.200000000001</v>
      </c>
      <c r="K541" s="142"/>
      <c r="M541" s="161">
        <v>0</v>
      </c>
      <c r="N541" s="162">
        <f t="shared" si="891"/>
        <v>0</v>
      </c>
      <c r="O541" s="161">
        <v>0</v>
      </c>
      <c r="P541" s="162">
        <f t="shared" si="892"/>
        <v>0</v>
      </c>
      <c r="Q541" s="161">
        <v>0</v>
      </c>
      <c r="R541" s="162">
        <f t="shared" si="893"/>
        <v>0</v>
      </c>
      <c r="S541" s="161">
        <f t="shared" si="894"/>
        <v>0</v>
      </c>
      <c r="T541" s="162">
        <f t="shared" si="895"/>
        <v>0</v>
      </c>
      <c r="U541" s="161">
        <v>0</v>
      </c>
      <c r="V541" s="162">
        <f t="shared" si="896"/>
        <v>0</v>
      </c>
      <c r="W541" s="161">
        <f t="shared" si="897"/>
        <v>0</v>
      </c>
      <c r="X541" s="162">
        <f t="shared" si="898"/>
        <v>0</v>
      </c>
      <c r="Y541" s="161">
        <v>0</v>
      </c>
      <c r="Z541" s="162">
        <f t="shared" si="899"/>
        <v>0</v>
      </c>
      <c r="AA541" s="161" t="e">
        <f>#REF!+#REF!</f>
        <v>#REF!</v>
      </c>
      <c r="AB541" s="162" t="e">
        <f t="shared" si="900"/>
        <v>#REF!</v>
      </c>
      <c r="AC541" s="161">
        <v>0</v>
      </c>
      <c r="AD541" s="162">
        <f t="shared" si="901"/>
        <v>0</v>
      </c>
      <c r="AE541" s="161" t="e">
        <f t="shared" si="902"/>
        <v>#REF!</v>
      </c>
      <c r="AF541" s="162" t="e">
        <f t="shared" si="903"/>
        <v>#REF!</v>
      </c>
      <c r="AG541" s="161">
        <v>0</v>
      </c>
      <c r="AH541" s="162">
        <f t="shared" si="904"/>
        <v>0</v>
      </c>
      <c r="AI541" s="161" t="e">
        <f t="shared" si="905"/>
        <v>#REF!</v>
      </c>
      <c r="AJ541" s="162" t="e">
        <f t="shared" si="906"/>
        <v>#REF!</v>
      </c>
      <c r="AK541" s="161">
        <v>0</v>
      </c>
      <c r="AL541" s="162">
        <f t="shared" si="907"/>
        <v>0</v>
      </c>
      <c r="AM541" s="161" t="e">
        <f t="shared" si="908"/>
        <v>#REF!</v>
      </c>
      <c r="AN541" s="162" t="e">
        <f t="shared" si="909"/>
        <v>#REF!</v>
      </c>
      <c r="AO541" s="161">
        <v>0</v>
      </c>
      <c r="AP541" s="162">
        <f t="shared" si="910"/>
        <v>0</v>
      </c>
      <c r="AQ541" s="161" t="e">
        <f t="shared" si="911"/>
        <v>#REF!</v>
      </c>
      <c r="AR541" s="162" t="e">
        <f t="shared" si="912"/>
        <v>#REF!</v>
      </c>
      <c r="AS541" s="161">
        <v>0</v>
      </c>
      <c r="AT541" s="162">
        <f t="shared" si="913"/>
        <v>0</v>
      </c>
      <c r="AU541" s="161" t="e">
        <f t="shared" si="914"/>
        <v>#REF!</v>
      </c>
      <c r="AV541" s="162" t="e">
        <f t="shared" si="915"/>
        <v>#REF!</v>
      </c>
      <c r="AW541" s="161">
        <v>0</v>
      </c>
      <c r="AX541" s="162">
        <f t="shared" si="916"/>
        <v>0</v>
      </c>
      <c r="AY541" s="161" t="e">
        <f t="shared" si="917"/>
        <v>#REF!</v>
      </c>
      <c r="AZ541" s="162" t="e">
        <f t="shared" si="918"/>
        <v>#REF!</v>
      </c>
      <c r="BA541" s="161">
        <v>0</v>
      </c>
      <c r="BB541" s="162">
        <f t="shared" si="919"/>
        <v>0</v>
      </c>
      <c r="BC541" s="161" t="e">
        <f t="shared" si="920"/>
        <v>#REF!</v>
      </c>
      <c r="BD541" s="162" t="e">
        <f t="shared" si="921"/>
        <v>#REF!</v>
      </c>
      <c r="BE541" s="161">
        <v>0</v>
      </c>
      <c r="BF541" s="162">
        <f t="shared" si="922"/>
        <v>0</v>
      </c>
      <c r="BG541" s="161" t="e">
        <f t="shared" si="923"/>
        <v>#REF!</v>
      </c>
      <c r="BH541" s="162" t="e">
        <f t="shared" si="924"/>
        <v>#REF!</v>
      </c>
      <c r="BI541" s="161">
        <v>0</v>
      </c>
      <c r="BJ541" s="162">
        <f t="shared" si="925"/>
        <v>0</v>
      </c>
      <c r="BK541" s="161" t="e">
        <f t="shared" si="926"/>
        <v>#REF!</v>
      </c>
      <c r="BL541" s="162" t="e">
        <f t="shared" si="927"/>
        <v>#REF!</v>
      </c>
      <c r="BM541" s="161">
        <v>0</v>
      </c>
      <c r="BN541" s="162">
        <f t="shared" si="928"/>
        <v>0</v>
      </c>
      <c r="BO541" s="161" t="e">
        <f t="shared" si="929"/>
        <v>#REF!</v>
      </c>
      <c r="BP541" s="162" t="e">
        <f t="shared" si="930"/>
        <v>#REF!</v>
      </c>
    </row>
    <row r="542" spans="1:69" s="1" customFormat="1" ht="16.5" hidden="1" customHeight="1" x14ac:dyDescent="0.2">
      <c r="A542" s="114"/>
      <c r="B542" s="16"/>
      <c r="C542" s="98" t="s">
        <v>253</v>
      </c>
      <c r="D542" s="98" t="s">
        <v>108</v>
      </c>
      <c r="E542" s="99" t="s">
        <v>904</v>
      </c>
      <c r="F542" s="100" t="s">
        <v>905</v>
      </c>
      <c r="G542" s="101" t="s">
        <v>584</v>
      </c>
      <c r="H542" s="102">
        <v>3</v>
      </c>
      <c r="I542" s="103">
        <v>1833.8</v>
      </c>
      <c r="J542" s="104">
        <f t="shared" si="890"/>
        <v>5501.4</v>
      </c>
      <c r="K542" s="142"/>
      <c r="M542" s="161">
        <v>0</v>
      </c>
      <c r="N542" s="162">
        <f t="shared" si="891"/>
        <v>0</v>
      </c>
      <c r="O542" s="161">
        <v>0</v>
      </c>
      <c r="P542" s="162">
        <f t="shared" si="892"/>
        <v>0</v>
      </c>
      <c r="Q542" s="161">
        <v>0</v>
      </c>
      <c r="R542" s="162">
        <f t="shared" si="893"/>
        <v>0</v>
      </c>
      <c r="S542" s="161">
        <f t="shared" si="894"/>
        <v>0</v>
      </c>
      <c r="T542" s="162">
        <f t="shared" si="895"/>
        <v>0</v>
      </c>
      <c r="U542" s="161">
        <v>0</v>
      </c>
      <c r="V542" s="162">
        <f t="shared" si="896"/>
        <v>0</v>
      </c>
      <c r="W542" s="161">
        <f t="shared" si="897"/>
        <v>0</v>
      </c>
      <c r="X542" s="162">
        <f t="shared" si="898"/>
        <v>0</v>
      </c>
      <c r="Y542" s="161">
        <v>0</v>
      </c>
      <c r="Z542" s="162">
        <f t="shared" si="899"/>
        <v>0</v>
      </c>
      <c r="AA542" s="161" t="e">
        <f>#REF!+#REF!</f>
        <v>#REF!</v>
      </c>
      <c r="AB542" s="162" t="e">
        <f t="shared" si="900"/>
        <v>#REF!</v>
      </c>
      <c r="AC542" s="161">
        <v>0</v>
      </c>
      <c r="AD542" s="162">
        <f t="shared" si="901"/>
        <v>0</v>
      </c>
      <c r="AE542" s="161" t="e">
        <f t="shared" si="902"/>
        <v>#REF!</v>
      </c>
      <c r="AF542" s="162" t="e">
        <f t="shared" si="903"/>
        <v>#REF!</v>
      </c>
      <c r="AG542" s="161">
        <v>0</v>
      </c>
      <c r="AH542" s="162">
        <f t="shared" si="904"/>
        <v>0</v>
      </c>
      <c r="AI542" s="161" t="e">
        <f t="shared" si="905"/>
        <v>#REF!</v>
      </c>
      <c r="AJ542" s="162" t="e">
        <f t="shared" si="906"/>
        <v>#REF!</v>
      </c>
      <c r="AK542" s="161">
        <v>0</v>
      </c>
      <c r="AL542" s="162">
        <f t="shared" si="907"/>
        <v>0</v>
      </c>
      <c r="AM542" s="161" t="e">
        <f t="shared" si="908"/>
        <v>#REF!</v>
      </c>
      <c r="AN542" s="162" t="e">
        <f t="shared" si="909"/>
        <v>#REF!</v>
      </c>
      <c r="AO542" s="161">
        <v>0</v>
      </c>
      <c r="AP542" s="162">
        <f t="shared" si="910"/>
        <v>0</v>
      </c>
      <c r="AQ542" s="161" t="e">
        <f t="shared" si="911"/>
        <v>#REF!</v>
      </c>
      <c r="AR542" s="162" t="e">
        <f t="shared" si="912"/>
        <v>#REF!</v>
      </c>
      <c r="AS542" s="161">
        <v>0</v>
      </c>
      <c r="AT542" s="162">
        <f t="shared" si="913"/>
        <v>0</v>
      </c>
      <c r="AU542" s="161" t="e">
        <f t="shared" si="914"/>
        <v>#REF!</v>
      </c>
      <c r="AV542" s="162" t="e">
        <f t="shared" si="915"/>
        <v>#REF!</v>
      </c>
      <c r="AW542" s="161">
        <v>0</v>
      </c>
      <c r="AX542" s="162">
        <f t="shared" si="916"/>
        <v>0</v>
      </c>
      <c r="AY542" s="161" t="e">
        <f t="shared" si="917"/>
        <v>#REF!</v>
      </c>
      <c r="AZ542" s="162" t="e">
        <f t="shared" si="918"/>
        <v>#REF!</v>
      </c>
      <c r="BA542" s="161">
        <v>0</v>
      </c>
      <c r="BB542" s="162">
        <f t="shared" si="919"/>
        <v>0</v>
      </c>
      <c r="BC542" s="161" t="e">
        <f t="shared" si="920"/>
        <v>#REF!</v>
      </c>
      <c r="BD542" s="162" t="e">
        <f t="shared" si="921"/>
        <v>#REF!</v>
      </c>
      <c r="BE542" s="161">
        <v>0</v>
      </c>
      <c r="BF542" s="162">
        <f t="shared" si="922"/>
        <v>0</v>
      </c>
      <c r="BG542" s="161" t="e">
        <f t="shared" si="923"/>
        <v>#REF!</v>
      </c>
      <c r="BH542" s="162" t="e">
        <f t="shared" si="924"/>
        <v>#REF!</v>
      </c>
      <c r="BI542" s="161">
        <v>0</v>
      </c>
      <c r="BJ542" s="162">
        <f t="shared" si="925"/>
        <v>0</v>
      </c>
      <c r="BK542" s="161" t="e">
        <f t="shared" si="926"/>
        <v>#REF!</v>
      </c>
      <c r="BL542" s="162" t="e">
        <f t="shared" si="927"/>
        <v>#REF!</v>
      </c>
      <c r="BM542" s="161">
        <v>0</v>
      </c>
      <c r="BN542" s="162">
        <f t="shared" si="928"/>
        <v>0</v>
      </c>
      <c r="BO542" s="161" t="e">
        <f t="shared" si="929"/>
        <v>#REF!</v>
      </c>
      <c r="BP542" s="162" t="e">
        <f t="shared" si="930"/>
        <v>#REF!</v>
      </c>
    </row>
    <row r="543" spans="1:69" s="1" customFormat="1" ht="16.5" hidden="1" customHeight="1" x14ac:dyDescent="0.2">
      <c r="A543" s="114"/>
      <c r="B543" s="16"/>
      <c r="C543" s="98" t="s">
        <v>254</v>
      </c>
      <c r="D543" s="98" t="s">
        <v>108</v>
      </c>
      <c r="E543" s="99" t="s">
        <v>906</v>
      </c>
      <c r="F543" s="100" t="s">
        <v>907</v>
      </c>
      <c r="G543" s="101" t="s">
        <v>584</v>
      </c>
      <c r="H543" s="102">
        <v>1</v>
      </c>
      <c r="I543" s="103">
        <v>846.94</v>
      </c>
      <c r="J543" s="104">
        <f t="shared" si="890"/>
        <v>846.94</v>
      </c>
      <c r="K543" s="142"/>
      <c r="M543" s="161">
        <v>0</v>
      </c>
      <c r="N543" s="162">
        <f t="shared" si="891"/>
        <v>0</v>
      </c>
      <c r="O543" s="161">
        <v>0</v>
      </c>
      <c r="P543" s="162">
        <f t="shared" si="892"/>
        <v>0</v>
      </c>
      <c r="Q543" s="161">
        <v>0</v>
      </c>
      <c r="R543" s="162">
        <f t="shared" si="893"/>
        <v>0</v>
      </c>
      <c r="S543" s="161">
        <f t="shared" si="894"/>
        <v>0</v>
      </c>
      <c r="T543" s="162">
        <f t="shared" si="895"/>
        <v>0</v>
      </c>
      <c r="U543" s="161">
        <v>0</v>
      </c>
      <c r="V543" s="162">
        <f t="shared" si="896"/>
        <v>0</v>
      </c>
      <c r="W543" s="161">
        <f t="shared" si="897"/>
        <v>0</v>
      </c>
      <c r="X543" s="162">
        <f t="shared" si="898"/>
        <v>0</v>
      </c>
      <c r="Y543" s="161">
        <v>0</v>
      </c>
      <c r="Z543" s="162">
        <f t="shared" si="899"/>
        <v>0</v>
      </c>
      <c r="AA543" s="161" t="e">
        <f>#REF!+#REF!</f>
        <v>#REF!</v>
      </c>
      <c r="AB543" s="162" t="e">
        <f t="shared" si="900"/>
        <v>#REF!</v>
      </c>
      <c r="AC543" s="161">
        <v>0</v>
      </c>
      <c r="AD543" s="162">
        <f t="shared" si="901"/>
        <v>0</v>
      </c>
      <c r="AE543" s="161" t="e">
        <f t="shared" si="902"/>
        <v>#REF!</v>
      </c>
      <c r="AF543" s="162" t="e">
        <f t="shared" si="903"/>
        <v>#REF!</v>
      </c>
      <c r="AG543" s="161">
        <v>0</v>
      </c>
      <c r="AH543" s="162">
        <f t="shared" si="904"/>
        <v>0</v>
      </c>
      <c r="AI543" s="161" t="e">
        <f t="shared" si="905"/>
        <v>#REF!</v>
      </c>
      <c r="AJ543" s="162" t="e">
        <f t="shared" si="906"/>
        <v>#REF!</v>
      </c>
      <c r="AK543" s="161">
        <v>0</v>
      </c>
      <c r="AL543" s="162">
        <f t="shared" si="907"/>
        <v>0</v>
      </c>
      <c r="AM543" s="161" t="e">
        <f t="shared" si="908"/>
        <v>#REF!</v>
      </c>
      <c r="AN543" s="162" t="e">
        <f t="shared" si="909"/>
        <v>#REF!</v>
      </c>
      <c r="AO543" s="161">
        <v>0</v>
      </c>
      <c r="AP543" s="162">
        <f t="shared" si="910"/>
        <v>0</v>
      </c>
      <c r="AQ543" s="161" t="e">
        <f t="shared" si="911"/>
        <v>#REF!</v>
      </c>
      <c r="AR543" s="162" t="e">
        <f t="shared" si="912"/>
        <v>#REF!</v>
      </c>
      <c r="AS543" s="161">
        <v>0</v>
      </c>
      <c r="AT543" s="162">
        <f t="shared" si="913"/>
        <v>0</v>
      </c>
      <c r="AU543" s="161" t="e">
        <f t="shared" si="914"/>
        <v>#REF!</v>
      </c>
      <c r="AV543" s="162" t="e">
        <f t="shared" si="915"/>
        <v>#REF!</v>
      </c>
      <c r="AW543" s="161">
        <v>0</v>
      </c>
      <c r="AX543" s="162">
        <f t="shared" si="916"/>
        <v>0</v>
      </c>
      <c r="AY543" s="161" t="e">
        <f t="shared" si="917"/>
        <v>#REF!</v>
      </c>
      <c r="AZ543" s="162" t="e">
        <f t="shared" si="918"/>
        <v>#REF!</v>
      </c>
      <c r="BA543" s="161">
        <v>0</v>
      </c>
      <c r="BB543" s="162">
        <f t="shared" si="919"/>
        <v>0</v>
      </c>
      <c r="BC543" s="161" t="e">
        <f t="shared" si="920"/>
        <v>#REF!</v>
      </c>
      <c r="BD543" s="162" t="e">
        <f t="shared" si="921"/>
        <v>#REF!</v>
      </c>
      <c r="BE543" s="161">
        <v>0</v>
      </c>
      <c r="BF543" s="162">
        <f t="shared" si="922"/>
        <v>0</v>
      </c>
      <c r="BG543" s="161" t="e">
        <f t="shared" si="923"/>
        <v>#REF!</v>
      </c>
      <c r="BH543" s="162" t="e">
        <f t="shared" si="924"/>
        <v>#REF!</v>
      </c>
      <c r="BI543" s="161">
        <v>0</v>
      </c>
      <c r="BJ543" s="162">
        <f t="shared" si="925"/>
        <v>0</v>
      </c>
      <c r="BK543" s="161" t="e">
        <f t="shared" si="926"/>
        <v>#REF!</v>
      </c>
      <c r="BL543" s="162" t="e">
        <f t="shared" si="927"/>
        <v>#REF!</v>
      </c>
      <c r="BM543" s="161">
        <v>0</v>
      </c>
      <c r="BN543" s="162">
        <f t="shared" si="928"/>
        <v>0</v>
      </c>
      <c r="BO543" s="161" t="e">
        <f t="shared" si="929"/>
        <v>#REF!</v>
      </c>
      <c r="BP543" s="162" t="e">
        <f t="shared" si="930"/>
        <v>#REF!</v>
      </c>
    </row>
    <row r="544" spans="1:69" s="1" customFormat="1" ht="16.5" hidden="1" customHeight="1" x14ac:dyDescent="0.2">
      <c r="A544" s="114"/>
      <c r="B544" s="16"/>
      <c r="C544" s="98" t="s">
        <v>255</v>
      </c>
      <c r="D544" s="98" t="s">
        <v>108</v>
      </c>
      <c r="E544" s="99" t="s">
        <v>908</v>
      </c>
      <c r="F544" s="100" t="s">
        <v>909</v>
      </c>
      <c r="G544" s="101" t="s">
        <v>584</v>
      </c>
      <c r="H544" s="102">
        <v>80</v>
      </c>
      <c r="I544" s="103">
        <v>11.98</v>
      </c>
      <c r="J544" s="104">
        <f t="shared" si="890"/>
        <v>958.4</v>
      </c>
      <c r="K544" s="142"/>
      <c r="M544" s="161">
        <v>0</v>
      </c>
      <c r="N544" s="162">
        <f t="shared" si="891"/>
        <v>0</v>
      </c>
      <c r="O544" s="161">
        <v>0</v>
      </c>
      <c r="P544" s="162">
        <f t="shared" si="892"/>
        <v>0</v>
      </c>
      <c r="Q544" s="161">
        <v>0</v>
      </c>
      <c r="R544" s="162">
        <f t="shared" si="893"/>
        <v>0</v>
      </c>
      <c r="S544" s="161">
        <f t="shared" si="894"/>
        <v>0</v>
      </c>
      <c r="T544" s="162">
        <f t="shared" si="895"/>
        <v>0</v>
      </c>
      <c r="U544" s="161">
        <v>0</v>
      </c>
      <c r="V544" s="162">
        <f t="shared" si="896"/>
        <v>0</v>
      </c>
      <c r="W544" s="161">
        <f t="shared" si="897"/>
        <v>0</v>
      </c>
      <c r="X544" s="162">
        <f t="shared" si="898"/>
        <v>0</v>
      </c>
      <c r="Y544" s="161">
        <v>0</v>
      </c>
      <c r="Z544" s="162">
        <f t="shared" si="899"/>
        <v>0</v>
      </c>
      <c r="AA544" s="161" t="e">
        <f>#REF!+#REF!</f>
        <v>#REF!</v>
      </c>
      <c r="AB544" s="162" t="e">
        <f t="shared" si="900"/>
        <v>#REF!</v>
      </c>
      <c r="AC544" s="161">
        <v>0</v>
      </c>
      <c r="AD544" s="162">
        <f t="shared" si="901"/>
        <v>0</v>
      </c>
      <c r="AE544" s="161" t="e">
        <f t="shared" si="902"/>
        <v>#REF!</v>
      </c>
      <c r="AF544" s="162" t="e">
        <f t="shared" si="903"/>
        <v>#REF!</v>
      </c>
      <c r="AG544" s="161">
        <v>0</v>
      </c>
      <c r="AH544" s="162">
        <f t="shared" si="904"/>
        <v>0</v>
      </c>
      <c r="AI544" s="161" t="e">
        <f t="shared" si="905"/>
        <v>#REF!</v>
      </c>
      <c r="AJ544" s="162" t="e">
        <f t="shared" si="906"/>
        <v>#REF!</v>
      </c>
      <c r="AK544" s="161">
        <v>0</v>
      </c>
      <c r="AL544" s="162">
        <f t="shared" si="907"/>
        <v>0</v>
      </c>
      <c r="AM544" s="161" t="e">
        <f t="shared" si="908"/>
        <v>#REF!</v>
      </c>
      <c r="AN544" s="162" t="e">
        <f t="shared" si="909"/>
        <v>#REF!</v>
      </c>
      <c r="AO544" s="161">
        <v>0</v>
      </c>
      <c r="AP544" s="162">
        <f t="shared" si="910"/>
        <v>0</v>
      </c>
      <c r="AQ544" s="161" t="e">
        <f t="shared" si="911"/>
        <v>#REF!</v>
      </c>
      <c r="AR544" s="162" t="e">
        <f t="shared" si="912"/>
        <v>#REF!</v>
      </c>
      <c r="AS544" s="161">
        <v>0</v>
      </c>
      <c r="AT544" s="162">
        <f t="shared" si="913"/>
        <v>0</v>
      </c>
      <c r="AU544" s="161" t="e">
        <f t="shared" si="914"/>
        <v>#REF!</v>
      </c>
      <c r="AV544" s="162" t="e">
        <f t="shared" si="915"/>
        <v>#REF!</v>
      </c>
      <c r="AW544" s="161">
        <v>0</v>
      </c>
      <c r="AX544" s="162">
        <f t="shared" si="916"/>
        <v>0</v>
      </c>
      <c r="AY544" s="161" t="e">
        <f t="shared" si="917"/>
        <v>#REF!</v>
      </c>
      <c r="AZ544" s="162" t="e">
        <f t="shared" si="918"/>
        <v>#REF!</v>
      </c>
      <c r="BA544" s="161">
        <v>0</v>
      </c>
      <c r="BB544" s="162">
        <f t="shared" si="919"/>
        <v>0</v>
      </c>
      <c r="BC544" s="161" t="e">
        <f t="shared" si="920"/>
        <v>#REF!</v>
      </c>
      <c r="BD544" s="162" t="e">
        <f t="shared" si="921"/>
        <v>#REF!</v>
      </c>
      <c r="BE544" s="161">
        <v>0</v>
      </c>
      <c r="BF544" s="162">
        <f t="shared" si="922"/>
        <v>0</v>
      </c>
      <c r="BG544" s="161" t="e">
        <f t="shared" si="923"/>
        <v>#REF!</v>
      </c>
      <c r="BH544" s="162" t="e">
        <f t="shared" si="924"/>
        <v>#REF!</v>
      </c>
      <c r="BI544" s="161">
        <v>0</v>
      </c>
      <c r="BJ544" s="162">
        <f t="shared" si="925"/>
        <v>0</v>
      </c>
      <c r="BK544" s="161" t="e">
        <f t="shared" si="926"/>
        <v>#REF!</v>
      </c>
      <c r="BL544" s="162" t="e">
        <f t="shared" si="927"/>
        <v>#REF!</v>
      </c>
      <c r="BM544" s="161">
        <v>0</v>
      </c>
      <c r="BN544" s="162">
        <f t="shared" si="928"/>
        <v>0</v>
      </c>
      <c r="BO544" s="161" t="e">
        <f t="shared" si="929"/>
        <v>#REF!</v>
      </c>
      <c r="BP544" s="162" t="e">
        <f t="shared" si="930"/>
        <v>#REF!</v>
      </c>
    </row>
    <row r="545" spans="1:69" s="1" customFormat="1" ht="16.5" hidden="1" customHeight="1" x14ac:dyDescent="0.2">
      <c r="A545" s="114"/>
      <c r="B545" s="16"/>
      <c r="C545" s="98" t="s">
        <v>256</v>
      </c>
      <c r="D545" s="98" t="s">
        <v>108</v>
      </c>
      <c r="E545" s="99" t="s">
        <v>910</v>
      </c>
      <c r="F545" s="100" t="s">
        <v>911</v>
      </c>
      <c r="G545" s="101" t="s">
        <v>275</v>
      </c>
      <c r="H545" s="102">
        <v>121.6</v>
      </c>
      <c r="I545" s="103">
        <v>51.3</v>
      </c>
      <c r="J545" s="104">
        <f>ROUND(I545*H545,2)</f>
        <v>6238.08</v>
      </c>
      <c r="K545" s="142"/>
      <c r="M545" s="161">
        <v>0</v>
      </c>
      <c r="N545" s="162">
        <f t="shared" si="891"/>
        <v>0</v>
      </c>
      <c r="O545" s="161">
        <v>0</v>
      </c>
      <c r="P545" s="162">
        <f t="shared" si="892"/>
        <v>0</v>
      </c>
      <c r="Q545" s="161">
        <v>0</v>
      </c>
      <c r="R545" s="162">
        <f t="shared" si="893"/>
        <v>0</v>
      </c>
      <c r="S545" s="161">
        <f>M545+O545</f>
        <v>0</v>
      </c>
      <c r="T545" s="162">
        <f t="shared" si="895"/>
        <v>0</v>
      </c>
      <c r="U545" s="161">
        <f>H545</f>
        <v>121.6</v>
      </c>
      <c r="V545" s="162">
        <f t="shared" si="896"/>
        <v>6238.079999999999</v>
      </c>
      <c r="W545" s="161">
        <f>Q545+S545</f>
        <v>0</v>
      </c>
      <c r="X545" s="162">
        <f t="shared" si="898"/>
        <v>0</v>
      </c>
      <c r="Y545" s="161">
        <v>0</v>
      </c>
      <c r="Z545" s="162">
        <f t="shared" si="899"/>
        <v>0</v>
      </c>
      <c r="AA545" s="161" t="e">
        <f>#REF!+#REF!</f>
        <v>#REF!</v>
      </c>
      <c r="AB545" s="162" t="e">
        <f t="shared" si="900"/>
        <v>#REF!</v>
      </c>
      <c r="AC545" s="161">
        <v>0</v>
      </c>
      <c r="AD545" s="162">
        <f t="shared" si="901"/>
        <v>0</v>
      </c>
      <c r="AE545" s="161" t="e">
        <f>Y545+AA545</f>
        <v>#REF!</v>
      </c>
      <c r="AF545" s="162" t="e">
        <f t="shared" si="903"/>
        <v>#REF!</v>
      </c>
      <c r="AG545" s="161">
        <v>0</v>
      </c>
      <c r="AH545" s="162">
        <f t="shared" si="904"/>
        <v>0</v>
      </c>
      <c r="AI545" s="161" t="e">
        <f>AC545+AE545</f>
        <v>#REF!</v>
      </c>
      <c r="AJ545" s="162" t="e">
        <f t="shared" si="906"/>
        <v>#REF!</v>
      </c>
      <c r="AK545" s="161">
        <v>0</v>
      </c>
      <c r="AL545" s="162">
        <f t="shared" si="907"/>
        <v>0</v>
      </c>
      <c r="AM545" s="161" t="e">
        <f>AG545+AI545</f>
        <v>#REF!</v>
      </c>
      <c r="AN545" s="162" t="e">
        <f t="shared" si="909"/>
        <v>#REF!</v>
      </c>
      <c r="AO545" s="161">
        <v>0</v>
      </c>
      <c r="AP545" s="162">
        <f t="shared" si="910"/>
        <v>0</v>
      </c>
      <c r="AQ545" s="161" t="e">
        <f>AK545+AM545</f>
        <v>#REF!</v>
      </c>
      <c r="AR545" s="162" t="e">
        <f t="shared" si="912"/>
        <v>#REF!</v>
      </c>
      <c r="AS545" s="161">
        <v>0</v>
      </c>
      <c r="AT545" s="162">
        <f t="shared" si="913"/>
        <v>0</v>
      </c>
      <c r="AU545" s="161" t="e">
        <f>AO545+AQ545</f>
        <v>#REF!</v>
      </c>
      <c r="AV545" s="162" t="e">
        <f t="shared" si="915"/>
        <v>#REF!</v>
      </c>
      <c r="AW545" s="161">
        <v>0</v>
      </c>
      <c r="AX545" s="162">
        <f t="shared" si="916"/>
        <v>0</v>
      </c>
      <c r="AY545" s="161" t="e">
        <f t="shared" ref="AY545" si="931">AS545+AU545</f>
        <v>#REF!</v>
      </c>
      <c r="AZ545" s="162" t="e">
        <f t="shared" si="918"/>
        <v>#REF!</v>
      </c>
      <c r="BA545" s="161">
        <v>0</v>
      </c>
      <c r="BB545" s="162">
        <f t="shared" si="919"/>
        <v>0</v>
      </c>
      <c r="BC545" s="161" t="e">
        <f t="shared" ref="BC545" si="932">AW545+AY545</f>
        <v>#REF!</v>
      </c>
      <c r="BD545" s="162" t="e">
        <f t="shared" si="921"/>
        <v>#REF!</v>
      </c>
      <c r="BE545" s="161">
        <v>0</v>
      </c>
      <c r="BF545" s="162">
        <f t="shared" si="922"/>
        <v>0</v>
      </c>
      <c r="BG545" s="161" t="e">
        <f t="shared" ref="BG545" si="933">BA545+BC545</f>
        <v>#REF!</v>
      </c>
      <c r="BH545" s="162" t="e">
        <f t="shared" si="924"/>
        <v>#REF!</v>
      </c>
      <c r="BI545" s="161">
        <v>0</v>
      </c>
      <c r="BJ545" s="162">
        <f t="shared" si="925"/>
        <v>0</v>
      </c>
      <c r="BK545" s="161" t="e">
        <f t="shared" ref="BK545" si="934">BE545+BG545</f>
        <v>#REF!</v>
      </c>
      <c r="BL545" s="162" t="e">
        <f t="shared" si="927"/>
        <v>#REF!</v>
      </c>
      <c r="BM545" s="161">
        <v>0</v>
      </c>
      <c r="BN545" s="162">
        <f t="shared" si="928"/>
        <v>0</v>
      </c>
      <c r="BO545" s="161" t="e">
        <f>BI545+BK545</f>
        <v>#REF!</v>
      </c>
      <c r="BP545" s="162" t="e">
        <f t="shared" si="930"/>
        <v>#REF!</v>
      </c>
    </row>
    <row r="546" spans="1:69" s="6" customFormat="1" ht="11.25" hidden="1" customHeight="1" x14ac:dyDescent="0.2">
      <c r="B546" s="86"/>
      <c r="C546" s="87"/>
      <c r="D546" s="79" t="s">
        <v>77</v>
      </c>
      <c r="E546" s="88" t="s">
        <v>5</v>
      </c>
      <c r="F546" s="89" t="s">
        <v>912</v>
      </c>
      <c r="G546" s="87"/>
      <c r="H546" s="90">
        <v>121.6</v>
      </c>
      <c r="I546" s="91"/>
      <c r="J546" s="87"/>
      <c r="K546" s="146"/>
      <c r="M546" s="177"/>
      <c r="N546" s="216"/>
      <c r="O546" s="177"/>
      <c r="P546" s="216"/>
      <c r="Q546" s="177"/>
      <c r="R546" s="216"/>
      <c r="S546" s="177"/>
      <c r="T546" s="216"/>
      <c r="U546" s="177"/>
      <c r="V546" s="216"/>
      <c r="W546" s="177"/>
      <c r="X546" s="216"/>
      <c r="Y546" s="177"/>
      <c r="Z546" s="216"/>
      <c r="AA546" s="177"/>
      <c r="AB546" s="216"/>
      <c r="AC546" s="177"/>
      <c r="AD546" s="216"/>
      <c r="AE546" s="177"/>
      <c r="AF546" s="216"/>
      <c r="AG546" s="177"/>
      <c r="AH546" s="216"/>
      <c r="AI546" s="177"/>
      <c r="AJ546" s="216"/>
      <c r="AK546" s="177"/>
      <c r="AL546" s="216"/>
      <c r="AM546" s="177"/>
      <c r="AN546" s="216"/>
      <c r="AO546" s="177"/>
      <c r="AP546" s="216"/>
      <c r="AQ546" s="177"/>
      <c r="AR546" s="216"/>
      <c r="AS546" s="177"/>
      <c r="AT546" s="216"/>
      <c r="AU546" s="177"/>
      <c r="AV546" s="216"/>
      <c r="AW546" s="177"/>
      <c r="AX546" s="216"/>
      <c r="AY546" s="177"/>
      <c r="AZ546" s="216"/>
      <c r="BA546" s="177"/>
      <c r="BB546" s="216"/>
      <c r="BC546" s="177"/>
      <c r="BD546" s="216"/>
      <c r="BE546" s="177"/>
      <c r="BF546" s="216"/>
      <c r="BG546" s="177"/>
      <c r="BH546" s="216"/>
      <c r="BI546" s="177"/>
      <c r="BJ546" s="216"/>
      <c r="BK546" s="177"/>
      <c r="BL546" s="216"/>
      <c r="BM546" s="177"/>
      <c r="BN546" s="216"/>
      <c r="BO546" s="177"/>
      <c r="BP546" s="216"/>
      <c r="BQ546" s="4"/>
    </row>
    <row r="547" spans="1:69" s="1" customFormat="1" ht="16.5" hidden="1" customHeight="1" x14ac:dyDescent="0.2">
      <c r="A547" s="114"/>
      <c r="B547" s="16"/>
      <c r="C547" s="98" t="s">
        <v>257</v>
      </c>
      <c r="D547" s="98" t="s">
        <v>108</v>
      </c>
      <c r="E547" s="99" t="s">
        <v>913</v>
      </c>
      <c r="F547" s="100" t="s">
        <v>914</v>
      </c>
      <c r="G547" s="101" t="s">
        <v>275</v>
      </c>
      <c r="H547" s="102">
        <v>60.76</v>
      </c>
      <c r="I547" s="103">
        <v>51.3</v>
      </c>
      <c r="J547" s="104">
        <f>ROUND(I547*H547,2)</f>
        <v>3116.99</v>
      </c>
      <c r="K547" s="142"/>
      <c r="M547" s="161">
        <v>0</v>
      </c>
      <c r="N547" s="162">
        <f>M547*I547</f>
        <v>0</v>
      </c>
      <c r="O547" s="161">
        <v>0</v>
      </c>
      <c r="P547" s="162">
        <f>O547*I547</f>
        <v>0</v>
      </c>
      <c r="Q547" s="161">
        <v>0</v>
      </c>
      <c r="R547" s="162">
        <f>Q547*I547</f>
        <v>0</v>
      </c>
      <c r="S547" s="161">
        <f>M547+O547</f>
        <v>0</v>
      </c>
      <c r="T547" s="162">
        <f>S547*I547</f>
        <v>0</v>
      </c>
      <c r="U547" s="161">
        <f>H547</f>
        <v>60.76</v>
      </c>
      <c r="V547" s="162">
        <f>U547*I547</f>
        <v>3116.9879999999998</v>
      </c>
      <c r="W547" s="161">
        <f>Q547+S547</f>
        <v>0</v>
      </c>
      <c r="X547" s="162">
        <f>W547*I547</f>
        <v>0</v>
      </c>
      <c r="Y547" s="161">
        <v>0</v>
      </c>
      <c r="Z547" s="162">
        <f>Y547*I547</f>
        <v>0</v>
      </c>
      <c r="AA547" s="161" t="e">
        <f>#REF!+#REF!</f>
        <v>#REF!</v>
      </c>
      <c r="AB547" s="162" t="e">
        <f>AA547*I547</f>
        <v>#REF!</v>
      </c>
      <c r="AC547" s="161">
        <v>0</v>
      </c>
      <c r="AD547" s="162">
        <f>AC547*I547</f>
        <v>0</v>
      </c>
      <c r="AE547" s="161" t="e">
        <f>Y547+AA547</f>
        <v>#REF!</v>
      </c>
      <c r="AF547" s="162" t="e">
        <f>AE547*I547</f>
        <v>#REF!</v>
      </c>
      <c r="AG547" s="161">
        <v>0</v>
      </c>
      <c r="AH547" s="162">
        <f>AG547*I547</f>
        <v>0</v>
      </c>
      <c r="AI547" s="161" t="e">
        <f>AC547+AE547</f>
        <v>#REF!</v>
      </c>
      <c r="AJ547" s="162" t="e">
        <f>AI547*I547</f>
        <v>#REF!</v>
      </c>
      <c r="AK547" s="161">
        <v>0</v>
      </c>
      <c r="AL547" s="162">
        <f>AK547*I547</f>
        <v>0</v>
      </c>
      <c r="AM547" s="161" t="e">
        <f>AG547+AI547</f>
        <v>#REF!</v>
      </c>
      <c r="AN547" s="162" t="e">
        <f>AM547*I547</f>
        <v>#REF!</v>
      </c>
      <c r="AO547" s="161">
        <v>0</v>
      </c>
      <c r="AP547" s="162">
        <f>AO547*I547</f>
        <v>0</v>
      </c>
      <c r="AQ547" s="161" t="e">
        <f>AK547+AM547</f>
        <v>#REF!</v>
      </c>
      <c r="AR547" s="162" t="e">
        <f>AQ547*I547</f>
        <v>#REF!</v>
      </c>
      <c r="AS547" s="161">
        <v>0</v>
      </c>
      <c r="AT547" s="162">
        <f>AS547*I547</f>
        <v>0</v>
      </c>
      <c r="AU547" s="161" t="e">
        <f>AO547+AQ547</f>
        <v>#REF!</v>
      </c>
      <c r="AV547" s="162" t="e">
        <f>AU547*I547</f>
        <v>#REF!</v>
      </c>
      <c r="AW547" s="161">
        <v>0</v>
      </c>
      <c r="AX547" s="162">
        <f>AW547*I547</f>
        <v>0</v>
      </c>
      <c r="AY547" s="161" t="e">
        <f t="shared" ref="AY547" si="935">AS547+AU547</f>
        <v>#REF!</v>
      </c>
      <c r="AZ547" s="162" t="e">
        <f>AY547*I547</f>
        <v>#REF!</v>
      </c>
      <c r="BA547" s="161">
        <v>0</v>
      </c>
      <c r="BB547" s="162">
        <f>BA547*I547</f>
        <v>0</v>
      </c>
      <c r="BC547" s="161" t="e">
        <f t="shared" ref="BC547" si="936">AW547+AY547</f>
        <v>#REF!</v>
      </c>
      <c r="BD547" s="162" t="e">
        <f>BC547*I547</f>
        <v>#REF!</v>
      </c>
      <c r="BE547" s="161">
        <v>0</v>
      </c>
      <c r="BF547" s="162">
        <f>BE547*I547</f>
        <v>0</v>
      </c>
      <c r="BG547" s="161" t="e">
        <f t="shared" ref="BG547" si="937">BA547+BC547</f>
        <v>#REF!</v>
      </c>
      <c r="BH547" s="162" t="e">
        <f>BG547*I547</f>
        <v>#REF!</v>
      </c>
      <c r="BI547" s="161">
        <v>0</v>
      </c>
      <c r="BJ547" s="162">
        <f>BI547*I547</f>
        <v>0</v>
      </c>
      <c r="BK547" s="161" t="e">
        <f t="shared" ref="BK547" si="938">BE547+BG547</f>
        <v>#REF!</v>
      </c>
      <c r="BL547" s="162" t="e">
        <f>BK547*I547</f>
        <v>#REF!</v>
      </c>
      <c r="BM547" s="161">
        <v>0</v>
      </c>
      <c r="BN547" s="162">
        <f>BM547*I547</f>
        <v>0</v>
      </c>
      <c r="BO547" s="161" t="e">
        <f>BI547+BK547</f>
        <v>#REF!</v>
      </c>
      <c r="BP547" s="162" t="e">
        <f>BO547*I547</f>
        <v>#REF!</v>
      </c>
      <c r="BQ547" s="4"/>
    </row>
    <row r="548" spans="1:69" s="6" customFormat="1" ht="11.25" hidden="1" customHeight="1" x14ac:dyDescent="0.2">
      <c r="B548" s="86"/>
      <c r="C548" s="87"/>
      <c r="D548" s="79" t="s">
        <v>77</v>
      </c>
      <c r="E548" s="88" t="s">
        <v>5</v>
      </c>
      <c r="F548" s="89" t="s">
        <v>915</v>
      </c>
      <c r="G548" s="87"/>
      <c r="H548" s="90">
        <v>60.76</v>
      </c>
      <c r="I548" s="91"/>
      <c r="J548" s="87"/>
      <c r="K548" s="146"/>
      <c r="M548" s="177"/>
      <c r="N548" s="216"/>
      <c r="O548" s="177"/>
      <c r="P548" s="216"/>
      <c r="Q548" s="177"/>
      <c r="R548" s="216"/>
      <c r="S548" s="177"/>
      <c r="T548" s="216"/>
      <c r="U548" s="177"/>
      <c r="V548" s="216"/>
      <c r="W548" s="177"/>
      <c r="X548" s="216"/>
      <c r="Y548" s="177"/>
      <c r="Z548" s="216"/>
      <c r="AA548" s="177"/>
      <c r="AB548" s="216"/>
      <c r="AC548" s="177"/>
      <c r="AD548" s="216"/>
      <c r="AE548" s="177"/>
      <c r="AF548" s="216"/>
      <c r="AG548" s="177"/>
      <c r="AH548" s="216"/>
      <c r="AI548" s="177"/>
      <c r="AJ548" s="216"/>
      <c r="AK548" s="177"/>
      <c r="AL548" s="216"/>
      <c r="AM548" s="177"/>
      <c r="AN548" s="216"/>
      <c r="AO548" s="177"/>
      <c r="AP548" s="216"/>
      <c r="AQ548" s="177"/>
      <c r="AR548" s="216"/>
      <c r="AS548" s="177"/>
      <c r="AT548" s="216"/>
      <c r="AU548" s="177"/>
      <c r="AV548" s="216"/>
      <c r="AW548" s="177"/>
      <c r="AX548" s="216"/>
      <c r="AY548" s="177"/>
      <c r="AZ548" s="216"/>
      <c r="BA548" s="177"/>
      <c r="BB548" s="216"/>
      <c r="BC548" s="177"/>
      <c r="BD548" s="216"/>
      <c r="BE548" s="177"/>
      <c r="BF548" s="216"/>
      <c r="BG548" s="177"/>
      <c r="BH548" s="216"/>
      <c r="BI548" s="177"/>
      <c r="BJ548" s="216"/>
      <c r="BK548" s="177"/>
      <c r="BL548" s="216"/>
      <c r="BM548" s="177"/>
      <c r="BN548" s="216"/>
      <c r="BO548" s="177"/>
      <c r="BP548" s="216"/>
      <c r="BQ548" s="1"/>
    </row>
    <row r="549" spans="1:69" s="1" customFormat="1" ht="16.5" hidden="1" customHeight="1" x14ac:dyDescent="0.2">
      <c r="A549" s="114"/>
      <c r="B549" s="16"/>
      <c r="C549" s="98" t="s">
        <v>258</v>
      </c>
      <c r="D549" s="98" t="s">
        <v>108</v>
      </c>
      <c r="E549" s="99" t="s">
        <v>916</v>
      </c>
      <c r="F549" s="100" t="s">
        <v>917</v>
      </c>
      <c r="G549" s="101" t="s">
        <v>145</v>
      </c>
      <c r="H549" s="102">
        <v>272</v>
      </c>
      <c r="I549" s="103">
        <v>41.34</v>
      </c>
      <c r="J549" s="104">
        <f>ROUND(I549*H549,2)</f>
        <v>11244.48</v>
      </c>
      <c r="K549" s="142"/>
      <c r="M549" s="161">
        <v>0</v>
      </c>
      <c r="N549" s="162">
        <f>M549*I549</f>
        <v>0</v>
      </c>
      <c r="O549" s="161">
        <v>0</v>
      </c>
      <c r="P549" s="162">
        <f>O549*I549</f>
        <v>0</v>
      </c>
      <c r="Q549" s="161">
        <v>0</v>
      </c>
      <c r="R549" s="162">
        <f>Q549*I549</f>
        <v>0</v>
      </c>
      <c r="S549" s="161">
        <f>M549+O549</f>
        <v>0</v>
      </c>
      <c r="T549" s="162">
        <f>S549*I549</f>
        <v>0</v>
      </c>
      <c r="U549" s="161">
        <v>0</v>
      </c>
      <c r="V549" s="162">
        <f>U549*I549</f>
        <v>0</v>
      </c>
      <c r="W549" s="161">
        <f>Q549+S549</f>
        <v>0</v>
      </c>
      <c r="X549" s="162">
        <f>W549*I549</f>
        <v>0</v>
      </c>
      <c r="Y549" s="161">
        <v>0</v>
      </c>
      <c r="Z549" s="162">
        <f>Y549*I549</f>
        <v>0</v>
      </c>
      <c r="AA549" s="161" t="e">
        <f>#REF!+#REF!</f>
        <v>#REF!</v>
      </c>
      <c r="AB549" s="162" t="e">
        <f>AA549*I549</f>
        <v>#REF!</v>
      </c>
      <c r="AC549" s="161">
        <v>0</v>
      </c>
      <c r="AD549" s="162">
        <f>AC549*I549</f>
        <v>0</v>
      </c>
      <c r="AE549" s="161" t="e">
        <f>Y549+AA549</f>
        <v>#REF!</v>
      </c>
      <c r="AF549" s="162" t="e">
        <f>AE549*I549</f>
        <v>#REF!</v>
      </c>
      <c r="AG549" s="161">
        <v>0</v>
      </c>
      <c r="AH549" s="162">
        <f>AG549*I549</f>
        <v>0</v>
      </c>
      <c r="AI549" s="161" t="e">
        <f>AC549+AE549</f>
        <v>#REF!</v>
      </c>
      <c r="AJ549" s="162" t="e">
        <f>AI549*I549</f>
        <v>#REF!</v>
      </c>
      <c r="AK549" s="161">
        <v>0</v>
      </c>
      <c r="AL549" s="162">
        <f>AK549*I549</f>
        <v>0</v>
      </c>
      <c r="AM549" s="161" t="e">
        <f>AG549+AI549</f>
        <v>#REF!</v>
      </c>
      <c r="AN549" s="162" t="e">
        <f>AM549*I549</f>
        <v>#REF!</v>
      </c>
      <c r="AO549" s="161">
        <v>0</v>
      </c>
      <c r="AP549" s="162">
        <f>AO549*I549</f>
        <v>0</v>
      </c>
      <c r="AQ549" s="161" t="e">
        <f>AK549+AM549</f>
        <v>#REF!</v>
      </c>
      <c r="AR549" s="162" t="e">
        <f>AQ549*I549</f>
        <v>#REF!</v>
      </c>
      <c r="AS549" s="161">
        <v>0</v>
      </c>
      <c r="AT549" s="162">
        <f>AS549*I549</f>
        <v>0</v>
      </c>
      <c r="AU549" s="161" t="e">
        <f>AO549+AQ549</f>
        <v>#REF!</v>
      </c>
      <c r="AV549" s="162" t="e">
        <f>AU549*I549</f>
        <v>#REF!</v>
      </c>
      <c r="AW549" s="161">
        <v>0</v>
      </c>
      <c r="AX549" s="162">
        <f>AW549*I549</f>
        <v>0</v>
      </c>
      <c r="AY549" s="161" t="e">
        <f t="shared" ref="AY549" si="939">AS549+AU549</f>
        <v>#REF!</v>
      </c>
      <c r="AZ549" s="162" t="e">
        <f>AY549*I549</f>
        <v>#REF!</v>
      </c>
      <c r="BA549" s="161">
        <v>0</v>
      </c>
      <c r="BB549" s="162">
        <f>BA549*I549</f>
        <v>0</v>
      </c>
      <c r="BC549" s="161" t="e">
        <f t="shared" ref="BC549" si="940">AW549+AY549</f>
        <v>#REF!</v>
      </c>
      <c r="BD549" s="162" t="e">
        <f>BC549*I549</f>
        <v>#REF!</v>
      </c>
      <c r="BE549" s="161">
        <v>0</v>
      </c>
      <c r="BF549" s="162">
        <f>BE549*I549</f>
        <v>0</v>
      </c>
      <c r="BG549" s="161" t="e">
        <f t="shared" ref="BG549" si="941">BA549+BC549</f>
        <v>#REF!</v>
      </c>
      <c r="BH549" s="162" t="e">
        <f>BG549*I549</f>
        <v>#REF!</v>
      </c>
      <c r="BI549" s="161">
        <v>0</v>
      </c>
      <c r="BJ549" s="162">
        <f>BI549*I549</f>
        <v>0</v>
      </c>
      <c r="BK549" s="161" t="e">
        <f t="shared" ref="BK549" si="942">BE549+BG549</f>
        <v>#REF!</v>
      </c>
      <c r="BL549" s="162" t="e">
        <f>BK549*I549</f>
        <v>#REF!</v>
      </c>
      <c r="BM549" s="161">
        <v>0</v>
      </c>
      <c r="BN549" s="162">
        <f>BM549*I549</f>
        <v>0</v>
      </c>
      <c r="BO549" s="161" t="e">
        <f>BI549+BK549</f>
        <v>#REF!</v>
      </c>
      <c r="BP549" s="162" t="e">
        <f>BO549*I549</f>
        <v>#REF!</v>
      </c>
      <c r="BQ549" s="6"/>
    </row>
    <row r="550" spans="1:69" s="5" customFormat="1" ht="11.25" hidden="1" customHeight="1" x14ac:dyDescent="0.2">
      <c r="B550" s="81"/>
      <c r="C550" s="82"/>
      <c r="D550" s="79" t="s">
        <v>77</v>
      </c>
      <c r="E550" s="83" t="s">
        <v>5</v>
      </c>
      <c r="F550" s="84" t="s">
        <v>918</v>
      </c>
      <c r="G550" s="82"/>
      <c r="H550" s="83" t="s">
        <v>5</v>
      </c>
      <c r="I550" s="85"/>
      <c r="J550" s="82"/>
      <c r="K550" s="145"/>
      <c r="M550" s="176"/>
      <c r="N550" s="219"/>
      <c r="O550" s="176"/>
      <c r="P550" s="219"/>
      <c r="Q550" s="176"/>
      <c r="R550" s="219"/>
      <c r="S550" s="176"/>
      <c r="T550" s="219"/>
      <c r="U550" s="176"/>
      <c r="V550" s="219"/>
      <c r="W550" s="176"/>
      <c r="X550" s="219"/>
      <c r="Y550" s="176"/>
      <c r="Z550" s="219"/>
      <c r="AA550" s="176"/>
      <c r="AB550" s="219"/>
      <c r="AC550" s="176"/>
      <c r="AD550" s="219"/>
      <c r="AE550" s="176"/>
      <c r="AF550" s="219"/>
      <c r="AG550" s="176"/>
      <c r="AH550" s="219"/>
      <c r="AI550" s="176"/>
      <c r="AJ550" s="219"/>
      <c r="AK550" s="176"/>
      <c r="AL550" s="219"/>
      <c r="AM550" s="176"/>
      <c r="AN550" s="219"/>
      <c r="AO550" s="176"/>
      <c r="AP550" s="219"/>
      <c r="AQ550" s="176"/>
      <c r="AR550" s="219"/>
      <c r="AS550" s="176"/>
      <c r="AT550" s="219"/>
      <c r="AU550" s="176"/>
      <c r="AV550" s="219"/>
      <c r="AW550" s="176"/>
      <c r="AX550" s="219"/>
      <c r="AY550" s="176"/>
      <c r="AZ550" s="219"/>
      <c r="BA550" s="176"/>
      <c r="BB550" s="219"/>
      <c r="BC550" s="176"/>
      <c r="BD550" s="219"/>
      <c r="BE550" s="176"/>
      <c r="BF550" s="219"/>
      <c r="BG550" s="176"/>
      <c r="BH550" s="219"/>
      <c r="BI550" s="176"/>
      <c r="BJ550" s="219"/>
      <c r="BK550" s="176"/>
      <c r="BL550" s="219"/>
      <c r="BM550" s="176"/>
      <c r="BN550" s="219"/>
      <c r="BO550" s="176"/>
      <c r="BP550" s="219"/>
      <c r="BQ550" s="1"/>
    </row>
    <row r="551" spans="1:69" s="6" customFormat="1" ht="11.25" hidden="1" customHeight="1" x14ac:dyDescent="0.2">
      <c r="B551" s="86"/>
      <c r="C551" s="87"/>
      <c r="D551" s="79" t="s">
        <v>77</v>
      </c>
      <c r="E551" s="88" t="s">
        <v>5</v>
      </c>
      <c r="F551" s="89" t="s">
        <v>315</v>
      </c>
      <c r="G551" s="87"/>
      <c r="H551" s="90">
        <v>272</v>
      </c>
      <c r="I551" s="91"/>
      <c r="J551" s="87"/>
      <c r="K551" s="146"/>
      <c r="M551" s="177"/>
      <c r="N551" s="216"/>
      <c r="O551" s="177"/>
      <c r="P551" s="216"/>
      <c r="Q551" s="177"/>
      <c r="R551" s="216"/>
      <c r="S551" s="177"/>
      <c r="T551" s="216"/>
      <c r="U551" s="177"/>
      <c r="V551" s="216"/>
      <c r="W551" s="177"/>
      <c r="X551" s="216"/>
      <c r="Y551" s="177"/>
      <c r="Z551" s="216"/>
      <c r="AA551" s="177"/>
      <c r="AB551" s="216"/>
      <c r="AC551" s="177"/>
      <c r="AD551" s="216"/>
      <c r="AE551" s="177"/>
      <c r="AF551" s="216"/>
      <c r="AG551" s="177"/>
      <c r="AH551" s="216"/>
      <c r="AI551" s="177"/>
      <c r="AJ551" s="216"/>
      <c r="AK551" s="177"/>
      <c r="AL551" s="216"/>
      <c r="AM551" s="177"/>
      <c r="AN551" s="216"/>
      <c r="AO551" s="177"/>
      <c r="AP551" s="216"/>
      <c r="AQ551" s="177"/>
      <c r="AR551" s="216"/>
      <c r="AS551" s="177"/>
      <c r="AT551" s="216"/>
      <c r="AU551" s="177"/>
      <c r="AV551" s="216"/>
      <c r="AW551" s="177"/>
      <c r="AX551" s="216"/>
      <c r="AY551" s="177"/>
      <c r="AZ551" s="216"/>
      <c r="BA551" s="177"/>
      <c r="BB551" s="216"/>
      <c r="BC551" s="177"/>
      <c r="BD551" s="216"/>
      <c r="BE551" s="177"/>
      <c r="BF551" s="216"/>
      <c r="BG551" s="177"/>
      <c r="BH551" s="216"/>
      <c r="BI551" s="177"/>
      <c r="BJ551" s="216"/>
      <c r="BK551" s="177"/>
      <c r="BL551" s="216"/>
      <c r="BM551" s="177"/>
      <c r="BN551" s="216"/>
      <c r="BO551" s="177"/>
      <c r="BP551" s="216"/>
    </row>
    <row r="552" spans="1:69" s="7" customFormat="1" ht="11.25" hidden="1" customHeight="1" x14ac:dyDescent="0.2">
      <c r="B552" s="92"/>
      <c r="C552" s="93"/>
      <c r="D552" s="79" t="s">
        <v>77</v>
      </c>
      <c r="E552" s="94" t="s">
        <v>5</v>
      </c>
      <c r="F552" s="95" t="s">
        <v>78</v>
      </c>
      <c r="G552" s="93"/>
      <c r="H552" s="96">
        <v>272</v>
      </c>
      <c r="I552" s="97"/>
      <c r="J552" s="93"/>
      <c r="K552" s="147"/>
      <c r="M552" s="178"/>
      <c r="N552" s="220"/>
      <c r="O552" s="178"/>
      <c r="P552" s="220"/>
      <c r="Q552" s="178"/>
      <c r="R552" s="220"/>
      <c r="S552" s="178"/>
      <c r="T552" s="220"/>
      <c r="U552" s="178"/>
      <c r="V552" s="220"/>
      <c r="W552" s="178"/>
      <c r="X552" s="220"/>
      <c r="Y552" s="178"/>
      <c r="Z552" s="220"/>
      <c r="AA552" s="178"/>
      <c r="AB552" s="220"/>
      <c r="AC552" s="178"/>
      <c r="AD552" s="220"/>
      <c r="AE552" s="178"/>
      <c r="AF552" s="220"/>
      <c r="AG552" s="178"/>
      <c r="AH552" s="220"/>
      <c r="AI552" s="178"/>
      <c r="AJ552" s="220"/>
      <c r="AK552" s="178"/>
      <c r="AL552" s="220"/>
      <c r="AM552" s="178"/>
      <c r="AN552" s="220"/>
      <c r="AO552" s="178"/>
      <c r="AP552" s="220"/>
      <c r="AQ552" s="178"/>
      <c r="AR552" s="220"/>
      <c r="AS552" s="178"/>
      <c r="AT552" s="220"/>
      <c r="AU552" s="178"/>
      <c r="AV552" s="220"/>
      <c r="AW552" s="178"/>
      <c r="AX552" s="220"/>
      <c r="AY552" s="178"/>
      <c r="AZ552" s="220"/>
      <c r="BA552" s="178"/>
      <c r="BB552" s="220"/>
      <c r="BC552" s="178"/>
      <c r="BD552" s="220"/>
      <c r="BE552" s="178"/>
      <c r="BF552" s="220"/>
      <c r="BG552" s="178"/>
      <c r="BH552" s="220"/>
      <c r="BI552" s="178"/>
      <c r="BJ552" s="220"/>
      <c r="BK552" s="178"/>
      <c r="BL552" s="220"/>
      <c r="BM552" s="178"/>
      <c r="BN552" s="220"/>
      <c r="BO552" s="178"/>
      <c r="BP552" s="220"/>
      <c r="BQ552" s="1"/>
    </row>
    <row r="553" spans="1:69" s="1" customFormat="1" ht="16.5" hidden="1" customHeight="1" x14ac:dyDescent="0.2">
      <c r="A553" s="114"/>
      <c r="B553" s="16"/>
      <c r="C553" s="98" t="s">
        <v>259</v>
      </c>
      <c r="D553" s="98" t="s">
        <v>108</v>
      </c>
      <c r="E553" s="99" t="s">
        <v>919</v>
      </c>
      <c r="F553" s="100" t="s">
        <v>920</v>
      </c>
      <c r="G553" s="101" t="s">
        <v>584</v>
      </c>
      <c r="H553" s="102">
        <v>8</v>
      </c>
      <c r="I553" s="103">
        <v>4685.2</v>
      </c>
      <c r="J553" s="104">
        <f>ROUND(I553*H553,2)</f>
        <v>37481.599999999999</v>
      </c>
      <c r="K553" s="142"/>
      <c r="M553" s="161">
        <v>0</v>
      </c>
      <c r="N553" s="162">
        <f>M553*I553</f>
        <v>0</v>
      </c>
      <c r="O553" s="161">
        <v>0</v>
      </c>
      <c r="P553" s="162">
        <f>O553*I553</f>
        <v>0</v>
      </c>
      <c r="Q553" s="161">
        <v>0</v>
      </c>
      <c r="R553" s="162">
        <f>Q553*I553</f>
        <v>0</v>
      </c>
      <c r="S553" s="161">
        <f>M553+O553</f>
        <v>0</v>
      </c>
      <c r="T553" s="162">
        <f>S553*I553</f>
        <v>0</v>
      </c>
      <c r="U553" s="161">
        <v>0</v>
      </c>
      <c r="V553" s="162">
        <f>U553*I553</f>
        <v>0</v>
      </c>
      <c r="W553" s="161">
        <f>Q553+S553</f>
        <v>0</v>
      </c>
      <c r="X553" s="162">
        <f>W553*I553</f>
        <v>0</v>
      </c>
      <c r="Y553" s="161">
        <v>0</v>
      </c>
      <c r="Z553" s="162">
        <f>Y553*I553</f>
        <v>0</v>
      </c>
      <c r="AA553" s="161" t="e">
        <f>#REF!+#REF!</f>
        <v>#REF!</v>
      </c>
      <c r="AB553" s="162" t="e">
        <f>AA553*I553</f>
        <v>#REF!</v>
      </c>
      <c r="AC553" s="161">
        <v>0</v>
      </c>
      <c r="AD553" s="162">
        <f>AC553*I553</f>
        <v>0</v>
      </c>
      <c r="AE553" s="161" t="e">
        <f>Y553+AA553</f>
        <v>#REF!</v>
      </c>
      <c r="AF553" s="162" t="e">
        <f>AE553*I553</f>
        <v>#REF!</v>
      </c>
      <c r="AG553" s="161">
        <v>0</v>
      </c>
      <c r="AH553" s="162">
        <f>AG553*I553</f>
        <v>0</v>
      </c>
      <c r="AI553" s="161" t="e">
        <f>AC553+AE553</f>
        <v>#REF!</v>
      </c>
      <c r="AJ553" s="162" t="e">
        <f>AI553*I553</f>
        <v>#REF!</v>
      </c>
      <c r="AK553" s="161">
        <v>0</v>
      </c>
      <c r="AL553" s="162">
        <f>AK553*I553</f>
        <v>0</v>
      </c>
      <c r="AM553" s="161" t="e">
        <f>AG553+AI553</f>
        <v>#REF!</v>
      </c>
      <c r="AN553" s="162" t="e">
        <f>AM553*I553</f>
        <v>#REF!</v>
      </c>
      <c r="AO553" s="161">
        <v>0</v>
      </c>
      <c r="AP553" s="162">
        <f>AO553*I553</f>
        <v>0</v>
      </c>
      <c r="AQ553" s="161" t="e">
        <f>AK553+AM553</f>
        <v>#REF!</v>
      </c>
      <c r="AR553" s="162" t="e">
        <f>AQ553*I553</f>
        <v>#REF!</v>
      </c>
      <c r="AS553" s="161">
        <v>0</v>
      </c>
      <c r="AT553" s="162">
        <f>AS553*I553</f>
        <v>0</v>
      </c>
      <c r="AU553" s="161" t="e">
        <f>AO553+AQ553</f>
        <v>#REF!</v>
      </c>
      <c r="AV553" s="162" t="e">
        <f>AU553*I553</f>
        <v>#REF!</v>
      </c>
      <c r="AW553" s="161">
        <v>0</v>
      </c>
      <c r="AX553" s="162">
        <f>AW553*I553</f>
        <v>0</v>
      </c>
      <c r="AY553" s="161" t="e">
        <f t="shared" ref="AY553" si="943">AS553+AU553</f>
        <v>#REF!</v>
      </c>
      <c r="AZ553" s="162" t="e">
        <f>AY553*I553</f>
        <v>#REF!</v>
      </c>
      <c r="BA553" s="161">
        <v>0</v>
      </c>
      <c r="BB553" s="162">
        <f>BA553*I553</f>
        <v>0</v>
      </c>
      <c r="BC553" s="161" t="e">
        <f t="shared" ref="BC553" si="944">AW553+AY553</f>
        <v>#REF!</v>
      </c>
      <c r="BD553" s="162" t="e">
        <f>BC553*I553</f>
        <v>#REF!</v>
      </c>
      <c r="BE553" s="161">
        <v>0</v>
      </c>
      <c r="BF553" s="162">
        <f>BE553*I553</f>
        <v>0</v>
      </c>
      <c r="BG553" s="161" t="e">
        <f t="shared" ref="BG553" si="945">BA553+BC553</f>
        <v>#REF!</v>
      </c>
      <c r="BH553" s="162" t="e">
        <f>BG553*I553</f>
        <v>#REF!</v>
      </c>
      <c r="BI553" s="161">
        <v>0</v>
      </c>
      <c r="BJ553" s="162">
        <f>BI553*I553</f>
        <v>0</v>
      </c>
      <c r="BK553" s="161" t="e">
        <f t="shared" ref="BK553" si="946">BE553+BG553</f>
        <v>#REF!</v>
      </c>
      <c r="BL553" s="162" t="e">
        <f>BK553*I553</f>
        <v>#REF!</v>
      </c>
      <c r="BM553" s="161">
        <v>0</v>
      </c>
      <c r="BN553" s="162">
        <f>BM553*I553</f>
        <v>0</v>
      </c>
      <c r="BO553" s="161" t="e">
        <f>BI553+BK553</f>
        <v>#REF!</v>
      </c>
      <c r="BP553" s="162" t="e">
        <f>BO553*I553</f>
        <v>#REF!</v>
      </c>
      <c r="BQ553" s="5"/>
    </row>
    <row r="554" spans="1:69" s="5" customFormat="1" ht="11.25" hidden="1" customHeight="1" x14ac:dyDescent="0.2">
      <c r="B554" s="81"/>
      <c r="C554" s="82"/>
      <c r="D554" s="79" t="s">
        <v>77</v>
      </c>
      <c r="E554" s="83" t="s">
        <v>5</v>
      </c>
      <c r="F554" s="84" t="s">
        <v>918</v>
      </c>
      <c r="G554" s="82"/>
      <c r="H554" s="83" t="s">
        <v>5</v>
      </c>
      <c r="I554" s="85"/>
      <c r="J554" s="82"/>
      <c r="K554" s="145"/>
      <c r="M554" s="176"/>
      <c r="N554" s="219"/>
      <c r="O554" s="176"/>
      <c r="P554" s="219"/>
      <c r="Q554" s="176"/>
      <c r="R554" s="219"/>
      <c r="S554" s="176"/>
      <c r="T554" s="219"/>
      <c r="U554" s="176"/>
      <c r="V554" s="219"/>
      <c r="W554" s="176"/>
      <c r="X554" s="219"/>
      <c r="Y554" s="176"/>
      <c r="Z554" s="219"/>
      <c r="AA554" s="176"/>
      <c r="AB554" s="219"/>
      <c r="AC554" s="176"/>
      <c r="AD554" s="219"/>
      <c r="AE554" s="176"/>
      <c r="AF554" s="219"/>
      <c r="AG554" s="176"/>
      <c r="AH554" s="219"/>
      <c r="AI554" s="176"/>
      <c r="AJ554" s="219"/>
      <c r="AK554" s="176"/>
      <c r="AL554" s="219"/>
      <c r="AM554" s="176"/>
      <c r="AN554" s="219"/>
      <c r="AO554" s="176"/>
      <c r="AP554" s="219"/>
      <c r="AQ554" s="176"/>
      <c r="AR554" s="219"/>
      <c r="AS554" s="176"/>
      <c r="AT554" s="219"/>
      <c r="AU554" s="176"/>
      <c r="AV554" s="219"/>
      <c r="AW554" s="176"/>
      <c r="AX554" s="219"/>
      <c r="AY554" s="176"/>
      <c r="AZ554" s="219"/>
      <c r="BA554" s="176"/>
      <c r="BB554" s="219"/>
      <c r="BC554" s="176"/>
      <c r="BD554" s="219"/>
      <c r="BE554" s="176"/>
      <c r="BF554" s="219"/>
      <c r="BG554" s="176"/>
      <c r="BH554" s="219"/>
      <c r="BI554" s="176"/>
      <c r="BJ554" s="219"/>
      <c r="BK554" s="176"/>
      <c r="BL554" s="219"/>
      <c r="BM554" s="176"/>
      <c r="BN554" s="219"/>
      <c r="BO554" s="176"/>
      <c r="BP554" s="219"/>
      <c r="BQ554" s="6"/>
    </row>
    <row r="555" spans="1:69" s="6" customFormat="1" ht="11.25" hidden="1" customHeight="1" x14ac:dyDescent="0.2">
      <c r="B555" s="86"/>
      <c r="C555" s="87"/>
      <c r="D555" s="79" t="s">
        <v>77</v>
      </c>
      <c r="E555" s="88" t="s">
        <v>5</v>
      </c>
      <c r="F555" s="89" t="s">
        <v>88</v>
      </c>
      <c r="G555" s="87"/>
      <c r="H555" s="90">
        <v>8</v>
      </c>
      <c r="I555" s="91"/>
      <c r="J555" s="87"/>
      <c r="K555" s="146"/>
      <c r="M555" s="177"/>
      <c r="N555" s="216"/>
      <c r="O555" s="177"/>
      <c r="P555" s="216"/>
      <c r="Q555" s="177"/>
      <c r="R555" s="216"/>
      <c r="S555" s="177"/>
      <c r="T555" s="216"/>
      <c r="U555" s="177"/>
      <c r="V555" s="216"/>
      <c r="W555" s="177"/>
      <c r="X555" s="216"/>
      <c r="Y555" s="177"/>
      <c r="Z555" s="216"/>
      <c r="AA555" s="177"/>
      <c r="AB555" s="216"/>
      <c r="AC555" s="177"/>
      <c r="AD555" s="216"/>
      <c r="AE555" s="177"/>
      <c r="AF555" s="216"/>
      <c r="AG555" s="177"/>
      <c r="AH555" s="216"/>
      <c r="AI555" s="177"/>
      <c r="AJ555" s="216"/>
      <c r="AK555" s="177"/>
      <c r="AL555" s="216"/>
      <c r="AM555" s="177"/>
      <c r="AN555" s="216"/>
      <c r="AO555" s="177"/>
      <c r="AP555" s="216"/>
      <c r="AQ555" s="177"/>
      <c r="AR555" s="216"/>
      <c r="AS555" s="177"/>
      <c r="AT555" s="216"/>
      <c r="AU555" s="177"/>
      <c r="AV555" s="216"/>
      <c r="AW555" s="177"/>
      <c r="AX555" s="216"/>
      <c r="AY555" s="177"/>
      <c r="AZ555" s="216"/>
      <c r="BA555" s="177"/>
      <c r="BB555" s="216"/>
      <c r="BC555" s="177"/>
      <c r="BD555" s="216"/>
      <c r="BE555" s="177"/>
      <c r="BF555" s="216"/>
      <c r="BG555" s="177"/>
      <c r="BH555" s="216"/>
      <c r="BI555" s="177"/>
      <c r="BJ555" s="216"/>
      <c r="BK555" s="177"/>
      <c r="BL555" s="216"/>
      <c r="BM555" s="177"/>
      <c r="BN555" s="216"/>
      <c r="BO555" s="177"/>
      <c r="BP555" s="216"/>
      <c r="BQ555" s="7"/>
    </row>
    <row r="556" spans="1:69" s="7" customFormat="1" ht="11.25" hidden="1" customHeight="1" x14ac:dyDescent="0.2">
      <c r="B556" s="92"/>
      <c r="C556" s="93"/>
      <c r="D556" s="79" t="s">
        <v>77</v>
      </c>
      <c r="E556" s="94" t="s">
        <v>5</v>
      </c>
      <c r="F556" s="95" t="s">
        <v>78</v>
      </c>
      <c r="G556" s="93"/>
      <c r="H556" s="96">
        <v>8</v>
      </c>
      <c r="I556" s="97"/>
      <c r="J556" s="93"/>
      <c r="K556" s="147"/>
      <c r="M556" s="178"/>
      <c r="N556" s="220"/>
      <c r="O556" s="178"/>
      <c r="P556" s="220"/>
      <c r="Q556" s="178"/>
      <c r="R556" s="220"/>
      <c r="S556" s="178"/>
      <c r="T556" s="220"/>
      <c r="U556" s="178"/>
      <c r="V556" s="220"/>
      <c r="W556" s="178"/>
      <c r="X556" s="220"/>
      <c r="Y556" s="178"/>
      <c r="Z556" s="220"/>
      <c r="AA556" s="178"/>
      <c r="AB556" s="220"/>
      <c r="AC556" s="178"/>
      <c r="AD556" s="220"/>
      <c r="AE556" s="178"/>
      <c r="AF556" s="220"/>
      <c r="AG556" s="178"/>
      <c r="AH556" s="220"/>
      <c r="AI556" s="178"/>
      <c r="AJ556" s="220"/>
      <c r="AK556" s="178"/>
      <c r="AL556" s="220"/>
      <c r="AM556" s="178"/>
      <c r="AN556" s="220"/>
      <c r="AO556" s="178"/>
      <c r="AP556" s="220"/>
      <c r="AQ556" s="178"/>
      <c r="AR556" s="220"/>
      <c r="AS556" s="178"/>
      <c r="AT556" s="220"/>
      <c r="AU556" s="178"/>
      <c r="AV556" s="220"/>
      <c r="AW556" s="178"/>
      <c r="AX556" s="220"/>
      <c r="AY556" s="178"/>
      <c r="AZ556" s="220"/>
      <c r="BA556" s="178"/>
      <c r="BB556" s="220"/>
      <c r="BC556" s="178"/>
      <c r="BD556" s="220"/>
      <c r="BE556" s="178"/>
      <c r="BF556" s="220"/>
      <c r="BG556" s="178"/>
      <c r="BH556" s="220"/>
      <c r="BI556" s="178"/>
      <c r="BJ556" s="220"/>
      <c r="BK556" s="178"/>
      <c r="BL556" s="220"/>
      <c r="BM556" s="178"/>
      <c r="BN556" s="220"/>
      <c r="BO556" s="178"/>
      <c r="BP556" s="220"/>
      <c r="BQ556" s="1"/>
    </row>
    <row r="557" spans="1:69" s="1" customFormat="1" ht="16.5" hidden="1" customHeight="1" x14ac:dyDescent="0.2">
      <c r="A557" s="114"/>
      <c r="B557" s="16"/>
      <c r="C557" s="98" t="s">
        <v>260</v>
      </c>
      <c r="D557" s="98" t="s">
        <v>108</v>
      </c>
      <c r="E557" s="99" t="s">
        <v>921</v>
      </c>
      <c r="F557" s="100" t="s">
        <v>922</v>
      </c>
      <c r="G557" s="101" t="s">
        <v>584</v>
      </c>
      <c r="H557" s="102">
        <v>1</v>
      </c>
      <c r="I557" s="103">
        <v>207.76</v>
      </c>
      <c r="J557" s="104">
        <f>ROUND(I557*H557,2)</f>
        <v>207.76</v>
      </c>
      <c r="K557" s="142"/>
      <c r="M557" s="161">
        <v>0</v>
      </c>
      <c r="N557" s="162">
        <f>M557*I557</f>
        <v>0</v>
      </c>
      <c r="O557" s="161">
        <v>0</v>
      </c>
      <c r="P557" s="162">
        <f>O557*I557</f>
        <v>0</v>
      </c>
      <c r="Q557" s="161">
        <v>0</v>
      </c>
      <c r="R557" s="162">
        <f>Q557*I557</f>
        <v>0</v>
      </c>
      <c r="S557" s="161">
        <f>M557+O557</f>
        <v>0</v>
      </c>
      <c r="T557" s="162">
        <f>S557*I557</f>
        <v>0</v>
      </c>
      <c r="U557" s="161">
        <v>0</v>
      </c>
      <c r="V557" s="162">
        <f>U557*I557</f>
        <v>0</v>
      </c>
      <c r="W557" s="161">
        <f>Q557+S557</f>
        <v>0</v>
      </c>
      <c r="X557" s="162">
        <f>W557*I557</f>
        <v>0</v>
      </c>
      <c r="Y557" s="161">
        <v>0</v>
      </c>
      <c r="Z557" s="162">
        <f>Y557*I557</f>
        <v>0</v>
      </c>
      <c r="AA557" s="161" t="e">
        <f>#REF!+#REF!</f>
        <v>#REF!</v>
      </c>
      <c r="AB557" s="162" t="e">
        <f>AA557*I557</f>
        <v>#REF!</v>
      </c>
      <c r="AC557" s="161">
        <v>0</v>
      </c>
      <c r="AD557" s="162">
        <f>AC557*I557</f>
        <v>0</v>
      </c>
      <c r="AE557" s="161" t="e">
        <f>Y557+AA557</f>
        <v>#REF!</v>
      </c>
      <c r="AF557" s="162" t="e">
        <f>AE557*I557</f>
        <v>#REF!</v>
      </c>
      <c r="AG557" s="161">
        <v>0</v>
      </c>
      <c r="AH557" s="162">
        <f>AG557*I557</f>
        <v>0</v>
      </c>
      <c r="AI557" s="161" t="e">
        <f>AC557+AE557</f>
        <v>#REF!</v>
      </c>
      <c r="AJ557" s="162" t="e">
        <f>AI557*I557</f>
        <v>#REF!</v>
      </c>
      <c r="AK557" s="161">
        <v>0</v>
      </c>
      <c r="AL557" s="162">
        <f>AK557*I557</f>
        <v>0</v>
      </c>
      <c r="AM557" s="161" t="e">
        <f>AG557+AI557</f>
        <v>#REF!</v>
      </c>
      <c r="AN557" s="162" t="e">
        <f>AM557*I557</f>
        <v>#REF!</v>
      </c>
      <c r="AO557" s="161">
        <v>0</v>
      </c>
      <c r="AP557" s="162">
        <f>AO557*I557</f>
        <v>0</v>
      </c>
      <c r="AQ557" s="161" t="e">
        <f>AK557+AM557</f>
        <v>#REF!</v>
      </c>
      <c r="AR557" s="162" t="e">
        <f>AQ557*I557</f>
        <v>#REF!</v>
      </c>
      <c r="AS557" s="161">
        <v>0</v>
      </c>
      <c r="AT557" s="162">
        <f>AS557*I557</f>
        <v>0</v>
      </c>
      <c r="AU557" s="161" t="e">
        <f>AO557+AQ557</f>
        <v>#REF!</v>
      </c>
      <c r="AV557" s="162" t="e">
        <f>AU557*I557</f>
        <v>#REF!</v>
      </c>
      <c r="AW557" s="161">
        <v>0</v>
      </c>
      <c r="AX557" s="162">
        <f>AW557*I557</f>
        <v>0</v>
      </c>
      <c r="AY557" s="161" t="e">
        <f t="shared" ref="AY557" si="947">AS557+AU557</f>
        <v>#REF!</v>
      </c>
      <c r="AZ557" s="162" t="e">
        <f>AY557*I557</f>
        <v>#REF!</v>
      </c>
      <c r="BA557" s="161">
        <v>0</v>
      </c>
      <c r="BB557" s="162">
        <f>BA557*I557</f>
        <v>0</v>
      </c>
      <c r="BC557" s="161" t="e">
        <f t="shared" ref="BC557" si="948">AW557+AY557</f>
        <v>#REF!</v>
      </c>
      <c r="BD557" s="162" t="e">
        <f>BC557*I557</f>
        <v>#REF!</v>
      </c>
      <c r="BE557" s="161">
        <v>0</v>
      </c>
      <c r="BF557" s="162">
        <f>BE557*I557</f>
        <v>0</v>
      </c>
      <c r="BG557" s="161" t="e">
        <f t="shared" ref="BG557" si="949">BA557+BC557</f>
        <v>#REF!</v>
      </c>
      <c r="BH557" s="162" t="e">
        <f>BG557*I557</f>
        <v>#REF!</v>
      </c>
      <c r="BI557" s="161">
        <v>0</v>
      </c>
      <c r="BJ557" s="162">
        <f>BI557*I557</f>
        <v>0</v>
      </c>
      <c r="BK557" s="161" t="e">
        <f t="shared" ref="BK557" si="950">BE557+BG557</f>
        <v>#REF!</v>
      </c>
      <c r="BL557" s="162" t="e">
        <f>BK557*I557</f>
        <v>#REF!</v>
      </c>
      <c r="BM557" s="161">
        <v>0</v>
      </c>
      <c r="BN557" s="162">
        <f>BM557*I557</f>
        <v>0</v>
      </c>
      <c r="BO557" s="161" t="e">
        <f>BI557+BK557</f>
        <v>#REF!</v>
      </c>
      <c r="BP557" s="162" t="e">
        <f>BO557*I557</f>
        <v>#REF!</v>
      </c>
      <c r="BQ557" s="5"/>
    </row>
    <row r="558" spans="1:69" s="5" customFormat="1" ht="11.25" hidden="1" customHeight="1" x14ac:dyDescent="0.2">
      <c r="B558" s="81"/>
      <c r="C558" s="82"/>
      <c r="D558" s="79" t="s">
        <v>77</v>
      </c>
      <c r="E558" s="83" t="s">
        <v>5</v>
      </c>
      <c r="F558" s="84" t="s">
        <v>918</v>
      </c>
      <c r="G558" s="82"/>
      <c r="H558" s="83" t="s">
        <v>5</v>
      </c>
      <c r="I558" s="85"/>
      <c r="J558" s="82"/>
      <c r="K558" s="145"/>
      <c r="M558" s="176"/>
      <c r="N558" s="219"/>
      <c r="O558" s="176"/>
      <c r="P558" s="219"/>
      <c r="Q558" s="176"/>
      <c r="R558" s="219"/>
      <c r="S558" s="176"/>
      <c r="T558" s="219"/>
      <c r="U558" s="176"/>
      <c r="V558" s="219"/>
      <c r="W558" s="176"/>
      <c r="X558" s="219"/>
      <c r="Y558" s="176"/>
      <c r="Z558" s="219"/>
      <c r="AA558" s="176"/>
      <c r="AB558" s="219"/>
      <c r="AC558" s="176"/>
      <c r="AD558" s="219"/>
      <c r="AE558" s="176"/>
      <c r="AF558" s="219"/>
      <c r="AG558" s="176"/>
      <c r="AH558" s="219"/>
      <c r="AI558" s="176"/>
      <c r="AJ558" s="219"/>
      <c r="AK558" s="176"/>
      <c r="AL558" s="219"/>
      <c r="AM558" s="176"/>
      <c r="AN558" s="219"/>
      <c r="AO558" s="176"/>
      <c r="AP558" s="219"/>
      <c r="AQ558" s="176"/>
      <c r="AR558" s="219"/>
      <c r="AS558" s="176"/>
      <c r="AT558" s="219"/>
      <c r="AU558" s="176"/>
      <c r="AV558" s="219"/>
      <c r="AW558" s="176"/>
      <c r="AX558" s="219"/>
      <c r="AY558" s="176"/>
      <c r="AZ558" s="219"/>
      <c r="BA558" s="176"/>
      <c r="BB558" s="219"/>
      <c r="BC558" s="176"/>
      <c r="BD558" s="219"/>
      <c r="BE558" s="176"/>
      <c r="BF558" s="219"/>
      <c r="BG558" s="176"/>
      <c r="BH558" s="219"/>
      <c r="BI558" s="176"/>
      <c r="BJ558" s="219"/>
      <c r="BK558" s="176"/>
      <c r="BL558" s="219"/>
      <c r="BM558" s="176"/>
      <c r="BN558" s="219"/>
      <c r="BO558" s="176"/>
      <c r="BP558" s="219"/>
      <c r="BQ558" s="6"/>
    </row>
    <row r="559" spans="1:69" s="6" customFormat="1" ht="11.25" hidden="1" customHeight="1" x14ac:dyDescent="0.2">
      <c r="B559" s="86"/>
      <c r="C559" s="87"/>
      <c r="D559" s="79" t="s">
        <v>77</v>
      </c>
      <c r="E559" s="88" t="s">
        <v>5</v>
      </c>
      <c r="F559" s="89" t="s">
        <v>39</v>
      </c>
      <c r="G559" s="87"/>
      <c r="H559" s="90">
        <v>1</v>
      </c>
      <c r="I559" s="91"/>
      <c r="J559" s="87"/>
      <c r="K559" s="146"/>
      <c r="M559" s="177"/>
      <c r="N559" s="216"/>
      <c r="O559" s="177"/>
      <c r="P559" s="216"/>
      <c r="Q559" s="177"/>
      <c r="R559" s="216"/>
      <c r="S559" s="177"/>
      <c r="T559" s="216"/>
      <c r="U559" s="177"/>
      <c r="V559" s="216"/>
      <c r="W559" s="177"/>
      <c r="X559" s="216"/>
      <c r="Y559" s="177"/>
      <c r="Z559" s="216"/>
      <c r="AA559" s="177"/>
      <c r="AB559" s="216"/>
      <c r="AC559" s="177"/>
      <c r="AD559" s="216"/>
      <c r="AE559" s="177"/>
      <c r="AF559" s="216"/>
      <c r="AG559" s="177"/>
      <c r="AH559" s="216"/>
      <c r="AI559" s="177"/>
      <c r="AJ559" s="216"/>
      <c r="AK559" s="177"/>
      <c r="AL559" s="216"/>
      <c r="AM559" s="177"/>
      <c r="AN559" s="216"/>
      <c r="AO559" s="177"/>
      <c r="AP559" s="216"/>
      <c r="AQ559" s="177"/>
      <c r="AR559" s="216"/>
      <c r="AS559" s="177"/>
      <c r="AT559" s="216"/>
      <c r="AU559" s="177"/>
      <c r="AV559" s="216"/>
      <c r="AW559" s="177"/>
      <c r="AX559" s="216"/>
      <c r="AY559" s="177"/>
      <c r="AZ559" s="216"/>
      <c r="BA559" s="177"/>
      <c r="BB559" s="216"/>
      <c r="BC559" s="177"/>
      <c r="BD559" s="216"/>
      <c r="BE559" s="177"/>
      <c r="BF559" s="216"/>
      <c r="BG559" s="177"/>
      <c r="BH559" s="216"/>
      <c r="BI559" s="177"/>
      <c r="BJ559" s="216"/>
      <c r="BK559" s="177"/>
      <c r="BL559" s="216"/>
      <c r="BM559" s="177"/>
      <c r="BN559" s="216"/>
      <c r="BO559" s="177"/>
      <c r="BP559" s="216"/>
      <c r="BQ559" s="7"/>
    </row>
    <row r="560" spans="1:69" s="7" customFormat="1" ht="11.25" hidden="1" customHeight="1" x14ac:dyDescent="0.2">
      <c r="B560" s="92"/>
      <c r="C560" s="93"/>
      <c r="D560" s="79" t="s">
        <v>77</v>
      </c>
      <c r="E560" s="94" t="s">
        <v>5</v>
      </c>
      <c r="F560" s="95" t="s">
        <v>78</v>
      </c>
      <c r="G560" s="93"/>
      <c r="H560" s="96">
        <v>1</v>
      </c>
      <c r="I560" s="97"/>
      <c r="J560" s="93"/>
      <c r="K560" s="147"/>
      <c r="M560" s="178"/>
      <c r="N560" s="220"/>
      <c r="O560" s="178"/>
      <c r="P560" s="220"/>
      <c r="Q560" s="178"/>
      <c r="R560" s="220"/>
      <c r="S560" s="178"/>
      <c r="T560" s="220"/>
      <c r="U560" s="178"/>
      <c r="V560" s="220"/>
      <c r="W560" s="178"/>
      <c r="X560" s="220"/>
      <c r="Y560" s="178"/>
      <c r="Z560" s="220"/>
      <c r="AA560" s="178"/>
      <c r="AB560" s="220"/>
      <c r="AC560" s="178"/>
      <c r="AD560" s="220"/>
      <c r="AE560" s="178"/>
      <c r="AF560" s="220"/>
      <c r="AG560" s="178"/>
      <c r="AH560" s="220"/>
      <c r="AI560" s="178"/>
      <c r="AJ560" s="220"/>
      <c r="AK560" s="178"/>
      <c r="AL560" s="220"/>
      <c r="AM560" s="178"/>
      <c r="AN560" s="220"/>
      <c r="AO560" s="178"/>
      <c r="AP560" s="220"/>
      <c r="AQ560" s="178"/>
      <c r="AR560" s="220"/>
      <c r="AS560" s="178"/>
      <c r="AT560" s="220"/>
      <c r="AU560" s="178"/>
      <c r="AV560" s="220"/>
      <c r="AW560" s="178"/>
      <c r="AX560" s="220"/>
      <c r="AY560" s="178"/>
      <c r="AZ560" s="220"/>
      <c r="BA560" s="178"/>
      <c r="BB560" s="220"/>
      <c r="BC560" s="178"/>
      <c r="BD560" s="220"/>
      <c r="BE560" s="178"/>
      <c r="BF560" s="220"/>
      <c r="BG560" s="178"/>
      <c r="BH560" s="220"/>
      <c r="BI560" s="178"/>
      <c r="BJ560" s="220"/>
      <c r="BK560" s="178"/>
      <c r="BL560" s="220"/>
      <c r="BM560" s="178"/>
      <c r="BN560" s="220"/>
      <c r="BO560" s="178"/>
      <c r="BP560" s="220"/>
      <c r="BQ560" s="1"/>
    </row>
    <row r="561" spans="1:69" s="1" customFormat="1" ht="16.5" hidden="1" customHeight="1" x14ac:dyDescent="0.2">
      <c r="A561" s="114"/>
      <c r="B561" s="16"/>
      <c r="C561" s="98" t="s">
        <v>261</v>
      </c>
      <c r="D561" s="98" t="s">
        <v>108</v>
      </c>
      <c r="E561" s="99" t="s">
        <v>923</v>
      </c>
      <c r="F561" s="100" t="s">
        <v>924</v>
      </c>
      <c r="G561" s="101" t="s">
        <v>584</v>
      </c>
      <c r="H561" s="102">
        <v>3</v>
      </c>
      <c r="I561" s="103">
        <v>260.76</v>
      </c>
      <c r="J561" s="104">
        <f>ROUND(I561*H561,2)</f>
        <v>782.28</v>
      </c>
      <c r="K561" s="142"/>
      <c r="M561" s="161">
        <v>0</v>
      </c>
      <c r="N561" s="162">
        <f>M561*I561</f>
        <v>0</v>
      </c>
      <c r="O561" s="161">
        <v>0</v>
      </c>
      <c r="P561" s="162">
        <f>O561*I561</f>
        <v>0</v>
      </c>
      <c r="Q561" s="161">
        <v>0</v>
      </c>
      <c r="R561" s="162">
        <f>Q561*I561</f>
        <v>0</v>
      </c>
      <c r="S561" s="161">
        <f>M561+O561</f>
        <v>0</v>
      </c>
      <c r="T561" s="162">
        <f>S561*I561</f>
        <v>0</v>
      </c>
      <c r="U561" s="161">
        <v>0</v>
      </c>
      <c r="V561" s="162">
        <f>U561*I561</f>
        <v>0</v>
      </c>
      <c r="W561" s="161">
        <f>Q561+S561</f>
        <v>0</v>
      </c>
      <c r="X561" s="162">
        <f>W561*I561</f>
        <v>0</v>
      </c>
      <c r="Y561" s="161">
        <v>0</v>
      </c>
      <c r="Z561" s="162">
        <f>Y561*I561</f>
        <v>0</v>
      </c>
      <c r="AA561" s="161" t="e">
        <f>#REF!+#REF!</f>
        <v>#REF!</v>
      </c>
      <c r="AB561" s="162" t="e">
        <f>AA561*I561</f>
        <v>#REF!</v>
      </c>
      <c r="AC561" s="161">
        <v>0</v>
      </c>
      <c r="AD561" s="162">
        <f>AC561*I561</f>
        <v>0</v>
      </c>
      <c r="AE561" s="161" t="e">
        <f>Y561+AA561</f>
        <v>#REF!</v>
      </c>
      <c r="AF561" s="162" t="e">
        <f>AE561*I561</f>
        <v>#REF!</v>
      </c>
      <c r="AG561" s="161">
        <v>0</v>
      </c>
      <c r="AH561" s="162">
        <f>AG561*I561</f>
        <v>0</v>
      </c>
      <c r="AI561" s="161" t="e">
        <f>AC561+AE561</f>
        <v>#REF!</v>
      </c>
      <c r="AJ561" s="162" t="e">
        <f>AI561*I561</f>
        <v>#REF!</v>
      </c>
      <c r="AK561" s="161">
        <v>0</v>
      </c>
      <c r="AL561" s="162">
        <f>AK561*I561</f>
        <v>0</v>
      </c>
      <c r="AM561" s="161" t="e">
        <f>AG561+AI561</f>
        <v>#REF!</v>
      </c>
      <c r="AN561" s="162" t="e">
        <f>AM561*I561</f>
        <v>#REF!</v>
      </c>
      <c r="AO561" s="161">
        <v>0</v>
      </c>
      <c r="AP561" s="162">
        <f>AO561*I561</f>
        <v>0</v>
      </c>
      <c r="AQ561" s="161" t="e">
        <f>AK561+AM561</f>
        <v>#REF!</v>
      </c>
      <c r="AR561" s="162" t="e">
        <f>AQ561*I561</f>
        <v>#REF!</v>
      </c>
      <c r="AS561" s="161">
        <v>0</v>
      </c>
      <c r="AT561" s="162">
        <f>AS561*I561</f>
        <v>0</v>
      </c>
      <c r="AU561" s="161" t="e">
        <f>AO561+AQ561</f>
        <v>#REF!</v>
      </c>
      <c r="AV561" s="162" t="e">
        <f>AU561*I561</f>
        <v>#REF!</v>
      </c>
      <c r="AW561" s="161">
        <v>0</v>
      </c>
      <c r="AX561" s="162">
        <f>AW561*I561</f>
        <v>0</v>
      </c>
      <c r="AY561" s="161" t="e">
        <f t="shared" ref="AY561" si="951">AS561+AU561</f>
        <v>#REF!</v>
      </c>
      <c r="AZ561" s="162" t="e">
        <f>AY561*I561</f>
        <v>#REF!</v>
      </c>
      <c r="BA561" s="161">
        <v>0</v>
      </c>
      <c r="BB561" s="162">
        <f>BA561*I561</f>
        <v>0</v>
      </c>
      <c r="BC561" s="161" t="e">
        <f t="shared" ref="BC561" si="952">AW561+AY561</f>
        <v>#REF!</v>
      </c>
      <c r="BD561" s="162" t="e">
        <f>BC561*I561</f>
        <v>#REF!</v>
      </c>
      <c r="BE561" s="161">
        <v>0</v>
      </c>
      <c r="BF561" s="162">
        <f>BE561*I561</f>
        <v>0</v>
      </c>
      <c r="BG561" s="161" t="e">
        <f t="shared" ref="BG561" si="953">BA561+BC561</f>
        <v>#REF!</v>
      </c>
      <c r="BH561" s="162" t="e">
        <f>BG561*I561</f>
        <v>#REF!</v>
      </c>
      <c r="BI561" s="161">
        <v>0</v>
      </c>
      <c r="BJ561" s="162">
        <f>BI561*I561</f>
        <v>0</v>
      </c>
      <c r="BK561" s="161" t="e">
        <f t="shared" ref="BK561" si="954">BE561+BG561</f>
        <v>#REF!</v>
      </c>
      <c r="BL561" s="162" t="e">
        <f>BK561*I561</f>
        <v>#REF!</v>
      </c>
      <c r="BM561" s="161">
        <v>0</v>
      </c>
      <c r="BN561" s="162">
        <f>BM561*I561</f>
        <v>0</v>
      </c>
      <c r="BO561" s="161" t="e">
        <f>BI561+BK561</f>
        <v>#REF!</v>
      </c>
      <c r="BP561" s="162" t="e">
        <f>BO561*I561</f>
        <v>#REF!</v>
      </c>
      <c r="BQ561" s="5"/>
    </row>
    <row r="562" spans="1:69" s="5" customFormat="1" ht="11.25" hidden="1" customHeight="1" x14ac:dyDescent="0.2">
      <c r="B562" s="81"/>
      <c r="C562" s="82"/>
      <c r="D562" s="79" t="s">
        <v>77</v>
      </c>
      <c r="E562" s="83" t="s">
        <v>5</v>
      </c>
      <c r="F562" s="84" t="s">
        <v>918</v>
      </c>
      <c r="G562" s="82"/>
      <c r="H562" s="83" t="s">
        <v>5</v>
      </c>
      <c r="I562" s="85"/>
      <c r="J562" s="82"/>
      <c r="K562" s="145"/>
      <c r="M562" s="176"/>
      <c r="N562" s="219"/>
      <c r="O562" s="176"/>
      <c r="P562" s="219"/>
      <c r="Q562" s="176"/>
      <c r="R562" s="219"/>
      <c r="S562" s="176"/>
      <c r="T562" s="219"/>
      <c r="U562" s="176"/>
      <c r="V562" s="219"/>
      <c r="W562" s="176"/>
      <c r="X562" s="219"/>
      <c r="Y562" s="176"/>
      <c r="Z562" s="219"/>
      <c r="AA562" s="176"/>
      <c r="AB562" s="219"/>
      <c r="AC562" s="176"/>
      <c r="AD562" s="219"/>
      <c r="AE562" s="176"/>
      <c r="AF562" s="219"/>
      <c r="AG562" s="176"/>
      <c r="AH562" s="219"/>
      <c r="AI562" s="176"/>
      <c r="AJ562" s="219"/>
      <c r="AK562" s="176"/>
      <c r="AL562" s="219"/>
      <c r="AM562" s="176"/>
      <c r="AN562" s="219"/>
      <c r="AO562" s="176"/>
      <c r="AP562" s="219"/>
      <c r="AQ562" s="176"/>
      <c r="AR562" s="219"/>
      <c r="AS562" s="176"/>
      <c r="AT562" s="219"/>
      <c r="AU562" s="176"/>
      <c r="AV562" s="219"/>
      <c r="AW562" s="176"/>
      <c r="AX562" s="219"/>
      <c r="AY562" s="176"/>
      <c r="AZ562" s="219"/>
      <c r="BA562" s="176"/>
      <c r="BB562" s="219"/>
      <c r="BC562" s="176"/>
      <c r="BD562" s="219"/>
      <c r="BE562" s="176"/>
      <c r="BF562" s="219"/>
      <c r="BG562" s="176"/>
      <c r="BH562" s="219"/>
      <c r="BI562" s="176"/>
      <c r="BJ562" s="219"/>
      <c r="BK562" s="176"/>
      <c r="BL562" s="219"/>
      <c r="BM562" s="176"/>
      <c r="BN562" s="219"/>
      <c r="BO562" s="176"/>
      <c r="BP562" s="219"/>
      <c r="BQ562" s="6"/>
    </row>
    <row r="563" spans="1:69" s="6" customFormat="1" ht="11.25" hidden="1" customHeight="1" x14ac:dyDescent="0.2">
      <c r="B563" s="86"/>
      <c r="C563" s="87"/>
      <c r="D563" s="79" t="s">
        <v>77</v>
      </c>
      <c r="E563" s="88" t="s">
        <v>5</v>
      </c>
      <c r="F563" s="89" t="s">
        <v>50</v>
      </c>
      <c r="G563" s="87"/>
      <c r="H563" s="90">
        <v>3</v>
      </c>
      <c r="I563" s="91"/>
      <c r="J563" s="87"/>
      <c r="K563" s="146"/>
      <c r="M563" s="177"/>
      <c r="N563" s="216"/>
      <c r="O563" s="177"/>
      <c r="P563" s="216"/>
      <c r="Q563" s="177"/>
      <c r="R563" s="216"/>
      <c r="S563" s="177"/>
      <c r="T563" s="216"/>
      <c r="U563" s="177"/>
      <c r="V563" s="216"/>
      <c r="W563" s="177"/>
      <c r="X563" s="216"/>
      <c r="Y563" s="177"/>
      <c r="Z563" s="216"/>
      <c r="AA563" s="177"/>
      <c r="AB563" s="216"/>
      <c r="AC563" s="177"/>
      <c r="AD563" s="216"/>
      <c r="AE563" s="177"/>
      <c r="AF563" s="216"/>
      <c r="AG563" s="177"/>
      <c r="AH563" s="216"/>
      <c r="AI563" s="177"/>
      <c r="AJ563" s="216"/>
      <c r="AK563" s="177"/>
      <c r="AL563" s="216"/>
      <c r="AM563" s="177"/>
      <c r="AN563" s="216"/>
      <c r="AO563" s="177"/>
      <c r="AP563" s="216"/>
      <c r="AQ563" s="177"/>
      <c r="AR563" s="216"/>
      <c r="AS563" s="177"/>
      <c r="AT563" s="216"/>
      <c r="AU563" s="177"/>
      <c r="AV563" s="216"/>
      <c r="AW563" s="177"/>
      <c r="AX563" s="216"/>
      <c r="AY563" s="177"/>
      <c r="AZ563" s="216"/>
      <c r="BA563" s="177"/>
      <c r="BB563" s="216"/>
      <c r="BC563" s="177"/>
      <c r="BD563" s="216"/>
      <c r="BE563" s="177"/>
      <c r="BF563" s="216"/>
      <c r="BG563" s="177"/>
      <c r="BH563" s="216"/>
      <c r="BI563" s="177"/>
      <c r="BJ563" s="216"/>
      <c r="BK563" s="177"/>
      <c r="BL563" s="216"/>
      <c r="BM563" s="177"/>
      <c r="BN563" s="216"/>
      <c r="BO563" s="177"/>
      <c r="BP563" s="216"/>
      <c r="BQ563" s="7"/>
    </row>
    <row r="564" spans="1:69" s="7" customFormat="1" ht="11.25" hidden="1" customHeight="1" x14ac:dyDescent="0.2">
      <c r="B564" s="92"/>
      <c r="C564" s="93"/>
      <c r="D564" s="79" t="s">
        <v>77</v>
      </c>
      <c r="E564" s="94" t="s">
        <v>5</v>
      </c>
      <c r="F564" s="95" t="s">
        <v>78</v>
      </c>
      <c r="G564" s="93"/>
      <c r="H564" s="96">
        <v>3</v>
      </c>
      <c r="I564" s="97"/>
      <c r="J564" s="93"/>
      <c r="K564" s="147"/>
      <c r="M564" s="178"/>
      <c r="N564" s="220"/>
      <c r="O564" s="178"/>
      <c r="P564" s="220"/>
      <c r="Q564" s="178"/>
      <c r="R564" s="220"/>
      <c r="S564" s="178"/>
      <c r="T564" s="220"/>
      <c r="U564" s="178"/>
      <c r="V564" s="220"/>
      <c r="W564" s="178"/>
      <c r="X564" s="220"/>
      <c r="Y564" s="178"/>
      <c r="Z564" s="220"/>
      <c r="AA564" s="178"/>
      <c r="AB564" s="220"/>
      <c r="AC564" s="178"/>
      <c r="AD564" s="220"/>
      <c r="AE564" s="178"/>
      <c r="AF564" s="220"/>
      <c r="AG564" s="178"/>
      <c r="AH564" s="220"/>
      <c r="AI564" s="178"/>
      <c r="AJ564" s="220"/>
      <c r="AK564" s="178"/>
      <c r="AL564" s="220"/>
      <c r="AM564" s="178"/>
      <c r="AN564" s="220"/>
      <c r="AO564" s="178"/>
      <c r="AP564" s="220"/>
      <c r="AQ564" s="178"/>
      <c r="AR564" s="220"/>
      <c r="AS564" s="178"/>
      <c r="AT564" s="220"/>
      <c r="AU564" s="178"/>
      <c r="AV564" s="220"/>
      <c r="AW564" s="178"/>
      <c r="AX564" s="220"/>
      <c r="AY564" s="178"/>
      <c r="AZ564" s="220"/>
      <c r="BA564" s="178"/>
      <c r="BB564" s="220"/>
      <c r="BC564" s="178"/>
      <c r="BD564" s="220"/>
      <c r="BE564" s="178"/>
      <c r="BF564" s="220"/>
      <c r="BG564" s="178"/>
      <c r="BH564" s="220"/>
      <c r="BI564" s="178"/>
      <c r="BJ564" s="220"/>
      <c r="BK564" s="178"/>
      <c r="BL564" s="220"/>
      <c r="BM564" s="178"/>
      <c r="BN564" s="220"/>
      <c r="BO564" s="178"/>
      <c r="BP564" s="220"/>
      <c r="BQ564" s="1"/>
    </row>
    <row r="565" spans="1:69" s="1" customFormat="1" ht="16.5" hidden="1" customHeight="1" x14ac:dyDescent="0.2">
      <c r="A565" s="114"/>
      <c r="B565" s="16"/>
      <c r="C565" s="98" t="s">
        <v>262</v>
      </c>
      <c r="D565" s="98" t="s">
        <v>108</v>
      </c>
      <c r="E565" s="99" t="s">
        <v>925</v>
      </c>
      <c r="F565" s="100" t="s">
        <v>926</v>
      </c>
      <c r="G565" s="101" t="s">
        <v>584</v>
      </c>
      <c r="H565" s="102">
        <v>8</v>
      </c>
      <c r="I565" s="103">
        <v>152.43</v>
      </c>
      <c r="J565" s="104">
        <f>ROUND(I565*H565,2)</f>
        <v>1219.44</v>
      </c>
      <c r="K565" s="142"/>
      <c r="M565" s="161">
        <v>0</v>
      </c>
      <c r="N565" s="162">
        <f>M565*I565</f>
        <v>0</v>
      </c>
      <c r="O565" s="161">
        <v>0</v>
      </c>
      <c r="P565" s="162">
        <f>O565*I565</f>
        <v>0</v>
      </c>
      <c r="Q565" s="161">
        <v>0</v>
      </c>
      <c r="R565" s="162">
        <f>Q565*I565</f>
        <v>0</v>
      </c>
      <c r="S565" s="161">
        <f>M565+O565</f>
        <v>0</v>
      </c>
      <c r="T565" s="162">
        <f>S565*I565</f>
        <v>0</v>
      </c>
      <c r="U565" s="161">
        <v>0</v>
      </c>
      <c r="V565" s="162">
        <f>U565*I565</f>
        <v>0</v>
      </c>
      <c r="W565" s="161">
        <f>Q565+S565</f>
        <v>0</v>
      </c>
      <c r="X565" s="162">
        <f>W565*I565</f>
        <v>0</v>
      </c>
      <c r="Y565" s="161">
        <v>0</v>
      </c>
      <c r="Z565" s="162">
        <f>Y565*I565</f>
        <v>0</v>
      </c>
      <c r="AA565" s="161" t="e">
        <f>#REF!+#REF!</f>
        <v>#REF!</v>
      </c>
      <c r="AB565" s="162" t="e">
        <f>AA565*I565</f>
        <v>#REF!</v>
      </c>
      <c r="AC565" s="161">
        <v>0</v>
      </c>
      <c r="AD565" s="162">
        <f>AC565*I565</f>
        <v>0</v>
      </c>
      <c r="AE565" s="161" t="e">
        <f>Y565+AA565</f>
        <v>#REF!</v>
      </c>
      <c r="AF565" s="162" t="e">
        <f>AE565*I565</f>
        <v>#REF!</v>
      </c>
      <c r="AG565" s="161">
        <v>0</v>
      </c>
      <c r="AH565" s="162">
        <f>AG565*I565</f>
        <v>0</v>
      </c>
      <c r="AI565" s="161" t="e">
        <f>AC565+AE565</f>
        <v>#REF!</v>
      </c>
      <c r="AJ565" s="162" t="e">
        <f>AI565*I565</f>
        <v>#REF!</v>
      </c>
      <c r="AK565" s="161">
        <v>0</v>
      </c>
      <c r="AL565" s="162">
        <f>AK565*I565</f>
        <v>0</v>
      </c>
      <c r="AM565" s="161" t="e">
        <f>AG565+AI565</f>
        <v>#REF!</v>
      </c>
      <c r="AN565" s="162" t="e">
        <f>AM565*I565</f>
        <v>#REF!</v>
      </c>
      <c r="AO565" s="161">
        <v>0</v>
      </c>
      <c r="AP565" s="162">
        <f>AO565*I565</f>
        <v>0</v>
      </c>
      <c r="AQ565" s="161" t="e">
        <f>AK565+AM565</f>
        <v>#REF!</v>
      </c>
      <c r="AR565" s="162" t="e">
        <f>AQ565*I565</f>
        <v>#REF!</v>
      </c>
      <c r="AS565" s="161">
        <v>0</v>
      </c>
      <c r="AT565" s="162">
        <f>AS565*I565</f>
        <v>0</v>
      </c>
      <c r="AU565" s="161" t="e">
        <f>AO565+AQ565</f>
        <v>#REF!</v>
      </c>
      <c r="AV565" s="162" t="e">
        <f>AU565*I565</f>
        <v>#REF!</v>
      </c>
      <c r="AW565" s="161">
        <v>0</v>
      </c>
      <c r="AX565" s="162">
        <f>AW565*I565</f>
        <v>0</v>
      </c>
      <c r="AY565" s="161" t="e">
        <f t="shared" ref="AY565" si="955">AS565+AU565</f>
        <v>#REF!</v>
      </c>
      <c r="AZ565" s="162" t="e">
        <f>AY565*I565</f>
        <v>#REF!</v>
      </c>
      <c r="BA565" s="161">
        <v>0</v>
      </c>
      <c r="BB565" s="162">
        <f>BA565*I565</f>
        <v>0</v>
      </c>
      <c r="BC565" s="161" t="e">
        <f t="shared" ref="BC565" si="956">AW565+AY565</f>
        <v>#REF!</v>
      </c>
      <c r="BD565" s="162" t="e">
        <f>BC565*I565</f>
        <v>#REF!</v>
      </c>
      <c r="BE565" s="161">
        <v>0</v>
      </c>
      <c r="BF565" s="162">
        <f>BE565*I565</f>
        <v>0</v>
      </c>
      <c r="BG565" s="161" t="e">
        <f t="shared" ref="BG565" si="957">BA565+BC565</f>
        <v>#REF!</v>
      </c>
      <c r="BH565" s="162" t="e">
        <f>BG565*I565</f>
        <v>#REF!</v>
      </c>
      <c r="BI565" s="161">
        <v>0</v>
      </c>
      <c r="BJ565" s="162">
        <f>BI565*I565</f>
        <v>0</v>
      </c>
      <c r="BK565" s="161" t="e">
        <f t="shared" ref="BK565" si="958">BE565+BG565</f>
        <v>#REF!</v>
      </c>
      <c r="BL565" s="162" t="e">
        <f>BK565*I565</f>
        <v>#REF!</v>
      </c>
      <c r="BM565" s="161">
        <v>0</v>
      </c>
      <c r="BN565" s="162">
        <f>BM565*I565</f>
        <v>0</v>
      </c>
      <c r="BO565" s="161" t="e">
        <f>BI565+BK565</f>
        <v>#REF!</v>
      </c>
      <c r="BP565" s="162" t="e">
        <f>BO565*I565</f>
        <v>#REF!</v>
      </c>
      <c r="BQ565" s="5"/>
    </row>
    <row r="566" spans="1:69" s="5" customFormat="1" ht="11.25" hidden="1" customHeight="1" x14ac:dyDescent="0.2">
      <c r="B566" s="81"/>
      <c r="C566" s="82"/>
      <c r="D566" s="79" t="s">
        <v>77</v>
      </c>
      <c r="E566" s="83" t="s">
        <v>5</v>
      </c>
      <c r="F566" s="84" t="s">
        <v>918</v>
      </c>
      <c r="G566" s="82"/>
      <c r="H566" s="83" t="s">
        <v>5</v>
      </c>
      <c r="I566" s="85"/>
      <c r="J566" s="82"/>
      <c r="K566" s="145"/>
      <c r="M566" s="176"/>
      <c r="N566" s="219"/>
      <c r="O566" s="176"/>
      <c r="P566" s="219"/>
      <c r="Q566" s="176"/>
      <c r="R566" s="219"/>
      <c r="S566" s="176"/>
      <c r="T566" s="219"/>
      <c r="U566" s="176"/>
      <c r="V566" s="219"/>
      <c r="W566" s="176"/>
      <c r="X566" s="219"/>
      <c r="Y566" s="176"/>
      <c r="Z566" s="219"/>
      <c r="AA566" s="176"/>
      <c r="AB566" s="219"/>
      <c r="AC566" s="176"/>
      <c r="AD566" s="219"/>
      <c r="AE566" s="176"/>
      <c r="AF566" s="219"/>
      <c r="AG566" s="176"/>
      <c r="AH566" s="219"/>
      <c r="AI566" s="176"/>
      <c r="AJ566" s="219"/>
      <c r="AK566" s="176"/>
      <c r="AL566" s="219"/>
      <c r="AM566" s="176"/>
      <c r="AN566" s="219"/>
      <c r="AO566" s="176"/>
      <c r="AP566" s="219"/>
      <c r="AQ566" s="176"/>
      <c r="AR566" s="219"/>
      <c r="AS566" s="176"/>
      <c r="AT566" s="219"/>
      <c r="AU566" s="176"/>
      <c r="AV566" s="219"/>
      <c r="AW566" s="176"/>
      <c r="AX566" s="219"/>
      <c r="AY566" s="176"/>
      <c r="AZ566" s="219"/>
      <c r="BA566" s="176"/>
      <c r="BB566" s="219"/>
      <c r="BC566" s="176"/>
      <c r="BD566" s="219"/>
      <c r="BE566" s="176"/>
      <c r="BF566" s="219"/>
      <c r="BG566" s="176"/>
      <c r="BH566" s="219"/>
      <c r="BI566" s="176"/>
      <c r="BJ566" s="219"/>
      <c r="BK566" s="176"/>
      <c r="BL566" s="219"/>
      <c r="BM566" s="176"/>
      <c r="BN566" s="219"/>
      <c r="BO566" s="176"/>
      <c r="BP566" s="219"/>
      <c r="BQ566" s="6"/>
    </row>
    <row r="567" spans="1:69" s="6" customFormat="1" ht="11.25" hidden="1" customHeight="1" x14ac:dyDescent="0.2">
      <c r="B567" s="86"/>
      <c r="C567" s="87"/>
      <c r="D567" s="79" t="s">
        <v>77</v>
      </c>
      <c r="E567" s="88" t="s">
        <v>5</v>
      </c>
      <c r="F567" s="89" t="s">
        <v>88</v>
      </c>
      <c r="G567" s="87"/>
      <c r="H567" s="90">
        <v>8</v>
      </c>
      <c r="I567" s="91"/>
      <c r="J567" s="87"/>
      <c r="K567" s="146"/>
      <c r="M567" s="177"/>
      <c r="N567" s="216"/>
      <c r="O567" s="177"/>
      <c r="P567" s="216"/>
      <c r="Q567" s="177"/>
      <c r="R567" s="216"/>
      <c r="S567" s="177"/>
      <c r="T567" s="216"/>
      <c r="U567" s="177"/>
      <c r="V567" s="216"/>
      <c r="W567" s="177"/>
      <c r="X567" s="216"/>
      <c r="Y567" s="177"/>
      <c r="Z567" s="216"/>
      <c r="AA567" s="177"/>
      <c r="AB567" s="216"/>
      <c r="AC567" s="177"/>
      <c r="AD567" s="216"/>
      <c r="AE567" s="177"/>
      <c r="AF567" s="216"/>
      <c r="AG567" s="177"/>
      <c r="AH567" s="216"/>
      <c r="AI567" s="177"/>
      <c r="AJ567" s="216"/>
      <c r="AK567" s="177"/>
      <c r="AL567" s="216"/>
      <c r="AM567" s="177"/>
      <c r="AN567" s="216"/>
      <c r="AO567" s="177"/>
      <c r="AP567" s="216"/>
      <c r="AQ567" s="177"/>
      <c r="AR567" s="216"/>
      <c r="AS567" s="177"/>
      <c r="AT567" s="216"/>
      <c r="AU567" s="177"/>
      <c r="AV567" s="216"/>
      <c r="AW567" s="177"/>
      <c r="AX567" s="216"/>
      <c r="AY567" s="177"/>
      <c r="AZ567" s="216"/>
      <c r="BA567" s="177"/>
      <c r="BB567" s="216"/>
      <c r="BC567" s="177"/>
      <c r="BD567" s="216"/>
      <c r="BE567" s="177"/>
      <c r="BF567" s="216"/>
      <c r="BG567" s="177"/>
      <c r="BH567" s="216"/>
      <c r="BI567" s="177"/>
      <c r="BJ567" s="216"/>
      <c r="BK567" s="177"/>
      <c r="BL567" s="216"/>
      <c r="BM567" s="177"/>
      <c r="BN567" s="216"/>
      <c r="BO567" s="177"/>
      <c r="BP567" s="216"/>
      <c r="BQ567" s="7"/>
    </row>
    <row r="568" spans="1:69" s="7" customFormat="1" ht="11.25" hidden="1" customHeight="1" x14ac:dyDescent="0.2">
      <c r="B568" s="92"/>
      <c r="C568" s="93"/>
      <c r="D568" s="79" t="s">
        <v>77</v>
      </c>
      <c r="E568" s="94" t="s">
        <v>5</v>
      </c>
      <c r="F568" s="95" t="s">
        <v>78</v>
      </c>
      <c r="G568" s="93"/>
      <c r="H568" s="96">
        <v>8</v>
      </c>
      <c r="I568" s="97"/>
      <c r="J568" s="93"/>
      <c r="K568" s="147"/>
      <c r="M568" s="178"/>
      <c r="N568" s="220"/>
      <c r="O568" s="178"/>
      <c r="P568" s="220"/>
      <c r="Q568" s="178"/>
      <c r="R568" s="220"/>
      <c r="S568" s="178"/>
      <c r="T568" s="220"/>
      <c r="U568" s="178"/>
      <c r="V568" s="220"/>
      <c r="W568" s="178"/>
      <c r="X568" s="220"/>
      <c r="Y568" s="178"/>
      <c r="Z568" s="220"/>
      <c r="AA568" s="178"/>
      <c r="AB568" s="220"/>
      <c r="AC568" s="178"/>
      <c r="AD568" s="220"/>
      <c r="AE568" s="178"/>
      <c r="AF568" s="220"/>
      <c r="AG568" s="178"/>
      <c r="AH568" s="220"/>
      <c r="AI568" s="178"/>
      <c r="AJ568" s="220"/>
      <c r="AK568" s="178"/>
      <c r="AL568" s="220"/>
      <c r="AM568" s="178"/>
      <c r="AN568" s="220"/>
      <c r="AO568" s="178"/>
      <c r="AP568" s="220"/>
      <c r="AQ568" s="178"/>
      <c r="AR568" s="220"/>
      <c r="AS568" s="178"/>
      <c r="AT568" s="220"/>
      <c r="AU568" s="178"/>
      <c r="AV568" s="220"/>
      <c r="AW568" s="178"/>
      <c r="AX568" s="220"/>
      <c r="AY568" s="178"/>
      <c r="AZ568" s="220"/>
      <c r="BA568" s="178"/>
      <c r="BB568" s="220"/>
      <c r="BC568" s="178"/>
      <c r="BD568" s="220"/>
      <c r="BE568" s="178"/>
      <c r="BF568" s="220"/>
      <c r="BG568" s="178"/>
      <c r="BH568" s="220"/>
      <c r="BI568" s="178"/>
      <c r="BJ568" s="220"/>
      <c r="BK568" s="178"/>
      <c r="BL568" s="220"/>
      <c r="BM568" s="178"/>
      <c r="BN568" s="220"/>
      <c r="BO568" s="178"/>
      <c r="BP568" s="220"/>
      <c r="BQ568" s="1"/>
    </row>
    <row r="569" spans="1:69" s="1" customFormat="1" ht="16.5" hidden="1" customHeight="1" x14ac:dyDescent="0.2">
      <c r="A569" s="114"/>
      <c r="B569" s="16"/>
      <c r="C569" s="98" t="s">
        <v>263</v>
      </c>
      <c r="D569" s="98" t="s">
        <v>108</v>
      </c>
      <c r="E569" s="99" t="s">
        <v>927</v>
      </c>
      <c r="F569" s="100" t="s">
        <v>928</v>
      </c>
      <c r="G569" s="101" t="s">
        <v>584</v>
      </c>
      <c r="H569" s="102">
        <v>8</v>
      </c>
      <c r="I569" s="103">
        <v>314.29000000000002</v>
      </c>
      <c r="J569" s="104">
        <f>ROUND(I569*H569,2)</f>
        <v>2514.3200000000002</v>
      </c>
      <c r="K569" s="142"/>
      <c r="M569" s="161">
        <v>0</v>
      </c>
      <c r="N569" s="162">
        <f>M569*I569</f>
        <v>0</v>
      </c>
      <c r="O569" s="161">
        <v>0</v>
      </c>
      <c r="P569" s="162">
        <f>O569*I569</f>
        <v>0</v>
      </c>
      <c r="Q569" s="161">
        <v>0</v>
      </c>
      <c r="R569" s="162">
        <f>Q569*I569</f>
        <v>0</v>
      </c>
      <c r="S569" s="161">
        <f>M569+O569</f>
        <v>0</v>
      </c>
      <c r="T569" s="162">
        <f>S569*I569</f>
        <v>0</v>
      </c>
      <c r="U569" s="161">
        <v>0</v>
      </c>
      <c r="V569" s="162">
        <f>U569*I569</f>
        <v>0</v>
      </c>
      <c r="W569" s="161">
        <f>Q569+S569</f>
        <v>0</v>
      </c>
      <c r="X569" s="162">
        <f>W569*I569</f>
        <v>0</v>
      </c>
      <c r="Y569" s="161">
        <v>0</v>
      </c>
      <c r="Z569" s="162">
        <f>Y569*I569</f>
        <v>0</v>
      </c>
      <c r="AA569" s="161" t="e">
        <f>#REF!+#REF!</f>
        <v>#REF!</v>
      </c>
      <c r="AB569" s="162" t="e">
        <f>AA569*I569</f>
        <v>#REF!</v>
      </c>
      <c r="AC569" s="161">
        <v>0</v>
      </c>
      <c r="AD569" s="162">
        <f>AC569*I569</f>
        <v>0</v>
      </c>
      <c r="AE569" s="161" t="e">
        <f>Y569+AA569</f>
        <v>#REF!</v>
      </c>
      <c r="AF569" s="162" t="e">
        <f>AE569*I569</f>
        <v>#REF!</v>
      </c>
      <c r="AG569" s="161">
        <v>0</v>
      </c>
      <c r="AH569" s="162">
        <f>AG569*I569</f>
        <v>0</v>
      </c>
      <c r="AI569" s="161" t="e">
        <f>AC569+AE569</f>
        <v>#REF!</v>
      </c>
      <c r="AJ569" s="162" t="e">
        <f>AI569*I569</f>
        <v>#REF!</v>
      </c>
      <c r="AK569" s="161">
        <v>0</v>
      </c>
      <c r="AL569" s="162">
        <f>AK569*I569</f>
        <v>0</v>
      </c>
      <c r="AM569" s="161" t="e">
        <f>AG569+AI569</f>
        <v>#REF!</v>
      </c>
      <c r="AN569" s="162" t="e">
        <f>AM569*I569</f>
        <v>#REF!</v>
      </c>
      <c r="AO569" s="161">
        <v>0</v>
      </c>
      <c r="AP569" s="162">
        <f>AO569*I569</f>
        <v>0</v>
      </c>
      <c r="AQ569" s="161" t="e">
        <f>AK569+AM569</f>
        <v>#REF!</v>
      </c>
      <c r="AR569" s="162" t="e">
        <f>AQ569*I569</f>
        <v>#REF!</v>
      </c>
      <c r="AS569" s="161">
        <v>0</v>
      </c>
      <c r="AT569" s="162">
        <f>AS569*I569</f>
        <v>0</v>
      </c>
      <c r="AU569" s="161" t="e">
        <f>AO569+AQ569</f>
        <v>#REF!</v>
      </c>
      <c r="AV569" s="162" t="e">
        <f>AU569*I569</f>
        <v>#REF!</v>
      </c>
      <c r="AW569" s="161">
        <v>0</v>
      </c>
      <c r="AX569" s="162">
        <f>AW569*I569</f>
        <v>0</v>
      </c>
      <c r="AY569" s="161" t="e">
        <f t="shared" ref="AY569" si="959">AS569+AU569</f>
        <v>#REF!</v>
      </c>
      <c r="AZ569" s="162" t="e">
        <f>AY569*I569</f>
        <v>#REF!</v>
      </c>
      <c r="BA569" s="161">
        <v>0</v>
      </c>
      <c r="BB569" s="162">
        <f>BA569*I569</f>
        <v>0</v>
      </c>
      <c r="BC569" s="161" t="e">
        <f t="shared" ref="BC569" si="960">AW569+AY569</f>
        <v>#REF!</v>
      </c>
      <c r="BD569" s="162" t="e">
        <f>BC569*I569</f>
        <v>#REF!</v>
      </c>
      <c r="BE569" s="161">
        <v>0</v>
      </c>
      <c r="BF569" s="162">
        <f>BE569*I569</f>
        <v>0</v>
      </c>
      <c r="BG569" s="161" t="e">
        <f t="shared" ref="BG569" si="961">BA569+BC569</f>
        <v>#REF!</v>
      </c>
      <c r="BH569" s="162" t="e">
        <f>BG569*I569</f>
        <v>#REF!</v>
      </c>
      <c r="BI569" s="161">
        <v>0</v>
      </c>
      <c r="BJ569" s="162">
        <f>BI569*I569</f>
        <v>0</v>
      </c>
      <c r="BK569" s="161" t="e">
        <f t="shared" ref="BK569" si="962">BE569+BG569</f>
        <v>#REF!</v>
      </c>
      <c r="BL569" s="162" t="e">
        <f>BK569*I569</f>
        <v>#REF!</v>
      </c>
      <c r="BM569" s="161">
        <v>0</v>
      </c>
      <c r="BN569" s="162">
        <f>BM569*I569</f>
        <v>0</v>
      </c>
      <c r="BO569" s="161" t="e">
        <f>BI569+BK569</f>
        <v>#REF!</v>
      </c>
      <c r="BP569" s="162" t="e">
        <f>BO569*I569</f>
        <v>#REF!</v>
      </c>
      <c r="BQ569" s="5"/>
    </row>
    <row r="570" spans="1:69" s="5" customFormat="1" ht="11.25" hidden="1" customHeight="1" x14ac:dyDescent="0.2">
      <c r="B570" s="81"/>
      <c r="C570" s="82"/>
      <c r="D570" s="79" t="s">
        <v>77</v>
      </c>
      <c r="E570" s="83" t="s">
        <v>5</v>
      </c>
      <c r="F570" s="84" t="s">
        <v>918</v>
      </c>
      <c r="G570" s="82"/>
      <c r="H570" s="83" t="s">
        <v>5</v>
      </c>
      <c r="I570" s="85"/>
      <c r="J570" s="82"/>
      <c r="K570" s="145"/>
      <c r="M570" s="176"/>
      <c r="N570" s="219"/>
      <c r="O570" s="176"/>
      <c r="P570" s="219"/>
      <c r="Q570" s="176"/>
      <c r="R570" s="219"/>
      <c r="S570" s="176"/>
      <c r="T570" s="219"/>
      <c r="U570" s="176"/>
      <c r="V570" s="219"/>
      <c r="W570" s="176"/>
      <c r="X570" s="219"/>
      <c r="Y570" s="176"/>
      <c r="Z570" s="219"/>
      <c r="AA570" s="176"/>
      <c r="AB570" s="219"/>
      <c r="AC570" s="176"/>
      <c r="AD570" s="219"/>
      <c r="AE570" s="176"/>
      <c r="AF570" s="219"/>
      <c r="AG570" s="176"/>
      <c r="AH570" s="219"/>
      <c r="AI570" s="176"/>
      <c r="AJ570" s="219"/>
      <c r="AK570" s="176"/>
      <c r="AL570" s="219"/>
      <c r="AM570" s="176"/>
      <c r="AN570" s="219"/>
      <c r="AO570" s="176"/>
      <c r="AP570" s="219"/>
      <c r="AQ570" s="176"/>
      <c r="AR570" s="219"/>
      <c r="AS570" s="176"/>
      <c r="AT570" s="219"/>
      <c r="AU570" s="176"/>
      <c r="AV570" s="219"/>
      <c r="AW570" s="176"/>
      <c r="AX570" s="219"/>
      <c r="AY570" s="176"/>
      <c r="AZ570" s="219"/>
      <c r="BA570" s="176"/>
      <c r="BB570" s="219"/>
      <c r="BC570" s="176"/>
      <c r="BD570" s="219"/>
      <c r="BE570" s="176"/>
      <c r="BF570" s="219"/>
      <c r="BG570" s="176"/>
      <c r="BH570" s="219"/>
      <c r="BI570" s="176"/>
      <c r="BJ570" s="219"/>
      <c r="BK570" s="176"/>
      <c r="BL570" s="219"/>
      <c r="BM570" s="176"/>
      <c r="BN570" s="219"/>
      <c r="BO570" s="176"/>
      <c r="BP570" s="219"/>
      <c r="BQ570" s="6"/>
    </row>
    <row r="571" spans="1:69" s="6" customFormat="1" ht="11.25" hidden="1" customHeight="1" x14ac:dyDescent="0.2">
      <c r="B571" s="86"/>
      <c r="C571" s="87"/>
      <c r="D571" s="79" t="s">
        <v>77</v>
      </c>
      <c r="E571" s="88" t="s">
        <v>5</v>
      </c>
      <c r="F571" s="89" t="s">
        <v>88</v>
      </c>
      <c r="G571" s="87"/>
      <c r="H571" s="90">
        <v>8</v>
      </c>
      <c r="I571" s="91"/>
      <c r="J571" s="87"/>
      <c r="K571" s="146"/>
      <c r="M571" s="177"/>
      <c r="N571" s="216"/>
      <c r="O571" s="177"/>
      <c r="P571" s="216"/>
      <c r="Q571" s="177"/>
      <c r="R571" s="216"/>
      <c r="S571" s="177"/>
      <c r="T571" s="216"/>
      <c r="U571" s="177"/>
      <c r="V571" s="216"/>
      <c r="W571" s="177"/>
      <c r="X571" s="216"/>
      <c r="Y571" s="177"/>
      <c r="Z571" s="216"/>
      <c r="AA571" s="177"/>
      <c r="AB571" s="216"/>
      <c r="AC571" s="177"/>
      <c r="AD571" s="216"/>
      <c r="AE571" s="177"/>
      <c r="AF571" s="216"/>
      <c r="AG571" s="177"/>
      <c r="AH571" s="216"/>
      <c r="AI571" s="177"/>
      <c r="AJ571" s="216"/>
      <c r="AK571" s="177"/>
      <c r="AL571" s="216"/>
      <c r="AM571" s="177"/>
      <c r="AN571" s="216"/>
      <c r="AO571" s="177"/>
      <c r="AP571" s="216"/>
      <c r="AQ571" s="177"/>
      <c r="AR571" s="216"/>
      <c r="AS571" s="177"/>
      <c r="AT571" s="216"/>
      <c r="AU571" s="177"/>
      <c r="AV571" s="216"/>
      <c r="AW571" s="177"/>
      <c r="AX571" s="216"/>
      <c r="AY571" s="177"/>
      <c r="AZ571" s="216"/>
      <c r="BA571" s="177"/>
      <c r="BB571" s="216"/>
      <c r="BC571" s="177"/>
      <c r="BD571" s="216"/>
      <c r="BE571" s="177"/>
      <c r="BF571" s="216"/>
      <c r="BG571" s="177"/>
      <c r="BH571" s="216"/>
      <c r="BI571" s="177"/>
      <c r="BJ571" s="216"/>
      <c r="BK571" s="177"/>
      <c r="BL571" s="216"/>
      <c r="BM571" s="177"/>
      <c r="BN571" s="216"/>
      <c r="BO571" s="177"/>
      <c r="BP571" s="216"/>
      <c r="BQ571" s="7"/>
    </row>
    <row r="572" spans="1:69" s="7" customFormat="1" ht="11.25" hidden="1" customHeight="1" x14ac:dyDescent="0.2">
      <c r="B572" s="92"/>
      <c r="C572" s="93"/>
      <c r="D572" s="79" t="s">
        <v>77</v>
      </c>
      <c r="E572" s="94" t="s">
        <v>5</v>
      </c>
      <c r="F572" s="95" t="s">
        <v>78</v>
      </c>
      <c r="G572" s="93"/>
      <c r="H572" s="96">
        <v>8</v>
      </c>
      <c r="I572" s="97"/>
      <c r="J572" s="93"/>
      <c r="K572" s="147"/>
      <c r="M572" s="178"/>
      <c r="N572" s="220"/>
      <c r="O572" s="178"/>
      <c r="P572" s="220"/>
      <c r="Q572" s="178"/>
      <c r="R572" s="220"/>
      <c r="S572" s="178"/>
      <c r="T572" s="220"/>
      <c r="U572" s="178"/>
      <c r="V572" s="220"/>
      <c r="W572" s="178"/>
      <c r="X572" s="220"/>
      <c r="Y572" s="178"/>
      <c r="Z572" s="220"/>
      <c r="AA572" s="178"/>
      <c r="AB572" s="220"/>
      <c r="AC572" s="178"/>
      <c r="AD572" s="220"/>
      <c r="AE572" s="178"/>
      <c r="AF572" s="220"/>
      <c r="AG572" s="178"/>
      <c r="AH572" s="220"/>
      <c r="AI572" s="178"/>
      <c r="AJ572" s="220"/>
      <c r="AK572" s="178"/>
      <c r="AL572" s="220"/>
      <c r="AM572" s="178"/>
      <c r="AN572" s="220"/>
      <c r="AO572" s="178"/>
      <c r="AP572" s="220"/>
      <c r="AQ572" s="178"/>
      <c r="AR572" s="220"/>
      <c r="AS572" s="178"/>
      <c r="AT572" s="220"/>
      <c r="AU572" s="178"/>
      <c r="AV572" s="220"/>
      <c r="AW572" s="178"/>
      <c r="AX572" s="220"/>
      <c r="AY572" s="178"/>
      <c r="AZ572" s="220"/>
      <c r="BA572" s="178"/>
      <c r="BB572" s="220"/>
      <c r="BC572" s="178"/>
      <c r="BD572" s="220"/>
      <c r="BE572" s="178"/>
      <c r="BF572" s="220"/>
      <c r="BG572" s="178"/>
      <c r="BH572" s="220"/>
      <c r="BI572" s="178"/>
      <c r="BJ572" s="220"/>
      <c r="BK572" s="178"/>
      <c r="BL572" s="220"/>
      <c r="BM572" s="178"/>
      <c r="BN572" s="220"/>
      <c r="BO572" s="178"/>
      <c r="BP572" s="220"/>
      <c r="BQ572" s="1"/>
    </row>
    <row r="573" spans="1:69" s="1" customFormat="1" ht="16.5" hidden="1" customHeight="1" x14ac:dyDescent="0.2">
      <c r="A573" s="114"/>
      <c r="B573" s="16"/>
      <c r="C573" s="98" t="s">
        <v>264</v>
      </c>
      <c r="D573" s="98" t="s">
        <v>108</v>
      </c>
      <c r="E573" s="99" t="s">
        <v>929</v>
      </c>
      <c r="F573" s="100" t="s">
        <v>930</v>
      </c>
      <c r="G573" s="101" t="s">
        <v>584</v>
      </c>
      <c r="H573" s="102">
        <v>4</v>
      </c>
      <c r="I573" s="103">
        <v>174.9</v>
      </c>
      <c r="J573" s="104">
        <f>ROUND(I573*H573,2)</f>
        <v>699.6</v>
      </c>
      <c r="K573" s="142"/>
      <c r="M573" s="161">
        <v>0</v>
      </c>
      <c r="N573" s="162">
        <f>M573*I573</f>
        <v>0</v>
      </c>
      <c r="O573" s="161">
        <v>0</v>
      </c>
      <c r="P573" s="162">
        <f>O573*I573</f>
        <v>0</v>
      </c>
      <c r="Q573" s="161">
        <v>0</v>
      </c>
      <c r="R573" s="162">
        <f>Q573*I573</f>
        <v>0</v>
      </c>
      <c r="S573" s="161">
        <f>M573+O573</f>
        <v>0</v>
      </c>
      <c r="T573" s="162">
        <f>S573*I573</f>
        <v>0</v>
      </c>
      <c r="U573" s="161">
        <v>0</v>
      </c>
      <c r="V573" s="162">
        <f>U573*I573</f>
        <v>0</v>
      </c>
      <c r="W573" s="161">
        <f>Q573+S573</f>
        <v>0</v>
      </c>
      <c r="X573" s="162">
        <f>W573*I573</f>
        <v>0</v>
      </c>
      <c r="Y573" s="161">
        <v>0</v>
      </c>
      <c r="Z573" s="162">
        <f>Y573*I573</f>
        <v>0</v>
      </c>
      <c r="AA573" s="161" t="e">
        <f>#REF!+#REF!</f>
        <v>#REF!</v>
      </c>
      <c r="AB573" s="162" t="e">
        <f>AA573*I573</f>
        <v>#REF!</v>
      </c>
      <c r="AC573" s="161">
        <v>0</v>
      </c>
      <c r="AD573" s="162">
        <f>AC573*I573</f>
        <v>0</v>
      </c>
      <c r="AE573" s="161" t="e">
        <f>Y573+AA573</f>
        <v>#REF!</v>
      </c>
      <c r="AF573" s="162" t="e">
        <f>AE573*I573</f>
        <v>#REF!</v>
      </c>
      <c r="AG573" s="161">
        <v>0</v>
      </c>
      <c r="AH573" s="162">
        <f>AG573*I573</f>
        <v>0</v>
      </c>
      <c r="AI573" s="161" t="e">
        <f>AC573+AE573</f>
        <v>#REF!</v>
      </c>
      <c r="AJ573" s="162" t="e">
        <f>AI573*I573</f>
        <v>#REF!</v>
      </c>
      <c r="AK573" s="161">
        <v>0</v>
      </c>
      <c r="AL573" s="162">
        <f>AK573*I573</f>
        <v>0</v>
      </c>
      <c r="AM573" s="161" t="e">
        <f>AG573+AI573</f>
        <v>#REF!</v>
      </c>
      <c r="AN573" s="162" t="e">
        <f>AM573*I573</f>
        <v>#REF!</v>
      </c>
      <c r="AO573" s="161">
        <v>0</v>
      </c>
      <c r="AP573" s="162">
        <f>AO573*I573</f>
        <v>0</v>
      </c>
      <c r="AQ573" s="161" t="e">
        <f>AK573+AM573</f>
        <v>#REF!</v>
      </c>
      <c r="AR573" s="162" t="e">
        <f>AQ573*I573</f>
        <v>#REF!</v>
      </c>
      <c r="AS573" s="161">
        <v>0</v>
      </c>
      <c r="AT573" s="162">
        <f>AS573*I573</f>
        <v>0</v>
      </c>
      <c r="AU573" s="161" t="e">
        <f>AO573+AQ573</f>
        <v>#REF!</v>
      </c>
      <c r="AV573" s="162" t="e">
        <f>AU573*I573</f>
        <v>#REF!</v>
      </c>
      <c r="AW573" s="161">
        <v>0</v>
      </c>
      <c r="AX573" s="162">
        <f>AW573*I573</f>
        <v>0</v>
      </c>
      <c r="AY573" s="161" t="e">
        <f t="shared" ref="AY573" si="963">AS573+AU573</f>
        <v>#REF!</v>
      </c>
      <c r="AZ573" s="162" t="e">
        <f>AY573*I573</f>
        <v>#REF!</v>
      </c>
      <c r="BA573" s="161">
        <v>0</v>
      </c>
      <c r="BB573" s="162">
        <f>BA573*I573</f>
        <v>0</v>
      </c>
      <c r="BC573" s="161" t="e">
        <f t="shared" ref="BC573" si="964">AW573+AY573</f>
        <v>#REF!</v>
      </c>
      <c r="BD573" s="162" t="e">
        <f>BC573*I573</f>
        <v>#REF!</v>
      </c>
      <c r="BE573" s="161">
        <v>0</v>
      </c>
      <c r="BF573" s="162">
        <f>BE573*I573</f>
        <v>0</v>
      </c>
      <c r="BG573" s="161" t="e">
        <f t="shared" ref="BG573" si="965">BA573+BC573</f>
        <v>#REF!</v>
      </c>
      <c r="BH573" s="162" t="e">
        <f>BG573*I573</f>
        <v>#REF!</v>
      </c>
      <c r="BI573" s="161">
        <v>0</v>
      </c>
      <c r="BJ573" s="162">
        <f>BI573*I573</f>
        <v>0</v>
      </c>
      <c r="BK573" s="161" t="e">
        <f t="shared" ref="BK573" si="966">BE573+BG573</f>
        <v>#REF!</v>
      </c>
      <c r="BL573" s="162" t="e">
        <f>BK573*I573</f>
        <v>#REF!</v>
      </c>
      <c r="BM573" s="161">
        <v>0</v>
      </c>
      <c r="BN573" s="162">
        <f>BM573*I573</f>
        <v>0</v>
      </c>
      <c r="BO573" s="161" t="e">
        <f>BI573+BK573</f>
        <v>#REF!</v>
      </c>
      <c r="BP573" s="162" t="e">
        <f>BO573*I573</f>
        <v>#REF!</v>
      </c>
      <c r="BQ573" s="5"/>
    </row>
    <row r="574" spans="1:69" s="5" customFormat="1" ht="11.25" hidden="1" customHeight="1" x14ac:dyDescent="0.2">
      <c r="B574" s="81"/>
      <c r="C574" s="82"/>
      <c r="D574" s="79" t="s">
        <v>77</v>
      </c>
      <c r="E574" s="83" t="s">
        <v>5</v>
      </c>
      <c r="F574" s="84" t="s">
        <v>918</v>
      </c>
      <c r="G574" s="82"/>
      <c r="H574" s="83" t="s">
        <v>5</v>
      </c>
      <c r="I574" s="85"/>
      <c r="J574" s="82"/>
      <c r="K574" s="145"/>
      <c r="M574" s="176"/>
      <c r="N574" s="219"/>
      <c r="O574" s="176"/>
      <c r="P574" s="219"/>
      <c r="Q574" s="176"/>
      <c r="R574" s="219"/>
      <c r="S574" s="176"/>
      <c r="T574" s="219"/>
      <c r="U574" s="176"/>
      <c r="V574" s="219"/>
      <c r="W574" s="176"/>
      <c r="X574" s="219"/>
      <c r="Y574" s="176"/>
      <c r="Z574" s="219"/>
      <c r="AA574" s="176"/>
      <c r="AB574" s="219"/>
      <c r="AC574" s="176"/>
      <c r="AD574" s="219"/>
      <c r="AE574" s="176"/>
      <c r="AF574" s="219"/>
      <c r="AG574" s="176"/>
      <c r="AH574" s="219"/>
      <c r="AI574" s="176"/>
      <c r="AJ574" s="219"/>
      <c r="AK574" s="176"/>
      <c r="AL574" s="219"/>
      <c r="AM574" s="176"/>
      <c r="AN574" s="219"/>
      <c r="AO574" s="176"/>
      <c r="AP574" s="219"/>
      <c r="AQ574" s="176"/>
      <c r="AR574" s="219"/>
      <c r="AS574" s="176"/>
      <c r="AT574" s="219"/>
      <c r="AU574" s="176"/>
      <c r="AV574" s="219"/>
      <c r="AW574" s="176"/>
      <c r="AX574" s="219"/>
      <c r="AY574" s="176"/>
      <c r="AZ574" s="219"/>
      <c r="BA574" s="176"/>
      <c r="BB574" s="219"/>
      <c r="BC574" s="176"/>
      <c r="BD574" s="219"/>
      <c r="BE574" s="176"/>
      <c r="BF574" s="219"/>
      <c r="BG574" s="176"/>
      <c r="BH574" s="219"/>
      <c r="BI574" s="176"/>
      <c r="BJ574" s="219"/>
      <c r="BK574" s="176"/>
      <c r="BL574" s="219"/>
      <c r="BM574" s="176"/>
      <c r="BN574" s="219"/>
      <c r="BO574" s="176"/>
      <c r="BP574" s="219"/>
      <c r="BQ574" s="6"/>
    </row>
    <row r="575" spans="1:69" s="6" customFormat="1" ht="11.25" hidden="1" customHeight="1" x14ac:dyDescent="0.2">
      <c r="B575" s="86"/>
      <c r="C575" s="87"/>
      <c r="D575" s="79" t="s">
        <v>77</v>
      </c>
      <c r="E575" s="88" t="s">
        <v>5</v>
      </c>
      <c r="F575" s="89" t="s">
        <v>75</v>
      </c>
      <c r="G575" s="87"/>
      <c r="H575" s="90">
        <v>4</v>
      </c>
      <c r="I575" s="91"/>
      <c r="J575" s="87"/>
      <c r="K575" s="146"/>
      <c r="M575" s="177"/>
      <c r="N575" s="216"/>
      <c r="O575" s="177"/>
      <c r="P575" s="216"/>
      <c r="Q575" s="177"/>
      <c r="R575" s="216"/>
      <c r="S575" s="177"/>
      <c r="T575" s="216"/>
      <c r="U575" s="177"/>
      <c r="V575" s="216"/>
      <c r="W575" s="177"/>
      <c r="X575" s="216"/>
      <c r="Y575" s="177"/>
      <c r="Z575" s="216"/>
      <c r="AA575" s="177"/>
      <c r="AB575" s="216"/>
      <c r="AC575" s="177"/>
      <c r="AD575" s="216"/>
      <c r="AE575" s="177"/>
      <c r="AF575" s="216"/>
      <c r="AG575" s="177"/>
      <c r="AH575" s="216"/>
      <c r="AI575" s="177"/>
      <c r="AJ575" s="216"/>
      <c r="AK575" s="177"/>
      <c r="AL575" s="216"/>
      <c r="AM575" s="177"/>
      <c r="AN575" s="216"/>
      <c r="AO575" s="177"/>
      <c r="AP575" s="216"/>
      <c r="AQ575" s="177"/>
      <c r="AR575" s="216"/>
      <c r="AS575" s="177"/>
      <c r="AT575" s="216"/>
      <c r="AU575" s="177"/>
      <c r="AV575" s="216"/>
      <c r="AW575" s="177"/>
      <c r="AX575" s="216"/>
      <c r="AY575" s="177"/>
      <c r="AZ575" s="216"/>
      <c r="BA575" s="177"/>
      <c r="BB575" s="216"/>
      <c r="BC575" s="177"/>
      <c r="BD575" s="216"/>
      <c r="BE575" s="177"/>
      <c r="BF575" s="216"/>
      <c r="BG575" s="177"/>
      <c r="BH575" s="216"/>
      <c r="BI575" s="177"/>
      <c r="BJ575" s="216"/>
      <c r="BK575" s="177"/>
      <c r="BL575" s="216"/>
      <c r="BM575" s="177"/>
      <c r="BN575" s="216"/>
      <c r="BO575" s="177"/>
      <c r="BP575" s="216"/>
      <c r="BQ575" s="7"/>
    </row>
    <row r="576" spans="1:69" s="7" customFormat="1" ht="11.25" hidden="1" customHeight="1" x14ac:dyDescent="0.2">
      <c r="B576" s="92"/>
      <c r="C576" s="93"/>
      <c r="D576" s="79" t="s">
        <v>77</v>
      </c>
      <c r="E576" s="94" t="s">
        <v>5</v>
      </c>
      <c r="F576" s="95" t="s">
        <v>78</v>
      </c>
      <c r="G576" s="93"/>
      <c r="H576" s="96">
        <v>4</v>
      </c>
      <c r="I576" s="97"/>
      <c r="J576" s="93"/>
      <c r="K576" s="147"/>
      <c r="M576" s="178"/>
      <c r="N576" s="220"/>
      <c r="O576" s="178"/>
      <c r="P576" s="220"/>
      <c r="Q576" s="178"/>
      <c r="R576" s="220"/>
      <c r="S576" s="178"/>
      <c r="T576" s="220"/>
      <c r="U576" s="178"/>
      <c r="V576" s="220"/>
      <c r="W576" s="178"/>
      <c r="X576" s="220"/>
      <c r="Y576" s="178"/>
      <c r="Z576" s="220"/>
      <c r="AA576" s="178"/>
      <c r="AB576" s="220"/>
      <c r="AC576" s="178"/>
      <c r="AD576" s="220"/>
      <c r="AE576" s="178"/>
      <c r="AF576" s="220"/>
      <c r="AG576" s="178"/>
      <c r="AH576" s="220"/>
      <c r="AI576" s="178"/>
      <c r="AJ576" s="220"/>
      <c r="AK576" s="178"/>
      <c r="AL576" s="220"/>
      <c r="AM576" s="178"/>
      <c r="AN576" s="220"/>
      <c r="AO576" s="178"/>
      <c r="AP576" s="220"/>
      <c r="AQ576" s="178"/>
      <c r="AR576" s="220"/>
      <c r="AS576" s="178"/>
      <c r="AT576" s="220"/>
      <c r="AU576" s="178"/>
      <c r="AV576" s="220"/>
      <c r="AW576" s="178"/>
      <c r="AX576" s="220"/>
      <c r="AY576" s="178"/>
      <c r="AZ576" s="220"/>
      <c r="BA576" s="178"/>
      <c r="BB576" s="220"/>
      <c r="BC576" s="178"/>
      <c r="BD576" s="220"/>
      <c r="BE576" s="178"/>
      <c r="BF576" s="220"/>
      <c r="BG576" s="178"/>
      <c r="BH576" s="220"/>
      <c r="BI576" s="178"/>
      <c r="BJ576" s="220"/>
      <c r="BK576" s="178"/>
      <c r="BL576" s="220"/>
      <c r="BM576" s="178"/>
      <c r="BN576" s="220"/>
      <c r="BO576" s="178"/>
      <c r="BP576" s="220"/>
      <c r="BQ576" s="1"/>
    </row>
    <row r="577" spans="1:69" s="1" customFormat="1" ht="16.5" hidden="1" customHeight="1" x14ac:dyDescent="0.2">
      <c r="A577" s="114"/>
      <c r="B577" s="16"/>
      <c r="C577" s="98" t="s">
        <v>265</v>
      </c>
      <c r="D577" s="98" t="s">
        <v>108</v>
      </c>
      <c r="E577" s="99" t="s">
        <v>931</v>
      </c>
      <c r="F577" s="100" t="s">
        <v>932</v>
      </c>
      <c r="G577" s="101" t="s">
        <v>584</v>
      </c>
      <c r="H577" s="102">
        <v>64</v>
      </c>
      <c r="I577" s="103">
        <v>31.27</v>
      </c>
      <c r="J577" s="104">
        <f>ROUND(I577*H577,2)</f>
        <v>2001.28</v>
      </c>
      <c r="K577" s="142"/>
      <c r="M577" s="161">
        <v>0</v>
      </c>
      <c r="N577" s="162">
        <f>M577*I577</f>
        <v>0</v>
      </c>
      <c r="O577" s="161">
        <v>0</v>
      </c>
      <c r="P577" s="162">
        <f>O577*I577</f>
        <v>0</v>
      </c>
      <c r="Q577" s="161">
        <v>0</v>
      </c>
      <c r="R577" s="162">
        <f>Q577*I577</f>
        <v>0</v>
      </c>
      <c r="S577" s="161">
        <f>M577+O577</f>
        <v>0</v>
      </c>
      <c r="T577" s="162">
        <f>S577*I577</f>
        <v>0</v>
      </c>
      <c r="U577" s="161">
        <v>0</v>
      </c>
      <c r="V577" s="162">
        <f>U577*I577</f>
        <v>0</v>
      </c>
      <c r="W577" s="161">
        <f>Q577+S577</f>
        <v>0</v>
      </c>
      <c r="X577" s="162">
        <f>W577*I577</f>
        <v>0</v>
      </c>
      <c r="Y577" s="161">
        <v>0</v>
      </c>
      <c r="Z577" s="162">
        <f>Y577*I577</f>
        <v>0</v>
      </c>
      <c r="AA577" s="161" t="e">
        <f>#REF!+#REF!</f>
        <v>#REF!</v>
      </c>
      <c r="AB577" s="162" t="e">
        <f>AA577*I577</f>
        <v>#REF!</v>
      </c>
      <c r="AC577" s="161">
        <v>0</v>
      </c>
      <c r="AD577" s="162">
        <f>AC577*I577</f>
        <v>0</v>
      </c>
      <c r="AE577" s="161" t="e">
        <f>Y577+AA577</f>
        <v>#REF!</v>
      </c>
      <c r="AF577" s="162" t="e">
        <f>AE577*I577</f>
        <v>#REF!</v>
      </c>
      <c r="AG577" s="161">
        <v>0</v>
      </c>
      <c r="AH577" s="162">
        <f>AG577*I577</f>
        <v>0</v>
      </c>
      <c r="AI577" s="161" t="e">
        <f>AC577+AE577</f>
        <v>#REF!</v>
      </c>
      <c r="AJ577" s="162" t="e">
        <f>AI577*I577</f>
        <v>#REF!</v>
      </c>
      <c r="AK577" s="161">
        <v>0</v>
      </c>
      <c r="AL577" s="162">
        <f>AK577*I577</f>
        <v>0</v>
      </c>
      <c r="AM577" s="161" t="e">
        <f>AG577+AI577</f>
        <v>#REF!</v>
      </c>
      <c r="AN577" s="162" t="e">
        <f>AM577*I577</f>
        <v>#REF!</v>
      </c>
      <c r="AO577" s="161">
        <v>0</v>
      </c>
      <c r="AP577" s="162">
        <f>AO577*I577</f>
        <v>0</v>
      </c>
      <c r="AQ577" s="161" t="e">
        <f>AK577+AM577</f>
        <v>#REF!</v>
      </c>
      <c r="AR577" s="162" t="e">
        <f>AQ577*I577</f>
        <v>#REF!</v>
      </c>
      <c r="AS577" s="161">
        <v>0</v>
      </c>
      <c r="AT577" s="162">
        <f>AS577*I577</f>
        <v>0</v>
      </c>
      <c r="AU577" s="161" t="e">
        <f>AO577+AQ577</f>
        <v>#REF!</v>
      </c>
      <c r="AV577" s="162" t="e">
        <f>AU577*I577</f>
        <v>#REF!</v>
      </c>
      <c r="AW577" s="161">
        <v>0</v>
      </c>
      <c r="AX577" s="162">
        <f>AW577*I577</f>
        <v>0</v>
      </c>
      <c r="AY577" s="161" t="e">
        <f t="shared" ref="AY577" si="967">AS577+AU577</f>
        <v>#REF!</v>
      </c>
      <c r="AZ577" s="162" t="e">
        <f>AY577*I577</f>
        <v>#REF!</v>
      </c>
      <c r="BA577" s="161">
        <v>0</v>
      </c>
      <c r="BB577" s="162">
        <f>BA577*I577</f>
        <v>0</v>
      </c>
      <c r="BC577" s="161" t="e">
        <f t="shared" ref="BC577" si="968">AW577+AY577</f>
        <v>#REF!</v>
      </c>
      <c r="BD577" s="162" t="e">
        <f>BC577*I577</f>
        <v>#REF!</v>
      </c>
      <c r="BE577" s="161">
        <v>0</v>
      </c>
      <c r="BF577" s="162">
        <f>BE577*I577</f>
        <v>0</v>
      </c>
      <c r="BG577" s="161" t="e">
        <f t="shared" ref="BG577" si="969">BA577+BC577</f>
        <v>#REF!</v>
      </c>
      <c r="BH577" s="162" t="e">
        <f>BG577*I577</f>
        <v>#REF!</v>
      </c>
      <c r="BI577" s="161">
        <v>0</v>
      </c>
      <c r="BJ577" s="162">
        <f>BI577*I577</f>
        <v>0</v>
      </c>
      <c r="BK577" s="161" t="e">
        <f t="shared" ref="BK577" si="970">BE577+BG577</f>
        <v>#REF!</v>
      </c>
      <c r="BL577" s="162" t="e">
        <f>BK577*I577</f>
        <v>#REF!</v>
      </c>
      <c r="BM577" s="161">
        <v>0</v>
      </c>
      <c r="BN577" s="162">
        <f>BM577*I577</f>
        <v>0</v>
      </c>
      <c r="BO577" s="161" t="e">
        <f>BI577+BK577</f>
        <v>#REF!</v>
      </c>
      <c r="BP577" s="162" t="e">
        <f>BO577*I577</f>
        <v>#REF!</v>
      </c>
      <c r="BQ577" s="5"/>
    </row>
    <row r="578" spans="1:69" s="5" customFormat="1" ht="11.25" hidden="1" customHeight="1" x14ac:dyDescent="0.2">
      <c r="B578" s="81"/>
      <c r="C578" s="82"/>
      <c r="D578" s="79" t="s">
        <v>77</v>
      </c>
      <c r="E578" s="83" t="s">
        <v>5</v>
      </c>
      <c r="F578" s="84" t="s">
        <v>918</v>
      </c>
      <c r="G578" s="82"/>
      <c r="H578" s="83" t="s">
        <v>5</v>
      </c>
      <c r="I578" s="85"/>
      <c r="J578" s="82"/>
      <c r="K578" s="145"/>
      <c r="M578" s="176"/>
      <c r="N578" s="219"/>
      <c r="O578" s="176"/>
      <c r="P578" s="219"/>
      <c r="Q578" s="176"/>
      <c r="R578" s="219"/>
      <c r="S578" s="176"/>
      <c r="T578" s="219"/>
      <c r="U578" s="176"/>
      <c r="V578" s="219"/>
      <c r="W578" s="176"/>
      <c r="X578" s="219"/>
      <c r="Y578" s="176"/>
      <c r="Z578" s="219"/>
      <c r="AA578" s="176"/>
      <c r="AB578" s="219"/>
      <c r="AC578" s="176"/>
      <c r="AD578" s="219"/>
      <c r="AE578" s="176"/>
      <c r="AF578" s="219"/>
      <c r="AG578" s="176"/>
      <c r="AH578" s="219"/>
      <c r="AI578" s="176"/>
      <c r="AJ578" s="219"/>
      <c r="AK578" s="176"/>
      <c r="AL578" s="219"/>
      <c r="AM578" s="176"/>
      <c r="AN578" s="219"/>
      <c r="AO578" s="176"/>
      <c r="AP578" s="219"/>
      <c r="AQ578" s="176"/>
      <c r="AR578" s="219"/>
      <c r="AS578" s="176"/>
      <c r="AT578" s="219"/>
      <c r="AU578" s="176"/>
      <c r="AV578" s="219"/>
      <c r="AW578" s="176"/>
      <c r="AX578" s="219"/>
      <c r="AY578" s="176"/>
      <c r="AZ578" s="219"/>
      <c r="BA578" s="176"/>
      <c r="BB578" s="219"/>
      <c r="BC578" s="176"/>
      <c r="BD578" s="219"/>
      <c r="BE578" s="176"/>
      <c r="BF578" s="219"/>
      <c r="BG578" s="176"/>
      <c r="BH578" s="219"/>
      <c r="BI578" s="176"/>
      <c r="BJ578" s="219"/>
      <c r="BK578" s="176"/>
      <c r="BL578" s="219"/>
      <c r="BM578" s="176"/>
      <c r="BN578" s="219"/>
      <c r="BO578" s="176"/>
      <c r="BP578" s="219"/>
      <c r="BQ578" s="6"/>
    </row>
    <row r="579" spans="1:69" s="6" customFormat="1" ht="11.25" hidden="1" customHeight="1" x14ac:dyDescent="0.2">
      <c r="B579" s="86"/>
      <c r="C579" s="87"/>
      <c r="D579" s="79" t="s">
        <v>77</v>
      </c>
      <c r="E579" s="88" t="s">
        <v>5</v>
      </c>
      <c r="F579" s="89" t="s">
        <v>162</v>
      </c>
      <c r="G579" s="87"/>
      <c r="H579" s="90">
        <v>64</v>
      </c>
      <c r="I579" s="91"/>
      <c r="J579" s="87"/>
      <c r="K579" s="146"/>
      <c r="M579" s="177"/>
      <c r="N579" s="216"/>
      <c r="O579" s="177"/>
      <c r="P579" s="216"/>
      <c r="Q579" s="177"/>
      <c r="R579" s="216"/>
      <c r="S579" s="177"/>
      <c r="T579" s="216"/>
      <c r="U579" s="177"/>
      <c r="V579" s="216"/>
      <c r="W579" s="177"/>
      <c r="X579" s="216"/>
      <c r="Y579" s="177"/>
      <c r="Z579" s="216"/>
      <c r="AA579" s="177"/>
      <c r="AB579" s="216"/>
      <c r="AC579" s="177"/>
      <c r="AD579" s="216"/>
      <c r="AE579" s="177"/>
      <c r="AF579" s="216"/>
      <c r="AG579" s="177"/>
      <c r="AH579" s="216"/>
      <c r="AI579" s="177"/>
      <c r="AJ579" s="216"/>
      <c r="AK579" s="177"/>
      <c r="AL579" s="216"/>
      <c r="AM579" s="177"/>
      <c r="AN579" s="216"/>
      <c r="AO579" s="177"/>
      <c r="AP579" s="216"/>
      <c r="AQ579" s="177"/>
      <c r="AR579" s="216"/>
      <c r="AS579" s="177"/>
      <c r="AT579" s="216"/>
      <c r="AU579" s="177"/>
      <c r="AV579" s="216"/>
      <c r="AW579" s="177"/>
      <c r="AX579" s="216"/>
      <c r="AY579" s="177"/>
      <c r="AZ579" s="216"/>
      <c r="BA579" s="177"/>
      <c r="BB579" s="216"/>
      <c r="BC579" s="177"/>
      <c r="BD579" s="216"/>
      <c r="BE579" s="177"/>
      <c r="BF579" s="216"/>
      <c r="BG579" s="177"/>
      <c r="BH579" s="216"/>
      <c r="BI579" s="177"/>
      <c r="BJ579" s="216"/>
      <c r="BK579" s="177"/>
      <c r="BL579" s="216"/>
      <c r="BM579" s="177"/>
      <c r="BN579" s="216"/>
      <c r="BO579" s="177"/>
      <c r="BP579" s="216"/>
      <c r="BQ579" s="7"/>
    </row>
    <row r="580" spans="1:69" s="7" customFormat="1" ht="11.25" hidden="1" customHeight="1" x14ac:dyDescent="0.2">
      <c r="B580" s="92"/>
      <c r="C580" s="93"/>
      <c r="D580" s="79" t="s">
        <v>77</v>
      </c>
      <c r="E580" s="94" t="s">
        <v>5</v>
      </c>
      <c r="F580" s="95" t="s">
        <v>78</v>
      </c>
      <c r="G580" s="93"/>
      <c r="H580" s="96">
        <v>64</v>
      </c>
      <c r="I580" s="97"/>
      <c r="J580" s="93"/>
      <c r="K580" s="147"/>
      <c r="M580" s="178"/>
      <c r="N580" s="220"/>
      <c r="O580" s="178"/>
      <c r="P580" s="220"/>
      <c r="Q580" s="178"/>
      <c r="R580" s="220"/>
      <c r="S580" s="178"/>
      <c r="T580" s="220"/>
      <c r="U580" s="178"/>
      <c r="V580" s="220"/>
      <c r="W580" s="178"/>
      <c r="X580" s="220"/>
      <c r="Y580" s="178"/>
      <c r="Z580" s="220"/>
      <c r="AA580" s="178"/>
      <c r="AB580" s="220"/>
      <c r="AC580" s="178"/>
      <c r="AD580" s="220"/>
      <c r="AE580" s="178"/>
      <c r="AF580" s="220"/>
      <c r="AG580" s="178"/>
      <c r="AH580" s="220"/>
      <c r="AI580" s="178"/>
      <c r="AJ580" s="220"/>
      <c r="AK580" s="178"/>
      <c r="AL580" s="220"/>
      <c r="AM580" s="178"/>
      <c r="AN580" s="220"/>
      <c r="AO580" s="178"/>
      <c r="AP580" s="220"/>
      <c r="AQ580" s="178"/>
      <c r="AR580" s="220"/>
      <c r="AS580" s="178"/>
      <c r="AT580" s="220"/>
      <c r="AU580" s="178"/>
      <c r="AV580" s="220"/>
      <c r="AW580" s="178"/>
      <c r="AX580" s="220"/>
      <c r="AY580" s="178"/>
      <c r="AZ580" s="220"/>
      <c r="BA580" s="178"/>
      <c r="BB580" s="220"/>
      <c r="BC580" s="178"/>
      <c r="BD580" s="220"/>
      <c r="BE580" s="178"/>
      <c r="BF580" s="220"/>
      <c r="BG580" s="178"/>
      <c r="BH580" s="220"/>
      <c r="BI580" s="178"/>
      <c r="BJ580" s="220"/>
      <c r="BK580" s="178"/>
      <c r="BL580" s="220"/>
      <c r="BM580" s="178"/>
      <c r="BN580" s="220"/>
      <c r="BO580" s="178"/>
      <c r="BP580" s="220"/>
      <c r="BQ580" s="1"/>
    </row>
    <row r="581" spans="1:69" s="1" customFormat="1" ht="16.5" hidden="1" customHeight="1" x14ac:dyDescent="0.2">
      <c r="A581" s="114"/>
      <c r="B581" s="16"/>
      <c r="C581" s="98" t="s">
        <v>266</v>
      </c>
      <c r="D581" s="98" t="s">
        <v>108</v>
      </c>
      <c r="E581" s="99" t="s">
        <v>933</v>
      </c>
      <c r="F581" s="100" t="s">
        <v>934</v>
      </c>
      <c r="G581" s="101" t="s">
        <v>584</v>
      </c>
      <c r="H581" s="102">
        <v>182</v>
      </c>
      <c r="I581" s="103">
        <v>58.19</v>
      </c>
      <c r="J581" s="104">
        <f>ROUND(I581*H581,2)</f>
        <v>10590.58</v>
      </c>
      <c r="K581" s="142"/>
      <c r="M581" s="161">
        <v>0</v>
      </c>
      <c r="N581" s="162">
        <f>M581*I581</f>
        <v>0</v>
      </c>
      <c r="O581" s="161">
        <v>0</v>
      </c>
      <c r="P581" s="162">
        <f>O581*I581</f>
        <v>0</v>
      </c>
      <c r="Q581" s="161">
        <v>0</v>
      </c>
      <c r="R581" s="162">
        <f>Q581*I581</f>
        <v>0</v>
      </c>
      <c r="S581" s="161">
        <f>M581+O581</f>
        <v>0</v>
      </c>
      <c r="T581" s="162">
        <f>S581*I581</f>
        <v>0</v>
      </c>
      <c r="U581" s="161">
        <v>0</v>
      </c>
      <c r="V581" s="162">
        <f>U581*I581</f>
        <v>0</v>
      </c>
      <c r="W581" s="161">
        <f>Q581+S581</f>
        <v>0</v>
      </c>
      <c r="X581" s="162">
        <f>W581*I581</f>
        <v>0</v>
      </c>
      <c r="Y581" s="161">
        <v>0</v>
      </c>
      <c r="Z581" s="162">
        <f>Y581*I581</f>
        <v>0</v>
      </c>
      <c r="AA581" s="161" t="e">
        <f>#REF!+#REF!</f>
        <v>#REF!</v>
      </c>
      <c r="AB581" s="162" t="e">
        <f>AA581*I581</f>
        <v>#REF!</v>
      </c>
      <c r="AC581" s="161">
        <v>0</v>
      </c>
      <c r="AD581" s="162">
        <f>AC581*I581</f>
        <v>0</v>
      </c>
      <c r="AE581" s="161" t="e">
        <f>Y581+AA581</f>
        <v>#REF!</v>
      </c>
      <c r="AF581" s="162" t="e">
        <f>AE581*I581</f>
        <v>#REF!</v>
      </c>
      <c r="AG581" s="161">
        <v>0</v>
      </c>
      <c r="AH581" s="162">
        <f>AG581*I581</f>
        <v>0</v>
      </c>
      <c r="AI581" s="161" t="e">
        <f>AC581+AE581</f>
        <v>#REF!</v>
      </c>
      <c r="AJ581" s="162" t="e">
        <f>AI581*I581</f>
        <v>#REF!</v>
      </c>
      <c r="AK581" s="161">
        <v>0</v>
      </c>
      <c r="AL581" s="162">
        <f>AK581*I581</f>
        <v>0</v>
      </c>
      <c r="AM581" s="161" t="e">
        <f>AG581+AI581</f>
        <v>#REF!</v>
      </c>
      <c r="AN581" s="162" t="e">
        <f>AM581*I581</f>
        <v>#REF!</v>
      </c>
      <c r="AO581" s="161">
        <v>0</v>
      </c>
      <c r="AP581" s="162">
        <f>AO581*I581</f>
        <v>0</v>
      </c>
      <c r="AQ581" s="161" t="e">
        <f>AK581+AM581</f>
        <v>#REF!</v>
      </c>
      <c r="AR581" s="162" t="e">
        <f>AQ581*I581</f>
        <v>#REF!</v>
      </c>
      <c r="AS581" s="161">
        <v>0</v>
      </c>
      <c r="AT581" s="162">
        <f>AS581*I581</f>
        <v>0</v>
      </c>
      <c r="AU581" s="161" t="e">
        <f>AO581+AQ581</f>
        <v>#REF!</v>
      </c>
      <c r="AV581" s="162" t="e">
        <f>AU581*I581</f>
        <v>#REF!</v>
      </c>
      <c r="AW581" s="161">
        <v>0</v>
      </c>
      <c r="AX581" s="162">
        <f>AW581*I581</f>
        <v>0</v>
      </c>
      <c r="AY581" s="161" t="e">
        <f t="shared" ref="AY581" si="971">AS581+AU581</f>
        <v>#REF!</v>
      </c>
      <c r="AZ581" s="162" t="e">
        <f>AY581*I581</f>
        <v>#REF!</v>
      </c>
      <c r="BA581" s="161">
        <v>0</v>
      </c>
      <c r="BB581" s="162">
        <f>BA581*I581</f>
        <v>0</v>
      </c>
      <c r="BC581" s="161" t="e">
        <f t="shared" ref="BC581" si="972">AW581+AY581</f>
        <v>#REF!</v>
      </c>
      <c r="BD581" s="162" t="e">
        <f>BC581*I581</f>
        <v>#REF!</v>
      </c>
      <c r="BE581" s="161">
        <v>0</v>
      </c>
      <c r="BF581" s="162">
        <f>BE581*I581</f>
        <v>0</v>
      </c>
      <c r="BG581" s="161" t="e">
        <f t="shared" ref="BG581" si="973">BA581+BC581</f>
        <v>#REF!</v>
      </c>
      <c r="BH581" s="162" t="e">
        <f>BG581*I581</f>
        <v>#REF!</v>
      </c>
      <c r="BI581" s="161">
        <v>0</v>
      </c>
      <c r="BJ581" s="162">
        <f>BI581*I581</f>
        <v>0</v>
      </c>
      <c r="BK581" s="161" t="e">
        <f t="shared" ref="BK581" si="974">BE581+BG581</f>
        <v>#REF!</v>
      </c>
      <c r="BL581" s="162" t="e">
        <f>BK581*I581</f>
        <v>#REF!</v>
      </c>
      <c r="BM581" s="161">
        <v>0</v>
      </c>
      <c r="BN581" s="162">
        <f>BM581*I581</f>
        <v>0</v>
      </c>
      <c r="BO581" s="161" t="e">
        <f>BI581+BK581</f>
        <v>#REF!</v>
      </c>
      <c r="BP581" s="162" t="e">
        <f>BO581*I581</f>
        <v>#REF!</v>
      </c>
      <c r="BQ581" s="5"/>
    </row>
    <row r="582" spans="1:69" s="5" customFormat="1" ht="11.25" hidden="1" customHeight="1" x14ac:dyDescent="0.2">
      <c r="B582" s="81"/>
      <c r="C582" s="82"/>
      <c r="D582" s="79" t="s">
        <v>77</v>
      </c>
      <c r="E582" s="83" t="s">
        <v>5</v>
      </c>
      <c r="F582" s="84" t="s">
        <v>918</v>
      </c>
      <c r="G582" s="82"/>
      <c r="H582" s="83" t="s">
        <v>5</v>
      </c>
      <c r="I582" s="85"/>
      <c r="J582" s="82"/>
      <c r="K582" s="145"/>
      <c r="M582" s="176"/>
      <c r="N582" s="219"/>
      <c r="O582" s="176"/>
      <c r="P582" s="219"/>
      <c r="Q582" s="176"/>
      <c r="R582" s="219"/>
      <c r="S582" s="176"/>
      <c r="T582" s="219"/>
      <c r="U582" s="176"/>
      <c r="V582" s="219"/>
      <c r="W582" s="176"/>
      <c r="X582" s="219"/>
      <c r="Y582" s="176"/>
      <c r="Z582" s="219"/>
      <c r="AA582" s="176"/>
      <c r="AB582" s="219"/>
      <c r="AC582" s="176"/>
      <c r="AD582" s="219"/>
      <c r="AE582" s="176"/>
      <c r="AF582" s="219"/>
      <c r="AG582" s="176"/>
      <c r="AH582" s="219"/>
      <c r="AI582" s="176"/>
      <c r="AJ582" s="219"/>
      <c r="AK582" s="176"/>
      <c r="AL582" s="219"/>
      <c r="AM582" s="176"/>
      <c r="AN582" s="219"/>
      <c r="AO582" s="176"/>
      <c r="AP582" s="219"/>
      <c r="AQ582" s="176"/>
      <c r="AR582" s="219"/>
      <c r="AS582" s="176"/>
      <c r="AT582" s="219"/>
      <c r="AU582" s="176"/>
      <c r="AV582" s="219"/>
      <c r="AW582" s="176"/>
      <c r="AX582" s="219"/>
      <c r="AY582" s="176"/>
      <c r="AZ582" s="219"/>
      <c r="BA582" s="176"/>
      <c r="BB582" s="219"/>
      <c r="BC582" s="176"/>
      <c r="BD582" s="219"/>
      <c r="BE582" s="176"/>
      <c r="BF582" s="219"/>
      <c r="BG582" s="176"/>
      <c r="BH582" s="219"/>
      <c r="BI582" s="176"/>
      <c r="BJ582" s="219"/>
      <c r="BK582" s="176"/>
      <c r="BL582" s="219"/>
      <c r="BM582" s="176"/>
      <c r="BN582" s="219"/>
      <c r="BO582" s="176"/>
      <c r="BP582" s="219"/>
      <c r="BQ582" s="6"/>
    </row>
    <row r="583" spans="1:69" s="6" customFormat="1" ht="11.25" hidden="1" customHeight="1" x14ac:dyDescent="0.2">
      <c r="B583" s="86"/>
      <c r="C583" s="87"/>
      <c r="D583" s="79" t="s">
        <v>77</v>
      </c>
      <c r="E583" s="88" t="s">
        <v>5</v>
      </c>
      <c r="F583" s="89" t="s">
        <v>298</v>
      </c>
      <c r="G583" s="87"/>
      <c r="H583" s="90">
        <v>182</v>
      </c>
      <c r="I583" s="91"/>
      <c r="J583" s="87"/>
      <c r="K583" s="146"/>
      <c r="M583" s="177"/>
      <c r="N583" s="216"/>
      <c r="O583" s="177"/>
      <c r="P583" s="216"/>
      <c r="Q583" s="177"/>
      <c r="R583" s="216"/>
      <c r="S583" s="177"/>
      <c r="T583" s="216"/>
      <c r="U583" s="177"/>
      <c r="V583" s="216"/>
      <c r="W583" s="177"/>
      <c r="X583" s="216"/>
      <c r="Y583" s="177"/>
      <c r="Z583" s="216"/>
      <c r="AA583" s="177"/>
      <c r="AB583" s="216"/>
      <c r="AC583" s="177"/>
      <c r="AD583" s="216"/>
      <c r="AE583" s="177"/>
      <c r="AF583" s="216"/>
      <c r="AG583" s="177"/>
      <c r="AH583" s="216"/>
      <c r="AI583" s="177"/>
      <c r="AJ583" s="216"/>
      <c r="AK583" s="177"/>
      <c r="AL583" s="216"/>
      <c r="AM583" s="177"/>
      <c r="AN583" s="216"/>
      <c r="AO583" s="177"/>
      <c r="AP583" s="216"/>
      <c r="AQ583" s="177"/>
      <c r="AR583" s="216"/>
      <c r="AS583" s="177"/>
      <c r="AT583" s="216"/>
      <c r="AU583" s="177"/>
      <c r="AV583" s="216"/>
      <c r="AW583" s="177"/>
      <c r="AX583" s="216"/>
      <c r="AY583" s="177"/>
      <c r="AZ583" s="216"/>
      <c r="BA583" s="177"/>
      <c r="BB583" s="216"/>
      <c r="BC583" s="177"/>
      <c r="BD583" s="216"/>
      <c r="BE583" s="177"/>
      <c r="BF583" s="216"/>
      <c r="BG583" s="177"/>
      <c r="BH583" s="216"/>
      <c r="BI583" s="177"/>
      <c r="BJ583" s="216"/>
      <c r="BK583" s="177"/>
      <c r="BL583" s="216"/>
      <c r="BM583" s="177"/>
      <c r="BN583" s="216"/>
      <c r="BO583" s="177"/>
      <c r="BP583" s="216"/>
      <c r="BQ583" s="7"/>
    </row>
    <row r="584" spans="1:69" s="7" customFormat="1" ht="11.25" hidden="1" customHeight="1" x14ac:dyDescent="0.2">
      <c r="B584" s="92"/>
      <c r="C584" s="93"/>
      <c r="D584" s="79" t="s">
        <v>77</v>
      </c>
      <c r="E584" s="94" t="s">
        <v>5</v>
      </c>
      <c r="F584" s="95" t="s">
        <v>78</v>
      </c>
      <c r="G584" s="93"/>
      <c r="H584" s="96">
        <v>182</v>
      </c>
      <c r="I584" s="97"/>
      <c r="J584" s="93"/>
      <c r="K584" s="147"/>
      <c r="M584" s="178"/>
      <c r="N584" s="220"/>
      <c r="O584" s="178"/>
      <c r="P584" s="220"/>
      <c r="Q584" s="178"/>
      <c r="R584" s="220"/>
      <c r="S584" s="178"/>
      <c r="T584" s="220"/>
      <c r="U584" s="178"/>
      <c r="V584" s="220"/>
      <c r="W584" s="178"/>
      <c r="X584" s="220"/>
      <c r="Y584" s="178"/>
      <c r="Z584" s="220"/>
      <c r="AA584" s="178"/>
      <c r="AB584" s="220"/>
      <c r="AC584" s="178"/>
      <c r="AD584" s="220"/>
      <c r="AE584" s="178"/>
      <c r="AF584" s="220"/>
      <c r="AG584" s="178"/>
      <c r="AH584" s="220"/>
      <c r="AI584" s="178"/>
      <c r="AJ584" s="220"/>
      <c r="AK584" s="178"/>
      <c r="AL584" s="220"/>
      <c r="AM584" s="178"/>
      <c r="AN584" s="220"/>
      <c r="AO584" s="178"/>
      <c r="AP584" s="220"/>
      <c r="AQ584" s="178"/>
      <c r="AR584" s="220"/>
      <c r="AS584" s="178"/>
      <c r="AT584" s="220"/>
      <c r="AU584" s="178"/>
      <c r="AV584" s="220"/>
      <c r="AW584" s="178"/>
      <c r="AX584" s="220"/>
      <c r="AY584" s="178"/>
      <c r="AZ584" s="220"/>
      <c r="BA584" s="178"/>
      <c r="BB584" s="220"/>
      <c r="BC584" s="178"/>
      <c r="BD584" s="220"/>
      <c r="BE584" s="178"/>
      <c r="BF584" s="220"/>
      <c r="BG584" s="178"/>
      <c r="BH584" s="220"/>
      <c r="BI584" s="178"/>
      <c r="BJ584" s="220"/>
      <c r="BK584" s="178"/>
      <c r="BL584" s="220"/>
      <c r="BM584" s="178"/>
      <c r="BN584" s="220"/>
      <c r="BO584" s="178"/>
      <c r="BP584" s="220"/>
      <c r="BQ584" s="1"/>
    </row>
    <row r="585" spans="1:69" s="1" customFormat="1" ht="16.5" hidden="1" customHeight="1" x14ac:dyDescent="0.2">
      <c r="A585" s="114"/>
      <c r="B585" s="16"/>
      <c r="C585" s="98" t="s">
        <v>267</v>
      </c>
      <c r="D585" s="98" t="s">
        <v>108</v>
      </c>
      <c r="E585" s="99" t="s">
        <v>935</v>
      </c>
      <c r="F585" s="100" t="s">
        <v>936</v>
      </c>
      <c r="G585" s="101" t="s">
        <v>584</v>
      </c>
      <c r="H585" s="102">
        <v>52</v>
      </c>
      <c r="I585" s="103">
        <v>58.19</v>
      </c>
      <c r="J585" s="104">
        <f>ROUND(I585*H585,2)</f>
        <v>3025.88</v>
      </c>
      <c r="K585" s="142"/>
      <c r="M585" s="161">
        <v>0</v>
      </c>
      <c r="N585" s="162">
        <f>M585*I585</f>
        <v>0</v>
      </c>
      <c r="O585" s="161">
        <v>0</v>
      </c>
      <c r="P585" s="162">
        <f>O585*I585</f>
        <v>0</v>
      </c>
      <c r="Q585" s="161">
        <v>0</v>
      </c>
      <c r="R585" s="162">
        <f>Q585*I585</f>
        <v>0</v>
      </c>
      <c r="S585" s="161">
        <f>M585+O585</f>
        <v>0</v>
      </c>
      <c r="T585" s="162">
        <f>S585*I585</f>
        <v>0</v>
      </c>
      <c r="U585" s="161">
        <v>0</v>
      </c>
      <c r="V585" s="162">
        <f>U585*I585</f>
        <v>0</v>
      </c>
      <c r="W585" s="161">
        <f>Q585+S585</f>
        <v>0</v>
      </c>
      <c r="X585" s="162">
        <f>W585*I585</f>
        <v>0</v>
      </c>
      <c r="Y585" s="161">
        <v>0</v>
      </c>
      <c r="Z585" s="162">
        <f>Y585*I585</f>
        <v>0</v>
      </c>
      <c r="AA585" s="161" t="e">
        <f>#REF!+#REF!</f>
        <v>#REF!</v>
      </c>
      <c r="AB585" s="162" t="e">
        <f>AA585*I585</f>
        <v>#REF!</v>
      </c>
      <c r="AC585" s="161">
        <v>0</v>
      </c>
      <c r="AD585" s="162">
        <f>AC585*I585</f>
        <v>0</v>
      </c>
      <c r="AE585" s="161" t="e">
        <f>Y585+AA585</f>
        <v>#REF!</v>
      </c>
      <c r="AF585" s="162" t="e">
        <f>AE585*I585</f>
        <v>#REF!</v>
      </c>
      <c r="AG585" s="161">
        <v>0</v>
      </c>
      <c r="AH585" s="162">
        <f>AG585*I585</f>
        <v>0</v>
      </c>
      <c r="AI585" s="161" t="e">
        <f>AC585+AE585</f>
        <v>#REF!</v>
      </c>
      <c r="AJ585" s="162" t="e">
        <f>AI585*I585</f>
        <v>#REF!</v>
      </c>
      <c r="AK585" s="161">
        <v>0</v>
      </c>
      <c r="AL585" s="162">
        <f>AK585*I585</f>
        <v>0</v>
      </c>
      <c r="AM585" s="161" t="e">
        <f>AG585+AI585</f>
        <v>#REF!</v>
      </c>
      <c r="AN585" s="162" t="e">
        <f>AM585*I585</f>
        <v>#REF!</v>
      </c>
      <c r="AO585" s="161">
        <v>0</v>
      </c>
      <c r="AP585" s="162">
        <f>AO585*I585</f>
        <v>0</v>
      </c>
      <c r="AQ585" s="161" t="e">
        <f>AK585+AM585</f>
        <v>#REF!</v>
      </c>
      <c r="AR585" s="162" t="e">
        <f>AQ585*I585</f>
        <v>#REF!</v>
      </c>
      <c r="AS585" s="161">
        <v>0</v>
      </c>
      <c r="AT585" s="162">
        <f>AS585*I585</f>
        <v>0</v>
      </c>
      <c r="AU585" s="161" t="e">
        <f>AO585+AQ585</f>
        <v>#REF!</v>
      </c>
      <c r="AV585" s="162" t="e">
        <f>AU585*I585</f>
        <v>#REF!</v>
      </c>
      <c r="AW585" s="161">
        <v>0</v>
      </c>
      <c r="AX585" s="162">
        <f>AW585*I585</f>
        <v>0</v>
      </c>
      <c r="AY585" s="161" t="e">
        <f t="shared" ref="AY585" si="975">AS585+AU585</f>
        <v>#REF!</v>
      </c>
      <c r="AZ585" s="162" t="e">
        <f>AY585*I585</f>
        <v>#REF!</v>
      </c>
      <c r="BA585" s="161">
        <v>0</v>
      </c>
      <c r="BB585" s="162">
        <f>BA585*I585</f>
        <v>0</v>
      </c>
      <c r="BC585" s="161" t="e">
        <f t="shared" ref="BC585" si="976">AW585+AY585</f>
        <v>#REF!</v>
      </c>
      <c r="BD585" s="162" t="e">
        <f>BC585*I585</f>
        <v>#REF!</v>
      </c>
      <c r="BE585" s="161">
        <v>0</v>
      </c>
      <c r="BF585" s="162">
        <f>BE585*I585</f>
        <v>0</v>
      </c>
      <c r="BG585" s="161" t="e">
        <f t="shared" ref="BG585" si="977">BA585+BC585</f>
        <v>#REF!</v>
      </c>
      <c r="BH585" s="162" t="e">
        <f>BG585*I585</f>
        <v>#REF!</v>
      </c>
      <c r="BI585" s="161">
        <v>0</v>
      </c>
      <c r="BJ585" s="162">
        <f>BI585*I585</f>
        <v>0</v>
      </c>
      <c r="BK585" s="161" t="e">
        <f t="shared" ref="BK585" si="978">BE585+BG585</f>
        <v>#REF!</v>
      </c>
      <c r="BL585" s="162" t="e">
        <f>BK585*I585</f>
        <v>#REF!</v>
      </c>
      <c r="BM585" s="161">
        <v>0</v>
      </c>
      <c r="BN585" s="162">
        <f>BM585*I585</f>
        <v>0</v>
      </c>
      <c r="BO585" s="161" t="e">
        <f>BI585+BK585</f>
        <v>#REF!</v>
      </c>
      <c r="BP585" s="162" t="e">
        <f>BO585*I585</f>
        <v>#REF!</v>
      </c>
      <c r="BQ585" s="5"/>
    </row>
    <row r="586" spans="1:69" s="5" customFormat="1" ht="11.25" hidden="1" customHeight="1" x14ac:dyDescent="0.2">
      <c r="B586" s="81"/>
      <c r="C586" s="82"/>
      <c r="D586" s="79" t="s">
        <v>77</v>
      </c>
      <c r="E586" s="83" t="s">
        <v>5</v>
      </c>
      <c r="F586" s="84" t="s">
        <v>918</v>
      </c>
      <c r="G586" s="82"/>
      <c r="H586" s="83" t="s">
        <v>5</v>
      </c>
      <c r="I586" s="85"/>
      <c r="J586" s="82"/>
      <c r="K586" s="145"/>
      <c r="M586" s="176"/>
      <c r="N586" s="219"/>
      <c r="O586" s="176"/>
      <c r="P586" s="219"/>
      <c r="Q586" s="176"/>
      <c r="R586" s="219"/>
      <c r="S586" s="176"/>
      <c r="T586" s="219"/>
      <c r="U586" s="176"/>
      <c r="V586" s="219"/>
      <c r="W586" s="176"/>
      <c r="X586" s="219"/>
      <c r="Y586" s="176"/>
      <c r="Z586" s="219"/>
      <c r="AA586" s="176"/>
      <c r="AB586" s="219"/>
      <c r="AC586" s="176"/>
      <c r="AD586" s="219"/>
      <c r="AE586" s="176"/>
      <c r="AF586" s="219"/>
      <c r="AG586" s="176"/>
      <c r="AH586" s="219"/>
      <c r="AI586" s="176"/>
      <c r="AJ586" s="219"/>
      <c r="AK586" s="176"/>
      <c r="AL586" s="219"/>
      <c r="AM586" s="176"/>
      <c r="AN586" s="219"/>
      <c r="AO586" s="176"/>
      <c r="AP586" s="219"/>
      <c r="AQ586" s="176"/>
      <c r="AR586" s="219"/>
      <c r="AS586" s="176"/>
      <c r="AT586" s="219"/>
      <c r="AU586" s="176"/>
      <c r="AV586" s="219"/>
      <c r="AW586" s="176"/>
      <c r="AX586" s="219"/>
      <c r="AY586" s="176"/>
      <c r="AZ586" s="219"/>
      <c r="BA586" s="176"/>
      <c r="BB586" s="219"/>
      <c r="BC586" s="176"/>
      <c r="BD586" s="219"/>
      <c r="BE586" s="176"/>
      <c r="BF586" s="219"/>
      <c r="BG586" s="176"/>
      <c r="BH586" s="219"/>
      <c r="BI586" s="176"/>
      <c r="BJ586" s="219"/>
      <c r="BK586" s="176"/>
      <c r="BL586" s="219"/>
      <c r="BM586" s="176"/>
      <c r="BN586" s="219"/>
      <c r="BO586" s="176"/>
      <c r="BP586" s="219"/>
      <c r="BQ586" s="6"/>
    </row>
    <row r="587" spans="1:69" s="6" customFormat="1" ht="11.25" hidden="1" customHeight="1" x14ac:dyDescent="0.2">
      <c r="B587" s="86"/>
      <c r="C587" s="87"/>
      <c r="D587" s="79" t="s">
        <v>77</v>
      </c>
      <c r="E587" s="88" t="s">
        <v>5</v>
      </c>
      <c r="F587" s="89" t="s">
        <v>150</v>
      </c>
      <c r="G587" s="87"/>
      <c r="H587" s="90">
        <v>52</v>
      </c>
      <c r="I587" s="91"/>
      <c r="J587" s="87"/>
      <c r="K587" s="146"/>
      <c r="M587" s="177"/>
      <c r="N587" s="216"/>
      <c r="O587" s="177"/>
      <c r="P587" s="216"/>
      <c r="Q587" s="177"/>
      <c r="R587" s="216"/>
      <c r="S587" s="177"/>
      <c r="T587" s="216"/>
      <c r="U587" s="177"/>
      <c r="V587" s="216"/>
      <c r="W587" s="177"/>
      <c r="X587" s="216"/>
      <c r="Y587" s="177"/>
      <c r="Z587" s="216"/>
      <c r="AA587" s="177"/>
      <c r="AB587" s="216"/>
      <c r="AC587" s="177"/>
      <c r="AD587" s="216"/>
      <c r="AE587" s="177"/>
      <c r="AF587" s="216"/>
      <c r="AG587" s="177"/>
      <c r="AH587" s="216"/>
      <c r="AI587" s="177"/>
      <c r="AJ587" s="216"/>
      <c r="AK587" s="177"/>
      <c r="AL587" s="216"/>
      <c r="AM587" s="177"/>
      <c r="AN587" s="216"/>
      <c r="AO587" s="177"/>
      <c r="AP587" s="216"/>
      <c r="AQ587" s="177"/>
      <c r="AR587" s="216"/>
      <c r="AS587" s="177"/>
      <c r="AT587" s="216"/>
      <c r="AU587" s="177"/>
      <c r="AV587" s="216"/>
      <c r="AW587" s="177"/>
      <c r="AX587" s="216"/>
      <c r="AY587" s="177"/>
      <c r="AZ587" s="216"/>
      <c r="BA587" s="177"/>
      <c r="BB587" s="216"/>
      <c r="BC587" s="177"/>
      <c r="BD587" s="216"/>
      <c r="BE587" s="177"/>
      <c r="BF587" s="216"/>
      <c r="BG587" s="177"/>
      <c r="BH587" s="216"/>
      <c r="BI587" s="177"/>
      <c r="BJ587" s="216"/>
      <c r="BK587" s="177"/>
      <c r="BL587" s="216"/>
      <c r="BM587" s="177"/>
      <c r="BN587" s="216"/>
      <c r="BO587" s="177"/>
      <c r="BP587" s="216"/>
      <c r="BQ587" s="7"/>
    </row>
    <row r="588" spans="1:69" s="7" customFormat="1" ht="11.25" hidden="1" customHeight="1" x14ac:dyDescent="0.2">
      <c r="B588" s="92"/>
      <c r="C588" s="93"/>
      <c r="D588" s="79" t="s">
        <v>77</v>
      </c>
      <c r="E588" s="94" t="s">
        <v>5</v>
      </c>
      <c r="F588" s="95" t="s">
        <v>78</v>
      </c>
      <c r="G588" s="93"/>
      <c r="H588" s="96">
        <v>52</v>
      </c>
      <c r="I588" s="97"/>
      <c r="J588" s="93"/>
      <c r="K588" s="147"/>
      <c r="M588" s="178"/>
      <c r="N588" s="220"/>
      <c r="O588" s="178"/>
      <c r="P588" s="220"/>
      <c r="Q588" s="178"/>
      <c r="R588" s="220"/>
      <c r="S588" s="178"/>
      <c r="T588" s="220"/>
      <c r="U588" s="178"/>
      <c r="V588" s="220"/>
      <c r="W588" s="178"/>
      <c r="X588" s="220"/>
      <c r="Y588" s="178"/>
      <c r="Z588" s="220"/>
      <c r="AA588" s="178"/>
      <c r="AB588" s="220"/>
      <c r="AC588" s="178"/>
      <c r="AD588" s="220"/>
      <c r="AE588" s="178"/>
      <c r="AF588" s="220"/>
      <c r="AG588" s="178"/>
      <c r="AH588" s="220"/>
      <c r="AI588" s="178"/>
      <c r="AJ588" s="220"/>
      <c r="AK588" s="178"/>
      <c r="AL588" s="220"/>
      <c r="AM588" s="178"/>
      <c r="AN588" s="220"/>
      <c r="AO588" s="178"/>
      <c r="AP588" s="220"/>
      <c r="AQ588" s="178"/>
      <c r="AR588" s="220"/>
      <c r="AS588" s="178"/>
      <c r="AT588" s="220"/>
      <c r="AU588" s="178"/>
      <c r="AV588" s="220"/>
      <c r="AW588" s="178"/>
      <c r="AX588" s="220"/>
      <c r="AY588" s="178"/>
      <c r="AZ588" s="220"/>
      <c r="BA588" s="178"/>
      <c r="BB588" s="220"/>
      <c r="BC588" s="178"/>
      <c r="BD588" s="220"/>
      <c r="BE588" s="178"/>
      <c r="BF588" s="220"/>
      <c r="BG588" s="178"/>
      <c r="BH588" s="220"/>
      <c r="BI588" s="178"/>
      <c r="BJ588" s="220"/>
      <c r="BK588" s="178"/>
      <c r="BL588" s="220"/>
      <c r="BM588" s="178"/>
      <c r="BN588" s="220"/>
      <c r="BO588" s="178"/>
      <c r="BP588" s="220"/>
      <c r="BQ588" s="1"/>
    </row>
    <row r="589" spans="1:69" s="1" customFormat="1" ht="16.5" hidden="1" customHeight="1" x14ac:dyDescent="0.2">
      <c r="A589" s="114"/>
      <c r="B589" s="16"/>
      <c r="C589" s="98" t="s">
        <v>268</v>
      </c>
      <c r="D589" s="98" t="s">
        <v>108</v>
      </c>
      <c r="E589" s="99" t="s">
        <v>937</v>
      </c>
      <c r="F589" s="100" t="s">
        <v>930</v>
      </c>
      <c r="G589" s="101" t="s">
        <v>584</v>
      </c>
      <c r="H589" s="102">
        <v>4</v>
      </c>
      <c r="I589" s="103">
        <v>174.9</v>
      </c>
      <c r="J589" s="104">
        <f>ROUND(I589*H589,2)</f>
        <v>699.6</v>
      </c>
      <c r="K589" s="142"/>
      <c r="M589" s="161">
        <v>0</v>
      </c>
      <c r="N589" s="162">
        <f>M589*I589</f>
        <v>0</v>
      </c>
      <c r="O589" s="161">
        <v>0</v>
      </c>
      <c r="P589" s="162">
        <f>O589*I589</f>
        <v>0</v>
      </c>
      <c r="Q589" s="161">
        <v>0</v>
      </c>
      <c r="R589" s="162">
        <f>Q589*I589</f>
        <v>0</v>
      </c>
      <c r="S589" s="161">
        <f>M589+O589</f>
        <v>0</v>
      </c>
      <c r="T589" s="162">
        <f>S589*I589</f>
        <v>0</v>
      </c>
      <c r="U589" s="161">
        <v>0</v>
      </c>
      <c r="V589" s="162">
        <f>U589*I589</f>
        <v>0</v>
      </c>
      <c r="W589" s="161">
        <f>Q589+S589</f>
        <v>0</v>
      </c>
      <c r="X589" s="162">
        <f>W589*I589</f>
        <v>0</v>
      </c>
      <c r="Y589" s="161">
        <v>0</v>
      </c>
      <c r="Z589" s="162">
        <f>Y589*I589</f>
        <v>0</v>
      </c>
      <c r="AA589" s="161" t="e">
        <f>#REF!+#REF!</f>
        <v>#REF!</v>
      </c>
      <c r="AB589" s="162" t="e">
        <f>AA589*I589</f>
        <v>#REF!</v>
      </c>
      <c r="AC589" s="161">
        <v>0</v>
      </c>
      <c r="AD589" s="162">
        <f>AC589*I589</f>
        <v>0</v>
      </c>
      <c r="AE589" s="161" t="e">
        <f>Y589+AA589</f>
        <v>#REF!</v>
      </c>
      <c r="AF589" s="162" t="e">
        <f>AE589*I589</f>
        <v>#REF!</v>
      </c>
      <c r="AG589" s="161">
        <v>0</v>
      </c>
      <c r="AH589" s="162">
        <f>AG589*I589</f>
        <v>0</v>
      </c>
      <c r="AI589" s="161" t="e">
        <f>AC589+AE589</f>
        <v>#REF!</v>
      </c>
      <c r="AJ589" s="162" t="e">
        <f>AI589*I589</f>
        <v>#REF!</v>
      </c>
      <c r="AK589" s="161">
        <v>0</v>
      </c>
      <c r="AL589" s="162">
        <f>AK589*I589</f>
        <v>0</v>
      </c>
      <c r="AM589" s="161" t="e">
        <f>AG589+AI589</f>
        <v>#REF!</v>
      </c>
      <c r="AN589" s="162" t="e">
        <f>AM589*I589</f>
        <v>#REF!</v>
      </c>
      <c r="AO589" s="161">
        <v>0</v>
      </c>
      <c r="AP589" s="162">
        <f>AO589*I589</f>
        <v>0</v>
      </c>
      <c r="AQ589" s="161" t="e">
        <f>AK589+AM589</f>
        <v>#REF!</v>
      </c>
      <c r="AR589" s="162" t="e">
        <f>AQ589*I589</f>
        <v>#REF!</v>
      </c>
      <c r="AS589" s="161">
        <v>0</v>
      </c>
      <c r="AT589" s="162">
        <f>AS589*I589</f>
        <v>0</v>
      </c>
      <c r="AU589" s="161" t="e">
        <f>AO589+AQ589</f>
        <v>#REF!</v>
      </c>
      <c r="AV589" s="162" t="e">
        <f>AU589*I589</f>
        <v>#REF!</v>
      </c>
      <c r="AW589" s="161">
        <v>0</v>
      </c>
      <c r="AX589" s="162">
        <f>AW589*I589</f>
        <v>0</v>
      </c>
      <c r="AY589" s="161" t="e">
        <f t="shared" ref="AY589" si="979">AS589+AU589</f>
        <v>#REF!</v>
      </c>
      <c r="AZ589" s="162" t="e">
        <f>AY589*I589</f>
        <v>#REF!</v>
      </c>
      <c r="BA589" s="161">
        <v>0</v>
      </c>
      <c r="BB589" s="162">
        <f>BA589*I589</f>
        <v>0</v>
      </c>
      <c r="BC589" s="161" t="e">
        <f t="shared" ref="BC589" si="980">AW589+AY589</f>
        <v>#REF!</v>
      </c>
      <c r="BD589" s="162" t="e">
        <f>BC589*I589</f>
        <v>#REF!</v>
      </c>
      <c r="BE589" s="161">
        <v>0</v>
      </c>
      <c r="BF589" s="162">
        <f>BE589*I589</f>
        <v>0</v>
      </c>
      <c r="BG589" s="161" t="e">
        <f t="shared" ref="BG589" si="981">BA589+BC589</f>
        <v>#REF!</v>
      </c>
      <c r="BH589" s="162" t="e">
        <f>BG589*I589</f>
        <v>#REF!</v>
      </c>
      <c r="BI589" s="161">
        <v>0</v>
      </c>
      <c r="BJ589" s="162">
        <f>BI589*I589</f>
        <v>0</v>
      </c>
      <c r="BK589" s="161" t="e">
        <f t="shared" ref="BK589" si="982">BE589+BG589</f>
        <v>#REF!</v>
      </c>
      <c r="BL589" s="162" t="e">
        <f>BK589*I589</f>
        <v>#REF!</v>
      </c>
      <c r="BM589" s="161">
        <v>0</v>
      </c>
      <c r="BN589" s="162">
        <f>BM589*I589</f>
        <v>0</v>
      </c>
      <c r="BO589" s="161" t="e">
        <f>BI589+BK589</f>
        <v>#REF!</v>
      </c>
      <c r="BP589" s="162" t="e">
        <f>BO589*I589</f>
        <v>#REF!</v>
      </c>
      <c r="BQ589" s="5"/>
    </row>
    <row r="590" spans="1:69" s="5" customFormat="1" ht="11.25" hidden="1" customHeight="1" x14ac:dyDescent="0.2">
      <c r="B590" s="81"/>
      <c r="C590" s="82"/>
      <c r="D590" s="79" t="s">
        <v>77</v>
      </c>
      <c r="E590" s="83" t="s">
        <v>5</v>
      </c>
      <c r="F590" s="84" t="s">
        <v>918</v>
      </c>
      <c r="G590" s="82"/>
      <c r="H590" s="83" t="s">
        <v>5</v>
      </c>
      <c r="I590" s="85"/>
      <c r="J590" s="82"/>
      <c r="K590" s="145"/>
      <c r="M590" s="176"/>
      <c r="N590" s="219"/>
      <c r="O590" s="176"/>
      <c r="P590" s="219"/>
      <c r="Q590" s="176"/>
      <c r="R590" s="219"/>
      <c r="S590" s="176"/>
      <c r="T590" s="219"/>
      <c r="U590" s="176"/>
      <c r="V590" s="219"/>
      <c r="W590" s="176"/>
      <c r="X590" s="219"/>
      <c r="Y590" s="176"/>
      <c r="Z590" s="219"/>
      <c r="AA590" s="176"/>
      <c r="AB590" s="219"/>
      <c r="AC590" s="176"/>
      <c r="AD590" s="219"/>
      <c r="AE590" s="176"/>
      <c r="AF590" s="219"/>
      <c r="AG590" s="176"/>
      <c r="AH590" s="219"/>
      <c r="AI590" s="176"/>
      <c r="AJ590" s="219"/>
      <c r="AK590" s="176"/>
      <c r="AL590" s="219"/>
      <c r="AM590" s="176"/>
      <c r="AN590" s="219"/>
      <c r="AO590" s="176"/>
      <c r="AP590" s="219"/>
      <c r="AQ590" s="176"/>
      <c r="AR590" s="219"/>
      <c r="AS590" s="176"/>
      <c r="AT590" s="219"/>
      <c r="AU590" s="176"/>
      <c r="AV590" s="219"/>
      <c r="AW590" s="176"/>
      <c r="AX590" s="219"/>
      <c r="AY590" s="176"/>
      <c r="AZ590" s="219"/>
      <c r="BA590" s="176"/>
      <c r="BB590" s="219"/>
      <c r="BC590" s="176"/>
      <c r="BD590" s="219"/>
      <c r="BE590" s="176"/>
      <c r="BF590" s="219"/>
      <c r="BG590" s="176"/>
      <c r="BH590" s="219"/>
      <c r="BI590" s="176"/>
      <c r="BJ590" s="219"/>
      <c r="BK590" s="176"/>
      <c r="BL590" s="219"/>
      <c r="BM590" s="176"/>
      <c r="BN590" s="219"/>
      <c r="BO590" s="176"/>
      <c r="BP590" s="219"/>
      <c r="BQ590" s="6"/>
    </row>
    <row r="591" spans="1:69" s="6" customFormat="1" ht="11.25" hidden="1" customHeight="1" x14ac:dyDescent="0.2">
      <c r="B591" s="86"/>
      <c r="C591" s="87"/>
      <c r="D591" s="79" t="s">
        <v>77</v>
      </c>
      <c r="E591" s="88" t="s">
        <v>5</v>
      </c>
      <c r="F591" s="89" t="s">
        <v>75</v>
      </c>
      <c r="G591" s="87"/>
      <c r="H591" s="90">
        <v>4</v>
      </c>
      <c r="I591" s="91"/>
      <c r="J591" s="87"/>
      <c r="K591" s="146"/>
      <c r="M591" s="177"/>
      <c r="N591" s="216"/>
      <c r="O591" s="177"/>
      <c r="P591" s="216"/>
      <c r="Q591" s="177"/>
      <c r="R591" s="216"/>
      <c r="S591" s="177"/>
      <c r="T591" s="216"/>
      <c r="U591" s="177"/>
      <c r="V591" s="216"/>
      <c r="W591" s="177"/>
      <c r="X591" s="216"/>
      <c r="Y591" s="177"/>
      <c r="Z591" s="216"/>
      <c r="AA591" s="177"/>
      <c r="AB591" s="216"/>
      <c r="AC591" s="177"/>
      <c r="AD591" s="216"/>
      <c r="AE591" s="177"/>
      <c r="AF591" s="216"/>
      <c r="AG591" s="177"/>
      <c r="AH591" s="216"/>
      <c r="AI591" s="177"/>
      <c r="AJ591" s="216"/>
      <c r="AK591" s="177"/>
      <c r="AL591" s="216"/>
      <c r="AM591" s="177"/>
      <c r="AN591" s="216"/>
      <c r="AO591" s="177"/>
      <c r="AP591" s="216"/>
      <c r="AQ591" s="177"/>
      <c r="AR591" s="216"/>
      <c r="AS591" s="177"/>
      <c r="AT591" s="216"/>
      <c r="AU591" s="177"/>
      <c r="AV591" s="216"/>
      <c r="AW591" s="177"/>
      <c r="AX591" s="216"/>
      <c r="AY591" s="177"/>
      <c r="AZ591" s="216"/>
      <c r="BA591" s="177"/>
      <c r="BB591" s="216"/>
      <c r="BC591" s="177"/>
      <c r="BD591" s="216"/>
      <c r="BE591" s="177"/>
      <c r="BF591" s="216"/>
      <c r="BG591" s="177"/>
      <c r="BH591" s="216"/>
      <c r="BI591" s="177"/>
      <c r="BJ591" s="216"/>
      <c r="BK591" s="177"/>
      <c r="BL591" s="216"/>
      <c r="BM591" s="177"/>
      <c r="BN591" s="216"/>
      <c r="BO591" s="177"/>
      <c r="BP591" s="216"/>
      <c r="BQ591" s="7"/>
    </row>
    <row r="592" spans="1:69" s="7" customFormat="1" ht="11.25" hidden="1" customHeight="1" x14ac:dyDescent="0.2">
      <c r="B592" s="92"/>
      <c r="C592" s="93"/>
      <c r="D592" s="79" t="s">
        <v>77</v>
      </c>
      <c r="E592" s="94" t="s">
        <v>5</v>
      </c>
      <c r="F592" s="95" t="s">
        <v>78</v>
      </c>
      <c r="G592" s="93"/>
      <c r="H592" s="96">
        <v>4</v>
      </c>
      <c r="I592" s="97"/>
      <c r="J592" s="93"/>
      <c r="K592" s="147"/>
      <c r="M592" s="178"/>
      <c r="N592" s="220"/>
      <c r="O592" s="178"/>
      <c r="P592" s="220"/>
      <c r="Q592" s="178"/>
      <c r="R592" s="220"/>
      <c r="S592" s="178"/>
      <c r="T592" s="220"/>
      <c r="U592" s="178"/>
      <c r="V592" s="220"/>
      <c r="W592" s="178"/>
      <c r="X592" s="220"/>
      <c r="Y592" s="178"/>
      <c r="Z592" s="220"/>
      <c r="AA592" s="178"/>
      <c r="AB592" s="220"/>
      <c r="AC592" s="178"/>
      <c r="AD592" s="220"/>
      <c r="AE592" s="178"/>
      <c r="AF592" s="220"/>
      <c r="AG592" s="178"/>
      <c r="AH592" s="220"/>
      <c r="AI592" s="178"/>
      <c r="AJ592" s="220"/>
      <c r="AK592" s="178"/>
      <c r="AL592" s="220"/>
      <c r="AM592" s="178"/>
      <c r="AN592" s="220"/>
      <c r="AO592" s="178"/>
      <c r="AP592" s="220"/>
      <c r="AQ592" s="178"/>
      <c r="AR592" s="220"/>
      <c r="AS592" s="178"/>
      <c r="AT592" s="220"/>
      <c r="AU592" s="178"/>
      <c r="AV592" s="220"/>
      <c r="AW592" s="178"/>
      <c r="AX592" s="220"/>
      <c r="AY592" s="178"/>
      <c r="AZ592" s="220"/>
      <c r="BA592" s="178"/>
      <c r="BB592" s="220"/>
      <c r="BC592" s="178"/>
      <c r="BD592" s="220"/>
      <c r="BE592" s="178"/>
      <c r="BF592" s="220"/>
      <c r="BG592" s="178"/>
      <c r="BH592" s="220"/>
      <c r="BI592" s="178"/>
      <c r="BJ592" s="220"/>
      <c r="BK592" s="178"/>
      <c r="BL592" s="220"/>
      <c r="BM592" s="178"/>
      <c r="BN592" s="220"/>
      <c r="BO592" s="178"/>
      <c r="BP592" s="220"/>
      <c r="BQ592" s="1"/>
    </row>
    <row r="593" spans="1:69" s="1" customFormat="1" ht="16.5" hidden="1" customHeight="1" x14ac:dyDescent="0.2">
      <c r="A593" s="114"/>
      <c r="B593" s="16"/>
      <c r="C593" s="98" t="s">
        <v>269</v>
      </c>
      <c r="D593" s="98" t="s">
        <v>108</v>
      </c>
      <c r="E593" s="99" t="s">
        <v>938</v>
      </c>
      <c r="F593" s="100" t="s">
        <v>939</v>
      </c>
      <c r="G593" s="101" t="s">
        <v>130</v>
      </c>
      <c r="H593" s="102">
        <v>8</v>
      </c>
      <c r="I593" s="103">
        <v>200.34</v>
      </c>
      <c r="J593" s="104">
        <f>ROUND(I593*H593,2)</f>
        <v>1602.72</v>
      </c>
      <c r="K593" s="142"/>
      <c r="M593" s="161">
        <v>0</v>
      </c>
      <c r="N593" s="162">
        <f>M593*I593</f>
        <v>0</v>
      </c>
      <c r="O593" s="161">
        <v>0</v>
      </c>
      <c r="P593" s="162">
        <f>O593*I593</f>
        <v>0</v>
      </c>
      <c r="Q593" s="161">
        <v>0</v>
      </c>
      <c r="R593" s="162">
        <f>Q593*I593</f>
        <v>0</v>
      </c>
      <c r="S593" s="161">
        <f>M593+O593</f>
        <v>0</v>
      </c>
      <c r="T593" s="162">
        <f>S593*I593</f>
        <v>0</v>
      </c>
      <c r="U593" s="161">
        <v>0</v>
      </c>
      <c r="V593" s="162">
        <f>U593*I593</f>
        <v>0</v>
      </c>
      <c r="W593" s="161">
        <f>Q593+S593</f>
        <v>0</v>
      </c>
      <c r="X593" s="162">
        <f>W593*I593</f>
        <v>0</v>
      </c>
      <c r="Y593" s="161">
        <v>0</v>
      </c>
      <c r="Z593" s="162">
        <f>Y593*I593</f>
        <v>0</v>
      </c>
      <c r="AA593" s="161" t="e">
        <f>#REF!+#REF!</f>
        <v>#REF!</v>
      </c>
      <c r="AB593" s="162" t="e">
        <f>AA593*I593</f>
        <v>#REF!</v>
      </c>
      <c r="AC593" s="161">
        <v>0</v>
      </c>
      <c r="AD593" s="162">
        <f>AC593*I593</f>
        <v>0</v>
      </c>
      <c r="AE593" s="161" t="e">
        <f>Y593+AA593</f>
        <v>#REF!</v>
      </c>
      <c r="AF593" s="162" t="e">
        <f>AE593*I593</f>
        <v>#REF!</v>
      </c>
      <c r="AG593" s="161">
        <v>0</v>
      </c>
      <c r="AH593" s="162">
        <f>AG593*I593</f>
        <v>0</v>
      </c>
      <c r="AI593" s="161" t="e">
        <f>AC593+AE593</f>
        <v>#REF!</v>
      </c>
      <c r="AJ593" s="162" t="e">
        <f>AI593*I593</f>
        <v>#REF!</v>
      </c>
      <c r="AK593" s="161">
        <v>0</v>
      </c>
      <c r="AL593" s="162">
        <f>AK593*I593</f>
        <v>0</v>
      </c>
      <c r="AM593" s="161" t="e">
        <f>AG593+AI593</f>
        <v>#REF!</v>
      </c>
      <c r="AN593" s="162" t="e">
        <f>AM593*I593</f>
        <v>#REF!</v>
      </c>
      <c r="AO593" s="161">
        <v>0</v>
      </c>
      <c r="AP593" s="162">
        <f>AO593*I593</f>
        <v>0</v>
      </c>
      <c r="AQ593" s="161" t="e">
        <f>AK593+AM593</f>
        <v>#REF!</v>
      </c>
      <c r="AR593" s="162" t="e">
        <f>AQ593*I593</f>
        <v>#REF!</v>
      </c>
      <c r="AS593" s="161">
        <v>0</v>
      </c>
      <c r="AT593" s="162">
        <f>AS593*I593</f>
        <v>0</v>
      </c>
      <c r="AU593" s="161" t="e">
        <f>AO593+AQ593</f>
        <v>#REF!</v>
      </c>
      <c r="AV593" s="162" t="e">
        <f>AU593*I593</f>
        <v>#REF!</v>
      </c>
      <c r="AW593" s="161">
        <v>0</v>
      </c>
      <c r="AX593" s="162">
        <f>AW593*I593</f>
        <v>0</v>
      </c>
      <c r="AY593" s="161" t="e">
        <f t="shared" ref="AY593" si="983">AS593+AU593</f>
        <v>#REF!</v>
      </c>
      <c r="AZ593" s="162" t="e">
        <f>AY593*I593</f>
        <v>#REF!</v>
      </c>
      <c r="BA593" s="161">
        <v>0</v>
      </c>
      <c r="BB593" s="162">
        <f>BA593*I593</f>
        <v>0</v>
      </c>
      <c r="BC593" s="161" t="e">
        <f t="shared" ref="BC593" si="984">AW593+AY593</f>
        <v>#REF!</v>
      </c>
      <c r="BD593" s="162" t="e">
        <f>BC593*I593</f>
        <v>#REF!</v>
      </c>
      <c r="BE593" s="161">
        <v>0</v>
      </c>
      <c r="BF593" s="162">
        <f>BE593*I593</f>
        <v>0</v>
      </c>
      <c r="BG593" s="161" t="e">
        <f t="shared" ref="BG593" si="985">BA593+BC593</f>
        <v>#REF!</v>
      </c>
      <c r="BH593" s="162" t="e">
        <f>BG593*I593</f>
        <v>#REF!</v>
      </c>
      <c r="BI593" s="161">
        <v>0</v>
      </c>
      <c r="BJ593" s="162">
        <f>BI593*I593</f>
        <v>0</v>
      </c>
      <c r="BK593" s="161" t="e">
        <f t="shared" ref="BK593" si="986">BE593+BG593</f>
        <v>#REF!</v>
      </c>
      <c r="BL593" s="162" t="e">
        <f>BK593*I593</f>
        <v>#REF!</v>
      </c>
      <c r="BM593" s="161">
        <v>0</v>
      </c>
      <c r="BN593" s="162">
        <f>BM593*I593</f>
        <v>0</v>
      </c>
      <c r="BO593" s="161" t="e">
        <f>BI593+BK593</f>
        <v>#REF!</v>
      </c>
      <c r="BP593" s="162" t="e">
        <f>BO593*I593</f>
        <v>#REF!</v>
      </c>
      <c r="BQ593" s="5"/>
    </row>
    <row r="594" spans="1:69" s="6" customFormat="1" ht="11.25" hidden="1" customHeight="1" x14ac:dyDescent="0.2">
      <c r="B594" s="86"/>
      <c r="C594" s="87"/>
      <c r="D594" s="79" t="s">
        <v>77</v>
      </c>
      <c r="E594" s="88" t="s">
        <v>5</v>
      </c>
      <c r="F594" s="89" t="s">
        <v>940</v>
      </c>
      <c r="G594" s="87"/>
      <c r="H594" s="90">
        <v>8</v>
      </c>
      <c r="I594" s="91"/>
      <c r="J594" s="87"/>
      <c r="K594" s="146"/>
      <c r="M594" s="177"/>
      <c r="N594" s="216"/>
      <c r="O594" s="177"/>
      <c r="P594" s="216"/>
      <c r="Q594" s="177"/>
      <c r="R594" s="216"/>
      <c r="S594" s="177"/>
      <c r="T594" s="216"/>
      <c r="U594" s="177"/>
      <c r="V594" s="216"/>
      <c r="W594" s="177"/>
      <c r="X594" s="216"/>
      <c r="Y594" s="177"/>
      <c r="Z594" s="216"/>
      <c r="AA594" s="177"/>
      <c r="AB594" s="216"/>
      <c r="AC594" s="177"/>
      <c r="AD594" s="216"/>
      <c r="AE594" s="177"/>
      <c r="AF594" s="216"/>
      <c r="AG594" s="177"/>
      <c r="AH594" s="216"/>
      <c r="AI594" s="177"/>
      <c r="AJ594" s="216"/>
      <c r="AK594" s="177"/>
      <c r="AL594" s="216"/>
      <c r="AM594" s="177"/>
      <c r="AN594" s="216"/>
      <c r="AO594" s="177"/>
      <c r="AP594" s="216"/>
      <c r="AQ594" s="177"/>
      <c r="AR594" s="216"/>
      <c r="AS594" s="177"/>
      <c r="AT594" s="216"/>
      <c r="AU594" s="177"/>
      <c r="AV594" s="216"/>
      <c r="AW594" s="177"/>
      <c r="AX594" s="216"/>
      <c r="AY594" s="177"/>
      <c r="AZ594" s="216"/>
      <c r="BA594" s="177"/>
      <c r="BB594" s="216"/>
      <c r="BC594" s="177"/>
      <c r="BD594" s="216"/>
      <c r="BE594" s="177"/>
      <c r="BF594" s="216"/>
      <c r="BG594" s="177"/>
      <c r="BH594" s="216"/>
      <c r="BI594" s="177"/>
      <c r="BJ594" s="216"/>
      <c r="BK594" s="177"/>
      <c r="BL594" s="216"/>
      <c r="BM594" s="177"/>
      <c r="BN594" s="216"/>
      <c r="BO594" s="177"/>
      <c r="BP594" s="216"/>
    </row>
    <row r="595" spans="1:69" s="1" customFormat="1" ht="16.5" hidden="1" customHeight="1" x14ac:dyDescent="0.2">
      <c r="A595" s="114"/>
      <c r="B595" s="16"/>
      <c r="C595" s="98" t="s">
        <v>270</v>
      </c>
      <c r="D595" s="98" t="s">
        <v>108</v>
      </c>
      <c r="E595" s="99" t="s">
        <v>941</v>
      </c>
      <c r="F595" s="100" t="s">
        <v>942</v>
      </c>
      <c r="G595" s="101" t="s">
        <v>130</v>
      </c>
      <c r="H595" s="102">
        <v>16</v>
      </c>
      <c r="I595" s="103">
        <v>29.68</v>
      </c>
      <c r="J595" s="104">
        <f>ROUND(I595*H595,2)</f>
        <v>474.88</v>
      </c>
      <c r="K595" s="142"/>
      <c r="M595" s="161">
        <v>0</v>
      </c>
      <c r="N595" s="162">
        <f>M595*I595</f>
        <v>0</v>
      </c>
      <c r="O595" s="161">
        <v>0</v>
      </c>
      <c r="P595" s="162">
        <f>O595*I595</f>
        <v>0</v>
      </c>
      <c r="Q595" s="161">
        <v>0</v>
      </c>
      <c r="R595" s="162">
        <f>Q595*I595</f>
        <v>0</v>
      </c>
      <c r="S595" s="161">
        <f>M595+O595</f>
        <v>0</v>
      </c>
      <c r="T595" s="162">
        <f>S595*I595</f>
        <v>0</v>
      </c>
      <c r="U595" s="161">
        <v>0</v>
      </c>
      <c r="V595" s="162">
        <f>U595*I595</f>
        <v>0</v>
      </c>
      <c r="W595" s="161">
        <f>Q595+S595</f>
        <v>0</v>
      </c>
      <c r="X595" s="162">
        <f>W595*I595</f>
        <v>0</v>
      </c>
      <c r="Y595" s="161">
        <v>0</v>
      </c>
      <c r="Z595" s="162">
        <f>Y595*I595</f>
        <v>0</v>
      </c>
      <c r="AA595" s="161" t="e">
        <f>#REF!+#REF!</f>
        <v>#REF!</v>
      </c>
      <c r="AB595" s="162" t="e">
        <f>AA595*I595</f>
        <v>#REF!</v>
      </c>
      <c r="AC595" s="161">
        <v>0</v>
      </c>
      <c r="AD595" s="162">
        <f>AC595*I595</f>
        <v>0</v>
      </c>
      <c r="AE595" s="161" t="e">
        <f>Y595+AA595</f>
        <v>#REF!</v>
      </c>
      <c r="AF595" s="162" t="e">
        <f>AE595*I595</f>
        <v>#REF!</v>
      </c>
      <c r="AG595" s="161">
        <v>0</v>
      </c>
      <c r="AH595" s="162">
        <f>AG595*I595</f>
        <v>0</v>
      </c>
      <c r="AI595" s="161" t="e">
        <f>AC595+AE595</f>
        <v>#REF!</v>
      </c>
      <c r="AJ595" s="162" t="e">
        <f>AI595*I595</f>
        <v>#REF!</v>
      </c>
      <c r="AK595" s="161">
        <v>0</v>
      </c>
      <c r="AL595" s="162">
        <f>AK595*I595</f>
        <v>0</v>
      </c>
      <c r="AM595" s="161" t="e">
        <f>AG595+AI595</f>
        <v>#REF!</v>
      </c>
      <c r="AN595" s="162" t="e">
        <f>AM595*I595</f>
        <v>#REF!</v>
      </c>
      <c r="AO595" s="161">
        <v>0</v>
      </c>
      <c r="AP595" s="162">
        <f>AO595*I595</f>
        <v>0</v>
      </c>
      <c r="AQ595" s="161" t="e">
        <f>AK595+AM595</f>
        <v>#REF!</v>
      </c>
      <c r="AR595" s="162" t="e">
        <f>AQ595*I595</f>
        <v>#REF!</v>
      </c>
      <c r="AS595" s="161">
        <v>0</v>
      </c>
      <c r="AT595" s="162">
        <f>AS595*I595</f>
        <v>0</v>
      </c>
      <c r="AU595" s="161" t="e">
        <f>AO595+AQ595</f>
        <v>#REF!</v>
      </c>
      <c r="AV595" s="162" t="e">
        <f>AU595*I595</f>
        <v>#REF!</v>
      </c>
      <c r="AW595" s="161">
        <v>0</v>
      </c>
      <c r="AX595" s="162">
        <f>AW595*I595</f>
        <v>0</v>
      </c>
      <c r="AY595" s="161" t="e">
        <f t="shared" ref="AY595" si="987">AS595+AU595</f>
        <v>#REF!</v>
      </c>
      <c r="AZ595" s="162" t="e">
        <f>AY595*I595</f>
        <v>#REF!</v>
      </c>
      <c r="BA595" s="161">
        <v>0</v>
      </c>
      <c r="BB595" s="162">
        <f>BA595*I595</f>
        <v>0</v>
      </c>
      <c r="BC595" s="161" t="e">
        <f t="shared" ref="BC595" si="988">AW595+AY595</f>
        <v>#REF!</v>
      </c>
      <c r="BD595" s="162" t="e">
        <f>BC595*I595</f>
        <v>#REF!</v>
      </c>
      <c r="BE595" s="161">
        <v>0</v>
      </c>
      <c r="BF595" s="162">
        <f>BE595*I595</f>
        <v>0</v>
      </c>
      <c r="BG595" s="161" t="e">
        <f t="shared" ref="BG595" si="989">BA595+BC595</f>
        <v>#REF!</v>
      </c>
      <c r="BH595" s="162" t="e">
        <f>BG595*I595</f>
        <v>#REF!</v>
      </c>
      <c r="BI595" s="161">
        <v>0</v>
      </c>
      <c r="BJ595" s="162">
        <f>BI595*I595</f>
        <v>0</v>
      </c>
      <c r="BK595" s="161" t="e">
        <f t="shared" ref="BK595" si="990">BE595+BG595</f>
        <v>#REF!</v>
      </c>
      <c r="BL595" s="162" t="e">
        <f>BK595*I595</f>
        <v>#REF!</v>
      </c>
      <c r="BM595" s="161">
        <v>0</v>
      </c>
      <c r="BN595" s="162">
        <f>BM595*I595</f>
        <v>0</v>
      </c>
      <c r="BO595" s="161" t="e">
        <f>BI595+BK595</f>
        <v>#REF!</v>
      </c>
      <c r="BP595" s="162" t="e">
        <f>BO595*I595</f>
        <v>#REF!</v>
      </c>
      <c r="BQ595" s="7"/>
    </row>
    <row r="596" spans="1:69" s="6" customFormat="1" ht="11.25" hidden="1" customHeight="1" x14ac:dyDescent="0.2">
      <c r="B596" s="86"/>
      <c r="C596" s="87"/>
      <c r="D596" s="79" t="s">
        <v>77</v>
      </c>
      <c r="E596" s="88" t="s">
        <v>5</v>
      </c>
      <c r="F596" s="89" t="s">
        <v>943</v>
      </c>
      <c r="G596" s="87"/>
      <c r="H596" s="90">
        <v>16</v>
      </c>
      <c r="I596" s="91"/>
      <c r="J596" s="87"/>
      <c r="K596" s="146"/>
      <c r="M596" s="177"/>
      <c r="N596" s="216"/>
      <c r="O596" s="177"/>
      <c r="P596" s="216"/>
      <c r="Q596" s="177"/>
      <c r="R596" s="216"/>
      <c r="S596" s="177"/>
      <c r="T596" s="216"/>
      <c r="U596" s="177"/>
      <c r="V596" s="216"/>
      <c r="W596" s="177"/>
      <c r="X596" s="216"/>
      <c r="Y596" s="177"/>
      <c r="Z596" s="216"/>
      <c r="AA596" s="177"/>
      <c r="AB596" s="216"/>
      <c r="AC596" s="177"/>
      <c r="AD596" s="216"/>
      <c r="AE596" s="177"/>
      <c r="AF596" s="216"/>
      <c r="AG596" s="177"/>
      <c r="AH596" s="216"/>
      <c r="AI596" s="177"/>
      <c r="AJ596" s="216"/>
      <c r="AK596" s="177"/>
      <c r="AL596" s="216"/>
      <c r="AM596" s="177"/>
      <c r="AN596" s="216"/>
      <c r="AO596" s="177"/>
      <c r="AP596" s="216"/>
      <c r="AQ596" s="177"/>
      <c r="AR596" s="216"/>
      <c r="AS596" s="177"/>
      <c r="AT596" s="216"/>
      <c r="AU596" s="177"/>
      <c r="AV596" s="216"/>
      <c r="AW596" s="177"/>
      <c r="AX596" s="216"/>
      <c r="AY596" s="177"/>
      <c r="AZ596" s="216"/>
      <c r="BA596" s="177"/>
      <c r="BB596" s="216"/>
      <c r="BC596" s="177"/>
      <c r="BD596" s="216"/>
      <c r="BE596" s="177"/>
      <c r="BF596" s="216"/>
      <c r="BG596" s="177"/>
      <c r="BH596" s="216"/>
      <c r="BI596" s="177"/>
      <c r="BJ596" s="216"/>
      <c r="BK596" s="177"/>
      <c r="BL596" s="216"/>
      <c r="BM596" s="177"/>
      <c r="BN596" s="216"/>
      <c r="BO596" s="177"/>
      <c r="BP596" s="216"/>
      <c r="BQ596" s="1"/>
    </row>
    <row r="597" spans="1:69" s="1" customFormat="1" ht="16.5" hidden="1" customHeight="1" x14ac:dyDescent="0.2">
      <c r="A597" s="114"/>
      <c r="B597" s="16"/>
      <c r="C597" s="98" t="s">
        <v>271</v>
      </c>
      <c r="D597" s="98" t="s">
        <v>108</v>
      </c>
      <c r="E597" s="99" t="s">
        <v>944</v>
      </c>
      <c r="F597" s="100" t="s">
        <v>945</v>
      </c>
      <c r="G597" s="101" t="s">
        <v>130</v>
      </c>
      <c r="H597" s="102">
        <v>4</v>
      </c>
      <c r="I597" s="103">
        <v>39.22</v>
      </c>
      <c r="J597" s="104">
        <f>ROUND(I597*H597,2)</f>
        <v>156.88</v>
      </c>
      <c r="K597" s="142"/>
      <c r="M597" s="161">
        <v>0</v>
      </c>
      <c r="N597" s="162">
        <f>M597*I597</f>
        <v>0</v>
      </c>
      <c r="O597" s="161">
        <v>0</v>
      </c>
      <c r="P597" s="162">
        <f>O597*I597</f>
        <v>0</v>
      </c>
      <c r="Q597" s="161">
        <v>0</v>
      </c>
      <c r="R597" s="162">
        <f>Q597*I597</f>
        <v>0</v>
      </c>
      <c r="S597" s="161">
        <f>M597+O597</f>
        <v>0</v>
      </c>
      <c r="T597" s="162">
        <f>S597*I597</f>
        <v>0</v>
      </c>
      <c r="U597" s="161">
        <v>0</v>
      </c>
      <c r="V597" s="162">
        <f>U597*I597</f>
        <v>0</v>
      </c>
      <c r="W597" s="161">
        <f>Q597+S597</f>
        <v>0</v>
      </c>
      <c r="X597" s="162">
        <f>W597*I597</f>
        <v>0</v>
      </c>
      <c r="Y597" s="161">
        <v>0</v>
      </c>
      <c r="Z597" s="162">
        <f>Y597*I597</f>
        <v>0</v>
      </c>
      <c r="AA597" s="161" t="e">
        <f>#REF!+#REF!</f>
        <v>#REF!</v>
      </c>
      <c r="AB597" s="162" t="e">
        <f>AA597*I597</f>
        <v>#REF!</v>
      </c>
      <c r="AC597" s="161">
        <v>0</v>
      </c>
      <c r="AD597" s="162">
        <f>AC597*I597</f>
        <v>0</v>
      </c>
      <c r="AE597" s="161" t="e">
        <f>Y597+AA597</f>
        <v>#REF!</v>
      </c>
      <c r="AF597" s="162" t="e">
        <f>AE597*I597</f>
        <v>#REF!</v>
      </c>
      <c r="AG597" s="161">
        <v>0</v>
      </c>
      <c r="AH597" s="162">
        <f>AG597*I597</f>
        <v>0</v>
      </c>
      <c r="AI597" s="161" t="e">
        <f>AC597+AE597</f>
        <v>#REF!</v>
      </c>
      <c r="AJ597" s="162" t="e">
        <f>AI597*I597</f>
        <v>#REF!</v>
      </c>
      <c r="AK597" s="161">
        <v>0</v>
      </c>
      <c r="AL597" s="162">
        <f>AK597*I597</f>
        <v>0</v>
      </c>
      <c r="AM597" s="161" t="e">
        <f>AG597+AI597</f>
        <v>#REF!</v>
      </c>
      <c r="AN597" s="162" t="e">
        <f>AM597*I597</f>
        <v>#REF!</v>
      </c>
      <c r="AO597" s="161">
        <v>0</v>
      </c>
      <c r="AP597" s="162">
        <f>AO597*I597</f>
        <v>0</v>
      </c>
      <c r="AQ597" s="161" t="e">
        <f>AK597+AM597</f>
        <v>#REF!</v>
      </c>
      <c r="AR597" s="162" t="e">
        <f>AQ597*I597</f>
        <v>#REF!</v>
      </c>
      <c r="AS597" s="161">
        <v>0</v>
      </c>
      <c r="AT597" s="162">
        <f>AS597*I597</f>
        <v>0</v>
      </c>
      <c r="AU597" s="161" t="e">
        <f>AO597+AQ597</f>
        <v>#REF!</v>
      </c>
      <c r="AV597" s="162" t="e">
        <f>AU597*I597</f>
        <v>#REF!</v>
      </c>
      <c r="AW597" s="161">
        <v>0</v>
      </c>
      <c r="AX597" s="162">
        <f>AW597*I597</f>
        <v>0</v>
      </c>
      <c r="AY597" s="161" t="e">
        <f t="shared" ref="AY597" si="991">AS597+AU597</f>
        <v>#REF!</v>
      </c>
      <c r="AZ597" s="162" t="e">
        <f>AY597*I597</f>
        <v>#REF!</v>
      </c>
      <c r="BA597" s="161">
        <v>0</v>
      </c>
      <c r="BB597" s="162">
        <f>BA597*I597</f>
        <v>0</v>
      </c>
      <c r="BC597" s="161" t="e">
        <f t="shared" ref="BC597" si="992">AW597+AY597</f>
        <v>#REF!</v>
      </c>
      <c r="BD597" s="162" t="e">
        <f>BC597*I597</f>
        <v>#REF!</v>
      </c>
      <c r="BE597" s="161">
        <v>0</v>
      </c>
      <c r="BF597" s="162">
        <f>BE597*I597</f>
        <v>0</v>
      </c>
      <c r="BG597" s="161" t="e">
        <f t="shared" ref="BG597" si="993">BA597+BC597</f>
        <v>#REF!</v>
      </c>
      <c r="BH597" s="162" t="e">
        <f>BG597*I597</f>
        <v>#REF!</v>
      </c>
      <c r="BI597" s="161">
        <v>0</v>
      </c>
      <c r="BJ597" s="162">
        <f>BI597*I597</f>
        <v>0</v>
      </c>
      <c r="BK597" s="161" t="e">
        <f t="shared" ref="BK597" si="994">BE597+BG597</f>
        <v>#REF!</v>
      </c>
      <c r="BL597" s="162" t="e">
        <f>BK597*I597</f>
        <v>#REF!</v>
      </c>
      <c r="BM597" s="161">
        <v>0</v>
      </c>
      <c r="BN597" s="162">
        <f>BM597*I597</f>
        <v>0</v>
      </c>
      <c r="BO597" s="161" t="e">
        <f>BI597+BK597</f>
        <v>#REF!</v>
      </c>
      <c r="BP597" s="162" t="e">
        <f>BO597*I597</f>
        <v>#REF!</v>
      </c>
      <c r="BQ597" s="6"/>
    </row>
    <row r="598" spans="1:69" s="6" customFormat="1" ht="11.25" hidden="1" customHeight="1" x14ac:dyDescent="0.2">
      <c r="B598" s="86"/>
      <c r="C598" s="87"/>
      <c r="D598" s="79" t="s">
        <v>77</v>
      </c>
      <c r="E598" s="88" t="s">
        <v>5</v>
      </c>
      <c r="F598" s="89" t="s">
        <v>946</v>
      </c>
      <c r="G598" s="87"/>
      <c r="H598" s="90">
        <v>4</v>
      </c>
      <c r="I598" s="91"/>
      <c r="J598" s="87"/>
      <c r="K598" s="146"/>
      <c r="M598" s="177"/>
      <c r="N598" s="216"/>
      <c r="O598" s="177"/>
      <c r="P598" s="216"/>
      <c r="Q598" s="177"/>
      <c r="R598" s="216"/>
      <c r="S598" s="177"/>
      <c r="T598" s="216"/>
      <c r="U598" s="177"/>
      <c r="V598" s="216"/>
      <c r="W598" s="177"/>
      <c r="X598" s="216"/>
      <c r="Y598" s="177"/>
      <c r="Z598" s="216"/>
      <c r="AA598" s="177"/>
      <c r="AB598" s="216"/>
      <c r="AC598" s="177"/>
      <c r="AD598" s="216"/>
      <c r="AE598" s="177"/>
      <c r="AF598" s="216"/>
      <c r="AG598" s="177"/>
      <c r="AH598" s="216"/>
      <c r="AI598" s="177"/>
      <c r="AJ598" s="216"/>
      <c r="AK598" s="177"/>
      <c r="AL598" s="216"/>
      <c r="AM598" s="177"/>
      <c r="AN598" s="216"/>
      <c r="AO598" s="177"/>
      <c r="AP598" s="216"/>
      <c r="AQ598" s="177"/>
      <c r="AR598" s="216"/>
      <c r="AS598" s="177"/>
      <c r="AT598" s="216"/>
      <c r="AU598" s="177"/>
      <c r="AV598" s="216"/>
      <c r="AW598" s="177"/>
      <c r="AX598" s="216"/>
      <c r="AY598" s="177"/>
      <c r="AZ598" s="216"/>
      <c r="BA598" s="177"/>
      <c r="BB598" s="216"/>
      <c r="BC598" s="177"/>
      <c r="BD598" s="216"/>
      <c r="BE598" s="177"/>
      <c r="BF598" s="216"/>
      <c r="BG598" s="177"/>
      <c r="BH598" s="216"/>
      <c r="BI598" s="177"/>
      <c r="BJ598" s="216"/>
      <c r="BK598" s="177"/>
      <c r="BL598" s="216"/>
      <c r="BM598" s="177"/>
      <c r="BN598" s="216"/>
      <c r="BO598" s="177"/>
      <c r="BP598" s="216"/>
      <c r="BQ598" s="1"/>
    </row>
    <row r="599" spans="1:69" s="1" customFormat="1" ht="16.5" hidden="1" customHeight="1" x14ac:dyDescent="0.2">
      <c r="A599" s="114"/>
      <c r="B599" s="16"/>
      <c r="C599" s="98" t="s">
        <v>272</v>
      </c>
      <c r="D599" s="98" t="s">
        <v>108</v>
      </c>
      <c r="E599" s="99" t="s">
        <v>947</v>
      </c>
      <c r="F599" s="100" t="s">
        <v>948</v>
      </c>
      <c r="G599" s="101" t="s">
        <v>130</v>
      </c>
      <c r="H599" s="102">
        <v>8</v>
      </c>
      <c r="I599" s="103">
        <v>35.4</v>
      </c>
      <c r="J599" s="104">
        <f>ROUND(I599*H599,2)</f>
        <v>283.2</v>
      </c>
      <c r="K599" s="142"/>
      <c r="M599" s="161">
        <v>0</v>
      </c>
      <c r="N599" s="162">
        <f>M599*I599</f>
        <v>0</v>
      </c>
      <c r="O599" s="161">
        <v>0</v>
      </c>
      <c r="P599" s="162">
        <f>O599*I599</f>
        <v>0</v>
      </c>
      <c r="Q599" s="161">
        <v>0</v>
      </c>
      <c r="R599" s="162">
        <f>Q599*I599</f>
        <v>0</v>
      </c>
      <c r="S599" s="161">
        <f>M599+O599</f>
        <v>0</v>
      </c>
      <c r="T599" s="162">
        <f>S599*I599</f>
        <v>0</v>
      </c>
      <c r="U599" s="161">
        <v>0</v>
      </c>
      <c r="V599" s="162">
        <f>U599*I599</f>
        <v>0</v>
      </c>
      <c r="W599" s="161">
        <f>Q599+S599</f>
        <v>0</v>
      </c>
      <c r="X599" s="162">
        <f>W599*I599</f>
        <v>0</v>
      </c>
      <c r="Y599" s="161">
        <v>0</v>
      </c>
      <c r="Z599" s="162">
        <f>Y599*I599</f>
        <v>0</v>
      </c>
      <c r="AA599" s="161" t="e">
        <f>#REF!+#REF!</f>
        <v>#REF!</v>
      </c>
      <c r="AB599" s="162" t="e">
        <f>AA599*I599</f>
        <v>#REF!</v>
      </c>
      <c r="AC599" s="161">
        <v>0</v>
      </c>
      <c r="AD599" s="162">
        <f>AC599*I599</f>
        <v>0</v>
      </c>
      <c r="AE599" s="161" t="e">
        <f>Y599+AA599</f>
        <v>#REF!</v>
      </c>
      <c r="AF599" s="162" t="e">
        <f>AE599*I599</f>
        <v>#REF!</v>
      </c>
      <c r="AG599" s="161">
        <v>0</v>
      </c>
      <c r="AH599" s="162">
        <f>AG599*I599</f>
        <v>0</v>
      </c>
      <c r="AI599" s="161" t="e">
        <f>AC599+AE599</f>
        <v>#REF!</v>
      </c>
      <c r="AJ599" s="162" t="e">
        <f>AI599*I599</f>
        <v>#REF!</v>
      </c>
      <c r="AK599" s="161">
        <v>0</v>
      </c>
      <c r="AL599" s="162">
        <f>AK599*I599</f>
        <v>0</v>
      </c>
      <c r="AM599" s="161" t="e">
        <f>AG599+AI599</f>
        <v>#REF!</v>
      </c>
      <c r="AN599" s="162" t="e">
        <f>AM599*I599</f>
        <v>#REF!</v>
      </c>
      <c r="AO599" s="161">
        <v>0</v>
      </c>
      <c r="AP599" s="162">
        <f>AO599*I599</f>
        <v>0</v>
      </c>
      <c r="AQ599" s="161" t="e">
        <f>AK599+AM599</f>
        <v>#REF!</v>
      </c>
      <c r="AR599" s="162" t="e">
        <f>AQ599*I599</f>
        <v>#REF!</v>
      </c>
      <c r="AS599" s="161">
        <v>0</v>
      </c>
      <c r="AT599" s="162">
        <f>AS599*I599</f>
        <v>0</v>
      </c>
      <c r="AU599" s="161" t="e">
        <f>AO599+AQ599</f>
        <v>#REF!</v>
      </c>
      <c r="AV599" s="162" t="e">
        <f>AU599*I599</f>
        <v>#REF!</v>
      </c>
      <c r="AW599" s="161">
        <v>0</v>
      </c>
      <c r="AX599" s="162">
        <f>AW599*I599</f>
        <v>0</v>
      </c>
      <c r="AY599" s="161" t="e">
        <f t="shared" ref="AY599" si="995">AS599+AU599</f>
        <v>#REF!</v>
      </c>
      <c r="AZ599" s="162" t="e">
        <f>AY599*I599</f>
        <v>#REF!</v>
      </c>
      <c r="BA599" s="161">
        <v>0</v>
      </c>
      <c r="BB599" s="162">
        <f>BA599*I599</f>
        <v>0</v>
      </c>
      <c r="BC599" s="161" t="e">
        <f t="shared" ref="BC599" si="996">AW599+AY599</f>
        <v>#REF!</v>
      </c>
      <c r="BD599" s="162" t="e">
        <f>BC599*I599</f>
        <v>#REF!</v>
      </c>
      <c r="BE599" s="161">
        <v>0</v>
      </c>
      <c r="BF599" s="162">
        <f>BE599*I599</f>
        <v>0</v>
      </c>
      <c r="BG599" s="161" t="e">
        <f t="shared" ref="BG599" si="997">BA599+BC599</f>
        <v>#REF!</v>
      </c>
      <c r="BH599" s="162" t="e">
        <f>BG599*I599</f>
        <v>#REF!</v>
      </c>
      <c r="BI599" s="161">
        <v>0</v>
      </c>
      <c r="BJ599" s="162">
        <f>BI599*I599</f>
        <v>0</v>
      </c>
      <c r="BK599" s="161" t="e">
        <f t="shared" ref="BK599" si="998">BE599+BG599</f>
        <v>#REF!</v>
      </c>
      <c r="BL599" s="162" t="e">
        <f>BK599*I599</f>
        <v>#REF!</v>
      </c>
      <c r="BM599" s="161">
        <v>0</v>
      </c>
      <c r="BN599" s="162">
        <f>BM599*I599</f>
        <v>0</v>
      </c>
      <c r="BO599" s="161" t="e">
        <f>BI599+BK599</f>
        <v>#REF!</v>
      </c>
      <c r="BP599" s="162" t="e">
        <f>BO599*I599</f>
        <v>#REF!</v>
      </c>
      <c r="BQ599" s="6"/>
    </row>
    <row r="600" spans="1:69" s="6" customFormat="1" ht="11.25" hidden="1" customHeight="1" x14ac:dyDescent="0.2">
      <c r="B600" s="86"/>
      <c r="C600" s="87"/>
      <c r="D600" s="79" t="s">
        <v>77</v>
      </c>
      <c r="E600" s="88" t="s">
        <v>5</v>
      </c>
      <c r="F600" s="89" t="s">
        <v>949</v>
      </c>
      <c r="G600" s="87"/>
      <c r="H600" s="90">
        <v>8</v>
      </c>
      <c r="I600" s="91"/>
      <c r="J600" s="87"/>
      <c r="K600" s="146"/>
      <c r="M600" s="177"/>
      <c r="N600" s="216"/>
      <c r="O600" s="177"/>
      <c r="P600" s="216"/>
      <c r="Q600" s="177"/>
      <c r="R600" s="216"/>
      <c r="S600" s="177"/>
      <c r="T600" s="216"/>
      <c r="U600" s="177"/>
      <c r="V600" s="216"/>
      <c r="W600" s="177"/>
      <c r="X600" s="216"/>
      <c r="Y600" s="177"/>
      <c r="Z600" s="216"/>
      <c r="AA600" s="177"/>
      <c r="AB600" s="216"/>
      <c r="AC600" s="177"/>
      <c r="AD600" s="216"/>
      <c r="AE600" s="177"/>
      <c r="AF600" s="216"/>
      <c r="AG600" s="177"/>
      <c r="AH600" s="216"/>
      <c r="AI600" s="177"/>
      <c r="AJ600" s="216"/>
      <c r="AK600" s="177"/>
      <c r="AL600" s="216"/>
      <c r="AM600" s="177"/>
      <c r="AN600" s="216"/>
      <c r="AO600" s="177"/>
      <c r="AP600" s="216"/>
      <c r="AQ600" s="177"/>
      <c r="AR600" s="216"/>
      <c r="AS600" s="177"/>
      <c r="AT600" s="216"/>
      <c r="AU600" s="177"/>
      <c r="AV600" s="216"/>
      <c r="AW600" s="177"/>
      <c r="AX600" s="216"/>
      <c r="AY600" s="177"/>
      <c r="AZ600" s="216"/>
      <c r="BA600" s="177"/>
      <c r="BB600" s="216"/>
      <c r="BC600" s="177"/>
      <c r="BD600" s="216"/>
      <c r="BE600" s="177"/>
      <c r="BF600" s="216"/>
      <c r="BG600" s="177"/>
      <c r="BH600" s="216"/>
      <c r="BI600" s="177"/>
      <c r="BJ600" s="216"/>
      <c r="BK600" s="177"/>
      <c r="BL600" s="216"/>
      <c r="BM600" s="177"/>
      <c r="BN600" s="216"/>
      <c r="BO600" s="177"/>
      <c r="BP600" s="216"/>
      <c r="BQ600" s="1"/>
    </row>
    <row r="601" spans="1:69" s="1" customFormat="1" ht="16.5" hidden="1" customHeight="1" x14ac:dyDescent="0.2">
      <c r="A601" s="114"/>
      <c r="B601" s="16"/>
      <c r="C601" s="98" t="s">
        <v>274</v>
      </c>
      <c r="D601" s="98" t="s">
        <v>108</v>
      </c>
      <c r="E601" s="99" t="s">
        <v>950</v>
      </c>
      <c r="F601" s="100" t="s">
        <v>951</v>
      </c>
      <c r="G601" s="101" t="s">
        <v>130</v>
      </c>
      <c r="H601" s="102">
        <v>8</v>
      </c>
      <c r="I601" s="103">
        <v>19.93</v>
      </c>
      <c r="J601" s="104">
        <f>ROUND(I601*H601,2)</f>
        <v>159.44</v>
      </c>
      <c r="K601" s="142"/>
      <c r="M601" s="161">
        <v>0</v>
      </c>
      <c r="N601" s="162">
        <f>M601*I601</f>
        <v>0</v>
      </c>
      <c r="O601" s="161">
        <v>0</v>
      </c>
      <c r="P601" s="162">
        <f>O601*I601</f>
        <v>0</v>
      </c>
      <c r="Q601" s="161">
        <v>0</v>
      </c>
      <c r="R601" s="162">
        <f>Q601*I601</f>
        <v>0</v>
      </c>
      <c r="S601" s="161">
        <f>M601+O601</f>
        <v>0</v>
      </c>
      <c r="T601" s="162">
        <f>S601*I601</f>
        <v>0</v>
      </c>
      <c r="U601" s="161">
        <v>0</v>
      </c>
      <c r="V601" s="162">
        <f>U601*I601</f>
        <v>0</v>
      </c>
      <c r="W601" s="161">
        <f>Q601+S601</f>
        <v>0</v>
      </c>
      <c r="X601" s="162">
        <f>W601*I601</f>
        <v>0</v>
      </c>
      <c r="Y601" s="161">
        <v>0</v>
      </c>
      <c r="Z601" s="162">
        <f>Y601*I601</f>
        <v>0</v>
      </c>
      <c r="AA601" s="161" t="e">
        <f>#REF!+#REF!</f>
        <v>#REF!</v>
      </c>
      <c r="AB601" s="162" t="e">
        <f>AA601*I601</f>
        <v>#REF!</v>
      </c>
      <c r="AC601" s="161">
        <v>0</v>
      </c>
      <c r="AD601" s="162">
        <f>AC601*I601</f>
        <v>0</v>
      </c>
      <c r="AE601" s="161" t="e">
        <f>Y601+AA601</f>
        <v>#REF!</v>
      </c>
      <c r="AF601" s="162" t="e">
        <f>AE601*I601</f>
        <v>#REF!</v>
      </c>
      <c r="AG601" s="161">
        <v>0</v>
      </c>
      <c r="AH601" s="162">
        <f>AG601*I601</f>
        <v>0</v>
      </c>
      <c r="AI601" s="161" t="e">
        <f>AC601+AE601</f>
        <v>#REF!</v>
      </c>
      <c r="AJ601" s="162" t="e">
        <f>AI601*I601</f>
        <v>#REF!</v>
      </c>
      <c r="AK601" s="161">
        <v>0</v>
      </c>
      <c r="AL601" s="162">
        <f>AK601*I601</f>
        <v>0</v>
      </c>
      <c r="AM601" s="161" t="e">
        <f>AG601+AI601</f>
        <v>#REF!</v>
      </c>
      <c r="AN601" s="162" t="e">
        <f>AM601*I601</f>
        <v>#REF!</v>
      </c>
      <c r="AO601" s="161">
        <v>0</v>
      </c>
      <c r="AP601" s="162">
        <f>AO601*I601</f>
        <v>0</v>
      </c>
      <c r="AQ601" s="161" t="e">
        <f>AK601+AM601</f>
        <v>#REF!</v>
      </c>
      <c r="AR601" s="162" t="e">
        <f>AQ601*I601</f>
        <v>#REF!</v>
      </c>
      <c r="AS601" s="161">
        <v>0</v>
      </c>
      <c r="AT601" s="162">
        <f>AS601*I601</f>
        <v>0</v>
      </c>
      <c r="AU601" s="161" t="e">
        <f>AO601+AQ601</f>
        <v>#REF!</v>
      </c>
      <c r="AV601" s="162" t="e">
        <f>AU601*I601</f>
        <v>#REF!</v>
      </c>
      <c r="AW601" s="161">
        <v>0</v>
      </c>
      <c r="AX601" s="162">
        <f>AW601*I601</f>
        <v>0</v>
      </c>
      <c r="AY601" s="161" t="e">
        <f t="shared" ref="AY601" si="999">AS601+AU601</f>
        <v>#REF!</v>
      </c>
      <c r="AZ601" s="162" t="e">
        <f>AY601*I601</f>
        <v>#REF!</v>
      </c>
      <c r="BA601" s="161">
        <v>0</v>
      </c>
      <c r="BB601" s="162">
        <f>BA601*I601</f>
        <v>0</v>
      </c>
      <c r="BC601" s="161" t="e">
        <f t="shared" ref="BC601" si="1000">AW601+AY601</f>
        <v>#REF!</v>
      </c>
      <c r="BD601" s="162" t="e">
        <f>BC601*I601</f>
        <v>#REF!</v>
      </c>
      <c r="BE601" s="161">
        <v>0</v>
      </c>
      <c r="BF601" s="162">
        <f>BE601*I601</f>
        <v>0</v>
      </c>
      <c r="BG601" s="161" t="e">
        <f t="shared" ref="BG601" si="1001">BA601+BC601</f>
        <v>#REF!</v>
      </c>
      <c r="BH601" s="162" t="e">
        <f>BG601*I601</f>
        <v>#REF!</v>
      </c>
      <c r="BI601" s="161">
        <v>0</v>
      </c>
      <c r="BJ601" s="162">
        <f>BI601*I601</f>
        <v>0</v>
      </c>
      <c r="BK601" s="161" t="e">
        <f t="shared" ref="BK601" si="1002">BE601+BG601</f>
        <v>#REF!</v>
      </c>
      <c r="BL601" s="162" t="e">
        <f>BK601*I601</f>
        <v>#REF!</v>
      </c>
      <c r="BM601" s="161">
        <v>0</v>
      </c>
      <c r="BN601" s="162">
        <f>BM601*I601</f>
        <v>0</v>
      </c>
      <c r="BO601" s="161" t="e">
        <f>BI601+BK601</f>
        <v>#REF!</v>
      </c>
      <c r="BP601" s="162" t="e">
        <f>BO601*I601</f>
        <v>#REF!</v>
      </c>
      <c r="BQ601" s="6"/>
    </row>
    <row r="602" spans="1:69" s="6" customFormat="1" ht="11.25" hidden="1" customHeight="1" x14ac:dyDescent="0.2">
      <c r="B602" s="86"/>
      <c r="C602" s="87"/>
      <c r="D602" s="79" t="s">
        <v>77</v>
      </c>
      <c r="E602" s="88" t="s">
        <v>5</v>
      </c>
      <c r="F602" s="89" t="s">
        <v>949</v>
      </c>
      <c r="G602" s="87"/>
      <c r="H602" s="90">
        <v>8</v>
      </c>
      <c r="I602" s="91"/>
      <c r="J602" s="87"/>
      <c r="K602" s="146"/>
      <c r="M602" s="177"/>
      <c r="N602" s="216"/>
      <c r="O602" s="177"/>
      <c r="P602" s="216"/>
      <c r="Q602" s="177"/>
      <c r="R602" s="216"/>
      <c r="S602" s="177"/>
      <c r="T602" s="216"/>
      <c r="U602" s="177"/>
      <c r="V602" s="216"/>
      <c r="W602" s="177"/>
      <c r="X602" s="216"/>
      <c r="Y602" s="177"/>
      <c r="Z602" s="216"/>
      <c r="AA602" s="177"/>
      <c r="AB602" s="216"/>
      <c r="AC602" s="177"/>
      <c r="AD602" s="216"/>
      <c r="AE602" s="177"/>
      <c r="AF602" s="216"/>
      <c r="AG602" s="177"/>
      <c r="AH602" s="216"/>
      <c r="AI602" s="177"/>
      <c r="AJ602" s="216"/>
      <c r="AK602" s="177"/>
      <c r="AL602" s="216"/>
      <c r="AM602" s="177"/>
      <c r="AN602" s="216"/>
      <c r="AO602" s="177"/>
      <c r="AP602" s="216"/>
      <c r="AQ602" s="177"/>
      <c r="AR602" s="216"/>
      <c r="AS602" s="177"/>
      <c r="AT602" s="216"/>
      <c r="AU602" s="177"/>
      <c r="AV602" s="216"/>
      <c r="AW602" s="177"/>
      <c r="AX602" s="216"/>
      <c r="AY602" s="177"/>
      <c r="AZ602" s="216"/>
      <c r="BA602" s="177"/>
      <c r="BB602" s="216"/>
      <c r="BC602" s="177"/>
      <c r="BD602" s="216"/>
      <c r="BE602" s="177"/>
      <c r="BF602" s="216"/>
      <c r="BG602" s="177"/>
      <c r="BH602" s="216"/>
      <c r="BI602" s="177"/>
      <c r="BJ602" s="216"/>
      <c r="BK602" s="177"/>
      <c r="BL602" s="216"/>
      <c r="BM602" s="177"/>
      <c r="BN602" s="216"/>
      <c r="BO602" s="177"/>
      <c r="BP602" s="216"/>
      <c r="BQ602" s="1"/>
    </row>
    <row r="603" spans="1:69" s="1" customFormat="1" ht="16.5" hidden="1" customHeight="1" x14ac:dyDescent="0.2">
      <c r="A603" s="114"/>
      <c r="B603" s="16"/>
      <c r="C603" s="98" t="s">
        <v>276</v>
      </c>
      <c r="D603" s="98" t="s">
        <v>108</v>
      </c>
      <c r="E603" s="99" t="s">
        <v>952</v>
      </c>
      <c r="F603" s="100" t="s">
        <v>953</v>
      </c>
      <c r="G603" s="101" t="s">
        <v>130</v>
      </c>
      <c r="H603" s="102">
        <v>60</v>
      </c>
      <c r="I603" s="103">
        <v>11.98</v>
      </c>
      <c r="J603" s="104">
        <f>ROUND(I603*H603,2)</f>
        <v>718.8</v>
      </c>
      <c r="K603" s="142"/>
      <c r="M603" s="161">
        <v>0</v>
      </c>
      <c r="N603" s="162">
        <f>M603*I603</f>
        <v>0</v>
      </c>
      <c r="O603" s="161">
        <v>0</v>
      </c>
      <c r="P603" s="162">
        <f>O603*I603</f>
        <v>0</v>
      </c>
      <c r="Q603" s="161">
        <v>0</v>
      </c>
      <c r="R603" s="162">
        <f>Q603*I603</f>
        <v>0</v>
      </c>
      <c r="S603" s="161">
        <f>M603+O603</f>
        <v>0</v>
      </c>
      <c r="T603" s="162">
        <f>S603*I603</f>
        <v>0</v>
      </c>
      <c r="U603" s="161">
        <v>0</v>
      </c>
      <c r="V603" s="162">
        <f>U603*I603</f>
        <v>0</v>
      </c>
      <c r="W603" s="161">
        <f>Q603+S603</f>
        <v>0</v>
      </c>
      <c r="X603" s="162">
        <f>W603*I603</f>
        <v>0</v>
      </c>
      <c r="Y603" s="161">
        <v>0</v>
      </c>
      <c r="Z603" s="162">
        <f>Y603*I603</f>
        <v>0</v>
      </c>
      <c r="AA603" s="161" t="e">
        <f>#REF!+#REF!</f>
        <v>#REF!</v>
      </c>
      <c r="AB603" s="162" t="e">
        <f>AA603*I603</f>
        <v>#REF!</v>
      </c>
      <c r="AC603" s="161">
        <v>0</v>
      </c>
      <c r="AD603" s="162">
        <f>AC603*I603</f>
        <v>0</v>
      </c>
      <c r="AE603" s="161" t="e">
        <f>Y603+AA603</f>
        <v>#REF!</v>
      </c>
      <c r="AF603" s="162" t="e">
        <f>AE603*I603</f>
        <v>#REF!</v>
      </c>
      <c r="AG603" s="161">
        <v>0</v>
      </c>
      <c r="AH603" s="162">
        <f>AG603*I603</f>
        <v>0</v>
      </c>
      <c r="AI603" s="161" t="e">
        <f>AC603+AE603</f>
        <v>#REF!</v>
      </c>
      <c r="AJ603" s="162" t="e">
        <f>AI603*I603</f>
        <v>#REF!</v>
      </c>
      <c r="AK603" s="161">
        <v>0</v>
      </c>
      <c r="AL603" s="162">
        <f>AK603*I603</f>
        <v>0</v>
      </c>
      <c r="AM603" s="161" t="e">
        <f>AG603+AI603</f>
        <v>#REF!</v>
      </c>
      <c r="AN603" s="162" t="e">
        <f>AM603*I603</f>
        <v>#REF!</v>
      </c>
      <c r="AO603" s="161">
        <v>0</v>
      </c>
      <c r="AP603" s="162">
        <f>AO603*I603</f>
        <v>0</v>
      </c>
      <c r="AQ603" s="161" t="e">
        <f>AK603+AM603</f>
        <v>#REF!</v>
      </c>
      <c r="AR603" s="162" t="e">
        <f>AQ603*I603</f>
        <v>#REF!</v>
      </c>
      <c r="AS603" s="161">
        <v>0</v>
      </c>
      <c r="AT603" s="162">
        <f>AS603*I603</f>
        <v>0</v>
      </c>
      <c r="AU603" s="161" t="e">
        <f>AO603+AQ603</f>
        <v>#REF!</v>
      </c>
      <c r="AV603" s="162" t="e">
        <f>AU603*I603</f>
        <v>#REF!</v>
      </c>
      <c r="AW603" s="161">
        <v>0</v>
      </c>
      <c r="AX603" s="162">
        <f>AW603*I603</f>
        <v>0</v>
      </c>
      <c r="AY603" s="161" t="e">
        <f t="shared" ref="AY603" si="1003">AS603+AU603</f>
        <v>#REF!</v>
      </c>
      <c r="AZ603" s="162" t="e">
        <f>AY603*I603</f>
        <v>#REF!</v>
      </c>
      <c r="BA603" s="161">
        <v>0</v>
      </c>
      <c r="BB603" s="162">
        <f>BA603*I603</f>
        <v>0</v>
      </c>
      <c r="BC603" s="161" t="e">
        <f t="shared" ref="BC603" si="1004">AW603+AY603</f>
        <v>#REF!</v>
      </c>
      <c r="BD603" s="162" t="e">
        <f>BC603*I603</f>
        <v>#REF!</v>
      </c>
      <c r="BE603" s="161">
        <v>0</v>
      </c>
      <c r="BF603" s="162">
        <f>BE603*I603</f>
        <v>0</v>
      </c>
      <c r="BG603" s="161" t="e">
        <f t="shared" ref="BG603" si="1005">BA603+BC603</f>
        <v>#REF!</v>
      </c>
      <c r="BH603" s="162" t="e">
        <f>BG603*I603</f>
        <v>#REF!</v>
      </c>
      <c r="BI603" s="161">
        <v>0</v>
      </c>
      <c r="BJ603" s="162">
        <f>BI603*I603</f>
        <v>0</v>
      </c>
      <c r="BK603" s="161" t="e">
        <f t="shared" ref="BK603" si="1006">BE603+BG603</f>
        <v>#REF!</v>
      </c>
      <c r="BL603" s="162" t="e">
        <f>BK603*I603</f>
        <v>#REF!</v>
      </c>
      <c r="BM603" s="161">
        <v>0</v>
      </c>
      <c r="BN603" s="162">
        <f>BM603*I603</f>
        <v>0</v>
      </c>
      <c r="BO603" s="161" t="e">
        <f>BI603+BK603</f>
        <v>#REF!</v>
      </c>
      <c r="BP603" s="162" t="e">
        <f>BO603*I603</f>
        <v>#REF!</v>
      </c>
      <c r="BQ603" s="6"/>
    </row>
    <row r="604" spans="1:69" s="6" customFormat="1" ht="11.25" hidden="1" customHeight="1" x14ac:dyDescent="0.2">
      <c r="B604" s="86"/>
      <c r="C604" s="87"/>
      <c r="D604" s="79" t="s">
        <v>77</v>
      </c>
      <c r="E604" s="88" t="s">
        <v>5</v>
      </c>
      <c r="F604" s="89" t="s">
        <v>954</v>
      </c>
      <c r="G604" s="87"/>
      <c r="H604" s="90">
        <v>60</v>
      </c>
      <c r="I604" s="91"/>
      <c r="J604" s="87"/>
      <c r="K604" s="146"/>
      <c r="M604" s="177"/>
      <c r="N604" s="216"/>
      <c r="O604" s="177"/>
      <c r="P604" s="216"/>
      <c r="Q604" s="177"/>
      <c r="R604" s="216"/>
      <c r="S604" s="177"/>
      <c r="T604" s="216"/>
      <c r="U604" s="177"/>
      <c r="V604" s="216"/>
      <c r="W604" s="177"/>
      <c r="X604" s="216"/>
      <c r="Y604" s="177"/>
      <c r="Z604" s="216"/>
      <c r="AA604" s="177"/>
      <c r="AB604" s="216"/>
      <c r="AC604" s="177"/>
      <c r="AD604" s="216"/>
      <c r="AE604" s="177"/>
      <c r="AF604" s="216"/>
      <c r="AG604" s="177"/>
      <c r="AH604" s="216"/>
      <c r="AI604" s="177"/>
      <c r="AJ604" s="216"/>
      <c r="AK604" s="177"/>
      <c r="AL604" s="216"/>
      <c r="AM604" s="177"/>
      <c r="AN604" s="216"/>
      <c r="AO604" s="177"/>
      <c r="AP604" s="216"/>
      <c r="AQ604" s="177"/>
      <c r="AR604" s="216"/>
      <c r="AS604" s="177"/>
      <c r="AT604" s="216"/>
      <c r="AU604" s="177"/>
      <c r="AV604" s="216"/>
      <c r="AW604" s="177"/>
      <c r="AX604" s="216"/>
      <c r="AY604" s="177"/>
      <c r="AZ604" s="216"/>
      <c r="BA604" s="177"/>
      <c r="BB604" s="216"/>
      <c r="BC604" s="177"/>
      <c r="BD604" s="216"/>
      <c r="BE604" s="177"/>
      <c r="BF604" s="216"/>
      <c r="BG604" s="177"/>
      <c r="BH604" s="216"/>
      <c r="BI604" s="177"/>
      <c r="BJ604" s="216"/>
      <c r="BK604" s="177"/>
      <c r="BL604" s="216"/>
      <c r="BM604" s="177"/>
      <c r="BN604" s="216"/>
      <c r="BO604" s="177"/>
      <c r="BP604" s="216"/>
      <c r="BQ604" s="1"/>
    </row>
    <row r="605" spans="1:69" s="1" customFormat="1" ht="16.5" hidden="1" customHeight="1" x14ac:dyDescent="0.2">
      <c r="A605" s="114"/>
      <c r="B605" s="16"/>
      <c r="C605" s="98" t="s">
        <v>278</v>
      </c>
      <c r="D605" s="98" t="s">
        <v>108</v>
      </c>
      <c r="E605" s="99" t="s">
        <v>955</v>
      </c>
      <c r="F605" s="100" t="s">
        <v>956</v>
      </c>
      <c r="G605" s="101" t="s">
        <v>130</v>
      </c>
      <c r="H605" s="102">
        <v>6</v>
      </c>
      <c r="I605" s="103">
        <v>27.45</v>
      </c>
      <c r="J605" s="104">
        <f>ROUND(I605*H605,2)</f>
        <v>164.7</v>
      </c>
      <c r="K605" s="142"/>
      <c r="M605" s="161">
        <v>0</v>
      </c>
      <c r="N605" s="162">
        <f>M605*I605</f>
        <v>0</v>
      </c>
      <c r="O605" s="161">
        <v>0</v>
      </c>
      <c r="P605" s="162">
        <f>O605*I605</f>
        <v>0</v>
      </c>
      <c r="Q605" s="161">
        <v>0</v>
      </c>
      <c r="R605" s="162">
        <f>Q605*I605</f>
        <v>0</v>
      </c>
      <c r="S605" s="161">
        <f>M605+O605</f>
        <v>0</v>
      </c>
      <c r="T605" s="162">
        <f>S605*I605</f>
        <v>0</v>
      </c>
      <c r="U605" s="161">
        <v>0</v>
      </c>
      <c r="V605" s="162">
        <f>U605*I605</f>
        <v>0</v>
      </c>
      <c r="W605" s="161">
        <f>Q605+S605</f>
        <v>0</v>
      </c>
      <c r="X605" s="162">
        <f>W605*I605</f>
        <v>0</v>
      </c>
      <c r="Y605" s="161">
        <v>0</v>
      </c>
      <c r="Z605" s="162">
        <f>Y605*I605</f>
        <v>0</v>
      </c>
      <c r="AA605" s="161" t="e">
        <f>#REF!+#REF!</f>
        <v>#REF!</v>
      </c>
      <c r="AB605" s="162" t="e">
        <f>AA605*I605</f>
        <v>#REF!</v>
      </c>
      <c r="AC605" s="161">
        <v>0</v>
      </c>
      <c r="AD605" s="162">
        <f>AC605*I605</f>
        <v>0</v>
      </c>
      <c r="AE605" s="161" t="e">
        <f>Y605+AA605</f>
        <v>#REF!</v>
      </c>
      <c r="AF605" s="162" t="e">
        <f>AE605*I605</f>
        <v>#REF!</v>
      </c>
      <c r="AG605" s="161">
        <v>0</v>
      </c>
      <c r="AH605" s="162">
        <f>AG605*I605</f>
        <v>0</v>
      </c>
      <c r="AI605" s="161" t="e">
        <f>AC605+AE605</f>
        <v>#REF!</v>
      </c>
      <c r="AJ605" s="162" t="e">
        <f>AI605*I605</f>
        <v>#REF!</v>
      </c>
      <c r="AK605" s="161">
        <v>0</v>
      </c>
      <c r="AL605" s="162">
        <f>AK605*I605</f>
        <v>0</v>
      </c>
      <c r="AM605" s="161" t="e">
        <f>AG605+AI605</f>
        <v>#REF!</v>
      </c>
      <c r="AN605" s="162" t="e">
        <f>AM605*I605</f>
        <v>#REF!</v>
      </c>
      <c r="AO605" s="161">
        <v>0</v>
      </c>
      <c r="AP605" s="162">
        <f>AO605*I605</f>
        <v>0</v>
      </c>
      <c r="AQ605" s="161" t="e">
        <f>AK605+AM605</f>
        <v>#REF!</v>
      </c>
      <c r="AR605" s="162" t="e">
        <f>AQ605*I605</f>
        <v>#REF!</v>
      </c>
      <c r="AS605" s="161">
        <v>0</v>
      </c>
      <c r="AT605" s="162">
        <f>AS605*I605</f>
        <v>0</v>
      </c>
      <c r="AU605" s="161" t="e">
        <f>AO605+AQ605</f>
        <v>#REF!</v>
      </c>
      <c r="AV605" s="162" t="e">
        <f>AU605*I605</f>
        <v>#REF!</v>
      </c>
      <c r="AW605" s="161">
        <v>0</v>
      </c>
      <c r="AX605" s="162">
        <f>AW605*I605</f>
        <v>0</v>
      </c>
      <c r="AY605" s="161" t="e">
        <f t="shared" ref="AY605" si="1007">AS605+AU605</f>
        <v>#REF!</v>
      </c>
      <c r="AZ605" s="162" t="e">
        <f>AY605*I605</f>
        <v>#REF!</v>
      </c>
      <c r="BA605" s="161">
        <v>0</v>
      </c>
      <c r="BB605" s="162">
        <f>BA605*I605</f>
        <v>0</v>
      </c>
      <c r="BC605" s="161" t="e">
        <f t="shared" ref="BC605" si="1008">AW605+AY605</f>
        <v>#REF!</v>
      </c>
      <c r="BD605" s="162" t="e">
        <f>BC605*I605</f>
        <v>#REF!</v>
      </c>
      <c r="BE605" s="161">
        <v>0</v>
      </c>
      <c r="BF605" s="162">
        <f>BE605*I605</f>
        <v>0</v>
      </c>
      <c r="BG605" s="161" t="e">
        <f t="shared" ref="BG605" si="1009">BA605+BC605</f>
        <v>#REF!</v>
      </c>
      <c r="BH605" s="162" t="e">
        <f>BG605*I605</f>
        <v>#REF!</v>
      </c>
      <c r="BI605" s="161">
        <v>0</v>
      </c>
      <c r="BJ605" s="162">
        <f>BI605*I605</f>
        <v>0</v>
      </c>
      <c r="BK605" s="161" t="e">
        <f t="shared" ref="BK605" si="1010">BE605+BG605</f>
        <v>#REF!</v>
      </c>
      <c r="BL605" s="162" t="e">
        <f>BK605*I605</f>
        <v>#REF!</v>
      </c>
      <c r="BM605" s="161">
        <v>0</v>
      </c>
      <c r="BN605" s="162">
        <f>BM605*I605</f>
        <v>0</v>
      </c>
      <c r="BO605" s="161" t="e">
        <f>BI605+BK605</f>
        <v>#REF!</v>
      </c>
      <c r="BP605" s="162" t="e">
        <f>BO605*I605</f>
        <v>#REF!</v>
      </c>
      <c r="BQ605" s="6"/>
    </row>
    <row r="606" spans="1:69" s="6" customFormat="1" ht="11.25" hidden="1" customHeight="1" x14ac:dyDescent="0.2">
      <c r="B606" s="86"/>
      <c r="C606" s="87"/>
      <c r="D606" s="79" t="s">
        <v>77</v>
      </c>
      <c r="E606" s="88" t="s">
        <v>5</v>
      </c>
      <c r="F606" s="89" t="s">
        <v>957</v>
      </c>
      <c r="G606" s="87"/>
      <c r="H606" s="90">
        <v>6</v>
      </c>
      <c r="I606" s="91"/>
      <c r="J606" s="87"/>
      <c r="K606" s="146"/>
      <c r="M606" s="177"/>
      <c r="N606" s="216"/>
      <c r="O606" s="177"/>
      <c r="P606" s="216"/>
      <c r="Q606" s="177"/>
      <c r="R606" s="216"/>
      <c r="S606" s="177"/>
      <c r="T606" s="216"/>
      <c r="U606" s="177"/>
      <c r="V606" s="216"/>
      <c r="W606" s="177"/>
      <c r="X606" s="216"/>
      <c r="Y606" s="177"/>
      <c r="Z606" s="216"/>
      <c r="AA606" s="177"/>
      <c r="AB606" s="216"/>
      <c r="AC606" s="177"/>
      <c r="AD606" s="216"/>
      <c r="AE606" s="177"/>
      <c r="AF606" s="216"/>
      <c r="AG606" s="177"/>
      <c r="AH606" s="216"/>
      <c r="AI606" s="177"/>
      <c r="AJ606" s="216"/>
      <c r="AK606" s="177"/>
      <c r="AL606" s="216"/>
      <c r="AM606" s="177"/>
      <c r="AN606" s="216"/>
      <c r="AO606" s="177"/>
      <c r="AP606" s="216"/>
      <c r="AQ606" s="177"/>
      <c r="AR606" s="216"/>
      <c r="AS606" s="177"/>
      <c r="AT606" s="216"/>
      <c r="AU606" s="177"/>
      <c r="AV606" s="216"/>
      <c r="AW606" s="177"/>
      <c r="AX606" s="216"/>
      <c r="AY606" s="177"/>
      <c r="AZ606" s="216"/>
      <c r="BA606" s="177"/>
      <c r="BB606" s="216"/>
      <c r="BC606" s="177"/>
      <c r="BD606" s="216"/>
      <c r="BE606" s="177"/>
      <c r="BF606" s="216"/>
      <c r="BG606" s="177"/>
      <c r="BH606" s="216"/>
      <c r="BI606" s="177"/>
      <c r="BJ606" s="216"/>
      <c r="BK606" s="177"/>
      <c r="BL606" s="216"/>
      <c r="BM606" s="177"/>
      <c r="BN606" s="216"/>
      <c r="BO606" s="177"/>
      <c r="BP606" s="216"/>
      <c r="BQ606" s="1"/>
    </row>
    <row r="607" spans="1:69" s="1" customFormat="1" ht="16.5" hidden="1" customHeight="1" x14ac:dyDescent="0.2">
      <c r="A607" s="114"/>
      <c r="B607" s="16"/>
      <c r="C607" s="98" t="s">
        <v>280</v>
      </c>
      <c r="D607" s="98" t="s">
        <v>108</v>
      </c>
      <c r="E607" s="99" t="s">
        <v>958</v>
      </c>
      <c r="F607" s="100" t="s">
        <v>959</v>
      </c>
      <c r="G607" s="101" t="s">
        <v>130</v>
      </c>
      <c r="H607" s="102">
        <v>8</v>
      </c>
      <c r="I607" s="103">
        <v>14.73</v>
      </c>
      <c r="J607" s="104">
        <f>ROUND(I607*H607,2)</f>
        <v>117.84</v>
      </c>
      <c r="K607" s="142"/>
      <c r="M607" s="161">
        <v>0</v>
      </c>
      <c r="N607" s="162">
        <f>M607*I607</f>
        <v>0</v>
      </c>
      <c r="O607" s="161">
        <v>0</v>
      </c>
      <c r="P607" s="162">
        <f>O607*I607</f>
        <v>0</v>
      </c>
      <c r="Q607" s="161">
        <v>0</v>
      </c>
      <c r="R607" s="162">
        <f>Q607*I607</f>
        <v>0</v>
      </c>
      <c r="S607" s="161">
        <f>M607+O607</f>
        <v>0</v>
      </c>
      <c r="T607" s="162">
        <f>S607*I607</f>
        <v>0</v>
      </c>
      <c r="U607" s="161">
        <v>0</v>
      </c>
      <c r="V607" s="162">
        <f>U607*I607</f>
        <v>0</v>
      </c>
      <c r="W607" s="161">
        <f>Q607+S607</f>
        <v>0</v>
      </c>
      <c r="X607" s="162">
        <f>W607*I607</f>
        <v>0</v>
      </c>
      <c r="Y607" s="161">
        <v>0</v>
      </c>
      <c r="Z607" s="162">
        <f>Y607*I607</f>
        <v>0</v>
      </c>
      <c r="AA607" s="161" t="e">
        <f>#REF!+#REF!</f>
        <v>#REF!</v>
      </c>
      <c r="AB607" s="162" t="e">
        <f>AA607*I607</f>
        <v>#REF!</v>
      </c>
      <c r="AC607" s="161">
        <v>0</v>
      </c>
      <c r="AD607" s="162">
        <f>AC607*I607</f>
        <v>0</v>
      </c>
      <c r="AE607" s="161" t="e">
        <f>Y607+AA607</f>
        <v>#REF!</v>
      </c>
      <c r="AF607" s="162" t="e">
        <f>AE607*I607</f>
        <v>#REF!</v>
      </c>
      <c r="AG607" s="161">
        <v>0</v>
      </c>
      <c r="AH607" s="162">
        <f>AG607*I607</f>
        <v>0</v>
      </c>
      <c r="AI607" s="161" t="e">
        <f>AC607+AE607</f>
        <v>#REF!</v>
      </c>
      <c r="AJ607" s="162" t="e">
        <f>AI607*I607</f>
        <v>#REF!</v>
      </c>
      <c r="AK607" s="161">
        <v>0</v>
      </c>
      <c r="AL607" s="162">
        <f>AK607*I607</f>
        <v>0</v>
      </c>
      <c r="AM607" s="161" t="e">
        <f>AG607+AI607</f>
        <v>#REF!</v>
      </c>
      <c r="AN607" s="162" t="e">
        <f>AM607*I607</f>
        <v>#REF!</v>
      </c>
      <c r="AO607" s="161">
        <v>0</v>
      </c>
      <c r="AP607" s="162">
        <f>AO607*I607</f>
        <v>0</v>
      </c>
      <c r="AQ607" s="161" t="e">
        <f>AK607+AM607</f>
        <v>#REF!</v>
      </c>
      <c r="AR607" s="162" t="e">
        <f>AQ607*I607</f>
        <v>#REF!</v>
      </c>
      <c r="AS607" s="161">
        <v>0</v>
      </c>
      <c r="AT607" s="162">
        <f>AS607*I607</f>
        <v>0</v>
      </c>
      <c r="AU607" s="161" t="e">
        <f>AO607+AQ607</f>
        <v>#REF!</v>
      </c>
      <c r="AV607" s="162" t="e">
        <f>AU607*I607</f>
        <v>#REF!</v>
      </c>
      <c r="AW607" s="161">
        <v>0</v>
      </c>
      <c r="AX607" s="162">
        <f>AW607*I607</f>
        <v>0</v>
      </c>
      <c r="AY607" s="161" t="e">
        <f t="shared" ref="AY607" si="1011">AS607+AU607</f>
        <v>#REF!</v>
      </c>
      <c r="AZ607" s="162" t="e">
        <f>AY607*I607</f>
        <v>#REF!</v>
      </c>
      <c r="BA607" s="161">
        <v>0</v>
      </c>
      <c r="BB607" s="162">
        <f>BA607*I607</f>
        <v>0</v>
      </c>
      <c r="BC607" s="161" t="e">
        <f t="shared" ref="BC607" si="1012">AW607+AY607</f>
        <v>#REF!</v>
      </c>
      <c r="BD607" s="162" t="e">
        <f>BC607*I607</f>
        <v>#REF!</v>
      </c>
      <c r="BE607" s="161">
        <v>0</v>
      </c>
      <c r="BF607" s="162">
        <f>BE607*I607</f>
        <v>0</v>
      </c>
      <c r="BG607" s="161" t="e">
        <f t="shared" ref="BG607" si="1013">BA607+BC607</f>
        <v>#REF!</v>
      </c>
      <c r="BH607" s="162" t="e">
        <f>BG607*I607</f>
        <v>#REF!</v>
      </c>
      <c r="BI607" s="161">
        <v>0</v>
      </c>
      <c r="BJ607" s="162">
        <f>BI607*I607</f>
        <v>0</v>
      </c>
      <c r="BK607" s="161" t="e">
        <f t="shared" ref="BK607" si="1014">BE607+BG607</f>
        <v>#REF!</v>
      </c>
      <c r="BL607" s="162" t="e">
        <f>BK607*I607</f>
        <v>#REF!</v>
      </c>
      <c r="BM607" s="161">
        <v>0</v>
      </c>
      <c r="BN607" s="162">
        <f>BM607*I607</f>
        <v>0</v>
      </c>
      <c r="BO607" s="161" t="e">
        <f>BI607+BK607</f>
        <v>#REF!</v>
      </c>
      <c r="BP607" s="162" t="e">
        <f>BO607*I607</f>
        <v>#REF!</v>
      </c>
      <c r="BQ607" s="6"/>
    </row>
    <row r="608" spans="1:69" s="6" customFormat="1" ht="11.25" hidden="1" customHeight="1" x14ac:dyDescent="0.2">
      <c r="B608" s="86"/>
      <c r="C608" s="87"/>
      <c r="D608" s="79" t="s">
        <v>77</v>
      </c>
      <c r="E608" s="88" t="s">
        <v>5</v>
      </c>
      <c r="F608" s="89" t="s">
        <v>949</v>
      </c>
      <c r="G608" s="87"/>
      <c r="H608" s="90">
        <v>8</v>
      </c>
      <c r="I608" s="91"/>
      <c r="J608" s="87"/>
      <c r="K608" s="146"/>
      <c r="M608" s="177"/>
      <c r="N608" s="216"/>
      <c r="O608" s="177"/>
      <c r="P608" s="216"/>
      <c r="Q608" s="177"/>
      <c r="R608" s="216"/>
      <c r="S608" s="177"/>
      <c r="T608" s="216"/>
      <c r="U608" s="177"/>
      <c r="V608" s="216"/>
      <c r="W608" s="177"/>
      <c r="X608" s="216"/>
      <c r="Y608" s="177"/>
      <c r="Z608" s="216"/>
      <c r="AA608" s="177"/>
      <c r="AB608" s="216"/>
      <c r="AC608" s="177"/>
      <c r="AD608" s="216"/>
      <c r="AE608" s="177"/>
      <c r="AF608" s="216"/>
      <c r="AG608" s="177"/>
      <c r="AH608" s="216"/>
      <c r="AI608" s="177"/>
      <c r="AJ608" s="216"/>
      <c r="AK608" s="177"/>
      <c r="AL608" s="216"/>
      <c r="AM608" s="177"/>
      <c r="AN608" s="216"/>
      <c r="AO608" s="177"/>
      <c r="AP608" s="216"/>
      <c r="AQ608" s="177"/>
      <c r="AR608" s="216"/>
      <c r="AS608" s="177"/>
      <c r="AT608" s="216"/>
      <c r="AU608" s="177"/>
      <c r="AV608" s="216"/>
      <c r="AW608" s="177"/>
      <c r="AX608" s="216"/>
      <c r="AY608" s="177"/>
      <c r="AZ608" s="216"/>
      <c r="BA608" s="177"/>
      <c r="BB608" s="216"/>
      <c r="BC608" s="177"/>
      <c r="BD608" s="216"/>
      <c r="BE608" s="177"/>
      <c r="BF608" s="216"/>
      <c r="BG608" s="177"/>
      <c r="BH608" s="216"/>
      <c r="BI608" s="177"/>
      <c r="BJ608" s="216"/>
      <c r="BK608" s="177"/>
      <c r="BL608" s="216"/>
      <c r="BM608" s="177"/>
      <c r="BN608" s="216"/>
      <c r="BO608" s="177"/>
      <c r="BP608" s="216"/>
      <c r="BQ608" s="1"/>
    </row>
    <row r="609" spans="1:69" s="1" customFormat="1" ht="16.5" hidden="1" customHeight="1" x14ac:dyDescent="0.2">
      <c r="A609" s="114"/>
      <c r="B609" s="16"/>
      <c r="C609" s="98" t="s">
        <v>281</v>
      </c>
      <c r="D609" s="98" t="s">
        <v>108</v>
      </c>
      <c r="E609" s="99" t="s">
        <v>960</v>
      </c>
      <c r="F609" s="100" t="s">
        <v>961</v>
      </c>
      <c r="G609" s="101" t="s">
        <v>130</v>
      </c>
      <c r="H609" s="102">
        <v>8</v>
      </c>
      <c r="I609" s="103">
        <v>187.51</v>
      </c>
      <c r="J609" s="104">
        <f>ROUND(I609*H609,2)</f>
        <v>1500.08</v>
      </c>
      <c r="K609" s="142"/>
      <c r="M609" s="161">
        <v>0</v>
      </c>
      <c r="N609" s="162">
        <f>M609*I609</f>
        <v>0</v>
      </c>
      <c r="O609" s="161">
        <v>0</v>
      </c>
      <c r="P609" s="162">
        <f>O609*I609</f>
        <v>0</v>
      </c>
      <c r="Q609" s="161">
        <v>0</v>
      </c>
      <c r="R609" s="162">
        <f>Q609*I609</f>
        <v>0</v>
      </c>
      <c r="S609" s="161">
        <f>M609+O609</f>
        <v>0</v>
      </c>
      <c r="T609" s="162">
        <f>S609*I609</f>
        <v>0</v>
      </c>
      <c r="U609" s="161">
        <v>0</v>
      </c>
      <c r="V609" s="162">
        <f>U609*I609</f>
        <v>0</v>
      </c>
      <c r="W609" s="161">
        <f>Q609+S609</f>
        <v>0</v>
      </c>
      <c r="X609" s="162">
        <f>W609*I609</f>
        <v>0</v>
      </c>
      <c r="Y609" s="161">
        <v>0</v>
      </c>
      <c r="Z609" s="162">
        <f>Y609*I609</f>
        <v>0</v>
      </c>
      <c r="AA609" s="161" t="e">
        <f>#REF!+#REF!</f>
        <v>#REF!</v>
      </c>
      <c r="AB609" s="162" t="e">
        <f>AA609*I609</f>
        <v>#REF!</v>
      </c>
      <c r="AC609" s="161">
        <v>0</v>
      </c>
      <c r="AD609" s="162">
        <f>AC609*I609</f>
        <v>0</v>
      </c>
      <c r="AE609" s="161" t="e">
        <f>Y609+AA609</f>
        <v>#REF!</v>
      </c>
      <c r="AF609" s="162" t="e">
        <f>AE609*I609</f>
        <v>#REF!</v>
      </c>
      <c r="AG609" s="161">
        <v>0</v>
      </c>
      <c r="AH609" s="162">
        <f>AG609*I609</f>
        <v>0</v>
      </c>
      <c r="AI609" s="161" t="e">
        <f>AC609+AE609</f>
        <v>#REF!</v>
      </c>
      <c r="AJ609" s="162" t="e">
        <f>AI609*I609</f>
        <v>#REF!</v>
      </c>
      <c r="AK609" s="161">
        <v>0</v>
      </c>
      <c r="AL609" s="162">
        <f>AK609*I609</f>
        <v>0</v>
      </c>
      <c r="AM609" s="161" t="e">
        <f>AG609+AI609</f>
        <v>#REF!</v>
      </c>
      <c r="AN609" s="162" t="e">
        <f>AM609*I609</f>
        <v>#REF!</v>
      </c>
      <c r="AO609" s="161">
        <v>0</v>
      </c>
      <c r="AP609" s="162">
        <f>AO609*I609</f>
        <v>0</v>
      </c>
      <c r="AQ609" s="161" t="e">
        <f>AK609+AM609</f>
        <v>#REF!</v>
      </c>
      <c r="AR609" s="162" t="e">
        <f>AQ609*I609</f>
        <v>#REF!</v>
      </c>
      <c r="AS609" s="161">
        <v>0</v>
      </c>
      <c r="AT609" s="162">
        <f>AS609*I609</f>
        <v>0</v>
      </c>
      <c r="AU609" s="161" t="e">
        <f>AO609+AQ609</f>
        <v>#REF!</v>
      </c>
      <c r="AV609" s="162" t="e">
        <f>AU609*I609</f>
        <v>#REF!</v>
      </c>
      <c r="AW609" s="161">
        <v>0</v>
      </c>
      <c r="AX609" s="162">
        <f>AW609*I609</f>
        <v>0</v>
      </c>
      <c r="AY609" s="161" t="e">
        <f t="shared" ref="AY609" si="1015">AS609+AU609</f>
        <v>#REF!</v>
      </c>
      <c r="AZ609" s="162" t="e">
        <f>AY609*I609</f>
        <v>#REF!</v>
      </c>
      <c r="BA609" s="161">
        <v>0</v>
      </c>
      <c r="BB609" s="162">
        <f>BA609*I609</f>
        <v>0</v>
      </c>
      <c r="BC609" s="161" t="e">
        <f t="shared" ref="BC609" si="1016">AW609+AY609</f>
        <v>#REF!</v>
      </c>
      <c r="BD609" s="162" t="e">
        <f>BC609*I609</f>
        <v>#REF!</v>
      </c>
      <c r="BE609" s="161">
        <v>0</v>
      </c>
      <c r="BF609" s="162">
        <f>BE609*I609</f>
        <v>0</v>
      </c>
      <c r="BG609" s="161" t="e">
        <f t="shared" ref="BG609" si="1017">BA609+BC609</f>
        <v>#REF!</v>
      </c>
      <c r="BH609" s="162" t="e">
        <f>BG609*I609</f>
        <v>#REF!</v>
      </c>
      <c r="BI609" s="161">
        <v>0</v>
      </c>
      <c r="BJ609" s="162">
        <f>BI609*I609</f>
        <v>0</v>
      </c>
      <c r="BK609" s="161" t="e">
        <f t="shared" ref="BK609" si="1018">BE609+BG609</f>
        <v>#REF!</v>
      </c>
      <c r="BL609" s="162" t="e">
        <f>BK609*I609</f>
        <v>#REF!</v>
      </c>
      <c r="BM609" s="161">
        <v>0</v>
      </c>
      <c r="BN609" s="162">
        <f>BM609*I609</f>
        <v>0</v>
      </c>
      <c r="BO609" s="161" t="e">
        <f>BI609+BK609</f>
        <v>#REF!</v>
      </c>
      <c r="BP609" s="162" t="e">
        <f>BO609*I609</f>
        <v>#REF!</v>
      </c>
      <c r="BQ609" s="6"/>
    </row>
    <row r="610" spans="1:69" s="6" customFormat="1" ht="11.25" hidden="1" customHeight="1" x14ac:dyDescent="0.2">
      <c r="B610" s="86"/>
      <c r="C610" s="87"/>
      <c r="D610" s="79" t="s">
        <v>77</v>
      </c>
      <c r="E610" s="88" t="s">
        <v>5</v>
      </c>
      <c r="F610" s="89" t="s">
        <v>949</v>
      </c>
      <c r="G610" s="87"/>
      <c r="H610" s="90">
        <v>8</v>
      </c>
      <c r="I610" s="91"/>
      <c r="J610" s="87"/>
      <c r="K610" s="146"/>
      <c r="M610" s="177"/>
      <c r="N610" s="216"/>
      <c r="O610" s="177"/>
      <c r="P610" s="216"/>
      <c r="Q610" s="177"/>
      <c r="R610" s="216"/>
      <c r="S610" s="177"/>
      <c r="T610" s="216"/>
      <c r="U610" s="177"/>
      <c r="V610" s="216"/>
      <c r="W610" s="177"/>
      <c r="X610" s="216"/>
      <c r="Y610" s="177"/>
      <c r="Z610" s="216"/>
      <c r="AA610" s="177"/>
      <c r="AB610" s="216"/>
      <c r="AC610" s="177"/>
      <c r="AD610" s="216"/>
      <c r="AE610" s="177"/>
      <c r="AF610" s="216"/>
      <c r="AG610" s="177"/>
      <c r="AH610" s="216"/>
      <c r="AI610" s="177"/>
      <c r="AJ610" s="216"/>
      <c r="AK610" s="177"/>
      <c r="AL610" s="216"/>
      <c r="AM610" s="177"/>
      <c r="AN610" s="216"/>
      <c r="AO610" s="177"/>
      <c r="AP610" s="216"/>
      <c r="AQ610" s="177"/>
      <c r="AR610" s="216"/>
      <c r="AS610" s="177"/>
      <c r="AT610" s="216"/>
      <c r="AU610" s="177"/>
      <c r="AV610" s="216"/>
      <c r="AW610" s="177"/>
      <c r="AX610" s="216"/>
      <c r="AY610" s="177"/>
      <c r="AZ610" s="216"/>
      <c r="BA610" s="177"/>
      <c r="BB610" s="216"/>
      <c r="BC610" s="177"/>
      <c r="BD610" s="216"/>
      <c r="BE610" s="177"/>
      <c r="BF610" s="216"/>
      <c r="BG610" s="177"/>
      <c r="BH610" s="216"/>
      <c r="BI610" s="177"/>
      <c r="BJ610" s="216"/>
      <c r="BK610" s="177"/>
      <c r="BL610" s="216"/>
      <c r="BM610" s="177"/>
      <c r="BN610" s="216"/>
      <c r="BO610" s="177"/>
      <c r="BP610" s="216"/>
      <c r="BQ610" s="1"/>
    </row>
    <row r="611" spans="1:69" s="1" customFormat="1" ht="16.5" hidden="1" customHeight="1" x14ac:dyDescent="0.2">
      <c r="A611" s="114"/>
      <c r="B611" s="16"/>
      <c r="C611" s="98" t="s">
        <v>284</v>
      </c>
      <c r="D611" s="98" t="s">
        <v>108</v>
      </c>
      <c r="E611" s="99" t="s">
        <v>962</v>
      </c>
      <c r="F611" s="100" t="s">
        <v>963</v>
      </c>
      <c r="G611" s="101" t="s">
        <v>130</v>
      </c>
      <c r="H611" s="102">
        <v>2</v>
      </c>
      <c r="I611" s="103">
        <v>24.17</v>
      </c>
      <c r="J611" s="104">
        <f>ROUND(I611*H611,2)</f>
        <v>48.34</v>
      </c>
      <c r="K611" s="142"/>
      <c r="M611" s="161">
        <v>0</v>
      </c>
      <c r="N611" s="162">
        <f>M611*I611</f>
        <v>0</v>
      </c>
      <c r="O611" s="161">
        <v>0</v>
      </c>
      <c r="P611" s="162">
        <f>O611*I611</f>
        <v>0</v>
      </c>
      <c r="Q611" s="161">
        <v>0</v>
      </c>
      <c r="R611" s="162">
        <f>Q611*I611</f>
        <v>0</v>
      </c>
      <c r="S611" s="161">
        <f>M611+O611</f>
        <v>0</v>
      </c>
      <c r="T611" s="162">
        <f>S611*I611</f>
        <v>0</v>
      </c>
      <c r="U611" s="161">
        <v>0</v>
      </c>
      <c r="V611" s="162">
        <f>U611*I611</f>
        <v>0</v>
      </c>
      <c r="W611" s="161">
        <f>Q611+S611</f>
        <v>0</v>
      </c>
      <c r="X611" s="162">
        <f>W611*I611</f>
        <v>0</v>
      </c>
      <c r="Y611" s="161">
        <v>0</v>
      </c>
      <c r="Z611" s="162">
        <f>Y611*I611</f>
        <v>0</v>
      </c>
      <c r="AA611" s="161" t="e">
        <f>#REF!+#REF!</f>
        <v>#REF!</v>
      </c>
      <c r="AB611" s="162" t="e">
        <f>AA611*I611</f>
        <v>#REF!</v>
      </c>
      <c r="AC611" s="161">
        <v>0</v>
      </c>
      <c r="AD611" s="162">
        <f>AC611*I611</f>
        <v>0</v>
      </c>
      <c r="AE611" s="161" t="e">
        <f>Y611+AA611</f>
        <v>#REF!</v>
      </c>
      <c r="AF611" s="162" t="e">
        <f>AE611*I611</f>
        <v>#REF!</v>
      </c>
      <c r="AG611" s="161">
        <v>0</v>
      </c>
      <c r="AH611" s="162">
        <f>AG611*I611</f>
        <v>0</v>
      </c>
      <c r="AI611" s="161" t="e">
        <f>AC611+AE611</f>
        <v>#REF!</v>
      </c>
      <c r="AJ611" s="162" t="e">
        <f>AI611*I611</f>
        <v>#REF!</v>
      </c>
      <c r="AK611" s="161">
        <v>0</v>
      </c>
      <c r="AL611" s="162">
        <f>AK611*I611</f>
        <v>0</v>
      </c>
      <c r="AM611" s="161" t="e">
        <f>AG611+AI611</f>
        <v>#REF!</v>
      </c>
      <c r="AN611" s="162" t="e">
        <f>AM611*I611</f>
        <v>#REF!</v>
      </c>
      <c r="AO611" s="161">
        <v>0</v>
      </c>
      <c r="AP611" s="162">
        <f>AO611*I611</f>
        <v>0</v>
      </c>
      <c r="AQ611" s="161" t="e">
        <f>AK611+AM611</f>
        <v>#REF!</v>
      </c>
      <c r="AR611" s="162" t="e">
        <f>AQ611*I611</f>
        <v>#REF!</v>
      </c>
      <c r="AS611" s="161">
        <v>0</v>
      </c>
      <c r="AT611" s="162">
        <f>AS611*I611</f>
        <v>0</v>
      </c>
      <c r="AU611" s="161" t="e">
        <f>AO611+AQ611</f>
        <v>#REF!</v>
      </c>
      <c r="AV611" s="162" t="e">
        <f>AU611*I611</f>
        <v>#REF!</v>
      </c>
      <c r="AW611" s="161">
        <v>0</v>
      </c>
      <c r="AX611" s="162">
        <f>AW611*I611</f>
        <v>0</v>
      </c>
      <c r="AY611" s="161" t="e">
        <f t="shared" ref="AY611" si="1019">AS611+AU611</f>
        <v>#REF!</v>
      </c>
      <c r="AZ611" s="162" t="e">
        <f>AY611*I611</f>
        <v>#REF!</v>
      </c>
      <c r="BA611" s="161">
        <v>0</v>
      </c>
      <c r="BB611" s="162">
        <f>BA611*I611</f>
        <v>0</v>
      </c>
      <c r="BC611" s="161" t="e">
        <f t="shared" ref="BC611" si="1020">AW611+AY611</f>
        <v>#REF!</v>
      </c>
      <c r="BD611" s="162" t="e">
        <f>BC611*I611</f>
        <v>#REF!</v>
      </c>
      <c r="BE611" s="161">
        <v>0</v>
      </c>
      <c r="BF611" s="162">
        <f>BE611*I611</f>
        <v>0</v>
      </c>
      <c r="BG611" s="161" t="e">
        <f t="shared" ref="BG611" si="1021">BA611+BC611</f>
        <v>#REF!</v>
      </c>
      <c r="BH611" s="162" t="e">
        <f>BG611*I611</f>
        <v>#REF!</v>
      </c>
      <c r="BI611" s="161">
        <v>0</v>
      </c>
      <c r="BJ611" s="162">
        <f>BI611*I611</f>
        <v>0</v>
      </c>
      <c r="BK611" s="161" t="e">
        <f t="shared" ref="BK611" si="1022">BE611+BG611</f>
        <v>#REF!</v>
      </c>
      <c r="BL611" s="162" t="e">
        <f>BK611*I611</f>
        <v>#REF!</v>
      </c>
      <c r="BM611" s="161">
        <v>0</v>
      </c>
      <c r="BN611" s="162">
        <f>BM611*I611</f>
        <v>0</v>
      </c>
      <c r="BO611" s="161" t="e">
        <f>BI611+BK611</f>
        <v>#REF!</v>
      </c>
      <c r="BP611" s="162" t="e">
        <f>BO611*I611</f>
        <v>#REF!</v>
      </c>
      <c r="BQ611" s="6"/>
    </row>
    <row r="612" spans="1:69" s="6" customFormat="1" ht="11.25" hidden="1" customHeight="1" x14ac:dyDescent="0.2">
      <c r="B612" s="86"/>
      <c r="C612" s="87"/>
      <c r="D612" s="79" t="s">
        <v>77</v>
      </c>
      <c r="E612" s="88" t="s">
        <v>5</v>
      </c>
      <c r="F612" s="89" t="s">
        <v>964</v>
      </c>
      <c r="G612" s="87"/>
      <c r="H612" s="90">
        <v>2</v>
      </c>
      <c r="I612" s="91"/>
      <c r="J612" s="87"/>
      <c r="K612" s="146"/>
      <c r="M612" s="177"/>
      <c r="N612" s="216"/>
      <c r="O612" s="177"/>
      <c r="P612" s="216"/>
      <c r="Q612" s="177"/>
      <c r="R612" s="216"/>
      <c r="S612" s="177"/>
      <c r="T612" s="216"/>
      <c r="U612" s="177"/>
      <c r="V612" s="216"/>
      <c r="W612" s="177"/>
      <c r="X612" s="216"/>
      <c r="Y612" s="177"/>
      <c r="Z612" s="216"/>
      <c r="AA612" s="177"/>
      <c r="AB612" s="216"/>
      <c r="AC612" s="177"/>
      <c r="AD612" s="216"/>
      <c r="AE612" s="177"/>
      <c r="AF612" s="216"/>
      <c r="AG612" s="177"/>
      <c r="AH612" s="216"/>
      <c r="AI612" s="177"/>
      <c r="AJ612" s="216"/>
      <c r="AK612" s="177"/>
      <c r="AL612" s="216"/>
      <c r="AM612" s="177"/>
      <c r="AN612" s="216"/>
      <c r="AO612" s="177"/>
      <c r="AP612" s="216"/>
      <c r="AQ612" s="177"/>
      <c r="AR612" s="216"/>
      <c r="AS612" s="177"/>
      <c r="AT612" s="216"/>
      <c r="AU612" s="177"/>
      <c r="AV612" s="216"/>
      <c r="AW612" s="177"/>
      <c r="AX612" s="216"/>
      <c r="AY612" s="177"/>
      <c r="AZ612" s="216"/>
      <c r="BA612" s="177"/>
      <c r="BB612" s="216"/>
      <c r="BC612" s="177"/>
      <c r="BD612" s="216"/>
      <c r="BE612" s="177"/>
      <c r="BF612" s="216"/>
      <c r="BG612" s="177"/>
      <c r="BH612" s="216"/>
      <c r="BI612" s="177"/>
      <c r="BJ612" s="216"/>
      <c r="BK612" s="177"/>
      <c r="BL612" s="216"/>
      <c r="BM612" s="177"/>
      <c r="BN612" s="216"/>
      <c r="BO612" s="177"/>
      <c r="BP612" s="216"/>
      <c r="BQ612" s="1"/>
    </row>
    <row r="613" spans="1:69" s="1" customFormat="1" ht="16.5" hidden="1" customHeight="1" x14ac:dyDescent="0.2">
      <c r="A613" s="114"/>
      <c r="B613" s="16"/>
      <c r="C613" s="98" t="s">
        <v>285</v>
      </c>
      <c r="D613" s="98" t="s">
        <v>108</v>
      </c>
      <c r="E613" s="99" t="s">
        <v>965</v>
      </c>
      <c r="F613" s="100" t="s">
        <v>966</v>
      </c>
      <c r="G613" s="101" t="s">
        <v>130</v>
      </c>
      <c r="H613" s="102">
        <v>26</v>
      </c>
      <c r="I613" s="103">
        <v>41.55</v>
      </c>
      <c r="J613" s="104">
        <f>ROUND(I613*H613,2)</f>
        <v>1080.3</v>
      </c>
      <c r="K613" s="142"/>
      <c r="M613" s="161">
        <v>0</v>
      </c>
      <c r="N613" s="162">
        <f>M613*I613</f>
        <v>0</v>
      </c>
      <c r="O613" s="161">
        <v>0</v>
      </c>
      <c r="P613" s="162">
        <f>O613*I613</f>
        <v>0</v>
      </c>
      <c r="Q613" s="161">
        <v>0</v>
      </c>
      <c r="R613" s="162">
        <f>Q613*I613</f>
        <v>0</v>
      </c>
      <c r="S613" s="161">
        <f>M613+O613</f>
        <v>0</v>
      </c>
      <c r="T613" s="162">
        <f>S613*I613</f>
        <v>0</v>
      </c>
      <c r="U613" s="161">
        <v>0</v>
      </c>
      <c r="V613" s="162">
        <f>U613*I613</f>
        <v>0</v>
      </c>
      <c r="W613" s="161">
        <f>Q613+S613</f>
        <v>0</v>
      </c>
      <c r="X613" s="162">
        <f>W613*I613</f>
        <v>0</v>
      </c>
      <c r="Y613" s="161">
        <v>0</v>
      </c>
      <c r="Z613" s="162">
        <f>Y613*I613</f>
        <v>0</v>
      </c>
      <c r="AA613" s="161" t="e">
        <f>#REF!+#REF!</f>
        <v>#REF!</v>
      </c>
      <c r="AB613" s="162" t="e">
        <f>AA613*I613</f>
        <v>#REF!</v>
      </c>
      <c r="AC613" s="161">
        <v>0</v>
      </c>
      <c r="AD613" s="162">
        <f>AC613*I613</f>
        <v>0</v>
      </c>
      <c r="AE613" s="161" t="e">
        <f>Y613+AA613</f>
        <v>#REF!</v>
      </c>
      <c r="AF613" s="162" t="e">
        <f>AE613*I613</f>
        <v>#REF!</v>
      </c>
      <c r="AG613" s="161">
        <v>0</v>
      </c>
      <c r="AH613" s="162">
        <f>AG613*I613</f>
        <v>0</v>
      </c>
      <c r="AI613" s="161" t="e">
        <f>AC613+AE613</f>
        <v>#REF!</v>
      </c>
      <c r="AJ613" s="162" t="e">
        <f>AI613*I613</f>
        <v>#REF!</v>
      </c>
      <c r="AK613" s="161">
        <v>0</v>
      </c>
      <c r="AL613" s="162">
        <f>AK613*I613</f>
        <v>0</v>
      </c>
      <c r="AM613" s="161" t="e">
        <f>AG613+AI613</f>
        <v>#REF!</v>
      </c>
      <c r="AN613" s="162" t="e">
        <f>AM613*I613</f>
        <v>#REF!</v>
      </c>
      <c r="AO613" s="161">
        <v>0</v>
      </c>
      <c r="AP613" s="162">
        <f>AO613*I613</f>
        <v>0</v>
      </c>
      <c r="AQ613" s="161" t="e">
        <f>AK613+AM613</f>
        <v>#REF!</v>
      </c>
      <c r="AR613" s="162" t="e">
        <f>AQ613*I613</f>
        <v>#REF!</v>
      </c>
      <c r="AS613" s="161">
        <v>0</v>
      </c>
      <c r="AT613" s="162">
        <f>AS613*I613</f>
        <v>0</v>
      </c>
      <c r="AU613" s="161" t="e">
        <f>AO613+AQ613</f>
        <v>#REF!</v>
      </c>
      <c r="AV613" s="162" t="e">
        <f>AU613*I613</f>
        <v>#REF!</v>
      </c>
      <c r="AW613" s="161">
        <v>0</v>
      </c>
      <c r="AX613" s="162">
        <f>AW613*I613</f>
        <v>0</v>
      </c>
      <c r="AY613" s="161" t="e">
        <f t="shared" ref="AY613" si="1023">AS613+AU613</f>
        <v>#REF!</v>
      </c>
      <c r="AZ613" s="162" t="e">
        <f>AY613*I613</f>
        <v>#REF!</v>
      </c>
      <c r="BA613" s="161">
        <v>0</v>
      </c>
      <c r="BB613" s="162">
        <f>BA613*I613</f>
        <v>0</v>
      </c>
      <c r="BC613" s="161" t="e">
        <f t="shared" ref="BC613" si="1024">AW613+AY613</f>
        <v>#REF!</v>
      </c>
      <c r="BD613" s="162" t="e">
        <f>BC613*I613</f>
        <v>#REF!</v>
      </c>
      <c r="BE613" s="161">
        <v>0</v>
      </c>
      <c r="BF613" s="162">
        <f>BE613*I613</f>
        <v>0</v>
      </c>
      <c r="BG613" s="161" t="e">
        <f t="shared" ref="BG613" si="1025">BA613+BC613</f>
        <v>#REF!</v>
      </c>
      <c r="BH613" s="162" t="e">
        <f>BG613*I613</f>
        <v>#REF!</v>
      </c>
      <c r="BI613" s="161">
        <v>0</v>
      </c>
      <c r="BJ613" s="162">
        <f>BI613*I613</f>
        <v>0</v>
      </c>
      <c r="BK613" s="161" t="e">
        <f t="shared" ref="BK613" si="1026">BE613+BG613</f>
        <v>#REF!</v>
      </c>
      <c r="BL613" s="162" t="e">
        <f>BK613*I613</f>
        <v>#REF!</v>
      </c>
      <c r="BM613" s="161">
        <v>0</v>
      </c>
      <c r="BN613" s="162">
        <f>BM613*I613</f>
        <v>0</v>
      </c>
      <c r="BO613" s="161" t="e">
        <f>BI613+BK613</f>
        <v>#REF!</v>
      </c>
      <c r="BP613" s="162" t="e">
        <f>BO613*I613</f>
        <v>#REF!</v>
      </c>
      <c r="BQ613" s="6"/>
    </row>
    <row r="614" spans="1:69" s="6" customFormat="1" ht="11.25" hidden="1" customHeight="1" x14ac:dyDescent="0.2">
      <c r="B614" s="86"/>
      <c r="C614" s="87"/>
      <c r="D614" s="79" t="s">
        <v>77</v>
      </c>
      <c r="E614" s="88" t="s">
        <v>5</v>
      </c>
      <c r="F614" s="89" t="s">
        <v>967</v>
      </c>
      <c r="G614" s="87"/>
      <c r="H614" s="90">
        <v>26</v>
      </c>
      <c r="I614" s="91"/>
      <c r="J614" s="87"/>
      <c r="K614" s="146"/>
      <c r="M614" s="177"/>
      <c r="N614" s="216"/>
      <c r="O614" s="177"/>
      <c r="P614" s="216"/>
      <c r="Q614" s="177"/>
      <c r="R614" s="216"/>
      <c r="S614" s="177"/>
      <c r="T614" s="216"/>
      <c r="U614" s="177"/>
      <c r="V614" s="216"/>
      <c r="W614" s="177"/>
      <c r="X614" s="216"/>
      <c r="Y614" s="177"/>
      <c r="Z614" s="216"/>
      <c r="AA614" s="177"/>
      <c r="AB614" s="216"/>
      <c r="AC614" s="177"/>
      <c r="AD614" s="216"/>
      <c r="AE614" s="177"/>
      <c r="AF614" s="216"/>
      <c r="AG614" s="177"/>
      <c r="AH614" s="216"/>
      <c r="AI614" s="177"/>
      <c r="AJ614" s="216"/>
      <c r="AK614" s="177"/>
      <c r="AL614" s="216"/>
      <c r="AM614" s="177"/>
      <c r="AN614" s="216"/>
      <c r="AO614" s="177"/>
      <c r="AP614" s="216"/>
      <c r="AQ614" s="177"/>
      <c r="AR614" s="216"/>
      <c r="AS614" s="177"/>
      <c r="AT614" s="216"/>
      <c r="AU614" s="177"/>
      <c r="AV614" s="216"/>
      <c r="AW614" s="177"/>
      <c r="AX614" s="216"/>
      <c r="AY614" s="177"/>
      <c r="AZ614" s="216"/>
      <c r="BA614" s="177"/>
      <c r="BB614" s="216"/>
      <c r="BC614" s="177"/>
      <c r="BD614" s="216"/>
      <c r="BE614" s="177"/>
      <c r="BF614" s="216"/>
      <c r="BG614" s="177"/>
      <c r="BH614" s="216"/>
      <c r="BI614" s="177"/>
      <c r="BJ614" s="216"/>
      <c r="BK614" s="177"/>
      <c r="BL614" s="216"/>
      <c r="BM614" s="177"/>
      <c r="BN614" s="216"/>
      <c r="BO614" s="177"/>
      <c r="BP614" s="216"/>
      <c r="BQ614" s="1"/>
    </row>
    <row r="615" spans="1:69" s="1" customFormat="1" ht="16.5" hidden="1" customHeight="1" x14ac:dyDescent="0.2">
      <c r="A615" s="114"/>
      <c r="B615" s="16"/>
      <c r="C615" s="98" t="s">
        <v>286</v>
      </c>
      <c r="D615" s="98" t="s">
        <v>108</v>
      </c>
      <c r="E615" s="99" t="s">
        <v>968</v>
      </c>
      <c r="F615" s="100" t="s">
        <v>969</v>
      </c>
      <c r="G615" s="101" t="s">
        <v>130</v>
      </c>
      <c r="H615" s="102">
        <v>8</v>
      </c>
      <c r="I615" s="103">
        <v>5.18</v>
      </c>
      <c r="J615" s="104">
        <f>ROUND(I615*H615,2)</f>
        <v>41.44</v>
      </c>
      <c r="K615" s="142"/>
      <c r="M615" s="161">
        <v>0</v>
      </c>
      <c r="N615" s="162">
        <f>M615*I615</f>
        <v>0</v>
      </c>
      <c r="O615" s="161">
        <v>0</v>
      </c>
      <c r="P615" s="162">
        <f>O615*I615</f>
        <v>0</v>
      </c>
      <c r="Q615" s="161">
        <v>0</v>
      </c>
      <c r="R615" s="162">
        <f>Q615*I615</f>
        <v>0</v>
      </c>
      <c r="S615" s="161">
        <f>M615+O615</f>
        <v>0</v>
      </c>
      <c r="T615" s="162">
        <f>S615*I615</f>
        <v>0</v>
      </c>
      <c r="U615" s="161">
        <v>0</v>
      </c>
      <c r="V615" s="162">
        <f>U615*I615</f>
        <v>0</v>
      </c>
      <c r="W615" s="161">
        <f>Q615+S615</f>
        <v>0</v>
      </c>
      <c r="X615" s="162">
        <f>W615*I615</f>
        <v>0</v>
      </c>
      <c r="Y615" s="161">
        <v>0</v>
      </c>
      <c r="Z615" s="162">
        <f>Y615*I615</f>
        <v>0</v>
      </c>
      <c r="AA615" s="161" t="e">
        <f>#REF!+#REF!</f>
        <v>#REF!</v>
      </c>
      <c r="AB615" s="162" t="e">
        <f>AA615*I615</f>
        <v>#REF!</v>
      </c>
      <c r="AC615" s="161">
        <v>0</v>
      </c>
      <c r="AD615" s="162">
        <f>AC615*I615</f>
        <v>0</v>
      </c>
      <c r="AE615" s="161" t="e">
        <f>Y615+AA615</f>
        <v>#REF!</v>
      </c>
      <c r="AF615" s="162" t="e">
        <f>AE615*I615</f>
        <v>#REF!</v>
      </c>
      <c r="AG615" s="161">
        <v>0</v>
      </c>
      <c r="AH615" s="162">
        <f>AG615*I615</f>
        <v>0</v>
      </c>
      <c r="AI615" s="161" t="e">
        <f>AC615+AE615</f>
        <v>#REF!</v>
      </c>
      <c r="AJ615" s="162" t="e">
        <f>AI615*I615</f>
        <v>#REF!</v>
      </c>
      <c r="AK615" s="161">
        <v>0</v>
      </c>
      <c r="AL615" s="162">
        <f>AK615*I615</f>
        <v>0</v>
      </c>
      <c r="AM615" s="161" t="e">
        <f>AG615+AI615</f>
        <v>#REF!</v>
      </c>
      <c r="AN615" s="162" t="e">
        <f>AM615*I615</f>
        <v>#REF!</v>
      </c>
      <c r="AO615" s="161">
        <v>0</v>
      </c>
      <c r="AP615" s="162">
        <f>AO615*I615</f>
        <v>0</v>
      </c>
      <c r="AQ615" s="161" t="e">
        <f>AK615+AM615</f>
        <v>#REF!</v>
      </c>
      <c r="AR615" s="162" t="e">
        <f>AQ615*I615</f>
        <v>#REF!</v>
      </c>
      <c r="AS615" s="161">
        <v>0</v>
      </c>
      <c r="AT615" s="162">
        <f>AS615*I615</f>
        <v>0</v>
      </c>
      <c r="AU615" s="161" t="e">
        <f>AO615+AQ615</f>
        <v>#REF!</v>
      </c>
      <c r="AV615" s="162" t="e">
        <f>AU615*I615</f>
        <v>#REF!</v>
      </c>
      <c r="AW615" s="161">
        <v>0</v>
      </c>
      <c r="AX615" s="162">
        <f>AW615*I615</f>
        <v>0</v>
      </c>
      <c r="AY615" s="161" t="e">
        <f t="shared" ref="AY615" si="1027">AS615+AU615</f>
        <v>#REF!</v>
      </c>
      <c r="AZ615" s="162" t="e">
        <f>AY615*I615</f>
        <v>#REF!</v>
      </c>
      <c r="BA615" s="161">
        <v>0</v>
      </c>
      <c r="BB615" s="162">
        <f>BA615*I615</f>
        <v>0</v>
      </c>
      <c r="BC615" s="161" t="e">
        <f t="shared" ref="BC615" si="1028">AW615+AY615</f>
        <v>#REF!</v>
      </c>
      <c r="BD615" s="162" t="e">
        <f>BC615*I615</f>
        <v>#REF!</v>
      </c>
      <c r="BE615" s="161">
        <v>0</v>
      </c>
      <c r="BF615" s="162">
        <f>BE615*I615</f>
        <v>0</v>
      </c>
      <c r="BG615" s="161" t="e">
        <f t="shared" ref="BG615" si="1029">BA615+BC615</f>
        <v>#REF!</v>
      </c>
      <c r="BH615" s="162" t="e">
        <f>BG615*I615</f>
        <v>#REF!</v>
      </c>
      <c r="BI615" s="161">
        <v>0</v>
      </c>
      <c r="BJ615" s="162">
        <f>BI615*I615</f>
        <v>0</v>
      </c>
      <c r="BK615" s="161" t="e">
        <f t="shared" ref="BK615" si="1030">BE615+BG615</f>
        <v>#REF!</v>
      </c>
      <c r="BL615" s="162" t="e">
        <f>BK615*I615</f>
        <v>#REF!</v>
      </c>
      <c r="BM615" s="161">
        <v>0</v>
      </c>
      <c r="BN615" s="162">
        <f>BM615*I615</f>
        <v>0</v>
      </c>
      <c r="BO615" s="161" t="e">
        <f>BI615+BK615</f>
        <v>#REF!</v>
      </c>
      <c r="BP615" s="162" t="e">
        <f>BO615*I615</f>
        <v>#REF!</v>
      </c>
      <c r="BQ615" s="6"/>
    </row>
    <row r="616" spans="1:69" s="6" customFormat="1" ht="11.25" hidden="1" customHeight="1" x14ac:dyDescent="0.2">
      <c r="B616" s="86"/>
      <c r="C616" s="87"/>
      <c r="D616" s="79" t="s">
        <v>77</v>
      </c>
      <c r="E616" s="88" t="s">
        <v>5</v>
      </c>
      <c r="F616" s="89" t="s">
        <v>949</v>
      </c>
      <c r="G616" s="87"/>
      <c r="H616" s="90">
        <v>8</v>
      </c>
      <c r="I616" s="91"/>
      <c r="J616" s="87"/>
      <c r="K616" s="146"/>
      <c r="M616" s="177"/>
      <c r="N616" s="216"/>
      <c r="O616" s="177"/>
      <c r="P616" s="216"/>
      <c r="Q616" s="177"/>
      <c r="R616" s="216"/>
      <c r="S616" s="177"/>
      <c r="T616" s="216"/>
      <c r="U616" s="177"/>
      <c r="V616" s="216"/>
      <c r="W616" s="177"/>
      <c r="X616" s="216"/>
      <c r="Y616" s="177"/>
      <c r="Z616" s="216"/>
      <c r="AA616" s="177"/>
      <c r="AB616" s="216"/>
      <c r="AC616" s="177"/>
      <c r="AD616" s="216"/>
      <c r="AE616" s="177"/>
      <c r="AF616" s="216"/>
      <c r="AG616" s="177"/>
      <c r="AH616" s="216"/>
      <c r="AI616" s="177"/>
      <c r="AJ616" s="216"/>
      <c r="AK616" s="177"/>
      <c r="AL616" s="216"/>
      <c r="AM616" s="177"/>
      <c r="AN616" s="216"/>
      <c r="AO616" s="177"/>
      <c r="AP616" s="216"/>
      <c r="AQ616" s="177"/>
      <c r="AR616" s="216"/>
      <c r="AS616" s="177"/>
      <c r="AT616" s="216"/>
      <c r="AU616" s="177"/>
      <c r="AV616" s="216"/>
      <c r="AW616" s="177"/>
      <c r="AX616" s="216"/>
      <c r="AY616" s="177"/>
      <c r="AZ616" s="216"/>
      <c r="BA616" s="177"/>
      <c r="BB616" s="216"/>
      <c r="BC616" s="177"/>
      <c r="BD616" s="216"/>
      <c r="BE616" s="177"/>
      <c r="BF616" s="216"/>
      <c r="BG616" s="177"/>
      <c r="BH616" s="216"/>
      <c r="BI616" s="177"/>
      <c r="BJ616" s="216"/>
      <c r="BK616" s="177"/>
      <c r="BL616" s="216"/>
      <c r="BM616" s="177"/>
      <c r="BN616" s="216"/>
      <c r="BO616" s="177"/>
      <c r="BP616" s="216"/>
      <c r="BQ616" s="1"/>
    </row>
    <row r="617" spans="1:69" s="1" customFormat="1" ht="16.5" hidden="1" customHeight="1" x14ac:dyDescent="0.2">
      <c r="A617" s="114"/>
      <c r="B617" s="16"/>
      <c r="C617" s="98" t="s">
        <v>287</v>
      </c>
      <c r="D617" s="98" t="s">
        <v>108</v>
      </c>
      <c r="E617" s="99" t="s">
        <v>970</v>
      </c>
      <c r="F617" s="100" t="s">
        <v>971</v>
      </c>
      <c r="G617" s="101" t="s">
        <v>584</v>
      </c>
      <c r="H617" s="102">
        <v>8</v>
      </c>
      <c r="I617" s="103">
        <v>47.17</v>
      </c>
      <c r="J617" s="104">
        <f>ROUND(I617*H617,2)</f>
        <v>377.36</v>
      </c>
      <c r="K617" s="142"/>
      <c r="M617" s="161">
        <v>0</v>
      </c>
      <c r="N617" s="162">
        <f>M617*I617</f>
        <v>0</v>
      </c>
      <c r="O617" s="161">
        <v>0</v>
      </c>
      <c r="P617" s="162">
        <f>O617*I617</f>
        <v>0</v>
      </c>
      <c r="Q617" s="161">
        <v>0</v>
      </c>
      <c r="R617" s="162">
        <f>Q617*I617</f>
        <v>0</v>
      </c>
      <c r="S617" s="161">
        <f>M617+O617</f>
        <v>0</v>
      </c>
      <c r="T617" s="162">
        <f>S617*I617</f>
        <v>0</v>
      </c>
      <c r="U617" s="161">
        <v>0</v>
      </c>
      <c r="V617" s="162">
        <f>U617*I617</f>
        <v>0</v>
      </c>
      <c r="W617" s="161">
        <f>Q617+S617</f>
        <v>0</v>
      </c>
      <c r="X617" s="162">
        <f>W617*I617</f>
        <v>0</v>
      </c>
      <c r="Y617" s="161">
        <v>0</v>
      </c>
      <c r="Z617" s="162">
        <f>Y617*I617</f>
        <v>0</v>
      </c>
      <c r="AA617" s="161" t="e">
        <f>#REF!+#REF!</f>
        <v>#REF!</v>
      </c>
      <c r="AB617" s="162" t="e">
        <f>AA617*I617</f>
        <v>#REF!</v>
      </c>
      <c r="AC617" s="161">
        <v>0</v>
      </c>
      <c r="AD617" s="162">
        <f>AC617*I617</f>
        <v>0</v>
      </c>
      <c r="AE617" s="161" t="e">
        <f>Y617+AA617</f>
        <v>#REF!</v>
      </c>
      <c r="AF617" s="162" t="e">
        <f>AE617*I617</f>
        <v>#REF!</v>
      </c>
      <c r="AG617" s="161">
        <v>0</v>
      </c>
      <c r="AH617" s="162">
        <f>AG617*I617</f>
        <v>0</v>
      </c>
      <c r="AI617" s="161" t="e">
        <f>AC617+AE617</f>
        <v>#REF!</v>
      </c>
      <c r="AJ617" s="162" t="e">
        <f>AI617*I617</f>
        <v>#REF!</v>
      </c>
      <c r="AK617" s="161">
        <v>0</v>
      </c>
      <c r="AL617" s="162">
        <f>AK617*I617</f>
        <v>0</v>
      </c>
      <c r="AM617" s="161" t="e">
        <f>AG617+AI617</f>
        <v>#REF!</v>
      </c>
      <c r="AN617" s="162" t="e">
        <f>AM617*I617</f>
        <v>#REF!</v>
      </c>
      <c r="AO617" s="161">
        <v>0</v>
      </c>
      <c r="AP617" s="162">
        <f>AO617*I617</f>
        <v>0</v>
      </c>
      <c r="AQ617" s="161" t="e">
        <f>AK617+AM617</f>
        <v>#REF!</v>
      </c>
      <c r="AR617" s="162" t="e">
        <f>AQ617*I617</f>
        <v>#REF!</v>
      </c>
      <c r="AS617" s="161">
        <v>0</v>
      </c>
      <c r="AT617" s="162">
        <f>AS617*I617</f>
        <v>0</v>
      </c>
      <c r="AU617" s="161" t="e">
        <f>AO617+AQ617</f>
        <v>#REF!</v>
      </c>
      <c r="AV617" s="162" t="e">
        <f>AU617*I617</f>
        <v>#REF!</v>
      </c>
      <c r="AW617" s="161">
        <v>0</v>
      </c>
      <c r="AX617" s="162">
        <f>AW617*I617</f>
        <v>0</v>
      </c>
      <c r="AY617" s="161" t="e">
        <f t="shared" ref="AY617" si="1031">AS617+AU617</f>
        <v>#REF!</v>
      </c>
      <c r="AZ617" s="162" t="e">
        <f>AY617*I617</f>
        <v>#REF!</v>
      </c>
      <c r="BA617" s="161">
        <v>0</v>
      </c>
      <c r="BB617" s="162">
        <f>BA617*I617</f>
        <v>0</v>
      </c>
      <c r="BC617" s="161" t="e">
        <f t="shared" ref="BC617" si="1032">AW617+AY617</f>
        <v>#REF!</v>
      </c>
      <c r="BD617" s="162" t="e">
        <f>BC617*I617</f>
        <v>#REF!</v>
      </c>
      <c r="BE617" s="161">
        <v>0</v>
      </c>
      <c r="BF617" s="162">
        <f>BE617*I617</f>
        <v>0</v>
      </c>
      <c r="BG617" s="161" t="e">
        <f t="shared" ref="BG617" si="1033">BA617+BC617</f>
        <v>#REF!</v>
      </c>
      <c r="BH617" s="162" t="e">
        <f>BG617*I617</f>
        <v>#REF!</v>
      </c>
      <c r="BI617" s="161">
        <v>0</v>
      </c>
      <c r="BJ617" s="162">
        <f>BI617*I617</f>
        <v>0</v>
      </c>
      <c r="BK617" s="161" t="e">
        <f t="shared" ref="BK617" si="1034">BE617+BG617</f>
        <v>#REF!</v>
      </c>
      <c r="BL617" s="162" t="e">
        <f>BK617*I617</f>
        <v>#REF!</v>
      </c>
      <c r="BM617" s="161">
        <v>0</v>
      </c>
      <c r="BN617" s="162">
        <f>BM617*I617</f>
        <v>0</v>
      </c>
      <c r="BO617" s="161" t="e">
        <f>BI617+BK617</f>
        <v>#REF!</v>
      </c>
      <c r="BP617" s="162" t="e">
        <f>BO617*I617</f>
        <v>#REF!</v>
      </c>
      <c r="BQ617" s="6"/>
    </row>
    <row r="618" spans="1:69" s="5" customFormat="1" ht="11.25" hidden="1" customHeight="1" x14ac:dyDescent="0.2">
      <c r="B618" s="81"/>
      <c r="C618" s="82"/>
      <c r="D618" s="79" t="s">
        <v>77</v>
      </c>
      <c r="E618" s="83" t="s">
        <v>5</v>
      </c>
      <c r="F618" s="84" t="s">
        <v>918</v>
      </c>
      <c r="G618" s="82"/>
      <c r="H618" s="83" t="s">
        <v>5</v>
      </c>
      <c r="I618" s="85"/>
      <c r="J618" s="82"/>
      <c r="K618" s="145"/>
      <c r="M618" s="176"/>
      <c r="N618" s="219"/>
      <c r="O618" s="176"/>
      <c r="P618" s="219"/>
      <c r="Q618" s="176"/>
      <c r="R618" s="219"/>
      <c r="S618" s="176"/>
      <c r="T618" s="219"/>
      <c r="U618" s="176"/>
      <c r="V618" s="219"/>
      <c r="W618" s="176"/>
      <c r="X618" s="219"/>
      <c r="Y618" s="176"/>
      <c r="Z618" s="219"/>
      <c r="AA618" s="176"/>
      <c r="AB618" s="219"/>
      <c r="AC618" s="176"/>
      <c r="AD618" s="219"/>
      <c r="AE618" s="176"/>
      <c r="AF618" s="219"/>
      <c r="AG618" s="176"/>
      <c r="AH618" s="219"/>
      <c r="AI618" s="176"/>
      <c r="AJ618" s="219"/>
      <c r="AK618" s="176"/>
      <c r="AL618" s="219"/>
      <c r="AM618" s="176"/>
      <c r="AN618" s="219"/>
      <c r="AO618" s="176"/>
      <c r="AP618" s="219"/>
      <c r="AQ618" s="176"/>
      <c r="AR618" s="219"/>
      <c r="AS618" s="176"/>
      <c r="AT618" s="219"/>
      <c r="AU618" s="176"/>
      <c r="AV618" s="219"/>
      <c r="AW618" s="176"/>
      <c r="AX618" s="219"/>
      <c r="AY618" s="176"/>
      <c r="AZ618" s="219"/>
      <c r="BA618" s="176"/>
      <c r="BB618" s="219"/>
      <c r="BC618" s="176"/>
      <c r="BD618" s="219"/>
      <c r="BE618" s="176"/>
      <c r="BF618" s="219"/>
      <c r="BG618" s="176"/>
      <c r="BH618" s="219"/>
      <c r="BI618" s="176"/>
      <c r="BJ618" s="219"/>
      <c r="BK618" s="176"/>
      <c r="BL618" s="219"/>
      <c r="BM618" s="176"/>
      <c r="BN618" s="219"/>
      <c r="BO618" s="176"/>
      <c r="BP618" s="219"/>
      <c r="BQ618" s="1"/>
    </row>
    <row r="619" spans="1:69" s="6" customFormat="1" ht="11.25" hidden="1" customHeight="1" x14ac:dyDescent="0.2">
      <c r="B619" s="86"/>
      <c r="C619" s="87"/>
      <c r="D619" s="79" t="s">
        <v>77</v>
      </c>
      <c r="E619" s="88" t="s">
        <v>5</v>
      </c>
      <c r="F619" s="89" t="s">
        <v>88</v>
      </c>
      <c r="G619" s="87"/>
      <c r="H619" s="90">
        <v>8</v>
      </c>
      <c r="I619" s="91"/>
      <c r="J619" s="87"/>
      <c r="K619" s="146"/>
      <c r="M619" s="177"/>
      <c r="N619" s="216"/>
      <c r="O619" s="177"/>
      <c r="P619" s="216"/>
      <c r="Q619" s="177"/>
      <c r="R619" s="216"/>
      <c r="S619" s="177"/>
      <c r="T619" s="216"/>
      <c r="U619" s="177"/>
      <c r="V619" s="216"/>
      <c r="W619" s="177"/>
      <c r="X619" s="216"/>
      <c r="Y619" s="177"/>
      <c r="Z619" s="216"/>
      <c r="AA619" s="177"/>
      <c r="AB619" s="216"/>
      <c r="AC619" s="177"/>
      <c r="AD619" s="216"/>
      <c r="AE619" s="177"/>
      <c r="AF619" s="216"/>
      <c r="AG619" s="177"/>
      <c r="AH619" s="216"/>
      <c r="AI619" s="177"/>
      <c r="AJ619" s="216"/>
      <c r="AK619" s="177"/>
      <c r="AL619" s="216"/>
      <c r="AM619" s="177"/>
      <c r="AN619" s="216"/>
      <c r="AO619" s="177"/>
      <c r="AP619" s="216"/>
      <c r="AQ619" s="177"/>
      <c r="AR619" s="216"/>
      <c r="AS619" s="177"/>
      <c r="AT619" s="216"/>
      <c r="AU619" s="177"/>
      <c r="AV619" s="216"/>
      <c r="AW619" s="177"/>
      <c r="AX619" s="216"/>
      <c r="AY619" s="177"/>
      <c r="AZ619" s="216"/>
      <c r="BA619" s="177"/>
      <c r="BB619" s="216"/>
      <c r="BC619" s="177"/>
      <c r="BD619" s="216"/>
      <c r="BE619" s="177"/>
      <c r="BF619" s="216"/>
      <c r="BG619" s="177"/>
      <c r="BH619" s="216"/>
      <c r="BI619" s="177"/>
      <c r="BJ619" s="216"/>
      <c r="BK619" s="177"/>
      <c r="BL619" s="216"/>
      <c r="BM619" s="177"/>
      <c r="BN619" s="216"/>
      <c r="BO619" s="177"/>
      <c r="BP619" s="216"/>
    </row>
    <row r="620" spans="1:69" s="7" customFormat="1" ht="11.25" hidden="1" customHeight="1" x14ac:dyDescent="0.2">
      <c r="B620" s="92"/>
      <c r="C620" s="93"/>
      <c r="D620" s="79" t="s">
        <v>77</v>
      </c>
      <c r="E620" s="94" t="s">
        <v>5</v>
      </c>
      <c r="F620" s="95" t="s">
        <v>78</v>
      </c>
      <c r="G620" s="93"/>
      <c r="H620" s="96">
        <v>8</v>
      </c>
      <c r="I620" s="97"/>
      <c r="J620" s="93"/>
      <c r="K620" s="147"/>
      <c r="M620" s="178"/>
      <c r="N620" s="220"/>
      <c r="O620" s="178"/>
      <c r="P620" s="220"/>
      <c r="Q620" s="178"/>
      <c r="R620" s="220"/>
      <c r="S620" s="178"/>
      <c r="T620" s="220"/>
      <c r="U620" s="178"/>
      <c r="V620" s="220"/>
      <c r="W620" s="178"/>
      <c r="X620" s="220"/>
      <c r="Y620" s="178"/>
      <c r="Z620" s="220"/>
      <c r="AA620" s="178"/>
      <c r="AB620" s="220"/>
      <c r="AC620" s="178"/>
      <c r="AD620" s="220"/>
      <c r="AE620" s="178"/>
      <c r="AF620" s="220"/>
      <c r="AG620" s="178"/>
      <c r="AH620" s="220"/>
      <c r="AI620" s="178"/>
      <c r="AJ620" s="220"/>
      <c r="AK620" s="178"/>
      <c r="AL620" s="220"/>
      <c r="AM620" s="178"/>
      <c r="AN620" s="220"/>
      <c r="AO620" s="178"/>
      <c r="AP620" s="220"/>
      <c r="AQ620" s="178"/>
      <c r="AR620" s="220"/>
      <c r="AS620" s="178"/>
      <c r="AT620" s="220"/>
      <c r="AU620" s="178"/>
      <c r="AV620" s="220"/>
      <c r="AW620" s="178"/>
      <c r="AX620" s="220"/>
      <c r="AY620" s="178"/>
      <c r="AZ620" s="220"/>
      <c r="BA620" s="178"/>
      <c r="BB620" s="220"/>
      <c r="BC620" s="178"/>
      <c r="BD620" s="220"/>
      <c r="BE620" s="178"/>
      <c r="BF620" s="220"/>
      <c r="BG620" s="178"/>
      <c r="BH620" s="220"/>
      <c r="BI620" s="178"/>
      <c r="BJ620" s="220"/>
      <c r="BK620" s="178"/>
      <c r="BL620" s="220"/>
      <c r="BM620" s="178"/>
      <c r="BN620" s="220"/>
      <c r="BO620" s="178"/>
      <c r="BP620" s="220"/>
      <c r="BQ620" s="1"/>
    </row>
    <row r="621" spans="1:69" s="1" customFormat="1" ht="21.75" hidden="1" customHeight="1" x14ac:dyDescent="0.2">
      <c r="A621" s="114"/>
      <c r="B621" s="16"/>
      <c r="C621" s="72" t="s">
        <v>288</v>
      </c>
      <c r="D621" s="72" t="s">
        <v>73</v>
      </c>
      <c r="E621" s="73" t="s">
        <v>972</v>
      </c>
      <c r="F621" s="74" t="s">
        <v>973</v>
      </c>
      <c r="G621" s="75" t="s">
        <v>145</v>
      </c>
      <c r="H621" s="76">
        <v>128</v>
      </c>
      <c r="I621" s="77">
        <v>53.64</v>
      </c>
      <c r="J621" s="78">
        <f>ROUND(I621*H621,2)</f>
        <v>6865.92</v>
      </c>
      <c r="K621" s="142"/>
      <c r="M621" s="161">
        <v>0</v>
      </c>
      <c r="N621" s="162">
        <f>M621*I621</f>
        <v>0</v>
      </c>
      <c r="O621" s="161">
        <v>0</v>
      </c>
      <c r="P621" s="162">
        <f>O621*I621</f>
        <v>0</v>
      </c>
      <c r="Q621" s="161">
        <v>0</v>
      </c>
      <c r="R621" s="162">
        <f>Q621*I621</f>
        <v>0</v>
      </c>
      <c r="S621" s="161">
        <f>M621+O621</f>
        <v>0</v>
      </c>
      <c r="T621" s="162">
        <f>S621*I621</f>
        <v>0</v>
      </c>
      <c r="U621" s="161">
        <f>H621</f>
        <v>128</v>
      </c>
      <c r="V621" s="162">
        <f>U621*I621</f>
        <v>6865.92</v>
      </c>
      <c r="W621" s="161">
        <f>Q621+S621</f>
        <v>0</v>
      </c>
      <c r="X621" s="162">
        <f>W621*I621</f>
        <v>0</v>
      </c>
      <c r="Y621" s="161">
        <v>0</v>
      </c>
      <c r="Z621" s="162">
        <f>Y621*I621</f>
        <v>0</v>
      </c>
      <c r="AA621" s="161" t="e">
        <f>#REF!+#REF!</f>
        <v>#REF!</v>
      </c>
      <c r="AB621" s="162" t="e">
        <f>AA621*I621</f>
        <v>#REF!</v>
      </c>
      <c r="AC621" s="161">
        <v>0</v>
      </c>
      <c r="AD621" s="162">
        <f>AC621*I621</f>
        <v>0</v>
      </c>
      <c r="AE621" s="161" t="e">
        <f>Y621+AA621</f>
        <v>#REF!</v>
      </c>
      <c r="AF621" s="162" t="e">
        <f>AE621*I621</f>
        <v>#REF!</v>
      </c>
      <c r="AG621" s="161">
        <v>0</v>
      </c>
      <c r="AH621" s="162">
        <f>AG621*I621</f>
        <v>0</v>
      </c>
      <c r="AI621" s="161" t="e">
        <f>AC621+AE621</f>
        <v>#REF!</v>
      </c>
      <c r="AJ621" s="162" t="e">
        <f>AI621*I621</f>
        <v>#REF!</v>
      </c>
      <c r="AK621" s="161">
        <v>0</v>
      </c>
      <c r="AL621" s="162">
        <f>AK621*I621</f>
        <v>0</v>
      </c>
      <c r="AM621" s="161" t="e">
        <f>AG621+AI621</f>
        <v>#REF!</v>
      </c>
      <c r="AN621" s="162" t="e">
        <f>AM621*I621</f>
        <v>#REF!</v>
      </c>
      <c r="AO621" s="161">
        <v>0</v>
      </c>
      <c r="AP621" s="162">
        <f>AO621*I621</f>
        <v>0</v>
      </c>
      <c r="AQ621" s="161" t="e">
        <f>AK621+AM621</f>
        <v>#REF!</v>
      </c>
      <c r="AR621" s="162" t="e">
        <f>AQ621*I621</f>
        <v>#REF!</v>
      </c>
      <c r="AS621" s="161">
        <v>0</v>
      </c>
      <c r="AT621" s="162">
        <f>AS621*I621</f>
        <v>0</v>
      </c>
      <c r="AU621" s="161" t="e">
        <f>AO621+AQ621</f>
        <v>#REF!</v>
      </c>
      <c r="AV621" s="162" t="e">
        <f>AU621*I621</f>
        <v>#REF!</v>
      </c>
      <c r="AW621" s="161">
        <v>0</v>
      </c>
      <c r="AX621" s="162">
        <f>AW621*I621</f>
        <v>0</v>
      </c>
      <c r="AY621" s="161" t="e">
        <f t="shared" ref="AY621" si="1035">AS621+AU621</f>
        <v>#REF!</v>
      </c>
      <c r="AZ621" s="162" t="e">
        <f>AY621*I621</f>
        <v>#REF!</v>
      </c>
      <c r="BA621" s="161">
        <v>0</v>
      </c>
      <c r="BB621" s="162">
        <f>BA621*I621</f>
        <v>0</v>
      </c>
      <c r="BC621" s="161" t="e">
        <f t="shared" ref="BC621" si="1036">AW621+AY621</f>
        <v>#REF!</v>
      </c>
      <c r="BD621" s="162" t="e">
        <f>BC621*I621</f>
        <v>#REF!</v>
      </c>
      <c r="BE621" s="161">
        <v>0</v>
      </c>
      <c r="BF621" s="162">
        <f>BE621*I621</f>
        <v>0</v>
      </c>
      <c r="BG621" s="161" t="e">
        <f t="shared" ref="BG621" si="1037">BA621+BC621</f>
        <v>#REF!</v>
      </c>
      <c r="BH621" s="162" t="e">
        <f>BG621*I621</f>
        <v>#REF!</v>
      </c>
      <c r="BI621" s="161">
        <v>0</v>
      </c>
      <c r="BJ621" s="162">
        <f>BI621*I621</f>
        <v>0</v>
      </c>
      <c r="BK621" s="161" t="e">
        <f t="shared" ref="BK621" si="1038">BE621+BG621</f>
        <v>#REF!</v>
      </c>
      <c r="BL621" s="162" t="e">
        <f>BK621*I621</f>
        <v>#REF!</v>
      </c>
      <c r="BM621" s="161">
        <v>0</v>
      </c>
      <c r="BN621" s="162">
        <f>BM621*I621</f>
        <v>0</v>
      </c>
      <c r="BO621" s="161" t="e">
        <f>BI621+BK621</f>
        <v>#REF!</v>
      </c>
      <c r="BP621" s="162" t="e">
        <f>BO621*I621</f>
        <v>#REF!</v>
      </c>
      <c r="BQ621" s="6"/>
    </row>
    <row r="622" spans="1:69" s="6" customFormat="1" ht="11.25" hidden="1" customHeight="1" x14ac:dyDescent="0.2">
      <c r="B622" s="86"/>
      <c r="C622" s="87"/>
      <c r="D622" s="79" t="s">
        <v>77</v>
      </c>
      <c r="E622" s="88" t="s">
        <v>5</v>
      </c>
      <c r="F622" s="89" t="s">
        <v>974</v>
      </c>
      <c r="G622" s="87"/>
      <c r="H622" s="90">
        <v>128</v>
      </c>
      <c r="I622" s="91"/>
      <c r="J622" s="87"/>
      <c r="K622" s="146"/>
      <c r="M622" s="177"/>
      <c r="N622" s="216"/>
      <c r="O622" s="177"/>
      <c r="P622" s="216"/>
      <c r="Q622" s="177"/>
      <c r="R622" s="216"/>
      <c r="S622" s="177"/>
      <c r="T622" s="216"/>
      <c r="U622" s="177"/>
      <c r="V622" s="216"/>
      <c r="W622" s="177"/>
      <c r="X622" s="216"/>
      <c r="Y622" s="177"/>
      <c r="Z622" s="216"/>
      <c r="AA622" s="177"/>
      <c r="AB622" s="216"/>
      <c r="AC622" s="177"/>
      <c r="AD622" s="216"/>
      <c r="AE622" s="177"/>
      <c r="AF622" s="216"/>
      <c r="AG622" s="177"/>
      <c r="AH622" s="216"/>
      <c r="AI622" s="177"/>
      <c r="AJ622" s="216"/>
      <c r="AK622" s="177"/>
      <c r="AL622" s="216"/>
      <c r="AM622" s="177"/>
      <c r="AN622" s="216"/>
      <c r="AO622" s="177"/>
      <c r="AP622" s="216"/>
      <c r="AQ622" s="177"/>
      <c r="AR622" s="216"/>
      <c r="AS622" s="177"/>
      <c r="AT622" s="216"/>
      <c r="AU622" s="177"/>
      <c r="AV622" s="216"/>
      <c r="AW622" s="177"/>
      <c r="AX622" s="216"/>
      <c r="AY622" s="177"/>
      <c r="AZ622" s="216"/>
      <c r="BA622" s="177"/>
      <c r="BB622" s="216"/>
      <c r="BC622" s="177"/>
      <c r="BD622" s="216"/>
      <c r="BE622" s="177"/>
      <c r="BF622" s="216"/>
      <c r="BG622" s="177"/>
      <c r="BH622" s="216"/>
      <c r="BI622" s="177"/>
      <c r="BJ622" s="216"/>
      <c r="BK622" s="177"/>
      <c r="BL622" s="216"/>
      <c r="BM622" s="177"/>
      <c r="BN622" s="216"/>
      <c r="BO622" s="177"/>
      <c r="BP622" s="216"/>
      <c r="BQ622" s="7"/>
    </row>
    <row r="623" spans="1:69" s="1" customFormat="1" ht="21.75" hidden="1" customHeight="1" x14ac:dyDescent="0.2">
      <c r="A623" s="114"/>
      <c r="B623" s="16"/>
      <c r="C623" s="72" t="s">
        <v>289</v>
      </c>
      <c r="D623" s="72" t="s">
        <v>73</v>
      </c>
      <c r="E623" s="73" t="s">
        <v>975</v>
      </c>
      <c r="F623" s="74" t="s">
        <v>976</v>
      </c>
      <c r="G623" s="75" t="s">
        <v>145</v>
      </c>
      <c r="H623" s="76">
        <v>98</v>
      </c>
      <c r="I623" s="77">
        <v>47.06</v>
      </c>
      <c r="J623" s="78">
        <f>ROUND(I623*H623,2)</f>
        <v>4611.88</v>
      </c>
      <c r="K623" s="142"/>
      <c r="M623" s="161">
        <v>0</v>
      </c>
      <c r="N623" s="162">
        <f>M623*I623</f>
        <v>0</v>
      </c>
      <c r="O623" s="161">
        <v>0</v>
      </c>
      <c r="P623" s="162">
        <f>O623*I623</f>
        <v>0</v>
      </c>
      <c r="Q623" s="161">
        <v>0</v>
      </c>
      <c r="R623" s="162">
        <f>Q623*I623</f>
        <v>0</v>
      </c>
      <c r="S623" s="161">
        <f>M623+O623</f>
        <v>0</v>
      </c>
      <c r="T623" s="162">
        <f>S623*I623</f>
        <v>0</v>
      </c>
      <c r="U623" s="161">
        <f>H623</f>
        <v>98</v>
      </c>
      <c r="V623" s="162">
        <f>U623*I623</f>
        <v>4611.88</v>
      </c>
      <c r="W623" s="161">
        <f>Q623+S623</f>
        <v>0</v>
      </c>
      <c r="X623" s="162">
        <f>W623*I623</f>
        <v>0</v>
      </c>
      <c r="Y623" s="161">
        <v>0</v>
      </c>
      <c r="Z623" s="162">
        <f>Y623*I623</f>
        <v>0</v>
      </c>
      <c r="AA623" s="161" t="e">
        <f>#REF!+#REF!</f>
        <v>#REF!</v>
      </c>
      <c r="AB623" s="162" t="e">
        <f>AA623*I623</f>
        <v>#REF!</v>
      </c>
      <c r="AC623" s="161">
        <v>0</v>
      </c>
      <c r="AD623" s="162">
        <f>AC623*I623</f>
        <v>0</v>
      </c>
      <c r="AE623" s="161" t="e">
        <f>Y623+AA623</f>
        <v>#REF!</v>
      </c>
      <c r="AF623" s="162" t="e">
        <f>AE623*I623</f>
        <v>#REF!</v>
      </c>
      <c r="AG623" s="161">
        <v>0</v>
      </c>
      <c r="AH623" s="162">
        <f>AG623*I623</f>
        <v>0</v>
      </c>
      <c r="AI623" s="161" t="e">
        <f>AC623+AE623</f>
        <v>#REF!</v>
      </c>
      <c r="AJ623" s="162" t="e">
        <f>AI623*I623</f>
        <v>#REF!</v>
      </c>
      <c r="AK623" s="161">
        <v>0</v>
      </c>
      <c r="AL623" s="162">
        <f>AK623*I623</f>
        <v>0</v>
      </c>
      <c r="AM623" s="161" t="e">
        <f>AG623+AI623</f>
        <v>#REF!</v>
      </c>
      <c r="AN623" s="162" t="e">
        <f>AM623*I623</f>
        <v>#REF!</v>
      </c>
      <c r="AO623" s="161">
        <v>0</v>
      </c>
      <c r="AP623" s="162">
        <f>AO623*I623</f>
        <v>0</v>
      </c>
      <c r="AQ623" s="161" t="e">
        <f>AK623+AM623</f>
        <v>#REF!</v>
      </c>
      <c r="AR623" s="162" t="e">
        <f>AQ623*I623</f>
        <v>#REF!</v>
      </c>
      <c r="AS623" s="161">
        <v>0</v>
      </c>
      <c r="AT623" s="162">
        <f>AS623*I623</f>
        <v>0</v>
      </c>
      <c r="AU623" s="161" t="e">
        <f>AO623+AQ623</f>
        <v>#REF!</v>
      </c>
      <c r="AV623" s="162" t="e">
        <f>AU623*I623</f>
        <v>#REF!</v>
      </c>
      <c r="AW623" s="161">
        <v>0</v>
      </c>
      <c r="AX623" s="162">
        <f>AW623*I623</f>
        <v>0</v>
      </c>
      <c r="AY623" s="161" t="e">
        <f t="shared" ref="AY623" si="1039">AS623+AU623</f>
        <v>#REF!</v>
      </c>
      <c r="AZ623" s="162" t="e">
        <f>AY623*I623</f>
        <v>#REF!</v>
      </c>
      <c r="BA623" s="161">
        <v>0</v>
      </c>
      <c r="BB623" s="162">
        <f>BA623*I623</f>
        <v>0</v>
      </c>
      <c r="BC623" s="161" t="e">
        <f t="shared" ref="BC623" si="1040">AW623+AY623</f>
        <v>#REF!</v>
      </c>
      <c r="BD623" s="162" t="e">
        <f>BC623*I623</f>
        <v>#REF!</v>
      </c>
      <c r="BE623" s="161">
        <v>0</v>
      </c>
      <c r="BF623" s="162">
        <f>BE623*I623</f>
        <v>0</v>
      </c>
      <c r="BG623" s="161" t="e">
        <f t="shared" ref="BG623" si="1041">BA623+BC623</f>
        <v>#REF!</v>
      </c>
      <c r="BH623" s="162" t="e">
        <f>BG623*I623</f>
        <v>#REF!</v>
      </c>
      <c r="BI623" s="161">
        <v>0</v>
      </c>
      <c r="BJ623" s="162">
        <f>BI623*I623</f>
        <v>0</v>
      </c>
      <c r="BK623" s="161" t="e">
        <f t="shared" ref="BK623" si="1042">BE623+BG623</f>
        <v>#REF!</v>
      </c>
      <c r="BL623" s="162" t="e">
        <f>BK623*I623</f>
        <v>#REF!</v>
      </c>
      <c r="BM623" s="161">
        <v>0</v>
      </c>
      <c r="BN623" s="162">
        <f>BM623*I623</f>
        <v>0</v>
      </c>
      <c r="BO623" s="161" t="e">
        <f>BI623+BK623</f>
        <v>#REF!</v>
      </c>
      <c r="BP623" s="162" t="e">
        <f>BO623*I623</f>
        <v>#REF!</v>
      </c>
      <c r="BQ623" s="4"/>
    </row>
    <row r="624" spans="1:69" s="6" customFormat="1" ht="11.25" hidden="1" customHeight="1" x14ac:dyDescent="0.2">
      <c r="B624" s="86"/>
      <c r="C624" s="87"/>
      <c r="D624" s="79" t="s">
        <v>77</v>
      </c>
      <c r="E624" s="88" t="s">
        <v>5</v>
      </c>
      <c r="F624" s="89" t="s">
        <v>977</v>
      </c>
      <c r="G624" s="87"/>
      <c r="H624" s="90">
        <v>98</v>
      </c>
      <c r="I624" s="91"/>
      <c r="J624" s="87"/>
      <c r="K624" s="146"/>
      <c r="M624" s="177"/>
      <c r="N624" s="216"/>
      <c r="O624" s="177"/>
      <c r="P624" s="216"/>
      <c r="Q624" s="177"/>
      <c r="R624" s="216"/>
      <c r="S624" s="177"/>
      <c r="T624" s="216"/>
      <c r="U624" s="177"/>
      <c r="V624" s="216"/>
      <c r="W624" s="177"/>
      <c r="X624" s="216"/>
      <c r="Y624" s="177"/>
      <c r="Z624" s="216"/>
      <c r="AA624" s="177"/>
      <c r="AB624" s="216"/>
      <c r="AC624" s="177"/>
      <c r="AD624" s="216"/>
      <c r="AE624" s="177"/>
      <c r="AF624" s="216"/>
      <c r="AG624" s="177"/>
      <c r="AH624" s="216"/>
      <c r="AI624" s="177"/>
      <c r="AJ624" s="216"/>
      <c r="AK624" s="177"/>
      <c r="AL624" s="216"/>
      <c r="AM624" s="177"/>
      <c r="AN624" s="216"/>
      <c r="AO624" s="177"/>
      <c r="AP624" s="216"/>
      <c r="AQ624" s="177"/>
      <c r="AR624" s="216"/>
      <c r="AS624" s="177"/>
      <c r="AT624" s="216"/>
      <c r="AU624" s="177"/>
      <c r="AV624" s="216"/>
      <c r="AW624" s="177"/>
      <c r="AX624" s="216"/>
      <c r="AY624" s="177"/>
      <c r="AZ624" s="216"/>
      <c r="BA624" s="177"/>
      <c r="BB624" s="216"/>
      <c r="BC624" s="177"/>
      <c r="BD624" s="216"/>
      <c r="BE624" s="177"/>
      <c r="BF624" s="216"/>
      <c r="BG624" s="177"/>
      <c r="BH624" s="216"/>
      <c r="BI624" s="177"/>
      <c r="BJ624" s="216"/>
      <c r="BK624" s="177"/>
      <c r="BL624" s="216"/>
      <c r="BM624" s="177"/>
      <c r="BN624" s="216"/>
      <c r="BO624" s="177"/>
      <c r="BP624" s="216"/>
      <c r="BQ624" s="1"/>
    </row>
    <row r="625" spans="1:69" s="1" customFormat="1" ht="16.5" hidden="1" customHeight="1" x14ac:dyDescent="0.2">
      <c r="A625" s="114"/>
      <c r="B625" s="16"/>
      <c r="C625" s="72" t="s">
        <v>290</v>
      </c>
      <c r="D625" s="72" t="s">
        <v>73</v>
      </c>
      <c r="E625" s="73" t="s">
        <v>978</v>
      </c>
      <c r="F625" s="74" t="s">
        <v>979</v>
      </c>
      <c r="G625" s="75" t="s">
        <v>145</v>
      </c>
      <c r="H625" s="76">
        <v>272</v>
      </c>
      <c r="I625" s="77">
        <v>190.8</v>
      </c>
      <c r="J625" s="78">
        <f>ROUND(I625*H625,2)</f>
        <v>51897.599999999999</v>
      </c>
      <c r="K625" s="142"/>
      <c r="M625" s="161">
        <v>0</v>
      </c>
      <c r="N625" s="162">
        <f>M625*I625</f>
        <v>0</v>
      </c>
      <c r="O625" s="161">
        <v>0</v>
      </c>
      <c r="P625" s="162">
        <f>O625*I625</f>
        <v>0</v>
      </c>
      <c r="Q625" s="161">
        <v>0</v>
      </c>
      <c r="R625" s="162">
        <f>Q625*I625</f>
        <v>0</v>
      </c>
      <c r="S625" s="161">
        <f>M625+O625</f>
        <v>0</v>
      </c>
      <c r="T625" s="162">
        <f>S625*I625</f>
        <v>0</v>
      </c>
      <c r="U625" s="161">
        <v>0</v>
      </c>
      <c r="V625" s="162">
        <f>U625*I625</f>
        <v>0</v>
      </c>
      <c r="W625" s="161">
        <f>Q625+S625</f>
        <v>0</v>
      </c>
      <c r="X625" s="162">
        <f>W625*I625</f>
        <v>0</v>
      </c>
      <c r="Y625" s="161">
        <v>0</v>
      </c>
      <c r="Z625" s="162">
        <f>Y625*I625</f>
        <v>0</v>
      </c>
      <c r="AA625" s="161" t="e">
        <f>#REF!+#REF!</f>
        <v>#REF!</v>
      </c>
      <c r="AB625" s="162" t="e">
        <f>AA625*I625</f>
        <v>#REF!</v>
      </c>
      <c r="AC625" s="161">
        <v>0</v>
      </c>
      <c r="AD625" s="162">
        <f>AC625*I625</f>
        <v>0</v>
      </c>
      <c r="AE625" s="161" t="e">
        <f>Y625+AA625</f>
        <v>#REF!</v>
      </c>
      <c r="AF625" s="162" t="e">
        <f>AE625*I625</f>
        <v>#REF!</v>
      </c>
      <c r="AG625" s="161">
        <v>0</v>
      </c>
      <c r="AH625" s="162">
        <f>AG625*I625</f>
        <v>0</v>
      </c>
      <c r="AI625" s="161" t="e">
        <f>AC625+AE625</f>
        <v>#REF!</v>
      </c>
      <c r="AJ625" s="162" t="e">
        <f>AI625*I625</f>
        <v>#REF!</v>
      </c>
      <c r="AK625" s="161">
        <v>0</v>
      </c>
      <c r="AL625" s="162">
        <f>AK625*I625</f>
        <v>0</v>
      </c>
      <c r="AM625" s="161" t="e">
        <f>AG625+AI625</f>
        <v>#REF!</v>
      </c>
      <c r="AN625" s="162" t="e">
        <f>AM625*I625</f>
        <v>#REF!</v>
      </c>
      <c r="AO625" s="161">
        <v>0</v>
      </c>
      <c r="AP625" s="162">
        <f>AO625*I625</f>
        <v>0</v>
      </c>
      <c r="AQ625" s="161" t="e">
        <f>AK625+AM625</f>
        <v>#REF!</v>
      </c>
      <c r="AR625" s="162" t="e">
        <f>AQ625*I625</f>
        <v>#REF!</v>
      </c>
      <c r="AS625" s="161">
        <v>0</v>
      </c>
      <c r="AT625" s="162">
        <f>AS625*I625</f>
        <v>0</v>
      </c>
      <c r="AU625" s="161" t="e">
        <f>AO625+AQ625</f>
        <v>#REF!</v>
      </c>
      <c r="AV625" s="162" t="e">
        <f>AU625*I625</f>
        <v>#REF!</v>
      </c>
      <c r="AW625" s="161">
        <v>0</v>
      </c>
      <c r="AX625" s="162">
        <f>AW625*I625</f>
        <v>0</v>
      </c>
      <c r="AY625" s="161" t="e">
        <f t="shared" ref="AY625" si="1043">AS625+AU625</f>
        <v>#REF!</v>
      </c>
      <c r="AZ625" s="162" t="e">
        <f>AY625*I625</f>
        <v>#REF!</v>
      </c>
      <c r="BA625" s="161">
        <v>0</v>
      </c>
      <c r="BB625" s="162">
        <f>BA625*I625</f>
        <v>0</v>
      </c>
      <c r="BC625" s="161" t="e">
        <f t="shared" ref="BC625" si="1044">AW625+AY625</f>
        <v>#REF!</v>
      </c>
      <c r="BD625" s="162" t="e">
        <f>BC625*I625</f>
        <v>#REF!</v>
      </c>
      <c r="BE625" s="161">
        <v>0</v>
      </c>
      <c r="BF625" s="162">
        <f>BE625*I625</f>
        <v>0</v>
      </c>
      <c r="BG625" s="161" t="e">
        <f t="shared" ref="BG625" si="1045">BA625+BC625</f>
        <v>#REF!</v>
      </c>
      <c r="BH625" s="162" t="e">
        <f>BG625*I625</f>
        <v>#REF!</v>
      </c>
      <c r="BI625" s="161">
        <v>0</v>
      </c>
      <c r="BJ625" s="162">
        <f>BI625*I625</f>
        <v>0</v>
      </c>
      <c r="BK625" s="161" t="e">
        <f t="shared" ref="BK625" si="1046">BE625+BG625</f>
        <v>#REF!</v>
      </c>
      <c r="BL625" s="162" t="e">
        <f>BK625*I625</f>
        <v>#REF!</v>
      </c>
      <c r="BM625" s="161">
        <v>0</v>
      </c>
      <c r="BN625" s="162">
        <f>BM625*I625</f>
        <v>0</v>
      </c>
      <c r="BO625" s="161" t="e">
        <f>BI625+BK625</f>
        <v>#REF!</v>
      </c>
      <c r="BP625" s="162" t="e">
        <f>BO625*I625</f>
        <v>#REF!</v>
      </c>
      <c r="BQ625" s="6"/>
    </row>
    <row r="626" spans="1:69" s="1" customFormat="1" ht="29.25" hidden="1" customHeight="1" x14ac:dyDescent="0.2">
      <c r="A626" s="114"/>
      <c r="B626" s="16"/>
      <c r="C626" s="113"/>
      <c r="D626" s="79" t="s">
        <v>76</v>
      </c>
      <c r="E626" s="113"/>
      <c r="F626" s="80" t="s">
        <v>980</v>
      </c>
      <c r="G626" s="113"/>
      <c r="H626" s="113"/>
      <c r="I626" s="42"/>
      <c r="J626" s="113"/>
      <c r="K626" s="142"/>
      <c r="M626" s="171"/>
      <c r="N626" s="172"/>
      <c r="O626" s="171"/>
      <c r="P626" s="172"/>
      <c r="Q626" s="171"/>
      <c r="R626" s="172"/>
      <c r="S626" s="171"/>
      <c r="T626" s="172"/>
      <c r="U626" s="171"/>
      <c r="V626" s="172"/>
      <c r="W626" s="171"/>
      <c r="X626" s="172"/>
      <c r="Y626" s="171"/>
      <c r="Z626" s="172"/>
      <c r="AA626" s="171"/>
      <c r="AB626" s="172"/>
      <c r="AC626" s="171"/>
      <c r="AD626" s="172"/>
      <c r="AE626" s="171"/>
      <c r="AF626" s="172"/>
      <c r="AG626" s="171"/>
      <c r="AH626" s="172"/>
      <c r="AI626" s="171"/>
      <c r="AJ626" s="172"/>
      <c r="AK626" s="171"/>
      <c r="AL626" s="172"/>
      <c r="AM626" s="171"/>
      <c r="AN626" s="172"/>
      <c r="AO626" s="171"/>
      <c r="AP626" s="172"/>
      <c r="AQ626" s="171"/>
      <c r="AR626" s="172"/>
      <c r="AS626" s="171"/>
      <c r="AT626" s="172"/>
      <c r="AU626" s="171"/>
      <c r="AV626" s="172"/>
      <c r="AW626" s="171"/>
      <c r="AX626" s="172"/>
      <c r="AY626" s="171"/>
      <c r="AZ626" s="172"/>
      <c r="BA626" s="171"/>
      <c r="BB626" s="172"/>
      <c r="BC626" s="171"/>
      <c r="BD626" s="172"/>
      <c r="BE626" s="171"/>
      <c r="BF626" s="172"/>
      <c r="BG626" s="171"/>
      <c r="BH626" s="172"/>
      <c r="BI626" s="171"/>
      <c r="BJ626" s="172"/>
      <c r="BK626" s="171"/>
      <c r="BL626" s="172"/>
      <c r="BM626" s="171"/>
      <c r="BN626" s="172"/>
      <c r="BO626" s="171"/>
      <c r="BP626" s="172"/>
    </row>
    <row r="627" spans="1:69" s="6" customFormat="1" ht="11.25" hidden="1" customHeight="1" x14ac:dyDescent="0.2">
      <c r="B627" s="86"/>
      <c r="C627" s="87"/>
      <c r="D627" s="79" t="s">
        <v>77</v>
      </c>
      <c r="E627" s="88" t="s">
        <v>5</v>
      </c>
      <c r="F627" s="89" t="s">
        <v>981</v>
      </c>
      <c r="G627" s="87"/>
      <c r="H627" s="90">
        <v>272</v>
      </c>
      <c r="I627" s="91"/>
      <c r="J627" s="87"/>
      <c r="K627" s="146"/>
      <c r="M627" s="177"/>
      <c r="N627" s="216"/>
      <c r="O627" s="177"/>
      <c r="P627" s="216"/>
      <c r="Q627" s="177"/>
      <c r="R627" s="216"/>
      <c r="S627" s="177"/>
      <c r="T627" s="216"/>
      <c r="U627" s="177"/>
      <c r="V627" s="216"/>
      <c r="W627" s="177"/>
      <c r="X627" s="216"/>
      <c r="Y627" s="177"/>
      <c r="Z627" s="216"/>
      <c r="AA627" s="177"/>
      <c r="AB627" s="216"/>
      <c r="AC627" s="177"/>
      <c r="AD627" s="216"/>
      <c r="AE627" s="177"/>
      <c r="AF627" s="216"/>
      <c r="AG627" s="177"/>
      <c r="AH627" s="216"/>
      <c r="AI627" s="177"/>
      <c r="AJ627" s="216"/>
      <c r="AK627" s="177"/>
      <c r="AL627" s="216"/>
      <c r="AM627" s="177"/>
      <c r="AN627" s="216"/>
      <c r="AO627" s="177"/>
      <c r="AP627" s="216"/>
      <c r="AQ627" s="177"/>
      <c r="AR627" s="216"/>
      <c r="AS627" s="177"/>
      <c r="AT627" s="216"/>
      <c r="AU627" s="177"/>
      <c r="AV627" s="216"/>
      <c r="AW627" s="177"/>
      <c r="AX627" s="216"/>
      <c r="AY627" s="177"/>
      <c r="AZ627" s="216"/>
      <c r="BA627" s="177"/>
      <c r="BB627" s="216"/>
      <c r="BC627" s="177"/>
      <c r="BD627" s="216"/>
      <c r="BE627" s="177"/>
      <c r="BF627" s="216"/>
      <c r="BG627" s="177"/>
      <c r="BH627" s="216"/>
      <c r="BI627" s="177"/>
      <c r="BJ627" s="216"/>
      <c r="BK627" s="177"/>
      <c r="BL627" s="216"/>
      <c r="BM627" s="177"/>
      <c r="BN627" s="216"/>
      <c r="BO627" s="177"/>
      <c r="BP627" s="216"/>
    </row>
    <row r="628" spans="1:69" s="1" customFormat="1" ht="16.5" hidden="1" customHeight="1" x14ac:dyDescent="0.2">
      <c r="A628" s="114"/>
      <c r="B628" s="16"/>
      <c r="C628" s="72" t="s">
        <v>291</v>
      </c>
      <c r="D628" s="72" t="s">
        <v>73</v>
      </c>
      <c r="E628" s="73" t="s">
        <v>982</v>
      </c>
      <c r="F628" s="74" t="s">
        <v>920</v>
      </c>
      <c r="G628" s="75" t="s">
        <v>584</v>
      </c>
      <c r="H628" s="76">
        <v>8</v>
      </c>
      <c r="I628" s="77">
        <v>344.5</v>
      </c>
      <c r="J628" s="78">
        <f>ROUND(I628*H628,2)</f>
        <v>2756</v>
      </c>
      <c r="K628" s="142"/>
      <c r="M628" s="161">
        <v>0</v>
      </c>
      <c r="N628" s="162">
        <f>M628*I628</f>
        <v>0</v>
      </c>
      <c r="O628" s="161">
        <v>0</v>
      </c>
      <c r="P628" s="162">
        <f>O628*I628</f>
        <v>0</v>
      </c>
      <c r="Q628" s="161">
        <v>0</v>
      </c>
      <c r="R628" s="162">
        <f>Q628*I628</f>
        <v>0</v>
      </c>
      <c r="S628" s="161">
        <f>M628+O628</f>
        <v>0</v>
      </c>
      <c r="T628" s="162">
        <f>S628*I628</f>
        <v>0</v>
      </c>
      <c r="U628" s="161">
        <v>0</v>
      </c>
      <c r="V628" s="162">
        <f>U628*I628</f>
        <v>0</v>
      </c>
      <c r="W628" s="161">
        <f>Q628+S628</f>
        <v>0</v>
      </c>
      <c r="X628" s="162">
        <f>W628*I628</f>
        <v>0</v>
      </c>
      <c r="Y628" s="161">
        <v>0</v>
      </c>
      <c r="Z628" s="162">
        <f>Y628*I628</f>
        <v>0</v>
      </c>
      <c r="AA628" s="161" t="e">
        <f>#REF!+#REF!</f>
        <v>#REF!</v>
      </c>
      <c r="AB628" s="162" t="e">
        <f>AA628*I628</f>
        <v>#REF!</v>
      </c>
      <c r="AC628" s="161">
        <v>0</v>
      </c>
      <c r="AD628" s="162">
        <f>AC628*I628</f>
        <v>0</v>
      </c>
      <c r="AE628" s="161" t="e">
        <f>Y628+AA628</f>
        <v>#REF!</v>
      </c>
      <c r="AF628" s="162" t="e">
        <f>AE628*I628</f>
        <v>#REF!</v>
      </c>
      <c r="AG628" s="161">
        <v>0</v>
      </c>
      <c r="AH628" s="162">
        <f>AG628*I628</f>
        <v>0</v>
      </c>
      <c r="AI628" s="161" t="e">
        <f>AC628+AE628</f>
        <v>#REF!</v>
      </c>
      <c r="AJ628" s="162" t="e">
        <f>AI628*I628</f>
        <v>#REF!</v>
      </c>
      <c r="AK628" s="161">
        <v>0</v>
      </c>
      <c r="AL628" s="162">
        <f>AK628*I628</f>
        <v>0</v>
      </c>
      <c r="AM628" s="161" t="e">
        <f>AG628+AI628</f>
        <v>#REF!</v>
      </c>
      <c r="AN628" s="162" t="e">
        <f>AM628*I628</f>
        <v>#REF!</v>
      </c>
      <c r="AO628" s="161">
        <v>0</v>
      </c>
      <c r="AP628" s="162">
        <f>AO628*I628</f>
        <v>0</v>
      </c>
      <c r="AQ628" s="161" t="e">
        <f>AK628+AM628</f>
        <v>#REF!</v>
      </c>
      <c r="AR628" s="162" t="e">
        <f>AQ628*I628</f>
        <v>#REF!</v>
      </c>
      <c r="AS628" s="161">
        <v>0</v>
      </c>
      <c r="AT628" s="162">
        <f>AS628*I628</f>
        <v>0</v>
      </c>
      <c r="AU628" s="161" t="e">
        <f>AO628+AQ628</f>
        <v>#REF!</v>
      </c>
      <c r="AV628" s="162" t="e">
        <f>AU628*I628</f>
        <v>#REF!</v>
      </c>
      <c r="AW628" s="161">
        <v>0</v>
      </c>
      <c r="AX628" s="162">
        <f>AW628*I628</f>
        <v>0</v>
      </c>
      <c r="AY628" s="161" t="e">
        <f t="shared" ref="AY628" si="1047">AS628+AU628</f>
        <v>#REF!</v>
      </c>
      <c r="AZ628" s="162" t="e">
        <f>AY628*I628</f>
        <v>#REF!</v>
      </c>
      <c r="BA628" s="161">
        <v>0</v>
      </c>
      <c r="BB628" s="162">
        <f>BA628*I628</f>
        <v>0</v>
      </c>
      <c r="BC628" s="161" t="e">
        <f t="shared" ref="BC628" si="1048">AW628+AY628</f>
        <v>#REF!</v>
      </c>
      <c r="BD628" s="162" t="e">
        <f>BC628*I628</f>
        <v>#REF!</v>
      </c>
      <c r="BE628" s="161">
        <v>0</v>
      </c>
      <c r="BF628" s="162">
        <f>BE628*I628</f>
        <v>0</v>
      </c>
      <c r="BG628" s="161" t="e">
        <f t="shared" ref="BG628" si="1049">BA628+BC628</f>
        <v>#REF!</v>
      </c>
      <c r="BH628" s="162" t="e">
        <f>BG628*I628</f>
        <v>#REF!</v>
      </c>
      <c r="BI628" s="161">
        <v>0</v>
      </c>
      <c r="BJ628" s="162">
        <f>BI628*I628</f>
        <v>0</v>
      </c>
      <c r="BK628" s="161" t="e">
        <f t="shared" ref="BK628" si="1050">BE628+BG628</f>
        <v>#REF!</v>
      </c>
      <c r="BL628" s="162" t="e">
        <f>BK628*I628</f>
        <v>#REF!</v>
      </c>
      <c r="BM628" s="161">
        <v>0</v>
      </c>
      <c r="BN628" s="162">
        <f>BM628*I628</f>
        <v>0</v>
      </c>
      <c r="BO628" s="161" t="e">
        <f>BI628+BK628</f>
        <v>#REF!</v>
      </c>
      <c r="BP628" s="162" t="e">
        <f>BO628*I628</f>
        <v>#REF!</v>
      </c>
    </row>
    <row r="629" spans="1:69" s="5" customFormat="1" ht="11.25" hidden="1" customHeight="1" x14ac:dyDescent="0.2">
      <c r="B629" s="81"/>
      <c r="C629" s="82"/>
      <c r="D629" s="79" t="s">
        <v>77</v>
      </c>
      <c r="E629" s="83" t="s">
        <v>5</v>
      </c>
      <c r="F629" s="84" t="s">
        <v>918</v>
      </c>
      <c r="G629" s="82"/>
      <c r="H629" s="83" t="s">
        <v>5</v>
      </c>
      <c r="I629" s="85"/>
      <c r="J629" s="82"/>
      <c r="K629" s="145"/>
      <c r="M629" s="176"/>
      <c r="N629" s="219"/>
      <c r="O629" s="176"/>
      <c r="P629" s="219"/>
      <c r="Q629" s="176"/>
      <c r="R629" s="219"/>
      <c r="S629" s="176"/>
      <c r="T629" s="219"/>
      <c r="U629" s="176"/>
      <c r="V629" s="219"/>
      <c r="W629" s="176"/>
      <c r="X629" s="219"/>
      <c r="Y629" s="176"/>
      <c r="Z629" s="219"/>
      <c r="AA629" s="176"/>
      <c r="AB629" s="219"/>
      <c r="AC629" s="176"/>
      <c r="AD629" s="219"/>
      <c r="AE629" s="176"/>
      <c r="AF629" s="219"/>
      <c r="AG629" s="176"/>
      <c r="AH629" s="219"/>
      <c r="AI629" s="176"/>
      <c r="AJ629" s="219"/>
      <c r="AK629" s="176"/>
      <c r="AL629" s="219"/>
      <c r="AM629" s="176"/>
      <c r="AN629" s="219"/>
      <c r="AO629" s="176"/>
      <c r="AP629" s="219"/>
      <c r="AQ629" s="176"/>
      <c r="AR629" s="219"/>
      <c r="AS629" s="176"/>
      <c r="AT629" s="219"/>
      <c r="AU629" s="176"/>
      <c r="AV629" s="219"/>
      <c r="AW629" s="176"/>
      <c r="AX629" s="219"/>
      <c r="AY629" s="176"/>
      <c r="AZ629" s="219"/>
      <c r="BA629" s="176"/>
      <c r="BB629" s="219"/>
      <c r="BC629" s="176"/>
      <c r="BD629" s="219"/>
      <c r="BE629" s="176"/>
      <c r="BF629" s="219"/>
      <c r="BG629" s="176"/>
      <c r="BH629" s="219"/>
      <c r="BI629" s="176"/>
      <c r="BJ629" s="219"/>
      <c r="BK629" s="176"/>
      <c r="BL629" s="219"/>
      <c r="BM629" s="176"/>
      <c r="BN629" s="219"/>
      <c r="BO629" s="176"/>
      <c r="BP629" s="219"/>
      <c r="BQ629" s="1"/>
    </row>
    <row r="630" spans="1:69" s="6" customFormat="1" ht="11.25" hidden="1" customHeight="1" x14ac:dyDescent="0.2">
      <c r="B630" s="86"/>
      <c r="C630" s="87"/>
      <c r="D630" s="79" t="s">
        <v>77</v>
      </c>
      <c r="E630" s="88" t="s">
        <v>5</v>
      </c>
      <c r="F630" s="89" t="s">
        <v>88</v>
      </c>
      <c r="G630" s="87"/>
      <c r="H630" s="90">
        <v>8</v>
      </c>
      <c r="I630" s="91"/>
      <c r="J630" s="87"/>
      <c r="K630" s="146"/>
      <c r="M630" s="177"/>
      <c r="N630" s="216"/>
      <c r="O630" s="177"/>
      <c r="P630" s="216"/>
      <c r="Q630" s="177"/>
      <c r="R630" s="216"/>
      <c r="S630" s="177"/>
      <c r="T630" s="216"/>
      <c r="U630" s="177"/>
      <c r="V630" s="216"/>
      <c r="W630" s="177"/>
      <c r="X630" s="216"/>
      <c r="Y630" s="177"/>
      <c r="Z630" s="216"/>
      <c r="AA630" s="177"/>
      <c r="AB630" s="216"/>
      <c r="AC630" s="177"/>
      <c r="AD630" s="216"/>
      <c r="AE630" s="177"/>
      <c r="AF630" s="216"/>
      <c r="AG630" s="177"/>
      <c r="AH630" s="216"/>
      <c r="AI630" s="177"/>
      <c r="AJ630" s="216"/>
      <c r="AK630" s="177"/>
      <c r="AL630" s="216"/>
      <c r="AM630" s="177"/>
      <c r="AN630" s="216"/>
      <c r="AO630" s="177"/>
      <c r="AP630" s="216"/>
      <c r="AQ630" s="177"/>
      <c r="AR630" s="216"/>
      <c r="AS630" s="177"/>
      <c r="AT630" s="216"/>
      <c r="AU630" s="177"/>
      <c r="AV630" s="216"/>
      <c r="AW630" s="177"/>
      <c r="AX630" s="216"/>
      <c r="AY630" s="177"/>
      <c r="AZ630" s="216"/>
      <c r="BA630" s="177"/>
      <c r="BB630" s="216"/>
      <c r="BC630" s="177"/>
      <c r="BD630" s="216"/>
      <c r="BE630" s="177"/>
      <c r="BF630" s="216"/>
      <c r="BG630" s="177"/>
      <c r="BH630" s="216"/>
      <c r="BI630" s="177"/>
      <c r="BJ630" s="216"/>
      <c r="BK630" s="177"/>
      <c r="BL630" s="216"/>
      <c r="BM630" s="177"/>
      <c r="BN630" s="216"/>
      <c r="BO630" s="177"/>
      <c r="BP630" s="216"/>
    </row>
    <row r="631" spans="1:69" s="7" customFormat="1" ht="11.25" hidden="1" customHeight="1" x14ac:dyDescent="0.2">
      <c r="B631" s="92"/>
      <c r="C631" s="93"/>
      <c r="D631" s="79" t="s">
        <v>77</v>
      </c>
      <c r="E631" s="94" t="s">
        <v>5</v>
      </c>
      <c r="F631" s="95" t="s">
        <v>78</v>
      </c>
      <c r="G631" s="93"/>
      <c r="H631" s="96">
        <v>8</v>
      </c>
      <c r="I631" s="97"/>
      <c r="J631" s="93"/>
      <c r="K631" s="147"/>
      <c r="M631" s="178"/>
      <c r="N631" s="220"/>
      <c r="O631" s="178"/>
      <c r="P631" s="220"/>
      <c r="Q631" s="178"/>
      <c r="R631" s="220"/>
      <c r="S631" s="178"/>
      <c r="T631" s="220"/>
      <c r="U631" s="178"/>
      <c r="V631" s="220"/>
      <c r="W631" s="178"/>
      <c r="X631" s="220"/>
      <c r="Y631" s="178"/>
      <c r="Z631" s="220"/>
      <c r="AA631" s="178"/>
      <c r="AB631" s="220"/>
      <c r="AC631" s="178"/>
      <c r="AD631" s="220"/>
      <c r="AE631" s="178"/>
      <c r="AF631" s="220"/>
      <c r="AG631" s="178"/>
      <c r="AH631" s="220"/>
      <c r="AI631" s="178"/>
      <c r="AJ631" s="220"/>
      <c r="AK631" s="178"/>
      <c r="AL631" s="220"/>
      <c r="AM631" s="178"/>
      <c r="AN631" s="220"/>
      <c r="AO631" s="178"/>
      <c r="AP631" s="220"/>
      <c r="AQ631" s="178"/>
      <c r="AR631" s="220"/>
      <c r="AS631" s="178"/>
      <c r="AT631" s="220"/>
      <c r="AU631" s="178"/>
      <c r="AV631" s="220"/>
      <c r="AW631" s="178"/>
      <c r="AX631" s="220"/>
      <c r="AY631" s="178"/>
      <c r="AZ631" s="220"/>
      <c r="BA631" s="178"/>
      <c r="BB631" s="220"/>
      <c r="BC631" s="178"/>
      <c r="BD631" s="220"/>
      <c r="BE631" s="178"/>
      <c r="BF631" s="220"/>
      <c r="BG631" s="178"/>
      <c r="BH631" s="220"/>
      <c r="BI631" s="178"/>
      <c r="BJ631" s="220"/>
      <c r="BK631" s="178"/>
      <c r="BL631" s="220"/>
      <c r="BM631" s="178"/>
      <c r="BN631" s="220"/>
      <c r="BO631" s="178"/>
      <c r="BP631" s="220"/>
      <c r="BQ631" s="1"/>
    </row>
    <row r="632" spans="1:69" s="1" customFormat="1" ht="16.5" hidden="1" customHeight="1" x14ac:dyDescent="0.2">
      <c r="A632" s="114"/>
      <c r="B632" s="16"/>
      <c r="C632" s="72" t="s">
        <v>292</v>
      </c>
      <c r="D632" s="72" t="s">
        <v>73</v>
      </c>
      <c r="E632" s="73" t="s">
        <v>983</v>
      </c>
      <c r="F632" s="74" t="s">
        <v>984</v>
      </c>
      <c r="G632" s="75" t="s">
        <v>130</v>
      </c>
      <c r="H632" s="76">
        <v>1</v>
      </c>
      <c r="I632" s="77">
        <v>185.5</v>
      </c>
      <c r="J632" s="78">
        <f>ROUND(I632*H632,2)</f>
        <v>185.5</v>
      </c>
      <c r="K632" s="142"/>
      <c r="M632" s="161">
        <v>0</v>
      </c>
      <c r="N632" s="162">
        <f>M632*I632</f>
        <v>0</v>
      </c>
      <c r="O632" s="161">
        <v>0</v>
      </c>
      <c r="P632" s="162">
        <f>O632*I632</f>
        <v>0</v>
      </c>
      <c r="Q632" s="161">
        <v>0</v>
      </c>
      <c r="R632" s="162">
        <f>Q632*I632</f>
        <v>0</v>
      </c>
      <c r="S632" s="161">
        <f>M632+O632</f>
        <v>0</v>
      </c>
      <c r="T632" s="162">
        <f>S632*I632</f>
        <v>0</v>
      </c>
      <c r="U632" s="161">
        <v>0</v>
      </c>
      <c r="V632" s="162">
        <f>U632*I632</f>
        <v>0</v>
      </c>
      <c r="W632" s="161">
        <f>Q632+S632</f>
        <v>0</v>
      </c>
      <c r="X632" s="162">
        <f>W632*I632</f>
        <v>0</v>
      </c>
      <c r="Y632" s="161">
        <v>0</v>
      </c>
      <c r="Z632" s="162">
        <f>Y632*I632</f>
        <v>0</v>
      </c>
      <c r="AA632" s="161" t="e">
        <f>#REF!+#REF!</f>
        <v>#REF!</v>
      </c>
      <c r="AB632" s="162" t="e">
        <f>AA632*I632</f>
        <v>#REF!</v>
      </c>
      <c r="AC632" s="161">
        <v>0</v>
      </c>
      <c r="AD632" s="162">
        <f>AC632*I632</f>
        <v>0</v>
      </c>
      <c r="AE632" s="161" t="e">
        <f>Y632+AA632</f>
        <v>#REF!</v>
      </c>
      <c r="AF632" s="162" t="e">
        <f>AE632*I632</f>
        <v>#REF!</v>
      </c>
      <c r="AG632" s="161">
        <v>0</v>
      </c>
      <c r="AH632" s="162">
        <f>AG632*I632</f>
        <v>0</v>
      </c>
      <c r="AI632" s="161" t="e">
        <f>AC632+AE632</f>
        <v>#REF!</v>
      </c>
      <c r="AJ632" s="162" t="e">
        <f>AI632*I632</f>
        <v>#REF!</v>
      </c>
      <c r="AK632" s="161">
        <v>0</v>
      </c>
      <c r="AL632" s="162">
        <f>AK632*I632</f>
        <v>0</v>
      </c>
      <c r="AM632" s="161" t="e">
        <f>AG632+AI632</f>
        <v>#REF!</v>
      </c>
      <c r="AN632" s="162" t="e">
        <f>AM632*I632</f>
        <v>#REF!</v>
      </c>
      <c r="AO632" s="161">
        <v>0</v>
      </c>
      <c r="AP632" s="162">
        <f>AO632*I632</f>
        <v>0</v>
      </c>
      <c r="AQ632" s="161" t="e">
        <f>AK632+AM632</f>
        <v>#REF!</v>
      </c>
      <c r="AR632" s="162" t="e">
        <f>AQ632*I632</f>
        <v>#REF!</v>
      </c>
      <c r="AS632" s="161">
        <v>0</v>
      </c>
      <c r="AT632" s="162">
        <f>AS632*I632</f>
        <v>0</v>
      </c>
      <c r="AU632" s="161" t="e">
        <f>AO632+AQ632</f>
        <v>#REF!</v>
      </c>
      <c r="AV632" s="162" t="e">
        <f>AU632*I632</f>
        <v>#REF!</v>
      </c>
      <c r="AW632" s="161">
        <v>0</v>
      </c>
      <c r="AX632" s="162">
        <f>AW632*I632</f>
        <v>0</v>
      </c>
      <c r="AY632" s="161" t="e">
        <f t="shared" ref="AY632" si="1051">AS632+AU632</f>
        <v>#REF!</v>
      </c>
      <c r="AZ632" s="162" t="e">
        <f>AY632*I632</f>
        <v>#REF!</v>
      </c>
      <c r="BA632" s="161">
        <v>0</v>
      </c>
      <c r="BB632" s="162">
        <f>BA632*I632</f>
        <v>0</v>
      </c>
      <c r="BC632" s="161" t="e">
        <f t="shared" ref="BC632" si="1052">AW632+AY632</f>
        <v>#REF!</v>
      </c>
      <c r="BD632" s="162" t="e">
        <f>BC632*I632</f>
        <v>#REF!</v>
      </c>
      <c r="BE632" s="161">
        <v>0</v>
      </c>
      <c r="BF632" s="162">
        <f>BE632*I632</f>
        <v>0</v>
      </c>
      <c r="BG632" s="161" t="e">
        <f t="shared" ref="BG632" si="1053">BA632+BC632</f>
        <v>#REF!</v>
      </c>
      <c r="BH632" s="162" t="e">
        <f>BG632*I632</f>
        <v>#REF!</v>
      </c>
      <c r="BI632" s="161">
        <v>0</v>
      </c>
      <c r="BJ632" s="162">
        <f>BI632*I632</f>
        <v>0</v>
      </c>
      <c r="BK632" s="161" t="e">
        <f t="shared" ref="BK632" si="1054">BE632+BG632</f>
        <v>#REF!</v>
      </c>
      <c r="BL632" s="162" t="e">
        <f>BK632*I632</f>
        <v>#REF!</v>
      </c>
      <c r="BM632" s="161">
        <v>0</v>
      </c>
      <c r="BN632" s="162">
        <f>BM632*I632</f>
        <v>0</v>
      </c>
      <c r="BO632" s="161" t="e">
        <f>BI632+BK632</f>
        <v>#REF!</v>
      </c>
      <c r="BP632" s="162" t="e">
        <f>BO632*I632</f>
        <v>#REF!</v>
      </c>
      <c r="BQ632" s="5"/>
    </row>
    <row r="633" spans="1:69" s="6" customFormat="1" ht="11.25" hidden="1" customHeight="1" x14ac:dyDescent="0.2">
      <c r="B633" s="86"/>
      <c r="C633" s="87"/>
      <c r="D633" s="79" t="s">
        <v>77</v>
      </c>
      <c r="E633" s="88" t="s">
        <v>5</v>
      </c>
      <c r="F633" s="89" t="s">
        <v>985</v>
      </c>
      <c r="G633" s="87"/>
      <c r="H633" s="90">
        <v>1</v>
      </c>
      <c r="I633" s="91"/>
      <c r="J633" s="87"/>
      <c r="K633" s="146"/>
      <c r="M633" s="177"/>
      <c r="N633" s="216"/>
      <c r="O633" s="177"/>
      <c r="P633" s="216"/>
      <c r="Q633" s="177"/>
      <c r="R633" s="216"/>
      <c r="S633" s="177"/>
      <c r="T633" s="216"/>
      <c r="U633" s="177"/>
      <c r="V633" s="216"/>
      <c r="W633" s="177"/>
      <c r="X633" s="216"/>
      <c r="Y633" s="177"/>
      <c r="Z633" s="216"/>
      <c r="AA633" s="177"/>
      <c r="AB633" s="216"/>
      <c r="AC633" s="177"/>
      <c r="AD633" s="216"/>
      <c r="AE633" s="177"/>
      <c r="AF633" s="216"/>
      <c r="AG633" s="177"/>
      <c r="AH633" s="216"/>
      <c r="AI633" s="177"/>
      <c r="AJ633" s="216"/>
      <c r="AK633" s="177"/>
      <c r="AL633" s="216"/>
      <c r="AM633" s="177"/>
      <c r="AN633" s="216"/>
      <c r="AO633" s="177"/>
      <c r="AP633" s="216"/>
      <c r="AQ633" s="177"/>
      <c r="AR633" s="216"/>
      <c r="AS633" s="177"/>
      <c r="AT633" s="216"/>
      <c r="AU633" s="177"/>
      <c r="AV633" s="216"/>
      <c r="AW633" s="177"/>
      <c r="AX633" s="216"/>
      <c r="AY633" s="177"/>
      <c r="AZ633" s="216"/>
      <c r="BA633" s="177"/>
      <c r="BB633" s="216"/>
      <c r="BC633" s="177"/>
      <c r="BD633" s="216"/>
      <c r="BE633" s="177"/>
      <c r="BF633" s="216"/>
      <c r="BG633" s="177"/>
      <c r="BH633" s="216"/>
      <c r="BI633" s="177"/>
      <c r="BJ633" s="216"/>
      <c r="BK633" s="177"/>
      <c r="BL633" s="216"/>
      <c r="BM633" s="177"/>
      <c r="BN633" s="216"/>
      <c r="BO633" s="177"/>
      <c r="BP633" s="216"/>
    </row>
    <row r="634" spans="1:69" s="1" customFormat="1" ht="16.5" hidden="1" customHeight="1" x14ac:dyDescent="0.2">
      <c r="A634" s="114"/>
      <c r="B634" s="16"/>
      <c r="C634" s="72" t="s">
        <v>293</v>
      </c>
      <c r="D634" s="72" t="s">
        <v>73</v>
      </c>
      <c r="E634" s="73" t="s">
        <v>983</v>
      </c>
      <c r="F634" s="74" t="s">
        <v>984</v>
      </c>
      <c r="G634" s="75" t="s">
        <v>130</v>
      </c>
      <c r="H634" s="76">
        <v>3</v>
      </c>
      <c r="I634" s="77">
        <v>185.5</v>
      </c>
      <c r="J634" s="78">
        <f>ROUND(I634*H634,2)</f>
        <v>556.5</v>
      </c>
      <c r="K634" s="142"/>
      <c r="M634" s="161">
        <v>0</v>
      </c>
      <c r="N634" s="162">
        <f>M634*I634</f>
        <v>0</v>
      </c>
      <c r="O634" s="161">
        <v>0</v>
      </c>
      <c r="P634" s="162">
        <f>O634*I634</f>
        <v>0</v>
      </c>
      <c r="Q634" s="161">
        <v>0</v>
      </c>
      <c r="R634" s="162">
        <f>Q634*I634</f>
        <v>0</v>
      </c>
      <c r="S634" s="161">
        <f>M634+O634</f>
        <v>0</v>
      </c>
      <c r="T634" s="162">
        <f>S634*I634</f>
        <v>0</v>
      </c>
      <c r="U634" s="161">
        <v>0</v>
      </c>
      <c r="V634" s="162">
        <f>U634*I634</f>
        <v>0</v>
      </c>
      <c r="W634" s="161">
        <f>Q634+S634</f>
        <v>0</v>
      </c>
      <c r="X634" s="162">
        <f>W634*I634</f>
        <v>0</v>
      </c>
      <c r="Y634" s="161">
        <v>0</v>
      </c>
      <c r="Z634" s="162">
        <f>Y634*I634</f>
        <v>0</v>
      </c>
      <c r="AA634" s="161" t="e">
        <f>#REF!+#REF!</f>
        <v>#REF!</v>
      </c>
      <c r="AB634" s="162" t="e">
        <f>AA634*I634</f>
        <v>#REF!</v>
      </c>
      <c r="AC634" s="161">
        <v>0</v>
      </c>
      <c r="AD634" s="162">
        <f>AC634*I634</f>
        <v>0</v>
      </c>
      <c r="AE634" s="161" t="e">
        <f>Y634+AA634</f>
        <v>#REF!</v>
      </c>
      <c r="AF634" s="162" t="e">
        <f>AE634*I634</f>
        <v>#REF!</v>
      </c>
      <c r="AG634" s="161">
        <v>0</v>
      </c>
      <c r="AH634" s="162">
        <f>AG634*I634</f>
        <v>0</v>
      </c>
      <c r="AI634" s="161" t="e">
        <f>AC634+AE634</f>
        <v>#REF!</v>
      </c>
      <c r="AJ634" s="162" t="e">
        <f>AI634*I634</f>
        <v>#REF!</v>
      </c>
      <c r="AK634" s="161">
        <v>0</v>
      </c>
      <c r="AL634" s="162">
        <f>AK634*I634</f>
        <v>0</v>
      </c>
      <c r="AM634" s="161" t="e">
        <f>AG634+AI634</f>
        <v>#REF!</v>
      </c>
      <c r="AN634" s="162" t="e">
        <f>AM634*I634</f>
        <v>#REF!</v>
      </c>
      <c r="AO634" s="161">
        <v>0</v>
      </c>
      <c r="AP634" s="162">
        <f>AO634*I634</f>
        <v>0</v>
      </c>
      <c r="AQ634" s="161" t="e">
        <f>AK634+AM634</f>
        <v>#REF!</v>
      </c>
      <c r="AR634" s="162" t="e">
        <f>AQ634*I634</f>
        <v>#REF!</v>
      </c>
      <c r="AS634" s="161">
        <v>0</v>
      </c>
      <c r="AT634" s="162">
        <f>AS634*I634</f>
        <v>0</v>
      </c>
      <c r="AU634" s="161" t="e">
        <f>AO634+AQ634</f>
        <v>#REF!</v>
      </c>
      <c r="AV634" s="162" t="e">
        <f>AU634*I634</f>
        <v>#REF!</v>
      </c>
      <c r="AW634" s="161">
        <v>0</v>
      </c>
      <c r="AX634" s="162">
        <f>AW634*I634</f>
        <v>0</v>
      </c>
      <c r="AY634" s="161" t="e">
        <f t="shared" ref="AY634" si="1055">AS634+AU634</f>
        <v>#REF!</v>
      </c>
      <c r="AZ634" s="162" t="e">
        <f>AY634*I634</f>
        <v>#REF!</v>
      </c>
      <c r="BA634" s="161">
        <v>0</v>
      </c>
      <c r="BB634" s="162">
        <f>BA634*I634</f>
        <v>0</v>
      </c>
      <c r="BC634" s="161" t="e">
        <f t="shared" ref="BC634" si="1056">AW634+AY634</f>
        <v>#REF!</v>
      </c>
      <c r="BD634" s="162" t="e">
        <f>BC634*I634</f>
        <v>#REF!</v>
      </c>
      <c r="BE634" s="161">
        <v>0</v>
      </c>
      <c r="BF634" s="162">
        <f>BE634*I634</f>
        <v>0</v>
      </c>
      <c r="BG634" s="161" t="e">
        <f t="shared" ref="BG634" si="1057">BA634+BC634</f>
        <v>#REF!</v>
      </c>
      <c r="BH634" s="162" t="e">
        <f>BG634*I634</f>
        <v>#REF!</v>
      </c>
      <c r="BI634" s="161">
        <v>0</v>
      </c>
      <c r="BJ634" s="162">
        <f>BI634*I634</f>
        <v>0</v>
      </c>
      <c r="BK634" s="161" t="e">
        <f t="shared" ref="BK634" si="1058">BE634+BG634</f>
        <v>#REF!</v>
      </c>
      <c r="BL634" s="162" t="e">
        <f>BK634*I634</f>
        <v>#REF!</v>
      </c>
      <c r="BM634" s="161">
        <v>0</v>
      </c>
      <c r="BN634" s="162">
        <f>BM634*I634</f>
        <v>0</v>
      </c>
      <c r="BO634" s="161" t="e">
        <f>BI634+BK634</f>
        <v>#REF!</v>
      </c>
      <c r="BP634" s="162" t="e">
        <f>BO634*I634</f>
        <v>#REF!</v>
      </c>
      <c r="BQ634" s="7"/>
    </row>
    <row r="635" spans="1:69" s="6" customFormat="1" ht="11.25" hidden="1" customHeight="1" x14ac:dyDescent="0.2">
      <c r="B635" s="86"/>
      <c r="C635" s="87"/>
      <c r="D635" s="79" t="s">
        <v>77</v>
      </c>
      <c r="E635" s="88" t="s">
        <v>5</v>
      </c>
      <c r="F635" s="89" t="s">
        <v>986</v>
      </c>
      <c r="G635" s="87"/>
      <c r="H635" s="90">
        <v>3</v>
      </c>
      <c r="I635" s="91"/>
      <c r="J635" s="87"/>
      <c r="K635" s="146"/>
      <c r="M635" s="177"/>
      <c r="N635" s="216"/>
      <c r="O635" s="177"/>
      <c r="P635" s="216"/>
      <c r="Q635" s="177"/>
      <c r="R635" s="216"/>
      <c r="S635" s="177"/>
      <c r="T635" s="216"/>
      <c r="U635" s="177"/>
      <c r="V635" s="216"/>
      <c r="W635" s="177"/>
      <c r="X635" s="216"/>
      <c r="Y635" s="177"/>
      <c r="Z635" s="216"/>
      <c r="AA635" s="177"/>
      <c r="AB635" s="216"/>
      <c r="AC635" s="177"/>
      <c r="AD635" s="216"/>
      <c r="AE635" s="177"/>
      <c r="AF635" s="216"/>
      <c r="AG635" s="177"/>
      <c r="AH635" s="216"/>
      <c r="AI635" s="177"/>
      <c r="AJ635" s="216"/>
      <c r="AK635" s="177"/>
      <c r="AL635" s="216"/>
      <c r="AM635" s="177"/>
      <c r="AN635" s="216"/>
      <c r="AO635" s="177"/>
      <c r="AP635" s="216"/>
      <c r="AQ635" s="177"/>
      <c r="AR635" s="216"/>
      <c r="AS635" s="177"/>
      <c r="AT635" s="216"/>
      <c r="AU635" s="177"/>
      <c r="AV635" s="216"/>
      <c r="AW635" s="177"/>
      <c r="AX635" s="216"/>
      <c r="AY635" s="177"/>
      <c r="AZ635" s="216"/>
      <c r="BA635" s="177"/>
      <c r="BB635" s="216"/>
      <c r="BC635" s="177"/>
      <c r="BD635" s="216"/>
      <c r="BE635" s="177"/>
      <c r="BF635" s="216"/>
      <c r="BG635" s="177"/>
      <c r="BH635" s="216"/>
      <c r="BI635" s="177"/>
      <c r="BJ635" s="216"/>
      <c r="BK635" s="177"/>
      <c r="BL635" s="216"/>
      <c r="BM635" s="177"/>
      <c r="BN635" s="216"/>
      <c r="BO635" s="177"/>
      <c r="BP635" s="216"/>
      <c r="BQ635" s="1"/>
    </row>
    <row r="636" spans="1:69" s="1" customFormat="1" ht="16.5" hidden="1" customHeight="1" x14ac:dyDescent="0.2">
      <c r="A636" s="114"/>
      <c r="B636" s="16"/>
      <c r="C636" s="72" t="s">
        <v>294</v>
      </c>
      <c r="D636" s="72" t="s">
        <v>73</v>
      </c>
      <c r="E636" s="73" t="s">
        <v>987</v>
      </c>
      <c r="F636" s="74" t="s">
        <v>926</v>
      </c>
      <c r="G636" s="75" t="s">
        <v>584</v>
      </c>
      <c r="H636" s="76">
        <v>8</v>
      </c>
      <c r="I636" s="77">
        <v>742</v>
      </c>
      <c r="J636" s="78">
        <f>ROUND(I636*H636,2)</f>
        <v>5936</v>
      </c>
      <c r="K636" s="142"/>
      <c r="M636" s="161">
        <v>0</v>
      </c>
      <c r="N636" s="162">
        <f>M636*I636</f>
        <v>0</v>
      </c>
      <c r="O636" s="161">
        <v>0</v>
      </c>
      <c r="P636" s="162">
        <f>O636*I636</f>
        <v>0</v>
      </c>
      <c r="Q636" s="161">
        <v>0</v>
      </c>
      <c r="R636" s="162">
        <f>Q636*I636</f>
        <v>0</v>
      </c>
      <c r="S636" s="161">
        <f>M636+O636</f>
        <v>0</v>
      </c>
      <c r="T636" s="162">
        <f>S636*I636</f>
        <v>0</v>
      </c>
      <c r="U636" s="161">
        <v>0</v>
      </c>
      <c r="V636" s="162">
        <f>U636*I636</f>
        <v>0</v>
      </c>
      <c r="W636" s="161">
        <f>Q636+S636</f>
        <v>0</v>
      </c>
      <c r="X636" s="162">
        <f>W636*I636</f>
        <v>0</v>
      </c>
      <c r="Y636" s="161">
        <v>0</v>
      </c>
      <c r="Z636" s="162">
        <f>Y636*I636</f>
        <v>0</v>
      </c>
      <c r="AA636" s="161" t="e">
        <f>#REF!+#REF!</f>
        <v>#REF!</v>
      </c>
      <c r="AB636" s="162" t="e">
        <f>AA636*I636</f>
        <v>#REF!</v>
      </c>
      <c r="AC636" s="161">
        <v>0</v>
      </c>
      <c r="AD636" s="162">
        <f>AC636*I636</f>
        <v>0</v>
      </c>
      <c r="AE636" s="161" t="e">
        <f>Y636+AA636</f>
        <v>#REF!</v>
      </c>
      <c r="AF636" s="162" t="e">
        <f>AE636*I636</f>
        <v>#REF!</v>
      </c>
      <c r="AG636" s="161">
        <v>0</v>
      </c>
      <c r="AH636" s="162">
        <f>AG636*I636</f>
        <v>0</v>
      </c>
      <c r="AI636" s="161" t="e">
        <f>AC636+AE636</f>
        <v>#REF!</v>
      </c>
      <c r="AJ636" s="162" t="e">
        <f>AI636*I636</f>
        <v>#REF!</v>
      </c>
      <c r="AK636" s="161">
        <v>0</v>
      </c>
      <c r="AL636" s="162">
        <f>AK636*I636</f>
        <v>0</v>
      </c>
      <c r="AM636" s="161" t="e">
        <f>AG636+AI636</f>
        <v>#REF!</v>
      </c>
      <c r="AN636" s="162" t="e">
        <f>AM636*I636</f>
        <v>#REF!</v>
      </c>
      <c r="AO636" s="161">
        <v>0</v>
      </c>
      <c r="AP636" s="162">
        <f>AO636*I636</f>
        <v>0</v>
      </c>
      <c r="AQ636" s="161" t="e">
        <f>AK636+AM636</f>
        <v>#REF!</v>
      </c>
      <c r="AR636" s="162" t="e">
        <f>AQ636*I636</f>
        <v>#REF!</v>
      </c>
      <c r="AS636" s="161">
        <v>0</v>
      </c>
      <c r="AT636" s="162">
        <f>AS636*I636</f>
        <v>0</v>
      </c>
      <c r="AU636" s="161" t="e">
        <f>AO636+AQ636</f>
        <v>#REF!</v>
      </c>
      <c r="AV636" s="162" t="e">
        <f>AU636*I636</f>
        <v>#REF!</v>
      </c>
      <c r="AW636" s="161">
        <v>0</v>
      </c>
      <c r="AX636" s="162">
        <f>AW636*I636</f>
        <v>0</v>
      </c>
      <c r="AY636" s="161" t="e">
        <f t="shared" ref="AY636" si="1059">AS636+AU636</f>
        <v>#REF!</v>
      </c>
      <c r="AZ636" s="162" t="e">
        <f>AY636*I636</f>
        <v>#REF!</v>
      </c>
      <c r="BA636" s="161">
        <v>0</v>
      </c>
      <c r="BB636" s="162">
        <f>BA636*I636</f>
        <v>0</v>
      </c>
      <c r="BC636" s="161" t="e">
        <f t="shared" ref="BC636" si="1060">AW636+AY636</f>
        <v>#REF!</v>
      </c>
      <c r="BD636" s="162" t="e">
        <f>BC636*I636</f>
        <v>#REF!</v>
      </c>
      <c r="BE636" s="161">
        <v>0</v>
      </c>
      <c r="BF636" s="162">
        <f>BE636*I636</f>
        <v>0</v>
      </c>
      <c r="BG636" s="161" t="e">
        <f t="shared" ref="BG636" si="1061">BA636+BC636</f>
        <v>#REF!</v>
      </c>
      <c r="BH636" s="162" t="e">
        <f>BG636*I636</f>
        <v>#REF!</v>
      </c>
      <c r="BI636" s="161">
        <v>0</v>
      </c>
      <c r="BJ636" s="162">
        <f>BI636*I636</f>
        <v>0</v>
      </c>
      <c r="BK636" s="161" t="e">
        <f t="shared" ref="BK636" si="1062">BE636+BG636</f>
        <v>#REF!</v>
      </c>
      <c r="BL636" s="162" t="e">
        <f>BK636*I636</f>
        <v>#REF!</v>
      </c>
      <c r="BM636" s="161">
        <v>0</v>
      </c>
      <c r="BN636" s="162">
        <f>BM636*I636</f>
        <v>0</v>
      </c>
      <c r="BO636" s="161" t="e">
        <f>BI636+BK636</f>
        <v>#REF!</v>
      </c>
      <c r="BP636" s="162" t="e">
        <f>BO636*I636</f>
        <v>#REF!</v>
      </c>
      <c r="BQ636" s="6"/>
    </row>
    <row r="637" spans="1:69" s="5" customFormat="1" ht="11.25" hidden="1" customHeight="1" x14ac:dyDescent="0.2">
      <c r="B637" s="81"/>
      <c r="C637" s="82"/>
      <c r="D637" s="79" t="s">
        <v>77</v>
      </c>
      <c r="E637" s="83" t="s">
        <v>5</v>
      </c>
      <c r="F637" s="84" t="s">
        <v>918</v>
      </c>
      <c r="G637" s="82"/>
      <c r="H637" s="83" t="s">
        <v>5</v>
      </c>
      <c r="I637" s="85"/>
      <c r="J637" s="82"/>
      <c r="K637" s="145"/>
      <c r="M637" s="176"/>
      <c r="N637" s="219"/>
      <c r="O637" s="176"/>
      <c r="P637" s="219"/>
      <c r="Q637" s="176"/>
      <c r="R637" s="219"/>
      <c r="S637" s="176"/>
      <c r="T637" s="219"/>
      <c r="U637" s="176"/>
      <c r="V637" s="219"/>
      <c r="W637" s="176"/>
      <c r="X637" s="219"/>
      <c r="Y637" s="176"/>
      <c r="Z637" s="219"/>
      <c r="AA637" s="176"/>
      <c r="AB637" s="219"/>
      <c r="AC637" s="176"/>
      <c r="AD637" s="219"/>
      <c r="AE637" s="176"/>
      <c r="AF637" s="219"/>
      <c r="AG637" s="176"/>
      <c r="AH637" s="219"/>
      <c r="AI637" s="176"/>
      <c r="AJ637" s="219"/>
      <c r="AK637" s="176"/>
      <c r="AL637" s="219"/>
      <c r="AM637" s="176"/>
      <c r="AN637" s="219"/>
      <c r="AO637" s="176"/>
      <c r="AP637" s="219"/>
      <c r="AQ637" s="176"/>
      <c r="AR637" s="219"/>
      <c r="AS637" s="176"/>
      <c r="AT637" s="219"/>
      <c r="AU637" s="176"/>
      <c r="AV637" s="219"/>
      <c r="AW637" s="176"/>
      <c r="AX637" s="219"/>
      <c r="AY637" s="176"/>
      <c r="AZ637" s="219"/>
      <c r="BA637" s="176"/>
      <c r="BB637" s="219"/>
      <c r="BC637" s="176"/>
      <c r="BD637" s="219"/>
      <c r="BE637" s="176"/>
      <c r="BF637" s="219"/>
      <c r="BG637" s="176"/>
      <c r="BH637" s="219"/>
      <c r="BI637" s="176"/>
      <c r="BJ637" s="219"/>
      <c r="BK637" s="176"/>
      <c r="BL637" s="219"/>
      <c r="BM637" s="176"/>
      <c r="BN637" s="219"/>
      <c r="BO637" s="176"/>
      <c r="BP637" s="219"/>
      <c r="BQ637" s="1"/>
    </row>
    <row r="638" spans="1:69" s="6" customFormat="1" ht="11.25" hidden="1" customHeight="1" x14ac:dyDescent="0.2">
      <c r="B638" s="86"/>
      <c r="C638" s="87"/>
      <c r="D638" s="79" t="s">
        <v>77</v>
      </c>
      <c r="E638" s="88" t="s">
        <v>5</v>
      </c>
      <c r="F638" s="89" t="s">
        <v>88</v>
      </c>
      <c r="G638" s="87"/>
      <c r="H638" s="90">
        <v>8</v>
      </c>
      <c r="I638" s="91"/>
      <c r="J638" s="87"/>
      <c r="K638" s="146"/>
      <c r="M638" s="177"/>
      <c r="N638" s="216"/>
      <c r="O638" s="177"/>
      <c r="P638" s="216"/>
      <c r="Q638" s="177"/>
      <c r="R638" s="216"/>
      <c r="S638" s="177"/>
      <c r="T638" s="216"/>
      <c r="U638" s="177"/>
      <c r="V638" s="216"/>
      <c r="W638" s="177"/>
      <c r="X638" s="216"/>
      <c r="Y638" s="177"/>
      <c r="Z638" s="216"/>
      <c r="AA638" s="177"/>
      <c r="AB638" s="216"/>
      <c r="AC638" s="177"/>
      <c r="AD638" s="216"/>
      <c r="AE638" s="177"/>
      <c r="AF638" s="216"/>
      <c r="AG638" s="177"/>
      <c r="AH638" s="216"/>
      <c r="AI638" s="177"/>
      <c r="AJ638" s="216"/>
      <c r="AK638" s="177"/>
      <c r="AL638" s="216"/>
      <c r="AM638" s="177"/>
      <c r="AN638" s="216"/>
      <c r="AO638" s="177"/>
      <c r="AP638" s="216"/>
      <c r="AQ638" s="177"/>
      <c r="AR638" s="216"/>
      <c r="AS638" s="177"/>
      <c r="AT638" s="216"/>
      <c r="AU638" s="177"/>
      <c r="AV638" s="216"/>
      <c r="AW638" s="177"/>
      <c r="AX638" s="216"/>
      <c r="AY638" s="177"/>
      <c r="AZ638" s="216"/>
      <c r="BA638" s="177"/>
      <c r="BB638" s="216"/>
      <c r="BC638" s="177"/>
      <c r="BD638" s="216"/>
      <c r="BE638" s="177"/>
      <c r="BF638" s="216"/>
      <c r="BG638" s="177"/>
      <c r="BH638" s="216"/>
      <c r="BI638" s="177"/>
      <c r="BJ638" s="216"/>
      <c r="BK638" s="177"/>
      <c r="BL638" s="216"/>
      <c r="BM638" s="177"/>
      <c r="BN638" s="216"/>
      <c r="BO638" s="177"/>
      <c r="BP638" s="216"/>
    </row>
    <row r="639" spans="1:69" s="7" customFormat="1" ht="11.25" hidden="1" customHeight="1" x14ac:dyDescent="0.2">
      <c r="B639" s="92"/>
      <c r="C639" s="93"/>
      <c r="D639" s="79" t="s">
        <v>77</v>
      </c>
      <c r="E639" s="94" t="s">
        <v>5</v>
      </c>
      <c r="F639" s="95" t="s">
        <v>78</v>
      </c>
      <c r="G639" s="93"/>
      <c r="H639" s="96">
        <v>8</v>
      </c>
      <c r="I639" s="97"/>
      <c r="J639" s="93"/>
      <c r="K639" s="147"/>
      <c r="M639" s="178"/>
      <c r="N639" s="220"/>
      <c r="O639" s="178"/>
      <c r="P639" s="220"/>
      <c r="Q639" s="178"/>
      <c r="R639" s="220"/>
      <c r="S639" s="178"/>
      <c r="T639" s="220"/>
      <c r="U639" s="178"/>
      <c r="V639" s="220"/>
      <c r="W639" s="178"/>
      <c r="X639" s="220"/>
      <c r="Y639" s="178"/>
      <c r="Z639" s="220"/>
      <c r="AA639" s="178"/>
      <c r="AB639" s="220"/>
      <c r="AC639" s="178"/>
      <c r="AD639" s="220"/>
      <c r="AE639" s="178"/>
      <c r="AF639" s="220"/>
      <c r="AG639" s="178"/>
      <c r="AH639" s="220"/>
      <c r="AI639" s="178"/>
      <c r="AJ639" s="220"/>
      <c r="AK639" s="178"/>
      <c r="AL639" s="220"/>
      <c r="AM639" s="178"/>
      <c r="AN639" s="220"/>
      <c r="AO639" s="178"/>
      <c r="AP639" s="220"/>
      <c r="AQ639" s="178"/>
      <c r="AR639" s="220"/>
      <c r="AS639" s="178"/>
      <c r="AT639" s="220"/>
      <c r="AU639" s="178"/>
      <c r="AV639" s="220"/>
      <c r="AW639" s="178"/>
      <c r="AX639" s="220"/>
      <c r="AY639" s="178"/>
      <c r="AZ639" s="220"/>
      <c r="BA639" s="178"/>
      <c r="BB639" s="220"/>
      <c r="BC639" s="178"/>
      <c r="BD639" s="220"/>
      <c r="BE639" s="178"/>
      <c r="BF639" s="220"/>
      <c r="BG639" s="178"/>
      <c r="BH639" s="220"/>
      <c r="BI639" s="178"/>
      <c r="BJ639" s="220"/>
      <c r="BK639" s="178"/>
      <c r="BL639" s="220"/>
      <c r="BM639" s="178"/>
      <c r="BN639" s="220"/>
      <c r="BO639" s="178"/>
      <c r="BP639" s="220"/>
      <c r="BQ639" s="1"/>
    </row>
    <row r="640" spans="1:69" s="1" customFormat="1" ht="16.5" hidden="1" customHeight="1" x14ac:dyDescent="0.2">
      <c r="A640" s="114"/>
      <c r="B640" s="16"/>
      <c r="C640" s="72" t="s">
        <v>295</v>
      </c>
      <c r="D640" s="72" t="s">
        <v>73</v>
      </c>
      <c r="E640" s="73" t="s">
        <v>988</v>
      </c>
      <c r="F640" s="74" t="s">
        <v>989</v>
      </c>
      <c r="G640" s="75" t="s">
        <v>584</v>
      </c>
      <c r="H640" s="76">
        <v>4</v>
      </c>
      <c r="I640" s="77">
        <v>37.1</v>
      </c>
      <c r="J640" s="78">
        <f>ROUND(I640*H640,2)</f>
        <v>148.4</v>
      </c>
      <c r="K640" s="142"/>
      <c r="M640" s="161">
        <v>0</v>
      </c>
      <c r="N640" s="162">
        <f>M640*I640</f>
        <v>0</v>
      </c>
      <c r="O640" s="161">
        <v>0</v>
      </c>
      <c r="P640" s="162">
        <f>O640*I640</f>
        <v>0</v>
      </c>
      <c r="Q640" s="161">
        <v>0</v>
      </c>
      <c r="R640" s="162">
        <f>Q640*I640</f>
        <v>0</v>
      </c>
      <c r="S640" s="161">
        <f>M640+O640</f>
        <v>0</v>
      </c>
      <c r="T640" s="162">
        <f>S640*I640</f>
        <v>0</v>
      </c>
      <c r="U640" s="161">
        <v>0</v>
      </c>
      <c r="V640" s="162">
        <f>U640*I640</f>
        <v>0</v>
      </c>
      <c r="W640" s="161">
        <f>Q640+S640</f>
        <v>0</v>
      </c>
      <c r="X640" s="162">
        <f>W640*I640</f>
        <v>0</v>
      </c>
      <c r="Y640" s="161">
        <v>0</v>
      </c>
      <c r="Z640" s="162">
        <f>Y640*I640</f>
        <v>0</v>
      </c>
      <c r="AA640" s="161" t="e">
        <f>#REF!+#REF!</f>
        <v>#REF!</v>
      </c>
      <c r="AB640" s="162" t="e">
        <f>AA640*I640</f>
        <v>#REF!</v>
      </c>
      <c r="AC640" s="161">
        <v>0</v>
      </c>
      <c r="AD640" s="162">
        <f>AC640*I640</f>
        <v>0</v>
      </c>
      <c r="AE640" s="161" t="e">
        <f>Y640+AA640</f>
        <v>#REF!</v>
      </c>
      <c r="AF640" s="162" t="e">
        <f>AE640*I640</f>
        <v>#REF!</v>
      </c>
      <c r="AG640" s="161">
        <v>0</v>
      </c>
      <c r="AH640" s="162">
        <f>AG640*I640</f>
        <v>0</v>
      </c>
      <c r="AI640" s="161" t="e">
        <f>AC640+AE640</f>
        <v>#REF!</v>
      </c>
      <c r="AJ640" s="162" t="e">
        <f>AI640*I640</f>
        <v>#REF!</v>
      </c>
      <c r="AK640" s="161">
        <v>0</v>
      </c>
      <c r="AL640" s="162">
        <f>AK640*I640</f>
        <v>0</v>
      </c>
      <c r="AM640" s="161" t="e">
        <f>AG640+AI640</f>
        <v>#REF!</v>
      </c>
      <c r="AN640" s="162" t="e">
        <f>AM640*I640</f>
        <v>#REF!</v>
      </c>
      <c r="AO640" s="161">
        <v>0</v>
      </c>
      <c r="AP640" s="162">
        <f>AO640*I640</f>
        <v>0</v>
      </c>
      <c r="AQ640" s="161" t="e">
        <f>AK640+AM640</f>
        <v>#REF!</v>
      </c>
      <c r="AR640" s="162" t="e">
        <f>AQ640*I640</f>
        <v>#REF!</v>
      </c>
      <c r="AS640" s="161">
        <v>0</v>
      </c>
      <c r="AT640" s="162">
        <f>AS640*I640</f>
        <v>0</v>
      </c>
      <c r="AU640" s="161" t="e">
        <f>AO640+AQ640</f>
        <v>#REF!</v>
      </c>
      <c r="AV640" s="162" t="e">
        <f>AU640*I640</f>
        <v>#REF!</v>
      </c>
      <c r="AW640" s="161">
        <v>0</v>
      </c>
      <c r="AX640" s="162">
        <f>AW640*I640</f>
        <v>0</v>
      </c>
      <c r="AY640" s="161" t="e">
        <f t="shared" ref="AY640" si="1063">AS640+AU640</f>
        <v>#REF!</v>
      </c>
      <c r="AZ640" s="162" t="e">
        <f>AY640*I640</f>
        <v>#REF!</v>
      </c>
      <c r="BA640" s="161">
        <v>0</v>
      </c>
      <c r="BB640" s="162">
        <f>BA640*I640</f>
        <v>0</v>
      </c>
      <c r="BC640" s="161" t="e">
        <f t="shared" ref="BC640" si="1064">AW640+AY640</f>
        <v>#REF!</v>
      </c>
      <c r="BD640" s="162" t="e">
        <f>BC640*I640</f>
        <v>#REF!</v>
      </c>
      <c r="BE640" s="161">
        <v>0</v>
      </c>
      <c r="BF640" s="162">
        <f>BE640*I640</f>
        <v>0</v>
      </c>
      <c r="BG640" s="161" t="e">
        <f t="shared" ref="BG640" si="1065">BA640+BC640</f>
        <v>#REF!</v>
      </c>
      <c r="BH640" s="162" t="e">
        <f>BG640*I640</f>
        <v>#REF!</v>
      </c>
      <c r="BI640" s="161">
        <v>0</v>
      </c>
      <c r="BJ640" s="162">
        <f>BI640*I640</f>
        <v>0</v>
      </c>
      <c r="BK640" s="161" t="e">
        <f t="shared" ref="BK640" si="1066">BE640+BG640</f>
        <v>#REF!</v>
      </c>
      <c r="BL640" s="162" t="e">
        <f>BK640*I640</f>
        <v>#REF!</v>
      </c>
      <c r="BM640" s="161">
        <v>0</v>
      </c>
      <c r="BN640" s="162">
        <f>BM640*I640</f>
        <v>0</v>
      </c>
      <c r="BO640" s="161" t="e">
        <f>BI640+BK640</f>
        <v>#REF!</v>
      </c>
      <c r="BP640" s="162" t="e">
        <f>BO640*I640</f>
        <v>#REF!</v>
      </c>
      <c r="BQ640" s="5"/>
    </row>
    <row r="641" spans="1:69" s="5" customFormat="1" ht="11.25" hidden="1" customHeight="1" x14ac:dyDescent="0.2">
      <c r="B641" s="81"/>
      <c r="C641" s="82"/>
      <c r="D641" s="79" t="s">
        <v>77</v>
      </c>
      <c r="E641" s="83" t="s">
        <v>5</v>
      </c>
      <c r="F641" s="84" t="s">
        <v>918</v>
      </c>
      <c r="G641" s="82"/>
      <c r="H641" s="83" t="s">
        <v>5</v>
      </c>
      <c r="I641" s="85"/>
      <c r="J641" s="82"/>
      <c r="K641" s="145"/>
      <c r="M641" s="176"/>
      <c r="N641" s="219"/>
      <c r="O641" s="176"/>
      <c r="P641" s="219"/>
      <c r="Q641" s="176"/>
      <c r="R641" s="219"/>
      <c r="S641" s="176"/>
      <c r="T641" s="219"/>
      <c r="U641" s="176"/>
      <c r="V641" s="219"/>
      <c r="W641" s="176"/>
      <c r="X641" s="219"/>
      <c r="Y641" s="176"/>
      <c r="Z641" s="219"/>
      <c r="AA641" s="176"/>
      <c r="AB641" s="219"/>
      <c r="AC641" s="176"/>
      <c r="AD641" s="219"/>
      <c r="AE641" s="176"/>
      <c r="AF641" s="219"/>
      <c r="AG641" s="176"/>
      <c r="AH641" s="219"/>
      <c r="AI641" s="176"/>
      <c r="AJ641" s="219"/>
      <c r="AK641" s="176"/>
      <c r="AL641" s="219"/>
      <c r="AM641" s="176"/>
      <c r="AN641" s="219"/>
      <c r="AO641" s="176"/>
      <c r="AP641" s="219"/>
      <c r="AQ641" s="176"/>
      <c r="AR641" s="219"/>
      <c r="AS641" s="176"/>
      <c r="AT641" s="219"/>
      <c r="AU641" s="176"/>
      <c r="AV641" s="219"/>
      <c r="AW641" s="176"/>
      <c r="AX641" s="219"/>
      <c r="AY641" s="176"/>
      <c r="AZ641" s="219"/>
      <c r="BA641" s="176"/>
      <c r="BB641" s="219"/>
      <c r="BC641" s="176"/>
      <c r="BD641" s="219"/>
      <c r="BE641" s="176"/>
      <c r="BF641" s="219"/>
      <c r="BG641" s="176"/>
      <c r="BH641" s="219"/>
      <c r="BI641" s="176"/>
      <c r="BJ641" s="219"/>
      <c r="BK641" s="176"/>
      <c r="BL641" s="219"/>
      <c r="BM641" s="176"/>
      <c r="BN641" s="219"/>
      <c r="BO641" s="176"/>
      <c r="BP641" s="219"/>
      <c r="BQ641" s="6"/>
    </row>
    <row r="642" spans="1:69" s="6" customFormat="1" ht="11.25" hidden="1" customHeight="1" x14ac:dyDescent="0.2">
      <c r="B642" s="86"/>
      <c r="C642" s="87"/>
      <c r="D642" s="79" t="s">
        <v>77</v>
      </c>
      <c r="E642" s="88" t="s">
        <v>5</v>
      </c>
      <c r="F642" s="89" t="s">
        <v>75</v>
      </c>
      <c r="G642" s="87"/>
      <c r="H642" s="90">
        <v>4</v>
      </c>
      <c r="I642" s="91"/>
      <c r="J642" s="87"/>
      <c r="K642" s="146"/>
      <c r="M642" s="177"/>
      <c r="N642" s="216"/>
      <c r="O642" s="177"/>
      <c r="P642" s="216"/>
      <c r="Q642" s="177"/>
      <c r="R642" s="216"/>
      <c r="S642" s="177"/>
      <c r="T642" s="216"/>
      <c r="U642" s="177"/>
      <c r="V642" s="216"/>
      <c r="W642" s="177"/>
      <c r="X642" s="216"/>
      <c r="Y642" s="177"/>
      <c r="Z642" s="216"/>
      <c r="AA642" s="177"/>
      <c r="AB642" s="216"/>
      <c r="AC642" s="177"/>
      <c r="AD642" s="216"/>
      <c r="AE642" s="177"/>
      <c r="AF642" s="216"/>
      <c r="AG642" s="177"/>
      <c r="AH642" s="216"/>
      <c r="AI642" s="177"/>
      <c r="AJ642" s="216"/>
      <c r="AK642" s="177"/>
      <c r="AL642" s="216"/>
      <c r="AM642" s="177"/>
      <c r="AN642" s="216"/>
      <c r="AO642" s="177"/>
      <c r="AP642" s="216"/>
      <c r="AQ642" s="177"/>
      <c r="AR642" s="216"/>
      <c r="AS642" s="177"/>
      <c r="AT642" s="216"/>
      <c r="AU642" s="177"/>
      <c r="AV642" s="216"/>
      <c r="AW642" s="177"/>
      <c r="AX642" s="216"/>
      <c r="AY642" s="177"/>
      <c r="AZ642" s="216"/>
      <c r="BA642" s="177"/>
      <c r="BB642" s="216"/>
      <c r="BC642" s="177"/>
      <c r="BD642" s="216"/>
      <c r="BE642" s="177"/>
      <c r="BF642" s="216"/>
      <c r="BG642" s="177"/>
      <c r="BH642" s="216"/>
      <c r="BI642" s="177"/>
      <c r="BJ642" s="216"/>
      <c r="BK642" s="177"/>
      <c r="BL642" s="216"/>
      <c r="BM642" s="177"/>
      <c r="BN642" s="216"/>
      <c r="BO642" s="177"/>
      <c r="BP642" s="216"/>
      <c r="BQ642" s="7"/>
    </row>
    <row r="643" spans="1:69" s="7" customFormat="1" ht="11.25" hidden="1" customHeight="1" x14ac:dyDescent="0.2">
      <c r="B643" s="92"/>
      <c r="C643" s="93"/>
      <c r="D643" s="79" t="s">
        <v>77</v>
      </c>
      <c r="E643" s="94" t="s">
        <v>5</v>
      </c>
      <c r="F643" s="95" t="s">
        <v>78</v>
      </c>
      <c r="G643" s="93"/>
      <c r="H643" s="96">
        <v>4</v>
      </c>
      <c r="I643" s="97"/>
      <c r="J643" s="93"/>
      <c r="K643" s="147"/>
      <c r="M643" s="178"/>
      <c r="N643" s="220"/>
      <c r="O643" s="178"/>
      <c r="P643" s="220"/>
      <c r="Q643" s="178"/>
      <c r="R643" s="220"/>
      <c r="S643" s="178"/>
      <c r="T643" s="220"/>
      <c r="U643" s="178"/>
      <c r="V643" s="220"/>
      <c r="W643" s="178"/>
      <c r="X643" s="220"/>
      <c r="Y643" s="178"/>
      <c r="Z643" s="220"/>
      <c r="AA643" s="178"/>
      <c r="AB643" s="220"/>
      <c r="AC643" s="178"/>
      <c r="AD643" s="220"/>
      <c r="AE643" s="178"/>
      <c r="AF643" s="220"/>
      <c r="AG643" s="178"/>
      <c r="AH643" s="220"/>
      <c r="AI643" s="178"/>
      <c r="AJ643" s="220"/>
      <c r="AK643" s="178"/>
      <c r="AL643" s="220"/>
      <c r="AM643" s="178"/>
      <c r="AN643" s="220"/>
      <c r="AO643" s="178"/>
      <c r="AP643" s="220"/>
      <c r="AQ643" s="178"/>
      <c r="AR643" s="220"/>
      <c r="AS643" s="178"/>
      <c r="AT643" s="220"/>
      <c r="AU643" s="178"/>
      <c r="AV643" s="220"/>
      <c r="AW643" s="178"/>
      <c r="AX643" s="220"/>
      <c r="AY643" s="178"/>
      <c r="AZ643" s="220"/>
      <c r="BA643" s="178"/>
      <c r="BB643" s="220"/>
      <c r="BC643" s="178"/>
      <c r="BD643" s="220"/>
      <c r="BE643" s="178"/>
      <c r="BF643" s="220"/>
      <c r="BG643" s="178"/>
      <c r="BH643" s="220"/>
      <c r="BI643" s="178"/>
      <c r="BJ643" s="220"/>
      <c r="BK643" s="178"/>
      <c r="BL643" s="220"/>
      <c r="BM643" s="178"/>
      <c r="BN643" s="220"/>
      <c r="BO643" s="178"/>
      <c r="BP643" s="220"/>
      <c r="BQ643" s="1"/>
    </row>
    <row r="644" spans="1:69" s="1" customFormat="1" ht="16.5" hidden="1" customHeight="1" x14ac:dyDescent="0.2">
      <c r="A644" s="114"/>
      <c r="B644" s="16"/>
      <c r="C644" s="72" t="s">
        <v>296</v>
      </c>
      <c r="D644" s="72" t="s">
        <v>73</v>
      </c>
      <c r="E644" s="73" t="s">
        <v>990</v>
      </c>
      <c r="F644" s="74" t="s">
        <v>991</v>
      </c>
      <c r="G644" s="75" t="s">
        <v>130</v>
      </c>
      <c r="H644" s="76">
        <v>8</v>
      </c>
      <c r="I644" s="77">
        <v>333.9</v>
      </c>
      <c r="J644" s="78">
        <f>ROUND(I644*H644,2)</f>
        <v>2671.2</v>
      </c>
      <c r="K644" s="142"/>
      <c r="M644" s="161">
        <v>0</v>
      </c>
      <c r="N644" s="162">
        <f>M644*I644</f>
        <v>0</v>
      </c>
      <c r="O644" s="161">
        <v>0</v>
      </c>
      <c r="P644" s="162">
        <f>O644*I644</f>
        <v>0</v>
      </c>
      <c r="Q644" s="161">
        <v>0</v>
      </c>
      <c r="R644" s="162">
        <f>Q644*I644</f>
        <v>0</v>
      </c>
      <c r="S644" s="161">
        <f>M644+O644</f>
        <v>0</v>
      </c>
      <c r="T644" s="162">
        <f>S644*I644</f>
        <v>0</v>
      </c>
      <c r="U644" s="161">
        <v>0</v>
      </c>
      <c r="V644" s="162">
        <f>U644*I644</f>
        <v>0</v>
      </c>
      <c r="W644" s="161">
        <f>Q644+S644</f>
        <v>0</v>
      </c>
      <c r="X644" s="162">
        <f>W644*I644</f>
        <v>0</v>
      </c>
      <c r="Y644" s="161">
        <v>0</v>
      </c>
      <c r="Z644" s="162">
        <f>Y644*I644</f>
        <v>0</v>
      </c>
      <c r="AA644" s="161" t="e">
        <f>#REF!+#REF!</f>
        <v>#REF!</v>
      </c>
      <c r="AB644" s="162" t="e">
        <f>AA644*I644</f>
        <v>#REF!</v>
      </c>
      <c r="AC644" s="161">
        <v>0</v>
      </c>
      <c r="AD644" s="162">
        <f>AC644*I644</f>
        <v>0</v>
      </c>
      <c r="AE644" s="161" t="e">
        <f>Y644+AA644</f>
        <v>#REF!</v>
      </c>
      <c r="AF644" s="162" t="e">
        <f>AE644*I644</f>
        <v>#REF!</v>
      </c>
      <c r="AG644" s="161">
        <v>0</v>
      </c>
      <c r="AH644" s="162">
        <f>AG644*I644</f>
        <v>0</v>
      </c>
      <c r="AI644" s="161" t="e">
        <f>AC644+AE644</f>
        <v>#REF!</v>
      </c>
      <c r="AJ644" s="162" t="e">
        <f>AI644*I644</f>
        <v>#REF!</v>
      </c>
      <c r="AK644" s="161">
        <v>0</v>
      </c>
      <c r="AL644" s="162">
        <f>AK644*I644</f>
        <v>0</v>
      </c>
      <c r="AM644" s="161" t="e">
        <f>AG644+AI644</f>
        <v>#REF!</v>
      </c>
      <c r="AN644" s="162" t="e">
        <f>AM644*I644</f>
        <v>#REF!</v>
      </c>
      <c r="AO644" s="161">
        <v>0</v>
      </c>
      <c r="AP644" s="162">
        <f>AO644*I644</f>
        <v>0</v>
      </c>
      <c r="AQ644" s="161" t="e">
        <f>AK644+AM644</f>
        <v>#REF!</v>
      </c>
      <c r="AR644" s="162" t="e">
        <f>AQ644*I644</f>
        <v>#REF!</v>
      </c>
      <c r="AS644" s="161">
        <v>0</v>
      </c>
      <c r="AT644" s="162">
        <f>AS644*I644</f>
        <v>0</v>
      </c>
      <c r="AU644" s="161" t="e">
        <f>AO644+AQ644</f>
        <v>#REF!</v>
      </c>
      <c r="AV644" s="162" t="e">
        <f>AU644*I644</f>
        <v>#REF!</v>
      </c>
      <c r="AW644" s="161">
        <v>0</v>
      </c>
      <c r="AX644" s="162">
        <f>AW644*I644</f>
        <v>0</v>
      </c>
      <c r="AY644" s="161" t="e">
        <f t="shared" ref="AY644" si="1067">AS644+AU644</f>
        <v>#REF!</v>
      </c>
      <c r="AZ644" s="162" t="e">
        <f>AY644*I644</f>
        <v>#REF!</v>
      </c>
      <c r="BA644" s="161">
        <v>0</v>
      </c>
      <c r="BB644" s="162">
        <f>BA644*I644</f>
        <v>0</v>
      </c>
      <c r="BC644" s="161" t="e">
        <f t="shared" ref="BC644" si="1068">AW644+AY644</f>
        <v>#REF!</v>
      </c>
      <c r="BD644" s="162" t="e">
        <f>BC644*I644</f>
        <v>#REF!</v>
      </c>
      <c r="BE644" s="161">
        <v>0</v>
      </c>
      <c r="BF644" s="162">
        <f>BE644*I644</f>
        <v>0</v>
      </c>
      <c r="BG644" s="161" t="e">
        <f t="shared" ref="BG644" si="1069">BA644+BC644</f>
        <v>#REF!</v>
      </c>
      <c r="BH644" s="162" t="e">
        <f>BG644*I644</f>
        <v>#REF!</v>
      </c>
      <c r="BI644" s="161">
        <v>0</v>
      </c>
      <c r="BJ644" s="162">
        <f>BI644*I644</f>
        <v>0</v>
      </c>
      <c r="BK644" s="161" t="e">
        <f t="shared" ref="BK644" si="1070">BE644+BG644</f>
        <v>#REF!</v>
      </c>
      <c r="BL644" s="162" t="e">
        <f>BK644*I644</f>
        <v>#REF!</v>
      </c>
      <c r="BM644" s="161">
        <v>0</v>
      </c>
      <c r="BN644" s="162">
        <f>BM644*I644</f>
        <v>0</v>
      </c>
      <c r="BO644" s="161" t="e">
        <f>BI644+BK644</f>
        <v>#REF!</v>
      </c>
      <c r="BP644" s="162" t="e">
        <f>BO644*I644</f>
        <v>#REF!</v>
      </c>
      <c r="BQ644" s="5"/>
    </row>
    <row r="645" spans="1:69" s="1" customFormat="1" ht="29.25" hidden="1" customHeight="1" x14ac:dyDescent="0.2">
      <c r="A645" s="114"/>
      <c r="B645" s="16"/>
      <c r="C645" s="113"/>
      <c r="D645" s="79" t="s">
        <v>76</v>
      </c>
      <c r="E645" s="113"/>
      <c r="F645" s="80" t="s">
        <v>980</v>
      </c>
      <c r="G645" s="113"/>
      <c r="H645" s="113"/>
      <c r="I645" s="42"/>
      <c r="J645" s="113"/>
      <c r="K645" s="142"/>
      <c r="M645" s="171"/>
      <c r="N645" s="172"/>
      <c r="O645" s="171"/>
      <c r="P645" s="172"/>
      <c r="Q645" s="171"/>
      <c r="R645" s="172"/>
      <c r="S645" s="171"/>
      <c r="T645" s="172"/>
      <c r="U645" s="171"/>
      <c r="V645" s="172"/>
      <c r="W645" s="171"/>
      <c r="X645" s="172"/>
      <c r="Y645" s="171"/>
      <c r="Z645" s="172"/>
      <c r="AA645" s="171"/>
      <c r="AB645" s="172"/>
      <c r="AC645" s="171"/>
      <c r="AD645" s="172"/>
      <c r="AE645" s="171"/>
      <c r="AF645" s="172"/>
      <c r="AG645" s="171"/>
      <c r="AH645" s="172"/>
      <c r="AI645" s="171"/>
      <c r="AJ645" s="172"/>
      <c r="AK645" s="171"/>
      <c r="AL645" s="172"/>
      <c r="AM645" s="171"/>
      <c r="AN645" s="172"/>
      <c r="AO645" s="171"/>
      <c r="AP645" s="172"/>
      <c r="AQ645" s="171"/>
      <c r="AR645" s="172"/>
      <c r="AS645" s="171"/>
      <c r="AT645" s="172"/>
      <c r="AU645" s="171"/>
      <c r="AV645" s="172"/>
      <c r="AW645" s="171"/>
      <c r="AX645" s="172"/>
      <c r="AY645" s="171"/>
      <c r="AZ645" s="172"/>
      <c r="BA645" s="171"/>
      <c r="BB645" s="172"/>
      <c r="BC645" s="171"/>
      <c r="BD645" s="172"/>
      <c r="BE645" s="171"/>
      <c r="BF645" s="172"/>
      <c r="BG645" s="171"/>
      <c r="BH645" s="172"/>
      <c r="BI645" s="171"/>
      <c r="BJ645" s="172"/>
      <c r="BK645" s="171"/>
      <c r="BL645" s="172"/>
      <c r="BM645" s="171"/>
      <c r="BN645" s="172"/>
      <c r="BO645" s="171"/>
      <c r="BP645" s="172"/>
      <c r="BQ645" s="6"/>
    </row>
    <row r="646" spans="1:69" s="6" customFormat="1" ht="11.25" hidden="1" customHeight="1" x14ac:dyDescent="0.2">
      <c r="B646" s="86"/>
      <c r="C646" s="87"/>
      <c r="D646" s="79" t="s">
        <v>77</v>
      </c>
      <c r="E646" s="88" t="s">
        <v>5</v>
      </c>
      <c r="F646" s="89" t="s">
        <v>992</v>
      </c>
      <c r="G646" s="87"/>
      <c r="H646" s="90">
        <v>8</v>
      </c>
      <c r="I646" s="91"/>
      <c r="J646" s="87"/>
      <c r="K646" s="146"/>
      <c r="M646" s="177"/>
      <c r="N646" s="216"/>
      <c r="O646" s="177"/>
      <c r="P646" s="216"/>
      <c r="Q646" s="177"/>
      <c r="R646" s="216"/>
      <c r="S646" s="177"/>
      <c r="T646" s="216"/>
      <c r="U646" s="177"/>
      <c r="V646" s="216"/>
      <c r="W646" s="177"/>
      <c r="X646" s="216"/>
      <c r="Y646" s="177"/>
      <c r="Z646" s="216"/>
      <c r="AA646" s="177"/>
      <c r="AB646" s="216"/>
      <c r="AC646" s="177"/>
      <c r="AD646" s="216"/>
      <c r="AE646" s="177"/>
      <c r="AF646" s="216"/>
      <c r="AG646" s="177"/>
      <c r="AH646" s="216"/>
      <c r="AI646" s="177"/>
      <c r="AJ646" s="216"/>
      <c r="AK646" s="177"/>
      <c r="AL646" s="216"/>
      <c r="AM646" s="177"/>
      <c r="AN646" s="216"/>
      <c r="AO646" s="177"/>
      <c r="AP646" s="216"/>
      <c r="AQ646" s="177"/>
      <c r="AR646" s="216"/>
      <c r="AS646" s="177"/>
      <c r="AT646" s="216"/>
      <c r="AU646" s="177"/>
      <c r="AV646" s="216"/>
      <c r="AW646" s="177"/>
      <c r="AX646" s="216"/>
      <c r="AY646" s="177"/>
      <c r="AZ646" s="216"/>
      <c r="BA646" s="177"/>
      <c r="BB646" s="216"/>
      <c r="BC646" s="177"/>
      <c r="BD646" s="216"/>
      <c r="BE646" s="177"/>
      <c r="BF646" s="216"/>
      <c r="BG646" s="177"/>
      <c r="BH646" s="216"/>
      <c r="BI646" s="177"/>
      <c r="BJ646" s="216"/>
      <c r="BK646" s="177"/>
      <c r="BL646" s="216"/>
      <c r="BM646" s="177"/>
      <c r="BN646" s="216"/>
      <c r="BO646" s="177"/>
      <c r="BP646" s="216"/>
      <c r="BQ646" s="7"/>
    </row>
    <row r="647" spans="1:69" s="1" customFormat="1" ht="16.5" hidden="1" customHeight="1" x14ac:dyDescent="0.2">
      <c r="A647" s="114"/>
      <c r="B647" s="16"/>
      <c r="C647" s="72" t="s">
        <v>297</v>
      </c>
      <c r="D647" s="72" t="s">
        <v>73</v>
      </c>
      <c r="E647" s="73" t="s">
        <v>993</v>
      </c>
      <c r="F647" s="74" t="s">
        <v>994</v>
      </c>
      <c r="G647" s="75" t="s">
        <v>130</v>
      </c>
      <c r="H647" s="76">
        <v>4</v>
      </c>
      <c r="I647" s="77">
        <v>96.46</v>
      </c>
      <c r="J647" s="78">
        <f>ROUND(I647*H647,2)</f>
        <v>385.84</v>
      </c>
      <c r="K647" s="142"/>
      <c r="M647" s="161">
        <v>0</v>
      </c>
      <c r="N647" s="162">
        <f>M647*I647</f>
        <v>0</v>
      </c>
      <c r="O647" s="161">
        <v>0</v>
      </c>
      <c r="P647" s="162">
        <f>O647*I647</f>
        <v>0</v>
      </c>
      <c r="Q647" s="161">
        <v>0</v>
      </c>
      <c r="R647" s="162">
        <f>Q647*I647</f>
        <v>0</v>
      </c>
      <c r="S647" s="161">
        <f>M647+O647</f>
        <v>0</v>
      </c>
      <c r="T647" s="162">
        <f>S647*I647</f>
        <v>0</v>
      </c>
      <c r="U647" s="161">
        <v>0</v>
      </c>
      <c r="V647" s="162">
        <f>U647*I647</f>
        <v>0</v>
      </c>
      <c r="W647" s="161">
        <f>Q647+S647</f>
        <v>0</v>
      </c>
      <c r="X647" s="162">
        <f>W647*I647</f>
        <v>0</v>
      </c>
      <c r="Y647" s="161">
        <v>0</v>
      </c>
      <c r="Z647" s="162">
        <f>Y647*I647</f>
        <v>0</v>
      </c>
      <c r="AA647" s="161" t="e">
        <f>#REF!+#REF!</f>
        <v>#REF!</v>
      </c>
      <c r="AB647" s="162" t="e">
        <f>AA647*I647</f>
        <v>#REF!</v>
      </c>
      <c r="AC647" s="161">
        <v>0</v>
      </c>
      <c r="AD647" s="162">
        <f>AC647*I647</f>
        <v>0</v>
      </c>
      <c r="AE647" s="161" t="e">
        <f>Y647+AA647</f>
        <v>#REF!</v>
      </c>
      <c r="AF647" s="162" t="e">
        <f>AE647*I647</f>
        <v>#REF!</v>
      </c>
      <c r="AG647" s="161">
        <v>0</v>
      </c>
      <c r="AH647" s="162">
        <f>AG647*I647</f>
        <v>0</v>
      </c>
      <c r="AI647" s="161" t="e">
        <f>AC647+AE647</f>
        <v>#REF!</v>
      </c>
      <c r="AJ647" s="162" t="e">
        <f>AI647*I647</f>
        <v>#REF!</v>
      </c>
      <c r="AK647" s="161">
        <v>0</v>
      </c>
      <c r="AL647" s="162">
        <f>AK647*I647</f>
        <v>0</v>
      </c>
      <c r="AM647" s="161" t="e">
        <f>AG647+AI647</f>
        <v>#REF!</v>
      </c>
      <c r="AN647" s="162" t="e">
        <f>AM647*I647</f>
        <v>#REF!</v>
      </c>
      <c r="AO647" s="161">
        <v>0</v>
      </c>
      <c r="AP647" s="162">
        <f>AO647*I647</f>
        <v>0</v>
      </c>
      <c r="AQ647" s="161" t="e">
        <f>AK647+AM647</f>
        <v>#REF!</v>
      </c>
      <c r="AR647" s="162" t="e">
        <f>AQ647*I647</f>
        <v>#REF!</v>
      </c>
      <c r="AS647" s="161">
        <v>0</v>
      </c>
      <c r="AT647" s="162">
        <f>AS647*I647</f>
        <v>0</v>
      </c>
      <c r="AU647" s="161" t="e">
        <f>AO647+AQ647</f>
        <v>#REF!</v>
      </c>
      <c r="AV647" s="162" t="e">
        <f>AU647*I647</f>
        <v>#REF!</v>
      </c>
      <c r="AW647" s="161">
        <v>0</v>
      </c>
      <c r="AX647" s="162">
        <f>AW647*I647</f>
        <v>0</v>
      </c>
      <c r="AY647" s="161" t="e">
        <f t="shared" ref="AY647" si="1071">AS647+AU647</f>
        <v>#REF!</v>
      </c>
      <c r="AZ647" s="162" t="e">
        <f>AY647*I647</f>
        <v>#REF!</v>
      </c>
      <c r="BA647" s="161">
        <v>0</v>
      </c>
      <c r="BB647" s="162">
        <f>BA647*I647</f>
        <v>0</v>
      </c>
      <c r="BC647" s="161" t="e">
        <f t="shared" ref="BC647" si="1072">AW647+AY647</f>
        <v>#REF!</v>
      </c>
      <c r="BD647" s="162" t="e">
        <f>BC647*I647</f>
        <v>#REF!</v>
      </c>
      <c r="BE647" s="161">
        <v>0</v>
      </c>
      <c r="BF647" s="162">
        <f>BE647*I647</f>
        <v>0</v>
      </c>
      <c r="BG647" s="161" t="e">
        <f t="shared" ref="BG647" si="1073">BA647+BC647</f>
        <v>#REF!</v>
      </c>
      <c r="BH647" s="162" t="e">
        <f>BG647*I647</f>
        <v>#REF!</v>
      </c>
      <c r="BI647" s="161">
        <v>0</v>
      </c>
      <c r="BJ647" s="162">
        <f>BI647*I647</f>
        <v>0</v>
      </c>
      <c r="BK647" s="161" t="e">
        <f t="shared" ref="BK647" si="1074">BE647+BG647</f>
        <v>#REF!</v>
      </c>
      <c r="BL647" s="162" t="e">
        <f>BK647*I647</f>
        <v>#REF!</v>
      </c>
      <c r="BM647" s="161">
        <v>0</v>
      </c>
      <c r="BN647" s="162">
        <f>BM647*I647</f>
        <v>0</v>
      </c>
      <c r="BO647" s="161" t="e">
        <f>BI647+BK647</f>
        <v>#REF!</v>
      </c>
      <c r="BP647" s="162" t="e">
        <f>BO647*I647</f>
        <v>#REF!</v>
      </c>
    </row>
    <row r="648" spans="1:69" s="1" customFormat="1" ht="29.25" hidden="1" customHeight="1" x14ac:dyDescent="0.2">
      <c r="A648" s="114"/>
      <c r="B648" s="16"/>
      <c r="C648" s="113"/>
      <c r="D648" s="79" t="s">
        <v>76</v>
      </c>
      <c r="E648" s="113"/>
      <c r="F648" s="80" t="s">
        <v>980</v>
      </c>
      <c r="G648" s="113"/>
      <c r="H648" s="113"/>
      <c r="I648" s="42"/>
      <c r="J648" s="113"/>
      <c r="K648" s="142"/>
      <c r="M648" s="171"/>
      <c r="N648" s="172"/>
      <c r="O648" s="171"/>
      <c r="P648" s="172"/>
      <c r="Q648" s="171"/>
      <c r="R648" s="172"/>
      <c r="S648" s="171"/>
      <c r="T648" s="172"/>
      <c r="U648" s="171"/>
      <c r="V648" s="172"/>
      <c r="W648" s="171"/>
      <c r="X648" s="172"/>
      <c r="Y648" s="171"/>
      <c r="Z648" s="172"/>
      <c r="AA648" s="171"/>
      <c r="AB648" s="172"/>
      <c r="AC648" s="171"/>
      <c r="AD648" s="172"/>
      <c r="AE648" s="171"/>
      <c r="AF648" s="172"/>
      <c r="AG648" s="171"/>
      <c r="AH648" s="172"/>
      <c r="AI648" s="171"/>
      <c r="AJ648" s="172"/>
      <c r="AK648" s="171"/>
      <c r="AL648" s="172"/>
      <c r="AM648" s="171"/>
      <c r="AN648" s="172"/>
      <c r="AO648" s="171"/>
      <c r="AP648" s="172"/>
      <c r="AQ648" s="171"/>
      <c r="AR648" s="172"/>
      <c r="AS648" s="171"/>
      <c r="AT648" s="172"/>
      <c r="AU648" s="171"/>
      <c r="AV648" s="172"/>
      <c r="AW648" s="171"/>
      <c r="AX648" s="172"/>
      <c r="AY648" s="171"/>
      <c r="AZ648" s="172"/>
      <c r="BA648" s="171"/>
      <c r="BB648" s="172"/>
      <c r="BC648" s="171"/>
      <c r="BD648" s="172"/>
      <c r="BE648" s="171"/>
      <c r="BF648" s="172"/>
      <c r="BG648" s="171"/>
      <c r="BH648" s="172"/>
      <c r="BI648" s="171"/>
      <c r="BJ648" s="172"/>
      <c r="BK648" s="171"/>
      <c r="BL648" s="172"/>
      <c r="BM648" s="171"/>
      <c r="BN648" s="172"/>
      <c r="BO648" s="171"/>
      <c r="BP648" s="172"/>
    </row>
    <row r="649" spans="1:69" s="6" customFormat="1" ht="11.25" hidden="1" customHeight="1" x14ac:dyDescent="0.2">
      <c r="B649" s="86"/>
      <c r="C649" s="87"/>
      <c r="D649" s="79" t="s">
        <v>77</v>
      </c>
      <c r="E649" s="88" t="s">
        <v>5</v>
      </c>
      <c r="F649" s="89" t="s">
        <v>995</v>
      </c>
      <c r="G649" s="87"/>
      <c r="H649" s="90">
        <v>4</v>
      </c>
      <c r="I649" s="91"/>
      <c r="J649" s="87"/>
      <c r="K649" s="146"/>
      <c r="M649" s="177"/>
      <c r="N649" s="216"/>
      <c r="O649" s="177"/>
      <c r="P649" s="216"/>
      <c r="Q649" s="177"/>
      <c r="R649" s="216"/>
      <c r="S649" s="177"/>
      <c r="T649" s="216"/>
      <c r="U649" s="177"/>
      <c r="V649" s="216"/>
      <c r="W649" s="177"/>
      <c r="X649" s="216"/>
      <c r="Y649" s="177"/>
      <c r="Z649" s="216"/>
      <c r="AA649" s="177"/>
      <c r="AB649" s="216"/>
      <c r="AC649" s="177"/>
      <c r="AD649" s="216"/>
      <c r="AE649" s="177"/>
      <c r="AF649" s="216"/>
      <c r="AG649" s="177"/>
      <c r="AH649" s="216"/>
      <c r="AI649" s="177"/>
      <c r="AJ649" s="216"/>
      <c r="AK649" s="177"/>
      <c r="AL649" s="216"/>
      <c r="AM649" s="177"/>
      <c r="AN649" s="216"/>
      <c r="AO649" s="177"/>
      <c r="AP649" s="216"/>
      <c r="AQ649" s="177"/>
      <c r="AR649" s="216"/>
      <c r="AS649" s="177"/>
      <c r="AT649" s="216"/>
      <c r="AU649" s="177"/>
      <c r="AV649" s="216"/>
      <c r="AW649" s="177"/>
      <c r="AX649" s="216"/>
      <c r="AY649" s="177"/>
      <c r="AZ649" s="216"/>
      <c r="BA649" s="177"/>
      <c r="BB649" s="216"/>
      <c r="BC649" s="177"/>
      <c r="BD649" s="216"/>
      <c r="BE649" s="177"/>
      <c r="BF649" s="216"/>
      <c r="BG649" s="177"/>
      <c r="BH649" s="216"/>
      <c r="BI649" s="177"/>
      <c r="BJ649" s="216"/>
      <c r="BK649" s="177"/>
      <c r="BL649" s="216"/>
      <c r="BM649" s="177"/>
      <c r="BN649" s="216"/>
      <c r="BO649" s="177"/>
      <c r="BP649" s="216"/>
    </row>
    <row r="650" spans="1:69" s="1" customFormat="1" ht="16.5" hidden="1" customHeight="1" x14ac:dyDescent="0.2">
      <c r="A650" s="114"/>
      <c r="B650" s="16"/>
      <c r="C650" s="72" t="s">
        <v>298</v>
      </c>
      <c r="D650" s="72" t="s">
        <v>73</v>
      </c>
      <c r="E650" s="73" t="s">
        <v>993</v>
      </c>
      <c r="F650" s="74" t="s">
        <v>994</v>
      </c>
      <c r="G650" s="75" t="s">
        <v>130</v>
      </c>
      <c r="H650" s="76">
        <v>8</v>
      </c>
      <c r="I650" s="77">
        <v>96.46</v>
      </c>
      <c r="J650" s="78">
        <f>ROUND(I650*H650,2)</f>
        <v>771.68</v>
      </c>
      <c r="K650" s="142"/>
      <c r="M650" s="161">
        <v>0</v>
      </c>
      <c r="N650" s="162">
        <f>M650*I650</f>
        <v>0</v>
      </c>
      <c r="O650" s="161">
        <v>0</v>
      </c>
      <c r="P650" s="162">
        <f>O650*I650</f>
        <v>0</v>
      </c>
      <c r="Q650" s="161">
        <v>0</v>
      </c>
      <c r="R650" s="162">
        <f>Q650*I650</f>
        <v>0</v>
      </c>
      <c r="S650" s="161">
        <f>M650+O650</f>
        <v>0</v>
      </c>
      <c r="T650" s="162">
        <f>S650*I650</f>
        <v>0</v>
      </c>
      <c r="U650" s="161">
        <v>0</v>
      </c>
      <c r="V650" s="162">
        <f>U650*I650</f>
        <v>0</v>
      </c>
      <c r="W650" s="161">
        <f>Q650+S650</f>
        <v>0</v>
      </c>
      <c r="X650" s="162">
        <f>W650*I650</f>
        <v>0</v>
      </c>
      <c r="Y650" s="161">
        <v>0</v>
      </c>
      <c r="Z650" s="162">
        <f>Y650*I650</f>
        <v>0</v>
      </c>
      <c r="AA650" s="161" t="e">
        <f>#REF!+#REF!</f>
        <v>#REF!</v>
      </c>
      <c r="AB650" s="162" t="e">
        <f>AA650*I650</f>
        <v>#REF!</v>
      </c>
      <c r="AC650" s="161">
        <v>0</v>
      </c>
      <c r="AD650" s="162">
        <f>AC650*I650</f>
        <v>0</v>
      </c>
      <c r="AE650" s="161" t="e">
        <f>Y650+AA650</f>
        <v>#REF!</v>
      </c>
      <c r="AF650" s="162" t="e">
        <f>AE650*I650</f>
        <v>#REF!</v>
      </c>
      <c r="AG650" s="161">
        <v>0</v>
      </c>
      <c r="AH650" s="162">
        <f>AG650*I650</f>
        <v>0</v>
      </c>
      <c r="AI650" s="161" t="e">
        <f>AC650+AE650</f>
        <v>#REF!</v>
      </c>
      <c r="AJ650" s="162" t="e">
        <f>AI650*I650</f>
        <v>#REF!</v>
      </c>
      <c r="AK650" s="161">
        <v>0</v>
      </c>
      <c r="AL650" s="162">
        <f>AK650*I650</f>
        <v>0</v>
      </c>
      <c r="AM650" s="161" t="e">
        <f>AG650+AI650</f>
        <v>#REF!</v>
      </c>
      <c r="AN650" s="162" t="e">
        <f>AM650*I650</f>
        <v>#REF!</v>
      </c>
      <c r="AO650" s="161">
        <v>0</v>
      </c>
      <c r="AP650" s="162">
        <f>AO650*I650</f>
        <v>0</v>
      </c>
      <c r="AQ650" s="161" t="e">
        <f>AK650+AM650</f>
        <v>#REF!</v>
      </c>
      <c r="AR650" s="162" t="e">
        <f>AQ650*I650</f>
        <v>#REF!</v>
      </c>
      <c r="AS650" s="161">
        <v>0</v>
      </c>
      <c r="AT650" s="162">
        <f>AS650*I650</f>
        <v>0</v>
      </c>
      <c r="AU650" s="161" t="e">
        <f>AO650+AQ650</f>
        <v>#REF!</v>
      </c>
      <c r="AV650" s="162" t="e">
        <f>AU650*I650</f>
        <v>#REF!</v>
      </c>
      <c r="AW650" s="161">
        <v>0</v>
      </c>
      <c r="AX650" s="162">
        <f>AW650*I650</f>
        <v>0</v>
      </c>
      <c r="AY650" s="161" t="e">
        <f t="shared" ref="AY650" si="1075">AS650+AU650</f>
        <v>#REF!</v>
      </c>
      <c r="AZ650" s="162" t="e">
        <f>AY650*I650</f>
        <v>#REF!</v>
      </c>
      <c r="BA650" s="161">
        <v>0</v>
      </c>
      <c r="BB650" s="162">
        <f>BA650*I650</f>
        <v>0</v>
      </c>
      <c r="BC650" s="161" t="e">
        <f t="shared" ref="BC650" si="1076">AW650+AY650</f>
        <v>#REF!</v>
      </c>
      <c r="BD650" s="162" t="e">
        <f>BC650*I650</f>
        <v>#REF!</v>
      </c>
      <c r="BE650" s="161">
        <v>0</v>
      </c>
      <c r="BF650" s="162">
        <f>BE650*I650</f>
        <v>0</v>
      </c>
      <c r="BG650" s="161" t="e">
        <f t="shared" ref="BG650" si="1077">BA650+BC650</f>
        <v>#REF!</v>
      </c>
      <c r="BH650" s="162" t="e">
        <f>BG650*I650</f>
        <v>#REF!</v>
      </c>
      <c r="BI650" s="161">
        <v>0</v>
      </c>
      <c r="BJ650" s="162">
        <f>BI650*I650</f>
        <v>0</v>
      </c>
      <c r="BK650" s="161" t="e">
        <f t="shared" ref="BK650" si="1078">BE650+BG650</f>
        <v>#REF!</v>
      </c>
      <c r="BL650" s="162" t="e">
        <f>BK650*I650</f>
        <v>#REF!</v>
      </c>
      <c r="BM650" s="161">
        <v>0</v>
      </c>
      <c r="BN650" s="162">
        <f>BM650*I650</f>
        <v>0</v>
      </c>
      <c r="BO650" s="161" t="e">
        <f>BI650+BK650</f>
        <v>#REF!</v>
      </c>
      <c r="BP650" s="162" t="e">
        <f>BO650*I650</f>
        <v>#REF!</v>
      </c>
    </row>
    <row r="651" spans="1:69" s="1" customFormat="1" ht="29.25" hidden="1" customHeight="1" x14ac:dyDescent="0.2">
      <c r="A651" s="114"/>
      <c r="B651" s="16"/>
      <c r="C651" s="113"/>
      <c r="D651" s="79" t="s">
        <v>76</v>
      </c>
      <c r="E651" s="113"/>
      <c r="F651" s="80" t="s">
        <v>980</v>
      </c>
      <c r="G651" s="113"/>
      <c r="H651" s="113"/>
      <c r="I651" s="42"/>
      <c r="J651" s="113"/>
      <c r="K651" s="142"/>
      <c r="M651" s="171"/>
      <c r="N651" s="172"/>
      <c r="O651" s="171"/>
      <c r="P651" s="172"/>
      <c r="Q651" s="171"/>
      <c r="R651" s="172"/>
      <c r="S651" s="171"/>
      <c r="T651" s="172"/>
      <c r="U651" s="171"/>
      <c r="V651" s="172"/>
      <c r="W651" s="171"/>
      <c r="X651" s="172"/>
      <c r="Y651" s="171"/>
      <c r="Z651" s="172"/>
      <c r="AA651" s="171"/>
      <c r="AB651" s="172"/>
      <c r="AC651" s="171"/>
      <c r="AD651" s="172"/>
      <c r="AE651" s="171"/>
      <c r="AF651" s="172"/>
      <c r="AG651" s="171"/>
      <c r="AH651" s="172"/>
      <c r="AI651" s="171"/>
      <c r="AJ651" s="172"/>
      <c r="AK651" s="171"/>
      <c r="AL651" s="172"/>
      <c r="AM651" s="171"/>
      <c r="AN651" s="172"/>
      <c r="AO651" s="171"/>
      <c r="AP651" s="172"/>
      <c r="AQ651" s="171"/>
      <c r="AR651" s="172"/>
      <c r="AS651" s="171"/>
      <c r="AT651" s="172"/>
      <c r="AU651" s="171"/>
      <c r="AV651" s="172"/>
      <c r="AW651" s="171"/>
      <c r="AX651" s="172"/>
      <c r="AY651" s="171"/>
      <c r="AZ651" s="172"/>
      <c r="BA651" s="171"/>
      <c r="BB651" s="172"/>
      <c r="BC651" s="171"/>
      <c r="BD651" s="172"/>
      <c r="BE651" s="171"/>
      <c r="BF651" s="172"/>
      <c r="BG651" s="171"/>
      <c r="BH651" s="172"/>
      <c r="BI651" s="171"/>
      <c r="BJ651" s="172"/>
      <c r="BK651" s="171"/>
      <c r="BL651" s="172"/>
      <c r="BM651" s="171"/>
      <c r="BN651" s="172"/>
      <c r="BO651" s="171"/>
      <c r="BP651" s="172"/>
    </row>
    <row r="652" spans="1:69" s="6" customFormat="1" ht="11.25" hidden="1" customHeight="1" x14ac:dyDescent="0.2">
      <c r="B652" s="86"/>
      <c r="C652" s="87"/>
      <c r="D652" s="79" t="s">
        <v>77</v>
      </c>
      <c r="E652" s="88" t="s">
        <v>5</v>
      </c>
      <c r="F652" s="89" t="s">
        <v>992</v>
      </c>
      <c r="G652" s="87"/>
      <c r="H652" s="90">
        <v>8</v>
      </c>
      <c r="I652" s="91"/>
      <c r="J652" s="87"/>
      <c r="K652" s="146"/>
      <c r="M652" s="177"/>
      <c r="N652" s="216"/>
      <c r="O652" s="177"/>
      <c r="P652" s="216"/>
      <c r="Q652" s="177"/>
      <c r="R652" s="216"/>
      <c r="S652" s="177"/>
      <c r="T652" s="216"/>
      <c r="U652" s="177"/>
      <c r="V652" s="216"/>
      <c r="W652" s="177"/>
      <c r="X652" s="216"/>
      <c r="Y652" s="177"/>
      <c r="Z652" s="216"/>
      <c r="AA652" s="177"/>
      <c r="AB652" s="216"/>
      <c r="AC652" s="177"/>
      <c r="AD652" s="216"/>
      <c r="AE652" s="177"/>
      <c r="AF652" s="216"/>
      <c r="AG652" s="177"/>
      <c r="AH652" s="216"/>
      <c r="AI652" s="177"/>
      <c r="AJ652" s="216"/>
      <c r="AK652" s="177"/>
      <c r="AL652" s="216"/>
      <c r="AM652" s="177"/>
      <c r="AN652" s="216"/>
      <c r="AO652" s="177"/>
      <c r="AP652" s="216"/>
      <c r="AQ652" s="177"/>
      <c r="AR652" s="216"/>
      <c r="AS652" s="177"/>
      <c r="AT652" s="216"/>
      <c r="AU652" s="177"/>
      <c r="AV652" s="216"/>
      <c r="AW652" s="177"/>
      <c r="AX652" s="216"/>
      <c r="AY652" s="177"/>
      <c r="AZ652" s="216"/>
      <c r="BA652" s="177"/>
      <c r="BB652" s="216"/>
      <c r="BC652" s="177"/>
      <c r="BD652" s="216"/>
      <c r="BE652" s="177"/>
      <c r="BF652" s="216"/>
      <c r="BG652" s="177"/>
      <c r="BH652" s="216"/>
      <c r="BI652" s="177"/>
      <c r="BJ652" s="216"/>
      <c r="BK652" s="177"/>
      <c r="BL652" s="216"/>
      <c r="BM652" s="177"/>
      <c r="BN652" s="216"/>
      <c r="BO652" s="177"/>
      <c r="BP652" s="216"/>
    </row>
    <row r="653" spans="1:69" s="1" customFormat="1" ht="16.5" hidden="1" customHeight="1" x14ac:dyDescent="0.2">
      <c r="A653" s="114"/>
      <c r="B653" s="16"/>
      <c r="C653" s="72" t="s">
        <v>300</v>
      </c>
      <c r="D653" s="72" t="s">
        <v>73</v>
      </c>
      <c r="E653" s="73" t="s">
        <v>993</v>
      </c>
      <c r="F653" s="74" t="s">
        <v>994</v>
      </c>
      <c r="G653" s="75" t="s">
        <v>130</v>
      </c>
      <c r="H653" s="76">
        <v>8</v>
      </c>
      <c r="I653" s="77">
        <v>96.46</v>
      </c>
      <c r="J653" s="78">
        <f>ROUND(I653*H653,2)</f>
        <v>771.68</v>
      </c>
      <c r="K653" s="142"/>
      <c r="M653" s="161">
        <v>0</v>
      </c>
      <c r="N653" s="162">
        <f>M653*I653</f>
        <v>0</v>
      </c>
      <c r="O653" s="161">
        <v>0</v>
      </c>
      <c r="P653" s="162">
        <f>O653*I653</f>
        <v>0</v>
      </c>
      <c r="Q653" s="161">
        <v>0</v>
      </c>
      <c r="R653" s="162">
        <f>Q653*I653</f>
        <v>0</v>
      </c>
      <c r="S653" s="161">
        <f>M653+O653</f>
        <v>0</v>
      </c>
      <c r="T653" s="162">
        <f>S653*I653</f>
        <v>0</v>
      </c>
      <c r="U653" s="161">
        <v>0</v>
      </c>
      <c r="V653" s="162">
        <f>U653*I653</f>
        <v>0</v>
      </c>
      <c r="W653" s="161">
        <f>Q653+S653</f>
        <v>0</v>
      </c>
      <c r="X653" s="162">
        <f>W653*I653</f>
        <v>0</v>
      </c>
      <c r="Y653" s="161">
        <v>0</v>
      </c>
      <c r="Z653" s="162">
        <f>Y653*I653</f>
        <v>0</v>
      </c>
      <c r="AA653" s="161" t="e">
        <f>#REF!+#REF!</f>
        <v>#REF!</v>
      </c>
      <c r="AB653" s="162" t="e">
        <f>AA653*I653</f>
        <v>#REF!</v>
      </c>
      <c r="AC653" s="161">
        <v>0</v>
      </c>
      <c r="AD653" s="162">
        <f>AC653*I653</f>
        <v>0</v>
      </c>
      <c r="AE653" s="161" t="e">
        <f>Y653+AA653</f>
        <v>#REF!</v>
      </c>
      <c r="AF653" s="162" t="e">
        <f>AE653*I653</f>
        <v>#REF!</v>
      </c>
      <c r="AG653" s="161">
        <v>0</v>
      </c>
      <c r="AH653" s="162">
        <f>AG653*I653</f>
        <v>0</v>
      </c>
      <c r="AI653" s="161" t="e">
        <f>AC653+AE653</f>
        <v>#REF!</v>
      </c>
      <c r="AJ653" s="162" t="e">
        <f>AI653*I653</f>
        <v>#REF!</v>
      </c>
      <c r="AK653" s="161">
        <v>0</v>
      </c>
      <c r="AL653" s="162">
        <f>AK653*I653</f>
        <v>0</v>
      </c>
      <c r="AM653" s="161" t="e">
        <f>AG653+AI653</f>
        <v>#REF!</v>
      </c>
      <c r="AN653" s="162" t="e">
        <f>AM653*I653</f>
        <v>#REF!</v>
      </c>
      <c r="AO653" s="161">
        <v>0</v>
      </c>
      <c r="AP653" s="162">
        <f>AO653*I653</f>
        <v>0</v>
      </c>
      <c r="AQ653" s="161" t="e">
        <f>AK653+AM653</f>
        <v>#REF!</v>
      </c>
      <c r="AR653" s="162" t="e">
        <f>AQ653*I653</f>
        <v>#REF!</v>
      </c>
      <c r="AS653" s="161">
        <v>0</v>
      </c>
      <c r="AT653" s="162">
        <f>AS653*I653</f>
        <v>0</v>
      </c>
      <c r="AU653" s="161" t="e">
        <f>AO653+AQ653</f>
        <v>#REF!</v>
      </c>
      <c r="AV653" s="162" t="e">
        <f>AU653*I653</f>
        <v>#REF!</v>
      </c>
      <c r="AW653" s="161">
        <v>0</v>
      </c>
      <c r="AX653" s="162">
        <f>AW653*I653</f>
        <v>0</v>
      </c>
      <c r="AY653" s="161" t="e">
        <f t="shared" ref="AY653" si="1079">AS653+AU653</f>
        <v>#REF!</v>
      </c>
      <c r="AZ653" s="162" t="e">
        <f>AY653*I653</f>
        <v>#REF!</v>
      </c>
      <c r="BA653" s="161">
        <v>0</v>
      </c>
      <c r="BB653" s="162">
        <f>BA653*I653</f>
        <v>0</v>
      </c>
      <c r="BC653" s="161" t="e">
        <f t="shared" ref="BC653" si="1080">AW653+AY653</f>
        <v>#REF!</v>
      </c>
      <c r="BD653" s="162" t="e">
        <f>BC653*I653</f>
        <v>#REF!</v>
      </c>
      <c r="BE653" s="161">
        <v>0</v>
      </c>
      <c r="BF653" s="162">
        <f>BE653*I653</f>
        <v>0</v>
      </c>
      <c r="BG653" s="161" t="e">
        <f t="shared" ref="BG653" si="1081">BA653+BC653</f>
        <v>#REF!</v>
      </c>
      <c r="BH653" s="162" t="e">
        <f>BG653*I653</f>
        <v>#REF!</v>
      </c>
      <c r="BI653" s="161">
        <v>0</v>
      </c>
      <c r="BJ653" s="162">
        <f>BI653*I653</f>
        <v>0</v>
      </c>
      <c r="BK653" s="161" t="e">
        <f t="shared" ref="BK653" si="1082">BE653+BG653</f>
        <v>#REF!</v>
      </c>
      <c r="BL653" s="162" t="e">
        <f>BK653*I653</f>
        <v>#REF!</v>
      </c>
      <c r="BM653" s="161">
        <v>0</v>
      </c>
      <c r="BN653" s="162">
        <f>BM653*I653</f>
        <v>0</v>
      </c>
      <c r="BO653" s="161" t="e">
        <f>BI653+BK653</f>
        <v>#REF!</v>
      </c>
      <c r="BP653" s="162" t="e">
        <f>BO653*I653</f>
        <v>#REF!</v>
      </c>
    </row>
    <row r="654" spans="1:69" s="1" customFormat="1" ht="29.25" hidden="1" customHeight="1" x14ac:dyDescent="0.2">
      <c r="A654" s="114"/>
      <c r="B654" s="16"/>
      <c r="C654" s="113"/>
      <c r="D654" s="79" t="s">
        <v>76</v>
      </c>
      <c r="E654" s="113"/>
      <c r="F654" s="80" t="s">
        <v>980</v>
      </c>
      <c r="G654" s="113"/>
      <c r="H654" s="113"/>
      <c r="I654" s="42"/>
      <c r="J654" s="113"/>
      <c r="K654" s="142"/>
      <c r="M654" s="171"/>
      <c r="N654" s="172"/>
      <c r="O654" s="171"/>
      <c r="P654" s="172"/>
      <c r="Q654" s="171"/>
      <c r="R654" s="172"/>
      <c r="S654" s="171"/>
      <c r="T654" s="172"/>
      <c r="U654" s="171"/>
      <c r="V654" s="172"/>
      <c r="W654" s="171"/>
      <c r="X654" s="172"/>
      <c r="Y654" s="171"/>
      <c r="Z654" s="172"/>
      <c r="AA654" s="171"/>
      <c r="AB654" s="172"/>
      <c r="AC654" s="171"/>
      <c r="AD654" s="172"/>
      <c r="AE654" s="171"/>
      <c r="AF654" s="172"/>
      <c r="AG654" s="171"/>
      <c r="AH654" s="172"/>
      <c r="AI654" s="171"/>
      <c r="AJ654" s="172"/>
      <c r="AK654" s="171"/>
      <c r="AL654" s="172"/>
      <c r="AM654" s="171"/>
      <c r="AN654" s="172"/>
      <c r="AO654" s="171"/>
      <c r="AP654" s="172"/>
      <c r="AQ654" s="171"/>
      <c r="AR654" s="172"/>
      <c r="AS654" s="171"/>
      <c r="AT654" s="172"/>
      <c r="AU654" s="171"/>
      <c r="AV654" s="172"/>
      <c r="AW654" s="171"/>
      <c r="AX654" s="172"/>
      <c r="AY654" s="171"/>
      <c r="AZ654" s="172"/>
      <c r="BA654" s="171"/>
      <c r="BB654" s="172"/>
      <c r="BC654" s="171"/>
      <c r="BD654" s="172"/>
      <c r="BE654" s="171"/>
      <c r="BF654" s="172"/>
      <c r="BG654" s="171"/>
      <c r="BH654" s="172"/>
      <c r="BI654" s="171"/>
      <c r="BJ654" s="172"/>
      <c r="BK654" s="171"/>
      <c r="BL654" s="172"/>
      <c r="BM654" s="171"/>
      <c r="BN654" s="172"/>
      <c r="BO654" s="171"/>
      <c r="BP654" s="172"/>
    </row>
    <row r="655" spans="1:69" s="6" customFormat="1" ht="11.25" hidden="1" customHeight="1" x14ac:dyDescent="0.2">
      <c r="B655" s="86"/>
      <c r="C655" s="87"/>
      <c r="D655" s="79" t="s">
        <v>77</v>
      </c>
      <c r="E655" s="88" t="s">
        <v>5</v>
      </c>
      <c r="F655" s="89" t="s">
        <v>992</v>
      </c>
      <c r="G655" s="87"/>
      <c r="H655" s="90">
        <v>8</v>
      </c>
      <c r="I655" s="91"/>
      <c r="J655" s="87"/>
      <c r="K655" s="146"/>
      <c r="M655" s="177"/>
      <c r="N655" s="216"/>
      <c r="O655" s="177"/>
      <c r="P655" s="216"/>
      <c r="Q655" s="177"/>
      <c r="R655" s="216"/>
      <c r="S655" s="177"/>
      <c r="T655" s="216"/>
      <c r="U655" s="177"/>
      <c r="V655" s="216"/>
      <c r="W655" s="177"/>
      <c r="X655" s="216"/>
      <c r="Y655" s="177"/>
      <c r="Z655" s="216"/>
      <c r="AA655" s="177"/>
      <c r="AB655" s="216"/>
      <c r="AC655" s="177"/>
      <c r="AD655" s="216"/>
      <c r="AE655" s="177"/>
      <c r="AF655" s="216"/>
      <c r="AG655" s="177"/>
      <c r="AH655" s="216"/>
      <c r="AI655" s="177"/>
      <c r="AJ655" s="216"/>
      <c r="AK655" s="177"/>
      <c r="AL655" s="216"/>
      <c r="AM655" s="177"/>
      <c r="AN655" s="216"/>
      <c r="AO655" s="177"/>
      <c r="AP655" s="216"/>
      <c r="AQ655" s="177"/>
      <c r="AR655" s="216"/>
      <c r="AS655" s="177"/>
      <c r="AT655" s="216"/>
      <c r="AU655" s="177"/>
      <c r="AV655" s="216"/>
      <c r="AW655" s="177"/>
      <c r="AX655" s="216"/>
      <c r="AY655" s="177"/>
      <c r="AZ655" s="216"/>
      <c r="BA655" s="177"/>
      <c r="BB655" s="216"/>
      <c r="BC655" s="177"/>
      <c r="BD655" s="216"/>
      <c r="BE655" s="177"/>
      <c r="BF655" s="216"/>
      <c r="BG655" s="177"/>
      <c r="BH655" s="216"/>
      <c r="BI655" s="177"/>
      <c r="BJ655" s="216"/>
      <c r="BK655" s="177"/>
      <c r="BL655" s="216"/>
      <c r="BM655" s="177"/>
      <c r="BN655" s="216"/>
      <c r="BO655" s="177"/>
      <c r="BP655" s="216"/>
    </row>
    <row r="656" spans="1:69" s="1" customFormat="1" ht="16.5" hidden="1" customHeight="1" x14ac:dyDescent="0.2">
      <c r="A656" s="114"/>
      <c r="B656" s="16"/>
      <c r="C656" s="72" t="s">
        <v>301</v>
      </c>
      <c r="D656" s="72" t="s">
        <v>73</v>
      </c>
      <c r="E656" s="73" t="s">
        <v>993</v>
      </c>
      <c r="F656" s="74" t="s">
        <v>994</v>
      </c>
      <c r="G656" s="75" t="s">
        <v>130</v>
      </c>
      <c r="H656" s="76">
        <v>60</v>
      </c>
      <c r="I656" s="77">
        <v>96.46</v>
      </c>
      <c r="J656" s="78">
        <f>ROUND(I656*H656,2)</f>
        <v>5787.6</v>
      </c>
      <c r="K656" s="142"/>
      <c r="M656" s="161">
        <v>0</v>
      </c>
      <c r="N656" s="162">
        <f>M656*I656</f>
        <v>0</v>
      </c>
      <c r="O656" s="161">
        <v>0</v>
      </c>
      <c r="P656" s="162">
        <f>O656*I656</f>
        <v>0</v>
      </c>
      <c r="Q656" s="161">
        <v>0</v>
      </c>
      <c r="R656" s="162">
        <f>Q656*I656</f>
        <v>0</v>
      </c>
      <c r="S656" s="161">
        <f>M656+O656</f>
        <v>0</v>
      </c>
      <c r="T656" s="162">
        <f>S656*I656</f>
        <v>0</v>
      </c>
      <c r="U656" s="161">
        <v>0</v>
      </c>
      <c r="V656" s="162">
        <f>U656*I656</f>
        <v>0</v>
      </c>
      <c r="W656" s="161">
        <f>Q656+S656</f>
        <v>0</v>
      </c>
      <c r="X656" s="162">
        <f>W656*I656</f>
        <v>0</v>
      </c>
      <c r="Y656" s="161">
        <v>0</v>
      </c>
      <c r="Z656" s="162">
        <f>Y656*I656</f>
        <v>0</v>
      </c>
      <c r="AA656" s="161" t="e">
        <f>#REF!+#REF!</f>
        <v>#REF!</v>
      </c>
      <c r="AB656" s="162" t="e">
        <f>AA656*I656</f>
        <v>#REF!</v>
      </c>
      <c r="AC656" s="161">
        <v>0</v>
      </c>
      <c r="AD656" s="162">
        <f>AC656*I656</f>
        <v>0</v>
      </c>
      <c r="AE656" s="161" t="e">
        <f>Y656+AA656</f>
        <v>#REF!</v>
      </c>
      <c r="AF656" s="162" t="e">
        <f>AE656*I656</f>
        <v>#REF!</v>
      </c>
      <c r="AG656" s="161">
        <v>0</v>
      </c>
      <c r="AH656" s="162">
        <f>AG656*I656</f>
        <v>0</v>
      </c>
      <c r="AI656" s="161" t="e">
        <f>AC656+AE656</f>
        <v>#REF!</v>
      </c>
      <c r="AJ656" s="162" t="e">
        <f>AI656*I656</f>
        <v>#REF!</v>
      </c>
      <c r="AK656" s="161">
        <v>0</v>
      </c>
      <c r="AL656" s="162">
        <f>AK656*I656</f>
        <v>0</v>
      </c>
      <c r="AM656" s="161" t="e">
        <f>AG656+AI656</f>
        <v>#REF!</v>
      </c>
      <c r="AN656" s="162" t="e">
        <f>AM656*I656</f>
        <v>#REF!</v>
      </c>
      <c r="AO656" s="161">
        <v>0</v>
      </c>
      <c r="AP656" s="162">
        <f>AO656*I656</f>
        <v>0</v>
      </c>
      <c r="AQ656" s="161" t="e">
        <f>AK656+AM656</f>
        <v>#REF!</v>
      </c>
      <c r="AR656" s="162" t="e">
        <f>AQ656*I656</f>
        <v>#REF!</v>
      </c>
      <c r="AS656" s="161">
        <v>0</v>
      </c>
      <c r="AT656" s="162">
        <f>AS656*I656</f>
        <v>0</v>
      </c>
      <c r="AU656" s="161" t="e">
        <f>AO656+AQ656</f>
        <v>#REF!</v>
      </c>
      <c r="AV656" s="162" t="e">
        <f>AU656*I656</f>
        <v>#REF!</v>
      </c>
      <c r="AW656" s="161">
        <v>0</v>
      </c>
      <c r="AX656" s="162">
        <f>AW656*I656</f>
        <v>0</v>
      </c>
      <c r="AY656" s="161" t="e">
        <f t="shared" ref="AY656" si="1083">AS656+AU656</f>
        <v>#REF!</v>
      </c>
      <c r="AZ656" s="162" t="e">
        <f>AY656*I656</f>
        <v>#REF!</v>
      </c>
      <c r="BA656" s="161">
        <v>0</v>
      </c>
      <c r="BB656" s="162">
        <f>BA656*I656</f>
        <v>0</v>
      </c>
      <c r="BC656" s="161" t="e">
        <f t="shared" ref="BC656" si="1084">AW656+AY656</f>
        <v>#REF!</v>
      </c>
      <c r="BD656" s="162" t="e">
        <f>BC656*I656</f>
        <v>#REF!</v>
      </c>
      <c r="BE656" s="161">
        <v>0</v>
      </c>
      <c r="BF656" s="162">
        <f>BE656*I656</f>
        <v>0</v>
      </c>
      <c r="BG656" s="161" t="e">
        <f t="shared" ref="BG656" si="1085">BA656+BC656</f>
        <v>#REF!</v>
      </c>
      <c r="BH656" s="162" t="e">
        <f>BG656*I656</f>
        <v>#REF!</v>
      </c>
      <c r="BI656" s="161">
        <v>0</v>
      </c>
      <c r="BJ656" s="162">
        <f>BI656*I656</f>
        <v>0</v>
      </c>
      <c r="BK656" s="161" t="e">
        <f t="shared" ref="BK656" si="1086">BE656+BG656</f>
        <v>#REF!</v>
      </c>
      <c r="BL656" s="162" t="e">
        <f>BK656*I656</f>
        <v>#REF!</v>
      </c>
      <c r="BM656" s="161">
        <v>0</v>
      </c>
      <c r="BN656" s="162">
        <f>BM656*I656</f>
        <v>0</v>
      </c>
      <c r="BO656" s="161" t="e">
        <f>BI656+BK656</f>
        <v>#REF!</v>
      </c>
      <c r="BP656" s="162" t="e">
        <f>BO656*I656</f>
        <v>#REF!</v>
      </c>
    </row>
    <row r="657" spans="1:68" s="1" customFormat="1" ht="29.25" hidden="1" customHeight="1" x14ac:dyDescent="0.2">
      <c r="A657" s="114"/>
      <c r="B657" s="16"/>
      <c r="C657" s="113"/>
      <c r="D657" s="79" t="s">
        <v>76</v>
      </c>
      <c r="E657" s="113"/>
      <c r="F657" s="80" t="s">
        <v>980</v>
      </c>
      <c r="G657" s="113"/>
      <c r="H657" s="113"/>
      <c r="I657" s="42"/>
      <c r="J657" s="113"/>
      <c r="K657" s="142"/>
      <c r="M657" s="171"/>
      <c r="N657" s="172"/>
      <c r="O657" s="171"/>
      <c r="P657" s="172"/>
      <c r="Q657" s="171"/>
      <c r="R657" s="172"/>
      <c r="S657" s="171"/>
      <c r="T657" s="172"/>
      <c r="U657" s="171"/>
      <c r="V657" s="172"/>
      <c r="W657" s="171"/>
      <c r="X657" s="172"/>
      <c r="Y657" s="171"/>
      <c r="Z657" s="172"/>
      <c r="AA657" s="171"/>
      <c r="AB657" s="172"/>
      <c r="AC657" s="171"/>
      <c r="AD657" s="172"/>
      <c r="AE657" s="171"/>
      <c r="AF657" s="172"/>
      <c r="AG657" s="171"/>
      <c r="AH657" s="172"/>
      <c r="AI657" s="171"/>
      <c r="AJ657" s="172"/>
      <c r="AK657" s="171"/>
      <c r="AL657" s="172"/>
      <c r="AM657" s="171"/>
      <c r="AN657" s="172"/>
      <c r="AO657" s="171"/>
      <c r="AP657" s="172"/>
      <c r="AQ657" s="171"/>
      <c r="AR657" s="172"/>
      <c r="AS657" s="171"/>
      <c r="AT657" s="172"/>
      <c r="AU657" s="171"/>
      <c r="AV657" s="172"/>
      <c r="AW657" s="171"/>
      <c r="AX657" s="172"/>
      <c r="AY657" s="171"/>
      <c r="AZ657" s="172"/>
      <c r="BA657" s="171"/>
      <c r="BB657" s="172"/>
      <c r="BC657" s="171"/>
      <c r="BD657" s="172"/>
      <c r="BE657" s="171"/>
      <c r="BF657" s="172"/>
      <c r="BG657" s="171"/>
      <c r="BH657" s="172"/>
      <c r="BI657" s="171"/>
      <c r="BJ657" s="172"/>
      <c r="BK657" s="171"/>
      <c r="BL657" s="172"/>
      <c r="BM657" s="171"/>
      <c r="BN657" s="172"/>
      <c r="BO657" s="171"/>
      <c r="BP657" s="172"/>
    </row>
    <row r="658" spans="1:68" s="6" customFormat="1" ht="11.25" hidden="1" customHeight="1" x14ac:dyDescent="0.2">
      <c r="B658" s="86"/>
      <c r="C658" s="87"/>
      <c r="D658" s="79" t="s">
        <v>77</v>
      </c>
      <c r="E658" s="88" t="s">
        <v>5</v>
      </c>
      <c r="F658" s="89" t="s">
        <v>996</v>
      </c>
      <c r="G658" s="87"/>
      <c r="H658" s="90">
        <v>60</v>
      </c>
      <c r="I658" s="91"/>
      <c r="J658" s="87"/>
      <c r="K658" s="146"/>
      <c r="M658" s="177"/>
      <c r="N658" s="216"/>
      <c r="O658" s="177"/>
      <c r="P658" s="216"/>
      <c r="Q658" s="177"/>
      <c r="R658" s="216"/>
      <c r="S658" s="177"/>
      <c r="T658" s="216"/>
      <c r="U658" s="177"/>
      <c r="V658" s="216"/>
      <c r="W658" s="177"/>
      <c r="X658" s="216"/>
      <c r="Y658" s="177"/>
      <c r="Z658" s="216"/>
      <c r="AA658" s="177"/>
      <c r="AB658" s="216"/>
      <c r="AC658" s="177"/>
      <c r="AD658" s="216"/>
      <c r="AE658" s="177"/>
      <c r="AF658" s="216"/>
      <c r="AG658" s="177"/>
      <c r="AH658" s="216"/>
      <c r="AI658" s="177"/>
      <c r="AJ658" s="216"/>
      <c r="AK658" s="177"/>
      <c r="AL658" s="216"/>
      <c r="AM658" s="177"/>
      <c r="AN658" s="216"/>
      <c r="AO658" s="177"/>
      <c r="AP658" s="216"/>
      <c r="AQ658" s="177"/>
      <c r="AR658" s="216"/>
      <c r="AS658" s="177"/>
      <c r="AT658" s="216"/>
      <c r="AU658" s="177"/>
      <c r="AV658" s="216"/>
      <c r="AW658" s="177"/>
      <c r="AX658" s="216"/>
      <c r="AY658" s="177"/>
      <c r="AZ658" s="216"/>
      <c r="BA658" s="177"/>
      <c r="BB658" s="216"/>
      <c r="BC658" s="177"/>
      <c r="BD658" s="216"/>
      <c r="BE658" s="177"/>
      <c r="BF658" s="216"/>
      <c r="BG658" s="177"/>
      <c r="BH658" s="216"/>
      <c r="BI658" s="177"/>
      <c r="BJ658" s="216"/>
      <c r="BK658" s="177"/>
      <c r="BL658" s="216"/>
      <c r="BM658" s="177"/>
      <c r="BN658" s="216"/>
      <c r="BO658" s="177"/>
      <c r="BP658" s="216"/>
    </row>
    <row r="659" spans="1:68" s="1" customFormat="1" ht="16.5" hidden="1" customHeight="1" x14ac:dyDescent="0.2">
      <c r="A659" s="114"/>
      <c r="B659" s="16"/>
      <c r="C659" s="72" t="s">
        <v>302</v>
      </c>
      <c r="D659" s="72" t="s">
        <v>73</v>
      </c>
      <c r="E659" s="73" t="s">
        <v>997</v>
      </c>
      <c r="F659" s="74" t="s">
        <v>998</v>
      </c>
      <c r="G659" s="75" t="s">
        <v>130</v>
      </c>
      <c r="H659" s="76">
        <v>6</v>
      </c>
      <c r="I659" s="77">
        <v>134.62</v>
      </c>
      <c r="J659" s="78">
        <f>ROUND(I659*H659,2)</f>
        <v>807.72</v>
      </c>
      <c r="K659" s="142"/>
      <c r="M659" s="161">
        <v>0</v>
      </c>
      <c r="N659" s="162">
        <f>M659*I659</f>
        <v>0</v>
      </c>
      <c r="O659" s="161">
        <v>0</v>
      </c>
      <c r="P659" s="162">
        <f>O659*I659</f>
        <v>0</v>
      </c>
      <c r="Q659" s="161">
        <v>0</v>
      </c>
      <c r="R659" s="162">
        <f>Q659*I659</f>
        <v>0</v>
      </c>
      <c r="S659" s="161">
        <f>M659+O659</f>
        <v>0</v>
      </c>
      <c r="T659" s="162">
        <f>S659*I659</f>
        <v>0</v>
      </c>
      <c r="U659" s="161">
        <v>0</v>
      </c>
      <c r="V659" s="162">
        <f>U659*I659</f>
        <v>0</v>
      </c>
      <c r="W659" s="161">
        <f>Q659+S659</f>
        <v>0</v>
      </c>
      <c r="X659" s="162">
        <f>W659*I659</f>
        <v>0</v>
      </c>
      <c r="Y659" s="161">
        <v>0</v>
      </c>
      <c r="Z659" s="162">
        <f>Y659*I659</f>
        <v>0</v>
      </c>
      <c r="AA659" s="161" t="e">
        <f>#REF!+#REF!</f>
        <v>#REF!</v>
      </c>
      <c r="AB659" s="162" t="e">
        <f>AA659*I659</f>
        <v>#REF!</v>
      </c>
      <c r="AC659" s="161">
        <v>0</v>
      </c>
      <c r="AD659" s="162">
        <f>AC659*I659</f>
        <v>0</v>
      </c>
      <c r="AE659" s="161" t="e">
        <f>Y659+AA659</f>
        <v>#REF!</v>
      </c>
      <c r="AF659" s="162" t="e">
        <f>AE659*I659</f>
        <v>#REF!</v>
      </c>
      <c r="AG659" s="161">
        <v>0</v>
      </c>
      <c r="AH659" s="162">
        <f>AG659*I659</f>
        <v>0</v>
      </c>
      <c r="AI659" s="161" t="e">
        <f>AC659+AE659</f>
        <v>#REF!</v>
      </c>
      <c r="AJ659" s="162" t="e">
        <f>AI659*I659</f>
        <v>#REF!</v>
      </c>
      <c r="AK659" s="161">
        <v>0</v>
      </c>
      <c r="AL659" s="162">
        <f>AK659*I659</f>
        <v>0</v>
      </c>
      <c r="AM659" s="161" t="e">
        <f>AG659+AI659</f>
        <v>#REF!</v>
      </c>
      <c r="AN659" s="162" t="e">
        <f>AM659*I659</f>
        <v>#REF!</v>
      </c>
      <c r="AO659" s="161">
        <v>0</v>
      </c>
      <c r="AP659" s="162">
        <f>AO659*I659</f>
        <v>0</v>
      </c>
      <c r="AQ659" s="161" t="e">
        <f>AK659+AM659</f>
        <v>#REF!</v>
      </c>
      <c r="AR659" s="162" t="e">
        <f>AQ659*I659</f>
        <v>#REF!</v>
      </c>
      <c r="AS659" s="161">
        <v>0</v>
      </c>
      <c r="AT659" s="162">
        <f>AS659*I659</f>
        <v>0</v>
      </c>
      <c r="AU659" s="161" t="e">
        <f>AO659+AQ659</f>
        <v>#REF!</v>
      </c>
      <c r="AV659" s="162" t="e">
        <f>AU659*I659</f>
        <v>#REF!</v>
      </c>
      <c r="AW659" s="161">
        <v>0</v>
      </c>
      <c r="AX659" s="162">
        <f>AW659*I659</f>
        <v>0</v>
      </c>
      <c r="AY659" s="161" t="e">
        <f t="shared" ref="AY659" si="1087">AS659+AU659</f>
        <v>#REF!</v>
      </c>
      <c r="AZ659" s="162" t="e">
        <f>AY659*I659</f>
        <v>#REF!</v>
      </c>
      <c r="BA659" s="161">
        <v>0</v>
      </c>
      <c r="BB659" s="162">
        <f>BA659*I659</f>
        <v>0</v>
      </c>
      <c r="BC659" s="161" t="e">
        <f t="shared" ref="BC659" si="1088">AW659+AY659</f>
        <v>#REF!</v>
      </c>
      <c r="BD659" s="162" t="e">
        <f>BC659*I659</f>
        <v>#REF!</v>
      </c>
      <c r="BE659" s="161">
        <v>0</v>
      </c>
      <c r="BF659" s="162">
        <f>BE659*I659</f>
        <v>0</v>
      </c>
      <c r="BG659" s="161" t="e">
        <f t="shared" ref="BG659" si="1089">BA659+BC659</f>
        <v>#REF!</v>
      </c>
      <c r="BH659" s="162" t="e">
        <f>BG659*I659</f>
        <v>#REF!</v>
      </c>
      <c r="BI659" s="161">
        <v>0</v>
      </c>
      <c r="BJ659" s="162">
        <f>BI659*I659</f>
        <v>0</v>
      </c>
      <c r="BK659" s="161" t="e">
        <f t="shared" ref="BK659" si="1090">BE659+BG659</f>
        <v>#REF!</v>
      </c>
      <c r="BL659" s="162" t="e">
        <f>BK659*I659</f>
        <v>#REF!</v>
      </c>
      <c r="BM659" s="161">
        <v>0</v>
      </c>
      <c r="BN659" s="162">
        <f>BM659*I659</f>
        <v>0</v>
      </c>
      <c r="BO659" s="161" t="e">
        <f>BI659+BK659</f>
        <v>#REF!</v>
      </c>
      <c r="BP659" s="162" t="e">
        <f>BO659*I659</f>
        <v>#REF!</v>
      </c>
    </row>
    <row r="660" spans="1:68" s="1" customFormat="1" ht="29.25" hidden="1" customHeight="1" x14ac:dyDescent="0.2">
      <c r="A660" s="114"/>
      <c r="B660" s="16"/>
      <c r="C660" s="113"/>
      <c r="D660" s="79" t="s">
        <v>76</v>
      </c>
      <c r="E660" s="113"/>
      <c r="F660" s="80" t="s">
        <v>980</v>
      </c>
      <c r="G660" s="113"/>
      <c r="H660" s="113"/>
      <c r="I660" s="42"/>
      <c r="J660" s="113"/>
      <c r="K660" s="142"/>
      <c r="M660" s="171"/>
      <c r="N660" s="172"/>
      <c r="O660" s="171"/>
      <c r="P660" s="172"/>
      <c r="Q660" s="171"/>
      <c r="R660" s="172"/>
      <c r="S660" s="171"/>
      <c r="T660" s="172"/>
      <c r="U660" s="171"/>
      <c r="V660" s="172"/>
      <c r="W660" s="171"/>
      <c r="X660" s="172"/>
      <c r="Y660" s="171"/>
      <c r="Z660" s="172"/>
      <c r="AA660" s="171"/>
      <c r="AB660" s="172"/>
      <c r="AC660" s="171"/>
      <c r="AD660" s="172"/>
      <c r="AE660" s="171"/>
      <c r="AF660" s="172"/>
      <c r="AG660" s="171"/>
      <c r="AH660" s="172"/>
      <c r="AI660" s="171"/>
      <c r="AJ660" s="172"/>
      <c r="AK660" s="171"/>
      <c r="AL660" s="172"/>
      <c r="AM660" s="171"/>
      <c r="AN660" s="172"/>
      <c r="AO660" s="171"/>
      <c r="AP660" s="172"/>
      <c r="AQ660" s="171"/>
      <c r="AR660" s="172"/>
      <c r="AS660" s="171"/>
      <c r="AT660" s="172"/>
      <c r="AU660" s="171"/>
      <c r="AV660" s="172"/>
      <c r="AW660" s="171"/>
      <c r="AX660" s="172"/>
      <c r="AY660" s="171"/>
      <c r="AZ660" s="172"/>
      <c r="BA660" s="171"/>
      <c r="BB660" s="172"/>
      <c r="BC660" s="171"/>
      <c r="BD660" s="172"/>
      <c r="BE660" s="171"/>
      <c r="BF660" s="172"/>
      <c r="BG660" s="171"/>
      <c r="BH660" s="172"/>
      <c r="BI660" s="171"/>
      <c r="BJ660" s="172"/>
      <c r="BK660" s="171"/>
      <c r="BL660" s="172"/>
      <c r="BM660" s="171"/>
      <c r="BN660" s="172"/>
      <c r="BO660" s="171"/>
      <c r="BP660" s="172"/>
    </row>
    <row r="661" spans="1:68" s="6" customFormat="1" ht="11.25" hidden="1" customHeight="1" x14ac:dyDescent="0.2">
      <c r="B661" s="86"/>
      <c r="C661" s="87"/>
      <c r="D661" s="79" t="s">
        <v>77</v>
      </c>
      <c r="E661" s="88" t="s">
        <v>5</v>
      </c>
      <c r="F661" s="89" t="s">
        <v>999</v>
      </c>
      <c r="G661" s="87"/>
      <c r="H661" s="90">
        <v>6</v>
      </c>
      <c r="I661" s="91"/>
      <c r="J661" s="87"/>
      <c r="K661" s="146"/>
      <c r="M661" s="177"/>
      <c r="N661" s="216"/>
      <c r="O661" s="177"/>
      <c r="P661" s="216"/>
      <c r="Q661" s="177"/>
      <c r="R661" s="216"/>
      <c r="S661" s="177"/>
      <c r="T661" s="216"/>
      <c r="U661" s="177"/>
      <c r="V661" s="216"/>
      <c r="W661" s="177"/>
      <c r="X661" s="216"/>
      <c r="Y661" s="177"/>
      <c r="Z661" s="216"/>
      <c r="AA661" s="177"/>
      <c r="AB661" s="216"/>
      <c r="AC661" s="177"/>
      <c r="AD661" s="216"/>
      <c r="AE661" s="177"/>
      <c r="AF661" s="216"/>
      <c r="AG661" s="177"/>
      <c r="AH661" s="216"/>
      <c r="AI661" s="177"/>
      <c r="AJ661" s="216"/>
      <c r="AK661" s="177"/>
      <c r="AL661" s="216"/>
      <c r="AM661" s="177"/>
      <c r="AN661" s="216"/>
      <c r="AO661" s="177"/>
      <c r="AP661" s="216"/>
      <c r="AQ661" s="177"/>
      <c r="AR661" s="216"/>
      <c r="AS661" s="177"/>
      <c r="AT661" s="216"/>
      <c r="AU661" s="177"/>
      <c r="AV661" s="216"/>
      <c r="AW661" s="177"/>
      <c r="AX661" s="216"/>
      <c r="AY661" s="177"/>
      <c r="AZ661" s="216"/>
      <c r="BA661" s="177"/>
      <c r="BB661" s="216"/>
      <c r="BC661" s="177"/>
      <c r="BD661" s="216"/>
      <c r="BE661" s="177"/>
      <c r="BF661" s="216"/>
      <c r="BG661" s="177"/>
      <c r="BH661" s="216"/>
      <c r="BI661" s="177"/>
      <c r="BJ661" s="216"/>
      <c r="BK661" s="177"/>
      <c r="BL661" s="216"/>
      <c r="BM661" s="177"/>
      <c r="BN661" s="216"/>
      <c r="BO661" s="177"/>
      <c r="BP661" s="216"/>
    </row>
    <row r="662" spans="1:68" s="1" customFormat="1" ht="16.5" hidden="1" customHeight="1" x14ac:dyDescent="0.2">
      <c r="A662" s="114"/>
      <c r="B662" s="16"/>
      <c r="C662" s="72" t="s">
        <v>303</v>
      </c>
      <c r="D662" s="72" t="s">
        <v>73</v>
      </c>
      <c r="E662" s="73" t="s">
        <v>993</v>
      </c>
      <c r="F662" s="74" t="s">
        <v>994</v>
      </c>
      <c r="G662" s="75" t="s">
        <v>130</v>
      </c>
      <c r="H662" s="76">
        <v>8</v>
      </c>
      <c r="I662" s="77">
        <v>96.46</v>
      </c>
      <c r="J662" s="78">
        <f>ROUND(I662*H662,2)</f>
        <v>771.68</v>
      </c>
      <c r="K662" s="142"/>
      <c r="M662" s="161">
        <v>0</v>
      </c>
      <c r="N662" s="162">
        <f>M662*I662</f>
        <v>0</v>
      </c>
      <c r="O662" s="161">
        <v>0</v>
      </c>
      <c r="P662" s="162">
        <f>O662*I662</f>
        <v>0</v>
      </c>
      <c r="Q662" s="161">
        <v>0</v>
      </c>
      <c r="R662" s="162">
        <f>Q662*I662</f>
        <v>0</v>
      </c>
      <c r="S662" s="161">
        <f>M662+O662</f>
        <v>0</v>
      </c>
      <c r="T662" s="162">
        <f>S662*I662</f>
        <v>0</v>
      </c>
      <c r="U662" s="161">
        <v>0</v>
      </c>
      <c r="V662" s="162">
        <f>U662*I662</f>
        <v>0</v>
      </c>
      <c r="W662" s="161">
        <f>Q662+S662</f>
        <v>0</v>
      </c>
      <c r="X662" s="162">
        <f>W662*I662</f>
        <v>0</v>
      </c>
      <c r="Y662" s="161">
        <v>0</v>
      </c>
      <c r="Z662" s="162">
        <f>Y662*I662</f>
        <v>0</v>
      </c>
      <c r="AA662" s="161" t="e">
        <f>#REF!+#REF!</f>
        <v>#REF!</v>
      </c>
      <c r="AB662" s="162" t="e">
        <f>AA662*I662</f>
        <v>#REF!</v>
      </c>
      <c r="AC662" s="161">
        <v>0</v>
      </c>
      <c r="AD662" s="162">
        <f>AC662*I662</f>
        <v>0</v>
      </c>
      <c r="AE662" s="161" t="e">
        <f>Y662+AA662</f>
        <v>#REF!</v>
      </c>
      <c r="AF662" s="162" t="e">
        <f>AE662*I662</f>
        <v>#REF!</v>
      </c>
      <c r="AG662" s="161">
        <v>0</v>
      </c>
      <c r="AH662" s="162">
        <f>AG662*I662</f>
        <v>0</v>
      </c>
      <c r="AI662" s="161" t="e">
        <f>AC662+AE662</f>
        <v>#REF!</v>
      </c>
      <c r="AJ662" s="162" t="e">
        <f>AI662*I662</f>
        <v>#REF!</v>
      </c>
      <c r="AK662" s="161">
        <v>0</v>
      </c>
      <c r="AL662" s="162">
        <f>AK662*I662</f>
        <v>0</v>
      </c>
      <c r="AM662" s="161" t="e">
        <f>AG662+AI662</f>
        <v>#REF!</v>
      </c>
      <c r="AN662" s="162" t="e">
        <f>AM662*I662</f>
        <v>#REF!</v>
      </c>
      <c r="AO662" s="161">
        <v>0</v>
      </c>
      <c r="AP662" s="162">
        <f>AO662*I662</f>
        <v>0</v>
      </c>
      <c r="AQ662" s="161" t="e">
        <f>AK662+AM662</f>
        <v>#REF!</v>
      </c>
      <c r="AR662" s="162" t="e">
        <f>AQ662*I662</f>
        <v>#REF!</v>
      </c>
      <c r="AS662" s="161">
        <v>0</v>
      </c>
      <c r="AT662" s="162">
        <f>AS662*I662</f>
        <v>0</v>
      </c>
      <c r="AU662" s="161" t="e">
        <f>AO662+AQ662</f>
        <v>#REF!</v>
      </c>
      <c r="AV662" s="162" t="e">
        <f>AU662*I662</f>
        <v>#REF!</v>
      </c>
      <c r="AW662" s="161">
        <v>0</v>
      </c>
      <c r="AX662" s="162">
        <f>AW662*I662</f>
        <v>0</v>
      </c>
      <c r="AY662" s="161" t="e">
        <f t="shared" ref="AY662" si="1091">AS662+AU662</f>
        <v>#REF!</v>
      </c>
      <c r="AZ662" s="162" t="e">
        <f>AY662*I662</f>
        <v>#REF!</v>
      </c>
      <c r="BA662" s="161">
        <v>0</v>
      </c>
      <c r="BB662" s="162">
        <f>BA662*I662</f>
        <v>0</v>
      </c>
      <c r="BC662" s="161" t="e">
        <f t="shared" ref="BC662" si="1092">AW662+AY662</f>
        <v>#REF!</v>
      </c>
      <c r="BD662" s="162" t="e">
        <f>BC662*I662</f>
        <v>#REF!</v>
      </c>
      <c r="BE662" s="161">
        <v>0</v>
      </c>
      <c r="BF662" s="162">
        <f>BE662*I662</f>
        <v>0</v>
      </c>
      <c r="BG662" s="161" t="e">
        <f t="shared" ref="BG662" si="1093">BA662+BC662</f>
        <v>#REF!</v>
      </c>
      <c r="BH662" s="162" t="e">
        <f>BG662*I662</f>
        <v>#REF!</v>
      </c>
      <c r="BI662" s="161">
        <v>0</v>
      </c>
      <c r="BJ662" s="162">
        <f>BI662*I662</f>
        <v>0</v>
      </c>
      <c r="BK662" s="161" t="e">
        <f t="shared" ref="BK662" si="1094">BE662+BG662</f>
        <v>#REF!</v>
      </c>
      <c r="BL662" s="162" t="e">
        <f>BK662*I662</f>
        <v>#REF!</v>
      </c>
      <c r="BM662" s="161">
        <v>0</v>
      </c>
      <c r="BN662" s="162">
        <f>BM662*I662</f>
        <v>0</v>
      </c>
      <c r="BO662" s="161" t="e">
        <f>BI662+BK662</f>
        <v>#REF!</v>
      </c>
      <c r="BP662" s="162" t="e">
        <f>BO662*I662</f>
        <v>#REF!</v>
      </c>
    </row>
    <row r="663" spans="1:68" s="1" customFormat="1" ht="29.25" hidden="1" customHeight="1" x14ac:dyDescent="0.2">
      <c r="A663" s="114"/>
      <c r="B663" s="16"/>
      <c r="C663" s="113"/>
      <c r="D663" s="79" t="s">
        <v>76</v>
      </c>
      <c r="E663" s="113"/>
      <c r="F663" s="80" t="s">
        <v>980</v>
      </c>
      <c r="G663" s="113"/>
      <c r="H663" s="113"/>
      <c r="I663" s="42"/>
      <c r="J663" s="113"/>
      <c r="K663" s="142"/>
      <c r="M663" s="171"/>
      <c r="N663" s="172"/>
      <c r="O663" s="171"/>
      <c r="P663" s="172"/>
      <c r="Q663" s="171"/>
      <c r="R663" s="172"/>
      <c r="S663" s="171"/>
      <c r="T663" s="172"/>
      <c r="U663" s="171"/>
      <c r="V663" s="172"/>
      <c r="W663" s="171"/>
      <c r="X663" s="172"/>
      <c r="Y663" s="171"/>
      <c r="Z663" s="172"/>
      <c r="AA663" s="171"/>
      <c r="AB663" s="172"/>
      <c r="AC663" s="171"/>
      <c r="AD663" s="172"/>
      <c r="AE663" s="171"/>
      <c r="AF663" s="172"/>
      <c r="AG663" s="171"/>
      <c r="AH663" s="172"/>
      <c r="AI663" s="171"/>
      <c r="AJ663" s="172"/>
      <c r="AK663" s="171"/>
      <c r="AL663" s="172"/>
      <c r="AM663" s="171"/>
      <c r="AN663" s="172"/>
      <c r="AO663" s="171"/>
      <c r="AP663" s="172"/>
      <c r="AQ663" s="171"/>
      <c r="AR663" s="172"/>
      <c r="AS663" s="171"/>
      <c r="AT663" s="172"/>
      <c r="AU663" s="171"/>
      <c r="AV663" s="172"/>
      <c r="AW663" s="171"/>
      <c r="AX663" s="172"/>
      <c r="AY663" s="171"/>
      <c r="AZ663" s="172"/>
      <c r="BA663" s="171"/>
      <c r="BB663" s="172"/>
      <c r="BC663" s="171"/>
      <c r="BD663" s="172"/>
      <c r="BE663" s="171"/>
      <c r="BF663" s="172"/>
      <c r="BG663" s="171"/>
      <c r="BH663" s="172"/>
      <c r="BI663" s="171"/>
      <c r="BJ663" s="172"/>
      <c r="BK663" s="171"/>
      <c r="BL663" s="172"/>
      <c r="BM663" s="171"/>
      <c r="BN663" s="172"/>
      <c r="BO663" s="171"/>
      <c r="BP663" s="172"/>
    </row>
    <row r="664" spans="1:68" s="6" customFormat="1" ht="11.25" hidden="1" customHeight="1" x14ac:dyDescent="0.2">
      <c r="B664" s="86"/>
      <c r="C664" s="87"/>
      <c r="D664" s="79" t="s">
        <v>77</v>
      </c>
      <c r="E664" s="88" t="s">
        <v>5</v>
      </c>
      <c r="F664" s="89" t="s">
        <v>940</v>
      </c>
      <c r="G664" s="87"/>
      <c r="H664" s="90">
        <v>8</v>
      </c>
      <c r="I664" s="91"/>
      <c r="J664" s="87"/>
      <c r="K664" s="146"/>
      <c r="M664" s="177"/>
      <c r="N664" s="216"/>
      <c r="O664" s="177"/>
      <c r="P664" s="216"/>
      <c r="Q664" s="177"/>
      <c r="R664" s="216"/>
      <c r="S664" s="177"/>
      <c r="T664" s="216"/>
      <c r="U664" s="177"/>
      <c r="V664" s="216"/>
      <c r="W664" s="177"/>
      <c r="X664" s="216"/>
      <c r="Y664" s="177"/>
      <c r="Z664" s="216"/>
      <c r="AA664" s="177"/>
      <c r="AB664" s="216"/>
      <c r="AC664" s="177"/>
      <c r="AD664" s="216"/>
      <c r="AE664" s="177"/>
      <c r="AF664" s="216"/>
      <c r="AG664" s="177"/>
      <c r="AH664" s="216"/>
      <c r="AI664" s="177"/>
      <c r="AJ664" s="216"/>
      <c r="AK664" s="177"/>
      <c r="AL664" s="216"/>
      <c r="AM664" s="177"/>
      <c r="AN664" s="216"/>
      <c r="AO664" s="177"/>
      <c r="AP664" s="216"/>
      <c r="AQ664" s="177"/>
      <c r="AR664" s="216"/>
      <c r="AS664" s="177"/>
      <c r="AT664" s="216"/>
      <c r="AU664" s="177"/>
      <c r="AV664" s="216"/>
      <c r="AW664" s="177"/>
      <c r="AX664" s="216"/>
      <c r="AY664" s="177"/>
      <c r="AZ664" s="216"/>
      <c r="BA664" s="177"/>
      <c r="BB664" s="216"/>
      <c r="BC664" s="177"/>
      <c r="BD664" s="216"/>
      <c r="BE664" s="177"/>
      <c r="BF664" s="216"/>
      <c r="BG664" s="177"/>
      <c r="BH664" s="216"/>
      <c r="BI664" s="177"/>
      <c r="BJ664" s="216"/>
      <c r="BK664" s="177"/>
      <c r="BL664" s="216"/>
      <c r="BM664" s="177"/>
      <c r="BN664" s="216"/>
      <c r="BO664" s="177"/>
      <c r="BP664" s="216"/>
    </row>
    <row r="665" spans="1:68" s="1" customFormat="1" ht="16.5" hidden="1" customHeight="1" x14ac:dyDescent="0.2">
      <c r="A665" s="114"/>
      <c r="B665" s="16"/>
      <c r="C665" s="72" t="s">
        <v>304</v>
      </c>
      <c r="D665" s="72" t="s">
        <v>73</v>
      </c>
      <c r="E665" s="73" t="s">
        <v>993</v>
      </c>
      <c r="F665" s="74" t="s">
        <v>994</v>
      </c>
      <c r="G665" s="75" t="s">
        <v>130</v>
      </c>
      <c r="H665" s="76">
        <v>2</v>
      </c>
      <c r="I665" s="77">
        <v>96.46</v>
      </c>
      <c r="J665" s="78">
        <f>ROUND(I665*H665,2)</f>
        <v>192.92</v>
      </c>
      <c r="K665" s="142"/>
      <c r="M665" s="161">
        <v>0</v>
      </c>
      <c r="N665" s="162">
        <f>M665*I665</f>
        <v>0</v>
      </c>
      <c r="O665" s="161">
        <v>0</v>
      </c>
      <c r="P665" s="162">
        <f>O665*I665</f>
        <v>0</v>
      </c>
      <c r="Q665" s="161">
        <v>0</v>
      </c>
      <c r="R665" s="162">
        <f>Q665*I665</f>
        <v>0</v>
      </c>
      <c r="S665" s="161">
        <f>M665+O665</f>
        <v>0</v>
      </c>
      <c r="T665" s="162">
        <f>S665*I665</f>
        <v>0</v>
      </c>
      <c r="U665" s="161">
        <v>0</v>
      </c>
      <c r="V665" s="162">
        <f>U665*I665</f>
        <v>0</v>
      </c>
      <c r="W665" s="161">
        <f>Q665+S665</f>
        <v>0</v>
      </c>
      <c r="X665" s="162">
        <f>W665*I665</f>
        <v>0</v>
      </c>
      <c r="Y665" s="161">
        <v>0</v>
      </c>
      <c r="Z665" s="162">
        <f>Y665*I665</f>
        <v>0</v>
      </c>
      <c r="AA665" s="161" t="e">
        <f>#REF!+#REF!</f>
        <v>#REF!</v>
      </c>
      <c r="AB665" s="162" t="e">
        <f>AA665*I665</f>
        <v>#REF!</v>
      </c>
      <c r="AC665" s="161">
        <v>0</v>
      </c>
      <c r="AD665" s="162">
        <f>AC665*I665</f>
        <v>0</v>
      </c>
      <c r="AE665" s="161" t="e">
        <f>Y665+AA665</f>
        <v>#REF!</v>
      </c>
      <c r="AF665" s="162" t="e">
        <f>AE665*I665</f>
        <v>#REF!</v>
      </c>
      <c r="AG665" s="161">
        <v>0</v>
      </c>
      <c r="AH665" s="162">
        <f>AG665*I665</f>
        <v>0</v>
      </c>
      <c r="AI665" s="161" t="e">
        <f>AC665+AE665</f>
        <v>#REF!</v>
      </c>
      <c r="AJ665" s="162" t="e">
        <f>AI665*I665</f>
        <v>#REF!</v>
      </c>
      <c r="AK665" s="161">
        <v>0</v>
      </c>
      <c r="AL665" s="162">
        <f>AK665*I665</f>
        <v>0</v>
      </c>
      <c r="AM665" s="161" t="e">
        <f>AG665+AI665</f>
        <v>#REF!</v>
      </c>
      <c r="AN665" s="162" t="e">
        <f>AM665*I665</f>
        <v>#REF!</v>
      </c>
      <c r="AO665" s="161">
        <v>0</v>
      </c>
      <c r="AP665" s="162">
        <f>AO665*I665</f>
        <v>0</v>
      </c>
      <c r="AQ665" s="161" t="e">
        <f>AK665+AM665</f>
        <v>#REF!</v>
      </c>
      <c r="AR665" s="162" t="e">
        <f>AQ665*I665</f>
        <v>#REF!</v>
      </c>
      <c r="AS665" s="161">
        <v>0</v>
      </c>
      <c r="AT665" s="162">
        <f>AS665*I665</f>
        <v>0</v>
      </c>
      <c r="AU665" s="161" t="e">
        <f>AO665+AQ665</f>
        <v>#REF!</v>
      </c>
      <c r="AV665" s="162" t="e">
        <f>AU665*I665</f>
        <v>#REF!</v>
      </c>
      <c r="AW665" s="161">
        <v>0</v>
      </c>
      <c r="AX665" s="162">
        <f>AW665*I665</f>
        <v>0</v>
      </c>
      <c r="AY665" s="161" t="e">
        <f t="shared" ref="AY665" si="1095">AS665+AU665</f>
        <v>#REF!</v>
      </c>
      <c r="AZ665" s="162" t="e">
        <f>AY665*I665</f>
        <v>#REF!</v>
      </c>
      <c r="BA665" s="161">
        <v>0</v>
      </c>
      <c r="BB665" s="162">
        <f>BA665*I665</f>
        <v>0</v>
      </c>
      <c r="BC665" s="161" t="e">
        <f t="shared" ref="BC665" si="1096">AW665+AY665</f>
        <v>#REF!</v>
      </c>
      <c r="BD665" s="162" t="e">
        <f>BC665*I665</f>
        <v>#REF!</v>
      </c>
      <c r="BE665" s="161">
        <v>0</v>
      </c>
      <c r="BF665" s="162">
        <f>BE665*I665</f>
        <v>0</v>
      </c>
      <c r="BG665" s="161" t="e">
        <f t="shared" ref="BG665" si="1097">BA665+BC665</f>
        <v>#REF!</v>
      </c>
      <c r="BH665" s="162" t="e">
        <f>BG665*I665</f>
        <v>#REF!</v>
      </c>
      <c r="BI665" s="161">
        <v>0</v>
      </c>
      <c r="BJ665" s="162">
        <f>BI665*I665</f>
        <v>0</v>
      </c>
      <c r="BK665" s="161" t="e">
        <f t="shared" ref="BK665" si="1098">BE665+BG665</f>
        <v>#REF!</v>
      </c>
      <c r="BL665" s="162" t="e">
        <f>BK665*I665</f>
        <v>#REF!</v>
      </c>
      <c r="BM665" s="161">
        <v>0</v>
      </c>
      <c r="BN665" s="162">
        <f>BM665*I665</f>
        <v>0</v>
      </c>
      <c r="BO665" s="161" t="e">
        <f>BI665+BK665</f>
        <v>#REF!</v>
      </c>
      <c r="BP665" s="162" t="e">
        <f>BO665*I665</f>
        <v>#REF!</v>
      </c>
    </row>
    <row r="666" spans="1:68" s="1" customFormat="1" ht="29.25" hidden="1" customHeight="1" x14ac:dyDescent="0.2">
      <c r="A666" s="114"/>
      <c r="B666" s="16"/>
      <c r="C666" s="113"/>
      <c r="D666" s="79" t="s">
        <v>76</v>
      </c>
      <c r="E666" s="113"/>
      <c r="F666" s="80" t="s">
        <v>980</v>
      </c>
      <c r="G666" s="113"/>
      <c r="H666" s="113"/>
      <c r="I666" s="42"/>
      <c r="J666" s="113"/>
      <c r="K666" s="142"/>
      <c r="M666" s="171"/>
      <c r="N666" s="172"/>
      <c r="O666" s="171"/>
      <c r="P666" s="172"/>
      <c r="Q666" s="171"/>
      <c r="R666" s="172"/>
      <c r="S666" s="171"/>
      <c r="T666" s="172"/>
      <c r="U666" s="171"/>
      <c r="V666" s="172"/>
      <c r="W666" s="171"/>
      <c r="X666" s="172"/>
      <c r="Y666" s="171"/>
      <c r="Z666" s="172"/>
      <c r="AA666" s="171"/>
      <c r="AB666" s="172"/>
      <c r="AC666" s="171"/>
      <c r="AD666" s="172"/>
      <c r="AE666" s="171"/>
      <c r="AF666" s="172"/>
      <c r="AG666" s="171"/>
      <c r="AH666" s="172"/>
      <c r="AI666" s="171"/>
      <c r="AJ666" s="172"/>
      <c r="AK666" s="171"/>
      <c r="AL666" s="172"/>
      <c r="AM666" s="171"/>
      <c r="AN666" s="172"/>
      <c r="AO666" s="171"/>
      <c r="AP666" s="172"/>
      <c r="AQ666" s="171"/>
      <c r="AR666" s="172"/>
      <c r="AS666" s="171"/>
      <c r="AT666" s="172"/>
      <c r="AU666" s="171"/>
      <c r="AV666" s="172"/>
      <c r="AW666" s="171"/>
      <c r="AX666" s="172"/>
      <c r="AY666" s="171"/>
      <c r="AZ666" s="172"/>
      <c r="BA666" s="171"/>
      <c r="BB666" s="172"/>
      <c r="BC666" s="171"/>
      <c r="BD666" s="172"/>
      <c r="BE666" s="171"/>
      <c r="BF666" s="172"/>
      <c r="BG666" s="171"/>
      <c r="BH666" s="172"/>
      <c r="BI666" s="171"/>
      <c r="BJ666" s="172"/>
      <c r="BK666" s="171"/>
      <c r="BL666" s="172"/>
      <c r="BM666" s="171"/>
      <c r="BN666" s="172"/>
      <c r="BO666" s="171"/>
      <c r="BP666" s="172"/>
    </row>
    <row r="667" spans="1:68" s="6" customFormat="1" ht="11.25" hidden="1" customHeight="1" x14ac:dyDescent="0.2">
      <c r="B667" s="86"/>
      <c r="C667" s="87"/>
      <c r="D667" s="79" t="s">
        <v>77</v>
      </c>
      <c r="E667" s="88" t="s">
        <v>5</v>
      </c>
      <c r="F667" s="89" t="s">
        <v>1000</v>
      </c>
      <c r="G667" s="87"/>
      <c r="H667" s="90">
        <v>2</v>
      </c>
      <c r="I667" s="91"/>
      <c r="J667" s="87"/>
      <c r="K667" s="146"/>
      <c r="M667" s="177"/>
      <c r="N667" s="216"/>
      <c r="O667" s="177"/>
      <c r="P667" s="216"/>
      <c r="Q667" s="177"/>
      <c r="R667" s="216"/>
      <c r="S667" s="177"/>
      <c r="T667" s="216"/>
      <c r="U667" s="177"/>
      <c r="V667" s="216"/>
      <c r="W667" s="177"/>
      <c r="X667" s="216"/>
      <c r="Y667" s="177"/>
      <c r="Z667" s="216"/>
      <c r="AA667" s="177"/>
      <c r="AB667" s="216"/>
      <c r="AC667" s="177"/>
      <c r="AD667" s="216"/>
      <c r="AE667" s="177"/>
      <c r="AF667" s="216"/>
      <c r="AG667" s="177"/>
      <c r="AH667" s="216"/>
      <c r="AI667" s="177"/>
      <c r="AJ667" s="216"/>
      <c r="AK667" s="177"/>
      <c r="AL667" s="216"/>
      <c r="AM667" s="177"/>
      <c r="AN667" s="216"/>
      <c r="AO667" s="177"/>
      <c r="AP667" s="216"/>
      <c r="AQ667" s="177"/>
      <c r="AR667" s="216"/>
      <c r="AS667" s="177"/>
      <c r="AT667" s="216"/>
      <c r="AU667" s="177"/>
      <c r="AV667" s="216"/>
      <c r="AW667" s="177"/>
      <c r="AX667" s="216"/>
      <c r="AY667" s="177"/>
      <c r="AZ667" s="216"/>
      <c r="BA667" s="177"/>
      <c r="BB667" s="216"/>
      <c r="BC667" s="177"/>
      <c r="BD667" s="216"/>
      <c r="BE667" s="177"/>
      <c r="BF667" s="216"/>
      <c r="BG667" s="177"/>
      <c r="BH667" s="216"/>
      <c r="BI667" s="177"/>
      <c r="BJ667" s="216"/>
      <c r="BK667" s="177"/>
      <c r="BL667" s="216"/>
      <c r="BM667" s="177"/>
      <c r="BN667" s="216"/>
      <c r="BO667" s="177"/>
      <c r="BP667" s="216"/>
    </row>
    <row r="668" spans="1:68" s="1" customFormat="1" ht="16.5" hidden="1" customHeight="1" x14ac:dyDescent="0.2">
      <c r="A668" s="114"/>
      <c r="B668" s="16"/>
      <c r="C668" s="72" t="s">
        <v>306</v>
      </c>
      <c r="D668" s="72" t="s">
        <v>73</v>
      </c>
      <c r="E668" s="73" t="s">
        <v>997</v>
      </c>
      <c r="F668" s="74" t="s">
        <v>998</v>
      </c>
      <c r="G668" s="75" t="s">
        <v>130</v>
      </c>
      <c r="H668" s="76">
        <v>26</v>
      </c>
      <c r="I668" s="77">
        <v>134.62</v>
      </c>
      <c r="J668" s="78">
        <f>ROUND(I668*H668,2)</f>
        <v>3500.12</v>
      </c>
      <c r="K668" s="142"/>
      <c r="M668" s="161">
        <v>0</v>
      </c>
      <c r="N668" s="162">
        <f>M668*I668</f>
        <v>0</v>
      </c>
      <c r="O668" s="161">
        <v>0</v>
      </c>
      <c r="P668" s="162">
        <f>O668*I668</f>
        <v>0</v>
      </c>
      <c r="Q668" s="161">
        <v>0</v>
      </c>
      <c r="R668" s="162">
        <f>Q668*I668</f>
        <v>0</v>
      </c>
      <c r="S668" s="161">
        <f>M668+O668</f>
        <v>0</v>
      </c>
      <c r="T668" s="162">
        <f>S668*I668</f>
        <v>0</v>
      </c>
      <c r="U668" s="161">
        <v>0</v>
      </c>
      <c r="V668" s="162">
        <f>U668*I668</f>
        <v>0</v>
      </c>
      <c r="W668" s="161">
        <f>Q668+S668</f>
        <v>0</v>
      </c>
      <c r="X668" s="162">
        <f>W668*I668</f>
        <v>0</v>
      </c>
      <c r="Y668" s="161">
        <v>0</v>
      </c>
      <c r="Z668" s="162">
        <f>Y668*I668</f>
        <v>0</v>
      </c>
      <c r="AA668" s="161" t="e">
        <f>#REF!+#REF!</f>
        <v>#REF!</v>
      </c>
      <c r="AB668" s="162" t="e">
        <f>AA668*I668</f>
        <v>#REF!</v>
      </c>
      <c r="AC668" s="161">
        <v>0</v>
      </c>
      <c r="AD668" s="162">
        <f>AC668*I668</f>
        <v>0</v>
      </c>
      <c r="AE668" s="161" t="e">
        <f>Y668+AA668</f>
        <v>#REF!</v>
      </c>
      <c r="AF668" s="162" t="e">
        <f>AE668*I668</f>
        <v>#REF!</v>
      </c>
      <c r="AG668" s="161">
        <v>0</v>
      </c>
      <c r="AH668" s="162">
        <f>AG668*I668</f>
        <v>0</v>
      </c>
      <c r="AI668" s="161" t="e">
        <f>AC668+AE668</f>
        <v>#REF!</v>
      </c>
      <c r="AJ668" s="162" t="e">
        <f>AI668*I668</f>
        <v>#REF!</v>
      </c>
      <c r="AK668" s="161">
        <v>0</v>
      </c>
      <c r="AL668" s="162">
        <f>AK668*I668</f>
        <v>0</v>
      </c>
      <c r="AM668" s="161" t="e">
        <f>AG668+AI668</f>
        <v>#REF!</v>
      </c>
      <c r="AN668" s="162" t="e">
        <f>AM668*I668</f>
        <v>#REF!</v>
      </c>
      <c r="AO668" s="161">
        <v>0</v>
      </c>
      <c r="AP668" s="162">
        <f>AO668*I668</f>
        <v>0</v>
      </c>
      <c r="AQ668" s="161" t="e">
        <f>AK668+AM668</f>
        <v>#REF!</v>
      </c>
      <c r="AR668" s="162" t="e">
        <f>AQ668*I668</f>
        <v>#REF!</v>
      </c>
      <c r="AS668" s="161">
        <v>0</v>
      </c>
      <c r="AT668" s="162">
        <f>AS668*I668</f>
        <v>0</v>
      </c>
      <c r="AU668" s="161" t="e">
        <f>AO668+AQ668</f>
        <v>#REF!</v>
      </c>
      <c r="AV668" s="162" t="e">
        <f>AU668*I668</f>
        <v>#REF!</v>
      </c>
      <c r="AW668" s="161">
        <v>0</v>
      </c>
      <c r="AX668" s="162">
        <f>AW668*I668</f>
        <v>0</v>
      </c>
      <c r="AY668" s="161" t="e">
        <f t="shared" ref="AY668" si="1099">AS668+AU668</f>
        <v>#REF!</v>
      </c>
      <c r="AZ668" s="162" t="e">
        <f>AY668*I668</f>
        <v>#REF!</v>
      </c>
      <c r="BA668" s="161">
        <v>0</v>
      </c>
      <c r="BB668" s="162">
        <f>BA668*I668</f>
        <v>0</v>
      </c>
      <c r="BC668" s="161" t="e">
        <f t="shared" ref="BC668" si="1100">AW668+AY668</f>
        <v>#REF!</v>
      </c>
      <c r="BD668" s="162" t="e">
        <f>BC668*I668</f>
        <v>#REF!</v>
      </c>
      <c r="BE668" s="161">
        <v>0</v>
      </c>
      <c r="BF668" s="162">
        <f>BE668*I668</f>
        <v>0</v>
      </c>
      <c r="BG668" s="161" t="e">
        <f t="shared" ref="BG668" si="1101">BA668+BC668</f>
        <v>#REF!</v>
      </c>
      <c r="BH668" s="162" t="e">
        <f>BG668*I668</f>
        <v>#REF!</v>
      </c>
      <c r="BI668" s="161">
        <v>0</v>
      </c>
      <c r="BJ668" s="162">
        <f>BI668*I668</f>
        <v>0</v>
      </c>
      <c r="BK668" s="161" t="e">
        <f t="shared" ref="BK668" si="1102">BE668+BG668</f>
        <v>#REF!</v>
      </c>
      <c r="BL668" s="162" t="e">
        <f>BK668*I668</f>
        <v>#REF!</v>
      </c>
      <c r="BM668" s="161">
        <v>0</v>
      </c>
      <c r="BN668" s="162">
        <f>BM668*I668</f>
        <v>0</v>
      </c>
      <c r="BO668" s="161" t="e">
        <f>BI668+BK668</f>
        <v>#REF!</v>
      </c>
      <c r="BP668" s="162" t="e">
        <f>BO668*I668</f>
        <v>#REF!</v>
      </c>
    </row>
    <row r="669" spans="1:68" s="1" customFormat="1" ht="29.25" hidden="1" customHeight="1" x14ac:dyDescent="0.2">
      <c r="A669" s="114"/>
      <c r="B669" s="16"/>
      <c r="C669" s="113"/>
      <c r="D669" s="79" t="s">
        <v>76</v>
      </c>
      <c r="E669" s="113"/>
      <c r="F669" s="80" t="s">
        <v>980</v>
      </c>
      <c r="G669" s="113"/>
      <c r="H669" s="113"/>
      <c r="I669" s="42"/>
      <c r="J669" s="113"/>
      <c r="K669" s="142"/>
      <c r="M669" s="171"/>
      <c r="N669" s="172"/>
      <c r="O669" s="171"/>
      <c r="P669" s="172"/>
      <c r="Q669" s="171"/>
      <c r="R669" s="172"/>
      <c r="S669" s="171"/>
      <c r="T669" s="172"/>
      <c r="U669" s="171"/>
      <c r="V669" s="172"/>
      <c r="W669" s="171"/>
      <c r="X669" s="172"/>
      <c r="Y669" s="171"/>
      <c r="Z669" s="172"/>
      <c r="AA669" s="171"/>
      <c r="AB669" s="172"/>
      <c r="AC669" s="171"/>
      <c r="AD669" s="172"/>
      <c r="AE669" s="171"/>
      <c r="AF669" s="172"/>
      <c r="AG669" s="171"/>
      <c r="AH669" s="172"/>
      <c r="AI669" s="171"/>
      <c r="AJ669" s="172"/>
      <c r="AK669" s="171"/>
      <c r="AL669" s="172"/>
      <c r="AM669" s="171"/>
      <c r="AN669" s="172"/>
      <c r="AO669" s="171"/>
      <c r="AP669" s="172"/>
      <c r="AQ669" s="171"/>
      <c r="AR669" s="172"/>
      <c r="AS669" s="171"/>
      <c r="AT669" s="172"/>
      <c r="AU669" s="171"/>
      <c r="AV669" s="172"/>
      <c r="AW669" s="171"/>
      <c r="AX669" s="172"/>
      <c r="AY669" s="171"/>
      <c r="AZ669" s="172"/>
      <c r="BA669" s="171"/>
      <c r="BB669" s="172"/>
      <c r="BC669" s="171"/>
      <c r="BD669" s="172"/>
      <c r="BE669" s="171"/>
      <c r="BF669" s="172"/>
      <c r="BG669" s="171"/>
      <c r="BH669" s="172"/>
      <c r="BI669" s="171"/>
      <c r="BJ669" s="172"/>
      <c r="BK669" s="171"/>
      <c r="BL669" s="172"/>
      <c r="BM669" s="171"/>
      <c r="BN669" s="172"/>
      <c r="BO669" s="171"/>
      <c r="BP669" s="172"/>
    </row>
    <row r="670" spans="1:68" s="6" customFormat="1" ht="11.25" hidden="1" customHeight="1" x14ac:dyDescent="0.2">
      <c r="B670" s="86"/>
      <c r="C670" s="87"/>
      <c r="D670" s="79" t="s">
        <v>77</v>
      </c>
      <c r="E670" s="88" t="s">
        <v>5</v>
      </c>
      <c r="F670" s="89" t="s">
        <v>1001</v>
      </c>
      <c r="G670" s="87"/>
      <c r="H670" s="90">
        <v>26</v>
      </c>
      <c r="I670" s="91"/>
      <c r="J670" s="87"/>
      <c r="K670" s="146"/>
      <c r="M670" s="177"/>
      <c r="N670" s="216"/>
      <c r="O670" s="177"/>
      <c r="P670" s="216"/>
      <c r="Q670" s="177"/>
      <c r="R670" s="216"/>
      <c r="S670" s="177"/>
      <c r="T670" s="216"/>
      <c r="U670" s="177"/>
      <c r="V670" s="216"/>
      <c r="W670" s="177"/>
      <c r="X670" s="216"/>
      <c r="Y670" s="177"/>
      <c r="Z670" s="216"/>
      <c r="AA670" s="177"/>
      <c r="AB670" s="216"/>
      <c r="AC670" s="177"/>
      <c r="AD670" s="216"/>
      <c r="AE670" s="177"/>
      <c r="AF670" s="216"/>
      <c r="AG670" s="177"/>
      <c r="AH670" s="216"/>
      <c r="AI670" s="177"/>
      <c r="AJ670" s="216"/>
      <c r="AK670" s="177"/>
      <c r="AL670" s="216"/>
      <c r="AM670" s="177"/>
      <c r="AN670" s="216"/>
      <c r="AO670" s="177"/>
      <c r="AP670" s="216"/>
      <c r="AQ670" s="177"/>
      <c r="AR670" s="216"/>
      <c r="AS670" s="177"/>
      <c r="AT670" s="216"/>
      <c r="AU670" s="177"/>
      <c r="AV670" s="216"/>
      <c r="AW670" s="177"/>
      <c r="AX670" s="216"/>
      <c r="AY670" s="177"/>
      <c r="AZ670" s="216"/>
      <c r="BA670" s="177"/>
      <c r="BB670" s="216"/>
      <c r="BC670" s="177"/>
      <c r="BD670" s="216"/>
      <c r="BE670" s="177"/>
      <c r="BF670" s="216"/>
      <c r="BG670" s="177"/>
      <c r="BH670" s="216"/>
      <c r="BI670" s="177"/>
      <c r="BJ670" s="216"/>
      <c r="BK670" s="177"/>
      <c r="BL670" s="216"/>
      <c r="BM670" s="177"/>
      <c r="BN670" s="216"/>
      <c r="BO670" s="177"/>
      <c r="BP670" s="216"/>
    </row>
    <row r="671" spans="1:68" s="1" customFormat="1" ht="21.75" hidden="1" customHeight="1" x14ac:dyDescent="0.2">
      <c r="A671" s="114"/>
      <c r="B671" s="16"/>
      <c r="C671" s="72" t="s">
        <v>307</v>
      </c>
      <c r="D671" s="72" t="s">
        <v>73</v>
      </c>
      <c r="E671" s="73" t="s">
        <v>1002</v>
      </c>
      <c r="F671" s="74" t="s">
        <v>1003</v>
      </c>
      <c r="G671" s="75" t="s">
        <v>145</v>
      </c>
      <c r="H671" s="76">
        <v>120</v>
      </c>
      <c r="I671" s="77">
        <v>71.55</v>
      </c>
      <c r="J671" s="78">
        <f>ROUND(I671*H671,2)</f>
        <v>8586</v>
      </c>
      <c r="K671" s="142"/>
      <c r="M671" s="161">
        <v>0</v>
      </c>
      <c r="N671" s="162">
        <f>M671*I671</f>
        <v>0</v>
      </c>
      <c r="O671" s="161">
        <v>0</v>
      </c>
      <c r="P671" s="162">
        <f>O671*I671</f>
        <v>0</v>
      </c>
      <c r="Q671" s="161">
        <v>0</v>
      </c>
      <c r="R671" s="162">
        <f>Q671*I671</f>
        <v>0</v>
      </c>
      <c r="S671" s="161">
        <f>M671+O671</f>
        <v>0</v>
      </c>
      <c r="T671" s="162">
        <f>S671*I671</f>
        <v>0</v>
      </c>
      <c r="U671" s="161">
        <f>H671</f>
        <v>120</v>
      </c>
      <c r="V671" s="162">
        <f>U671*I671</f>
        <v>8586</v>
      </c>
      <c r="W671" s="161">
        <f>Q671+S671</f>
        <v>0</v>
      </c>
      <c r="X671" s="162">
        <f>W671*I671</f>
        <v>0</v>
      </c>
      <c r="Y671" s="161">
        <v>0</v>
      </c>
      <c r="Z671" s="162">
        <f>Y671*I671</f>
        <v>0</v>
      </c>
      <c r="AA671" s="161" t="e">
        <f>#REF!+#REF!</f>
        <v>#REF!</v>
      </c>
      <c r="AB671" s="162" t="e">
        <f>AA671*I671</f>
        <v>#REF!</v>
      </c>
      <c r="AC671" s="161">
        <v>0</v>
      </c>
      <c r="AD671" s="162">
        <f>AC671*I671</f>
        <v>0</v>
      </c>
      <c r="AE671" s="161" t="e">
        <f>Y671+AA671</f>
        <v>#REF!</v>
      </c>
      <c r="AF671" s="162" t="e">
        <f>AE671*I671</f>
        <v>#REF!</v>
      </c>
      <c r="AG671" s="161">
        <v>0</v>
      </c>
      <c r="AH671" s="162">
        <f>AG671*I671</f>
        <v>0</v>
      </c>
      <c r="AI671" s="161" t="e">
        <f>AC671+AE671</f>
        <v>#REF!</v>
      </c>
      <c r="AJ671" s="162" t="e">
        <f>AI671*I671</f>
        <v>#REF!</v>
      </c>
      <c r="AK671" s="161">
        <v>0</v>
      </c>
      <c r="AL671" s="162">
        <f>AK671*I671</f>
        <v>0</v>
      </c>
      <c r="AM671" s="161" t="e">
        <f>AG671+AI671</f>
        <v>#REF!</v>
      </c>
      <c r="AN671" s="162" t="e">
        <f>AM671*I671</f>
        <v>#REF!</v>
      </c>
      <c r="AO671" s="161">
        <v>0</v>
      </c>
      <c r="AP671" s="162">
        <f>AO671*I671</f>
        <v>0</v>
      </c>
      <c r="AQ671" s="161" t="e">
        <f>AK671+AM671</f>
        <v>#REF!</v>
      </c>
      <c r="AR671" s="162" t="e">
        <f>AQ671*I671</f>
        <v>#REF!</v>
      </c>
      <c r="AS671" s="161">
        <v>0</v>
      </c>
      <c r="AT671" s="162">
        <f>AS671*I671</f>
        <v>0</v>
      </c>
      <c r="AU671" s="161" t="e">
        <f>AO671+AQ671</f>
        <v>#REF!</v>
      </c>
      <c r="AV671" s="162" t="e">
        <f>AU671*I671</f>
        <v>#REF!</v>
      </c>
      <c r="AW671" s="161">
        <v>0</v>
      </c>
      <c r="AX671" s="162">
        <f>AW671*I671</f>
        <v>0</v>
      </c>
      <c r="AY671" s="161" t="e">
        <f t="shared" ref="AY671" si="1103">AS671+AU671</f>
        <v>#REF!</v>
      </c>
      <c r="AZ671" s="162" t="e">
        <f>AY671*I671</f>
        <v>#REF!</v>
      </c>
      <c r="BA671" s="161">
        <v>0</v>
      </c>
      <c r="BB671" s="162">
        <f>BA671*I671</f>
        <v>0</v>
      </c>
      <c r="BC671" s="161" t="e">
        <f t="shared" ref="BC671" si="1104">AW671+AY671</f>
        <v>#REF!</v>
      </c>
      <c r="BD671" s="162" t="e">
        <f>BC671*I671</f>
        <v>#REF!</v>
      </c>
      <c r="BE671" s="161">
        <v>0</v>
      </c>
      <c r="BF671" s="162">
        <f>BE671*I671</f>
        <v>0</v>
      </c>
      <c r="BG671" s="161" t="e">
        <f t="shared" ref="BG671" si="1105">BA671+BC671</f>
        <v>#REF!</v>
      </c>
      <c r="BH671" s="162" t="e">
        <f>BG671*I671</f>
        <v>#REF!</v>
      </c>
      <c r="BI671" s="161">
        <v>0</v>
      </c>
      <c r="BJ671" s="162">
        <f>BI671*I671</f>
        <v>0</v>
      </c>
      <c r="BK671" s="161" t="e">
        <f t="shared" ref="BK671" si="1106">BE671+BG671</f>
        <v>#REF!</v>
      </c>
      <c r="BL671" s="162" t="e">
        <f>BK671*I671</f>
        <v>#REF!</v>
      </c>
      <c r="BM671" s="161">
        <v>0</v>
      </c>
      <c r="BN671" s="162">
        <f>BM671*I671</f>
        <v>0</v>
      </c>
      <c r="BO671" s="161" t="e">
        <f>BI671+BK671</f>
        <v>#REF!</v>
      </c>
      <c r="BP671" s="162" t="e">
        <f>BO671*I671</f>
        <v>#REF!</v>
      </c>
    </row>
    <row r="672" spans="1:68" s="1" customFormat="1" ht="29.25" hidden="1" customHeight="1" x14ac:dyDescent="0.2">
      <c r="A672" s="114"/>
      <c r="B672" s="16"/>
      <c r="C672" s="113"/>
      <c r="D672" s="79" t="s">
        <v>76</v>
      </c>
      <c r="E672" s="113"/>
      <c r="F672" s="80" t="s">
        <v>1004</v>
      </c>
      <c r="G672" s="113"/>
      <c r="H672" s="113"/>
      <c r="I672" s="42"/>
      <c r="J672" s="113"/>
      <c r="K672" s="142"/>
      <c r="M672" s="171"/>
      <c r="N672" s="172"/>
      <c r="O672" s="171"/>
      <c r="P672" s="172"/>
      <c r="Q672" s="171"/>
      <c r="R672" s="172"/>
      <c r="S672" s="171"/>
      <c r="T672" s="172"/>
      <c r="U672" s="171"/>
      <c r="V672" s="172"/>
      <c r="W672" s="171"/>
      <c r="X672" s="172"/>
      <c r="Y672" s="171"/>
      <c r="Z672" s="172"/>
      <c r="AA672" s="171"/>
      <c r="AB672" s="172"/>
      <c r="AC672" s="171"/>
      <c r="AD672" s="172"/>
      <c r="AE672" s="171"/>
      <c r="AF672" s="172"/>
      <c r="AG672" s="171"/>
      <c r="AH672" s="172"/>
      <c r="AI672" s="171"/>
      <c r="AJ672" s="172"/>
      <c r="AK672" s="171"/>
      <c r="AL672" s="172"/>
      <c r="AM672" s="171"/>
      <c r="AN672" s="172"/>
      <c r="AO672" s="171"/>
      <c r="AP672" s="172"/>
      <c r="AQ672" s="171"/>
      <c r="AR672" s="172"/>
      <c r="AS672" s="171"/>
      <c r="AT672" s="172"/>
      <c r="AU672" s="171"/>
      <c r="AV672" s="172"/>
      <c r="AW672" s="171"/>
      <c r="AX672" s="172"/>
      <c r="AY672" s="171"/>
      <c r="AZ672" s="172"/>
      <c r="BA672" s="171"/>
      <c r="BB672" s="172"/>
      <c r="BC672" s="171"/>
      <c r="BD672" s="172"/>
      <c r="BE672" s="171"/>
      <c r="BF672" s="172"/>
      <c r="BG672" s="171"/>
      <c r="BH672" s="172"/>
      <c r="BI672" s="171"/>
      <c r="BJ672" s="172"/>
      <c r="BK672" s="171"/>
      <c r="BL672" s="172"/>
      <c r="BM672" s="171"/>
      <c r="BN672" s="172"/>
      <c r="BO672" s="171"/>
      <c r="BP672" s="172"/>
    </row>
    <row r="673" spans="1:69" s="6" customFormat="1" ht="11.25" hidden="1" customHeight="1" x14ac:dyDescent="0.2">
      <c r="B673" s="86"/>
      <c r="C673" s="87"/>
      <c r="D673" s="79" t="s">
        <v>77</v>
      </c>
      <c r="E673" s="88" t="s">
        <v>5</v>
      </c>
      <c r="F673" s="89" t="s">
        <v>1005</v>
      </c>
      <c r="G673" s="87"/>
      <c r="H673" s="90">
        <v>120</v>
      </c>
      <c r="I673" s="91"/>
      <c r="J673" s="87"/>
      <c r="K673" s="146"/>
      <c r="M673" s="177"/>
      <c r="N673" s="216"/>
      <c r="O673" s="177"/>
      <c r="P673" s="216"/>
      <c r="Q673" s="177"/>
      <c r="R673" s="216"/>
      <c r="S673" s="177"/>
      <c r="T673" s="216"/>
      <c r="U673" s="177"/>
      <c r="V673" s="216"/>
      <c r="W673" s="177"/>
      <c r="X673" s="216"/>
      <c r="Y673" s="177"/>
      <c r="Z673" s="216"/>
      <c r="AA673" s="177"/>
      <c r="AB673" s="216"/>
      <c r="AC673" s="177"/>
      <c r="AD673" s="216"/>
      <c r="AE673" s="177"/>
      <c r="AF673" s="216"/>
      <c r="AG673" s="177"/>
      <c r="AH673" s="216"/>
      <c r="AI673" s="177"/>
      <c r="AJ673" s="216"/>
      <c r="AK673" s="177"/>
      <c r="AL673" s="216"/>
      <c r="AM673" s="177"/>
      <c r="AN673" s="216"/>
      <c r="AO673" s="177"/>
      <c r="AP673" s="216"/>
      <c r="AQ673" s="177"/>
      <c r="AR673" s="216"/>
      <c r="AS673" s="177"/>
      <c r="AT673" s="216"/>
      <c r="AU673" s="177"/>
      <c r="AV673" s="216"/>
      <c r="AW673" s="177"/>
      <c r="AX673" s="216"/>
      <c r="AY673" s="177"/>
      <c r="AZ673" s="216"/>
      <c r="BA673" s="177"/>
      <c r="BB673" s="216"/>
      <c r="BC673" s="177"/>
      <c r="BD673" s="216"/>
      <c r="BE673" s="177"/>
      <c r="BF673" s="216"/>
      <c r="BG673" s="177"/>
      <c r="BH673" s="216"/>
      <c r="BI673" s="177"/>
      <c r="BJ673" s="216"/>
      <c r="BK673" s="177"/>
      <c r="BL673" s="216"/>
      <c r="BM673" s="177"/>
      <c r="BN673" s="216"/>
      <c r="BO673" s="177"/>
      <c r="BP673" s="216"/>
    </row>
    <row r="674" spans="1:69" s="1" customFormat="1" ht="21.75" hidden="1" customHeight="1" x14ac:dyDescent="0.2">
      <c r="A674" s="114"/>
      <c r="B674" s="16"/>
      <c r="C674" s="72" t="s">
        <v>308</v>
      </c>
      <c r="D674" s="72" t="s">
        <v>73</v>
      </c>
      <c r="E674" s="73" t="s">
        <v>1006</v>
      </c>
      <c r="F674" s="74" t="s">
        <v>1007</v>
      </c>
      <c r="G674" s="75" t="s">
        <v>145</v>
      </c>
      <c r="H674" s="76">
        <v>120</v>
      </c>
      <c r="I674" s="77">
        <v>76.430000000000007</v>
      </c>
      <c r="J674" s="78">
        <f>ROUND(I674*H674,2)</f>
        <v>9171.6</v>
      </c>
      <c r="K674" s="142"/>
      <c r="M674" s="161">
        <v>0</v>
      </c>
      <c r="N674" s="162">
        <f>M674*I674</f>
        <v>0</v>
      </c>
      <c r="O674" s="161">
        <v>0</v>
      </c>
      <c r="P674" s="162">
        <f>O674*I674</f>
        <v>0</v>
      </c>
      <c r="Q674" s="161">
        <v>0</v>
      </c>
      <c r="R674" s="162">
        <f>Q674*I674</f>
        <v>0</v>
      </c>
      <c r="S674" s="161">
        <f>M674+O674</f>
        <v>0</v>
      </c>
      <c r="T674" s="162">
        <f>S674*I674</f>
        <v>0</v>
      </c>
      <c r="U674" s="161">
        <v>0</v>
      </c>
      <c r="V674" s="162">
        <f>U674*I674</f>
        <v>0</v>
      </c>
      <c r="W674" s="161">
        <f>Q674+S674</f>
        <v>0</v>
      </c>
      <c r="X674" s="162">
        <f>W674*I674</f>
        <v>0</v>
      </c>
      <c r="Y674" s="161">
        <v>0</v>
      </c>
      <c r="Z674" s="162">
        <f>Y674*I674</f>
        <v>0</v>
      </c>
      <c r="AA674" s="161" t="e">
        <f>#REF!+#REF!</f>
        <v>#REF!</v>
      </c>
      <c r="AB674" s="162" t="e">
        <f>AA674*I674</f>
        <v>#REF!</v>
      </c>
      <c r="AC674" s="161">
        <v>0</v>
      </c>
      <c r="AD674" s="162">
        <f>AC674*I674</f>
        <v>0</v>
      </c>
      <c r="AE674" s="161" t="e">
        <f>Y674+AA674</f>
        <v>#REF!</v>
      </c>
      <c r="AF674" s="162" t="e">
        <f>AE674*I674</f>
        <v>#REF!</v>
      </c>
      <c r="AG674" s="161">
        <v>0</v>
      </c>
      <c r="AH674" s="162">
        <f>AG674*I674</f>
        <v>0</v>
      </c>
      <c r="AI674" s="161" t="e">
        <f>AC674+AE674</f>
        <v>#REF!</v>
      </c>
      <c r="AJ674" s="162" t="e">
        <f>AI674*I674</f>
        <v>#REF!</v>
      </c>
      <c r="AK674" s="161">
        <v>0</v>
      </c>
      <c r="AL674" s="162">
        <f>AK674*I674</f>
        <v>0</v>
      </c>
      <c r="AM674" s="161" t="e">
        <f>AG674+AI674</f>
        <v>#REF!</v>
      </c>
      <c r="AN674" s="162" t="e">
        <f>AM674*I674</f>
        <v>#REF!</v>
      </c>
      <c r="AO674" s="161">
        <v>0</v>
      </c>
      <c r="AP674" s="162">
        <f>AO674*I674</f>
        <v>0</v>
      </c>
      <c r="AQ674" s="161" t="e">
        <f>AK674+AM674</f>
        <v>#REF!</v>
      </c>
      <c r="AR674" s="162" t="e">
        <f>AQ674*I674</f>
        <v>#REF!</v>
      </c>
      <c r="AS674" s="161">
        <v>0</v>
      </c>
      <c r="AT674" s="162">
        <f>AS674*I674</f>
        <v>0</v>
      </c>
      <c r="AU674" s="161" t="e">
        <f>AO674+AQ674</f>
        <v>#REF!</v>
      </c>
      <c r="AV674" s="162" t="e">
        <f>AU674*I674</f>
        <v>#REF!</v>
      </c>
      <c r="AW674" s="161">
        <v>0</v>
      </c>
      <c r="AX674" s="162">
        <f>AW674*I674</f>
        <v>0</v>
      </c>
      <c r="AY674" s="161" t="e">
        <f t="shared" ref="AY674" si="1107">AS674+AU674</f>
        <v>#REF!</v>
      </c>
      <c r="AZ674" s="162" t="e">
        <f>AY674*I674</f>
        <v>#REF!</v>
      </c>
      <c r="BA674" s="161">
        <v>0</v>
      </c>
      <c r="BB674" s="162">
        <f>BA674*I674</f>
        <v>0</v>
      </c>
      <c r="BC674" s="161" t="e">
        <f t="shared" ref="BC674" si="1108">AW674+AY674</f>
        <v>#REF!</v>
      </c>
      <c r="BD674" s="162" t="e">
        <f>BC674*I674</f>
        <v>#REF!</v>
      </c>
      <c r="BE674" s="161">
        <v>0</v>
      </c>
      <c r="BF674" s="162">
        <f>BE674*I674</f>
        <v>0</v>
      </c>
      <c r="BG674" s="161" t="e">
        <f t="shared" ref="BG674" si="1109">BA674+BC674</f>
        <v>#REF!</v>
      </c>
      <c r="BH674" s="162" t="e">
        <f>BG674*I674</f>
        <v>#REF!</v>
      </c>
      <c r="BI674" s="161">
        <v>0</v>
      </c>
      <c r="BJ674" s="162">
        <f>BI674*I674</f>
        <v>0</v>
      </c>
      <c r="BK674" s="161" t="e">
        <f t="shared" ref="BK674" si="1110">BE674+BG674</f>
        <v>#REF!</v>
      </c>
      <c r="BL674" s="162" t="e">
        <f>BK674*I674</f>
        <v>#REF!</v>
      </c>
      <c r="BM674" s="161">
        <v>0</v>
      </c>
      <c r="BN674" s="162">
        <f>BM674*I674</f>
        <v>0</v>
      </c>
      <c r="BO674" s="161" t="e">
        <f>BI674+BK674</f>
        <v>#REF!</v>
      </c>
      <c r="BP674" s="162" t="e">
        <f>BO674*I674</f>
        <v>#REF!</v>
      </c>
    </row>
    <row r="675" spans="1:69" s="6" customFormat="1" ht="11.25" hidden="1" customHeight="1" x14ac:dyDescent="0.2">
      <c r="B675" s="86"/>
      <c r="C675" s="87"/>
      <c r="D675" s="79" t="s">
        <v>77</v>
      </c>
      <c r="E675" s="88" t="s">
        <v>5</v>
      </c>
      <c r="F675" s="89" t="s">
        <v>1005</v>
      </c>
      <c r="G675" s="87"/>
      <c r="H675" s="90">
        <v>120</v>
      </c>
      <c r="I675" s="91"/>
      <c r="J675" s="87"/>
      <c r="K675" s="146"/>
      <c r="M675" s="177"/>
      <c r="N675" s="216"/>
      <c r="O675" s="177"/>
      <c r="P675" s="216"/>
      <c r="Q675" s="177"/>
      <c r="R675" s="216"/>
      <c r="S675" s="177"/>
      <c r="T675" s="216"/>
      <c r="U675" s="177"/>
      <c r="V675" s="216"/>
      <c r="W675" s="177"/>
      <c r="X675" s="216"/>
      <c r="Y675" s="177"/>
      <c r="Z675" s="216"/>
      <c r="AA675" s="177"/>
      <c r="AB675" s="216"/>
      <c r="AC675" s="177"/>
      <c r="AD675" s="216"/>
      <c r="AE675" s="177"/>
      <c r="AF675" s="216"/>
      <c r="AG675" s="177"/>
      <c r="AH675" s="216"/>
      <c r="AI675" s="177"/>
      <c r="AJ675" s="216"/>
      <c r="AK675" s="177"/>
      <c r="AL675" s="216"/>
      <c r="AM675" s="177"/>
      <c r="AN675" s="216"/>
      <c r="AO675" s="177"/>
      <c r="AP675" s="216"/>
      <c r="AQ675" s="177"/>
      <c r="AR675" s="216"/>
      <c r="AS675" s="177"/>
      <c r="AT675" s="216"/>
      <c r="AU675" s="177"/>
      <c r="AV675" s="216"/>
      <c r="AW675" s="177"/>
      <c r="AX675" s="216"/>
      <c r="AY675" s="177"/>
      <c r="AZ675" s="216"/>
      <c r="BA675" s="177"/>
      <c r="BB675" s="216"/>
      <c r="BC675" s="177"/>
      <c r="BD675" s="216"/>
      <c r="BE675" s="177"/>
      <c r="BF675" s="216"/>
      <c r="BG675" s="177"/>
      <c r="BH675" s="216"/>
      <c r="BI675" s="177"/>
      <c r="BJ675" s="216"/>
      <c r="BK675" s="177"/>
      <c r="BL675" s="216"/>
      <c r="BM675" s="177"/>
      <c r="BN675" s="216"/>
      <c r="BO675" s="177"/>
      <c r="BP675" s="216"/>
      <c r="BQ675" s="1"/>
    </row>
    <row r="676" spans="1:69" s="1" customFormat="1" ht="21.75" hidden="1" customHeight="1" x14ac:dyDescent="0.2">
      <c r="A676" s="114"/>
      <c r="B676" s="16"/>
      <c r="C676" s="72" t="s">
        <v>309</v>
      </c>
      <c r="D676" s="72" t="s">
        <v>73</v>
      </c>
      <c r="E676" s="73" t="s">
        <v>1008</v>
      </c>
      <c r="F676" s="74" t="s">
        <v>1009</v>
      </c>
      <c r="G676" s="75" t="s">
        <v>110</v>
      </c>
      <c r="H676" s="76">
        <v>48</v>
      </c>
      <c r="I676" s="77">
        <v>32.75</v>
      </c>
      <c r="J676" s="78">
        <f>ROUND(I676*H676,2)</f>
        <v>1572</v>
      </c>
      <c r="K676" s="142"/>
      <c r="M676" s="161">
        <v>0</v>
      </c>
      <c r="N676" s="162">
        <f>M676*I676</f>
        <v>0</v>
      </c>
      <c r="O676" s="161">
        <v>0</v>
      </c>
      <c r="P676" s="162">
        <f>O676*I676</f>
        <v>0</v>
      </c>
      <c r="Q676" s="161">
        <v>0</v>
      </c>
      <c r="R676" s="162">
        <f>Q676*I676</f>
        <v>0</v>
      </c>
      <c r="S676" s="161">
        <f>M676+O676</f>
        <v>0</v>
      </c>
      <c r="T676" s="162">
        <f>S676*I676</f>
        <v>0</v>
      </c>
      <c r="U676" s="161">
        <v>0</v>
      </c>
      <c r="V676" s="162">
        <f>U676*I676</f>
        <v>0</v>
      </c>
      <c r="W676" s="161">
        <f>Q676+S676</f>
        <v>0</v>
      </c>
      <c r="X676" s="162">
        <f>W676*I676</f>
        <v>0</v>
      </c>
      <c r="Y676" s="161">
        <v>0</v>
      </c>
      <c r="Z676" s="162">
        <f>Y676*I676</f>
        <v>0</v>
      </c>
      <c r="AA676" s="161" t="e">
        <f>#REF!+#REF!</f>
        <v>#REF!</v>
      </c>
      <c r="AB676" s="162" t="e">
        <f>AA676*I676</f>
        <v>#REF!</v>
      </c>
      <c r="AC676" s="161">
        <v>0</v>
      </c>
      <c r="AD676" s="162">
        <f>AC676*I676</f>
        <v>0</v>
      </c>
      <c r="AE676" s="161" t="e">
        <f>Y676+AA676</f>
        <v>#REF!</v>
      </c>
      <c r="AF676" s="162" t="e">
        <f>AE676*I676</f>
        <v>#REF!</v>
      </c>
      <c r="AG676" s="161">
        <v>0</v>
      </c>
      <c r="AH676" s="162">
        <f>AG676*I676</f>
        <v>0</v>
      </c>
      <c r="AI676" s="161" t="e">
        <f>AC676+AE676</f>
        <v>#REF!</v>
      </c>
      <c r="AJ676" s="162" t="e">
        <f>AI676*I676</f>
        <v>#REF!</v>
      </c>
      <c r="AK676" s="161">
        <v>0</v>
      </c>
      <c r="AL676" s="162">
        <f>AK676*I676</f>
        <v>0</v>
      </c>
      <c r="AM676" s="161" t="e">
        <f>AG676+AI676</f>
        <v>#REF!</v>
      </c>
      <c r="AN676" s="162" t="e">
        <f>AM676*I676</f>
        <v>#REF!</v>
      </c>
      <c r="AO676" s="161">
        <v>0</v>
      </c>
      <c r="AP676" s="162">
        <f>AO676*I676</f>
        <v>0</v>
      </c>
      <c r="AQ676" s="161" t="e">
        <f>AK676+AM676</f>
        <v>#REF!</v>
      </c>
      <c r="AR676" s="162" t="e">
        <f>AQ676*I676</f>
        <v>#REF!</v>
      </c>
      <c r="AS676" s="161">
        <v>0</v>
      </c>
      <c r="AT676" s="162">
        <f>AS676*I676</f>
        <v>0</v>
      </c>
      <c r="AU676" s="161" t="e">
        <f>AO676+AQ676</f>
        <v>#REF!</v>
      </c>
      <c r="AV676" s="162" t="e">
        <f>AU676*I676</f>
        <v>#REF!</v>
      </c>
      <c r="AW676" s="161">
        <v>0</v>
      </c>
      <c r="AX676" s="162">
        <f>AW676*I676</f>
        <v>0</v>
      </c>
      <c r="AY676" s="161" t="e">
        <f t="shared" ref="AY676" si="1111">AS676+AU676</f>
        <v>#REF!</v>
      </c>
      <c r="AZ676" s="162" t="e">
        <f>AY676*I676</f>
        <v>#REF!</v>
      </c>
      <c r="BA676" s="161">
        <v>0</v>
      </c>
      <c r="BB676" s="162">
        <f>BA676*I676</f>
        <v>0</v>
      </c>
      <c r="BC676" s="161" t="e">
        <f t="shared" ref="BC676" si="1112">AW676+AY676</f>
        <v>#REF!</v>
      </c>
      <c r="BD676" s="162" t="e">
        <f>BC676*I676</f>
        <v>#REF!</v>
      </c>
      <c r="BE676" s="161">
        <v>0</v>
      </c>
      <c r="BF676" s="162">
        <f>BE676*I676</f>
        <v>0</v>
      </c>
      <c r="BG676" s="161" t="e">
        <f t="shared" ref="BG676" si="1113">BA676+BC676</f>
        <v>#REF!</v>
      </c>
      <c r="BH676" s="162" t="e">
        <f>BG676*I676</f>
        <v>#REF!</v>
      </c>
      <c r="BI676" s="161">
        <v>0</v>
      </c>
      <c r="BJ676" s="162">
        <f>BI676*I676</f>
        <v>0</v>
      </c>
      <c r="BK676" s="161" t="e">
        <f t="shared" ref="BK676" si="1114">BE676+BG676</f>
        <v>#REF!</v>
      </c>
      <c r="BL676" s="162" t="e">
        <f>BK676*I676</f>
        <v>#REF!</v>
      </c>
      <c r="BM676" s="161">
        <v>0</v>
      </c>
      <c r="BN676" s="162">
        <f>BM676*I676</f>
        <v>0</v>
      </c>
      <c r="BO676" s="161" t="e">
        <f>BI676+BK676</f>
        <v>#REF!</v>
      </c>
      <c r="BP676" s="162" t="e">
        <f>BO676*I676</f>
        <v>#REF!</v>
      </c>
      <c r="BQ676" s="6"/>
    </row>
    <row r="677" spans="1:69" s="1" customFormat="1" ht="39" hidden="1" customHeight="1" x14ac:dyDescent="0.2">
      <c r="A677" s="114"/>
      <c r="B677" s="16"/>
      <c r="C677" s="113"/>
      <c r="D677" s="79" t="s">
        <v>76</v>
      </c>
      <c r="E677" s="113"/>
      <c r="F677" s="80" t="s">
        <v>1010</v>
      </c>
      <c r="G677" s="113"/>
      <c r="H677" s="113"/>
      <c r="I677" s="42"/>
      <c r="J677" s="113"/>
      <c r="K677" s="142"/>
      <c r="M677" s="171"/>
      <c r="N677" s="172"/>
      <c r="O677" s="171"/>
      <c r="P677" s="172"/>
      <c r="Q677" s="171"/>
      <c r="R677" s="172"/>
      <c r="S677" s="171"/>
      <c r="T677" s="172"/>
      <c r="U677" s="171"/>
      <c r="V677" s="172"/>
      <c r="W677" s="171"/>
      <c r="X677" s="172"/>
      <c r="Y677" s="171"/>
      <c r="Z677" s="172"/>
      <c r="AA677" s="171"/>
      <c r="AB677" s="172"/>
      <c r="AC677" s="171"/>
      <c r="AD677" s="172"/>
      <c r="AE677" s="171"/>
      <c r="AF677" s="172"/>
      <c r="AG677" s="171"/>
      <c r="AH677" s="172"/>
      <c r="AI677" s="171"/>
      <c r="AJ677" s="172"/>
      <c r="AK677" s="171"/>
      <c r="AL677" s="172"/>
      <c r="AM677" s="171"/>
      <c r="AN677" s="172"/>
      <c r="AO677" s="171"/>
      <c r="AP677" s="172"/>
      <c r="AQ677" s="171"/>
      <c r="AR677" s="172"/>
      <c r="AS677" s="171"/>
      <c r="AT677" s="172"/>
      <c r="AU677" s="171"/>
      <c r="AV677" s="172"/>
      <c r="AW677" s="171"/>
      <c r="AX677" s="172"/>
      <c r="AY677" s="171"/>
      <c r="AZ677" s="172"/>
      <c r="BA677" s="171"/>
      <c r="BB677" s="172"/>
      <c r="BC677" s="171"/>
      <c r="BD677" s="172"/>
      <c r="BE677" s="171"/>
      <c r="BF677" s="172"/>
      <c r="BG677" s="171"/>
      <c r="BH677" s="172"/>
      <c r="BI677" s="171"/>
      <c r="BJ677" s="172"/>
      <c r="BK677" s="171"/>
      <c r="BL677" s="172"/>
      <c r="BM677" s="171"/>
      <c r="BN677" s="172"/>
      <c r="BO677" s="171"/>
      <c r="BP677" s="172"/>
    </row>
    <row r="678" spans="1:69" s="6" customFormat="1" ht="11.25" hidden="1" customHeight="1" x14ac:dyDescent="0.2">
      <c r="B678" s="86"/>
      <c r="C678" s="87"/>
      <c r="D678" s="79" t="s">
        <v>77</v>
      </c>
      <c r="E678" s="88" t="s">
        <v>5</v>
      </c>
      <c r="F678" s="89" t="s">
        <v>1011</v>
      </c>
      <c r="G678" s="87"/>
      <c r="H678" s="90">
        <v>48</v>
      </c>
      <c r="I678" s="91"/>
      <c r="J678" s="87"/>
      <c r="K678" s="146"/>
      <c r="M678" s="177"/>
      <c r="N678" s="216"/>
      <c r="O678" s="177"/>
      <c r="P678" s="216"/>
      <c r="Q678" s="177"/>
      <c r="R678" s="216"/>
      <c r="S678" s="177"/>
      <c r="T678" s="216"/>
      <c r="U678" s="177"/>
      <c r="V678" s="216"/>
      <c r="W678" s="177"/>
      <c r="X678" s="216"/>
      <c r="Y678" s="177"/>
      <c r="Z678" s="216"/>
      <c r="AA678" s="177"/>
      <c r="AB678" s="216"/>
      <c r="AC678" s="177"/>
      <c r="AD678" s="216"/>
      <c r="AE678" s="177"/>
      <c r="AF678" s="216"/>
      <c r="AG678" s="177"/>
      <c r="AH678" s="216"/>
      <c r="AI678" s="177"/>
      <c r="AJ678" s="216"/>
      <c r="AK678" s="177"/>
      <c r="AL678" s="216"/>
      <c r="AM678" s="177"/>
      <c r="AN678" s="216"/>
      <c r="AO678" s="177"/>
      <c r="AP678" s="216"/>
      <c r="AQ678" s="177"/>
      <c r="AR678" s="216"/>
      <c r="AS678" s="177"/>
      <c r="AT678" s="216"/>
      <c r="AU678" s="177"/>
      <c r="AV678" s="216"/>
      <c r="AW678" s="177"/>
      <c r="AX678" s="216"/>
      <c r="AY678" s="177"/>
      <c r="AZ678" s="216"/>
      <c r="BA678" s="177"/>
      <c r="BB678" s="216"/>
      <c r="BC678" s="177"/>
      <c r="BD678" s="216"/>
      <c r="BE678" s="177"/>
      <c r="BF678" s="216"/>
      <c r="BG678" s="177"/>
      <c r="BH678" s="216"/>
      <c r="BI678" s="177"/>
      <c r="BJ678" s="216"/>
      <c r="BK678" s="177"/>
      <c r="BL678" s="216"/>
      <c r="BM678" s="177"/>
      <c r="BN678" s="216"/>
      <c r="BO678" s="177"/>
      <c r="BP678" s="216"/>
    </row>
    <row r="679" spans="1:69" s="1" customFormat="1" ht="16.5" hidden="1" customHeight="1" x14ac:dyDescent="0.2">
      <c r="A679" s="114"/>
      <c r="B679" s="16"/>
      <c r="C679" s="72" t="s">
        <v>310</v>
      </c>
      <c r="D679" s="72" t="s">
        <v>73</v>
      </c>
      <c r="E679" s="73" t="s">
        <v>1012</v>
      </c>
      <c r="F679" s="74" t="s">
        <v>1013</v>
      </c>
      <c r="G679" s="75" t="s">
        <v>130</v>
      </c>
      <c r="H679" s="76">
        <v>8</v>
      </c>
      <c r="I679" s="77">
        <v>68.900000000000006</v>
      </c>
      <c r="J679" s="78">
        <f>ROUND(I679*H679,2)</f>
        <v>551.20000000000005</v>
      </c>
      <c r="K679" s="142"/>
      <c r="M679" s="161">
        <v>0</v>
      </c>
      <c r="N679" s="162">
        <f>M679*I679</f>
        <v>0</v>
      </c>
      <c r="O679" s="161">
        <v>0</v>
      </c>
      <c r="P679" s="162">
        <f>O679*I679</f>
        <v>0</v>
      </c>
      <c r="Q679" s="161">
        <v>0</v>
      </c>
      <c r="R679" s="162">
        <f>Q679*I679</f>
        <v>0</v>
      </c>
      <c r="S679" s="161">
        <f>M679+O679</f>
        <v>0</v>
      </c>
      <c r="T679" s="162">
        <f>S679*I679</f>
        <v>0</v>
      </c>
      <c r="U679" s="161">
        <v>0</v>
      </c>
      <c r="V679" s="162">
        <f>U679*I679</f>
        <v>0</v>
      </c>
      <c r="W679" s="161">
        <f>Q679+S679</f>
        <v>0</v>
      </c>
      <c r="X679" s="162">
        <f>W679*I679</f>
        <v>0</v>
      </c>
      <c r="Y679" s="161">
        <v>0</v>
      </c>
      <c r="Z679" s="162">
        <f>Y679*I679</f>
        <v>0</v>
      </c>
      <c r="AA679" s="161" t="e">
        <f>#REF!+#REF!</f>
        <v>#REF!</v>
      </c>
      <c r="AB679" s="162" t="e">
        <f>AA679*I679</f>
        <v>#REF!</v>
      </c>
      <c r="AC679" s="161">
        <v>0</v>
      </c>
      <c r="AD679" s="162">
        <f>AC679*I679</f>
        <v>0</v>
      </c>
      <c r="AE679" s="161" t="e">
        <f>Y679+AA679</f>
        <v>#REF!</v>
      </c>
      <c r="AF679" s="162" t="e">
        <f>AE679*I679</f>
        <v>#REF!</v>
      </c>
      <c r="AG679" s="161">
        <v>0</v>
      </c>
      <c r="AH679" s="162">
        <f>AG679*I679</f>
        <v>0</v>
      </c>
      <c r="AI679" s="161" t="e">
        <f>AC679+AE679</f>
        <v>#REF!</v>
      </c>
      <c r="AJ679" s="162" t="e">
        <f>AI679*I679</f>
        <v>#REF!</v>
      </c>
      <c r="AK679" s="161">
        <v>0</v>
      </c>
      <c r="AL679" s="162">
        <f>AK679*I679</f>
        <v>0</v>
      </c>
      <c r="AM679" s="161" t="e">
        <f>AG679+AI679</f>
        <v>#REF!</v>
      </c>
      <c r="AN679" s="162" t="e">
        <f>AM679*I679</f>
        <v>#REF!</v>
      </c>
      <c r="AO679" s="161">
        <v>0</v>
      </c>
      <c r="AP679" s="162">
        <f>AO679*I679</f>
        <v>0</v>
      </c>
      <c r="AQ679" s="161" t="e">
        <f>AK679+AM679</f>
        <v>#REF!</v>
      </c>
      <c r="AR679" s="162" t="e">
        <f>AQ679*I679</f>
        <v>#REF!</v>
      </c>
      <c r="AS679" s="161">
        <v>0</v>
      </c>
      <c r="AT679" s="162">
        <f>AS679*I679</f>
        <v>0</v>
      </c>
      <c r="AU679" s="161" t="e">
        <f>AO679+AQ679</f>
        <v>#REF!</v>
      </c>
      <c r="AV679" s="162" t="e">
        <f>AU679*I679</f>
        <v>#REF!</v>
      </c>
      <c r="AW679" s="161">
        <v>0</v>
      </c>
      <c r="AX679" s="162">
        <f>AW679*I679</f>
        <v>0</v>
      </c>
      <c r="AY679" s="161" t="e">
        <f t="shared" ref="AY679" si="1115">AS679+AU679</f>
        <v>#REF!</v>
      </c>
      <c r="AZ679" s="162" t="e">
        <f>AY679*I679</f>
        <v>#REF!</v>
      </c>
      <c r="BA679" s="161">
        <v>0</v>
      </c>
      <c r="BB679" s="162">
        <f>BA679*I679</f>
        <v>0</v>
      </c>
      <c r="BC679" s="161" t="e">
        <f t="shared" ref="BC679" si="1116">AW679+AY679</f>
        <v>#REF!</v>
      </c>
      <c r="BD679" s="162" t="e">
        <f>BC679*I679</f>
        <v>#REF!</v>
      </c>
      <c r="BE679" s="161">
        <v>0</v>
      </c>
      <c r="BF679" s="162">
        <f>BE679*I679</f>
        <v>0</v>
      </c>
      <c r="BG679" s="161" t="e">
        <f t="shared" ref="BG679" si="1117">BA679+BC679</f>
        <v>#REF!</v>
      </c>
      <c r="BH679" s="162" t="e">
        <f>BG679*I679</f>
        <v>#REF!</v>
      </c>
      <c r="BI679" s="161">
        <v>0</v>
      </c>
      <c r="BJ679" s="162">
        <f>BI679*I679</f>
        <v>0</v>
      </c>
      <c r="BK679" s="161" t="e">
        <f t="shared" ref="BK679" si="1118">BE679+BG679</f>
        <v>#REF!</v>
      </c>
      <c r="BL679" s="162" t="e">
        <f>BK679*I679</f>
        <v>#REF!</v>
      </c>
      <c r="BM679" s="161">
        <v>0</v>
      </c>
      <c r="BN679" s="162">
        <f>BM679*I679</f>
        <v>0</v>
      </c>
      <c r="BO679" s="161" t="e">
        <f>BI679+BK679</f>
        <v>#REF!</v>
      </c>
      <c r="BP679" s="162" t="e">
        <f>BO679*I679</f>
        <v>#REF!</v>
      </c>
    </row>
    <row r="680" spans="1:69" s="1" customFormat="1" ht="29.25" hidden="1" customHeight="1" x14ac:dyDescent="0.2">
      <c r="A680" s="114"/>
      <c r="B680" s="16"/>
      <c r="C680" s="113"/>
      <c r="D680" s="79" t="s">
        <v>76</v>
      </c>
      <c r="E680" s="113"/>
      <c r="F680" s="80" t="s">
        <v>980</v>
      </c>
      <c r="G680" s="113"/>
      <c r="H680" s="113"/>
      <c r="I680" s="42"/>
      <c r="J680" s="113"/>
      <c r="K680" s="142"/>
      <c r="M680" s="171"/>
      <c r="N680" s="172"/>
      <c r="O680" s="171"/>
      <c r="P680" s="172"/>
      <c r="Q680" s="171"/>
      <c r="R680" s="172"/>
      <c r="S680" s="171"/>
      <c r="T680" s="172"/>
      <c r="U680" s="171"/>
      <c r="V680" s="172"/>
      <c r="W680" s="171"/>
      <c r="X680" s="172"/>
      <c r="Y680" s="171"/>
      <c r="Z680" s="172"/>
      <c r="AA680" s="171"/>
      <c r="AB680" s="172"/>
      <c r="AC680" s="171"/>
      <c r="AD680" s="172"/>
      <c r="AE680" s="171"/>
      <c r="AF680" s="172"/>
      <c r="AG680" s="171"/>
      <c r="AH680" s="172"/>
      <c r="AI680" s="171"/>
      <c r="AJ680" s="172"/>
      <c r="AK680" s="171"/>
      <c r="AL680" s="172"/>
      <c r="AM680" s="171"/>
      <c r="AN680" s="172"/>
      <c r="AO680" s="171"/>
      <c r="AP680" s="172"/>
      <c r="AQ680" s="171"/>
      <c r="AR680" s="172"/>
      <c r="AS680" s="171"/>
      <c r="AT680" s="172"/>
      <c r="AU680" s="171"/>
      <c r="AV680" s="172"/>
      <c r="AW680" s="171"/>
      <c r="AX680" s="172"/>
      <c r="AY680" s="171"/>
      <c r="AZ680" s="172"/>
      <c r="BA680" s="171"/>
      <c r="BB680" s="172"/>
      <c r="BC680" s="171"/>
      <c r="BD680" s="172"/>
      <c r="BE680" s="171"/>
      <c r="BF680" s="172"/>
      <c r="BG680" s="171"/>
      <c r="BH680" s="172"/>
      <c r="BI680" s="171"/>
      <c r="BJ680" s="172"/>
      <c r="BK680" s="171"/>
      <c r="BL680" s="172"/>
      <c r="BM680" s="171"/>
      <c r="BN680" s="172"/>
      <c r="BO680" s="171"/>
      <c r="BP680" s="172"/>
    </row>
    <row r="681" spans="1:69" s="6" customFormat="1" ht="11.25" hidden="1" customHeight="1" x14ac:dyDescent="0.2">
      <c r="B681" s="86"/>
      <c r="C681" s="87"/>
      <c r="D681" s="79" t="s">
        <v>77</v>
      </c>
      <c r="E681" s="88" t="s">
        <v>5</v>
      </c>
      <c r="F681" s="89" t="s">
        <v>940</v>
      </c>
      <c r="G681" s="87"/>
      <c r="H681" s="90">
        <v>8</v>
      </c>
      <c r="I681" s="91"/>
      <c r="J681" s="87"/>
      <c r="K681" s="146"/>
      <c r="M681" s="177"/>
      <c r="N681" s="216"/>
      <c r="O681" s="177"/>
      <c r="P681" s="216"/>
      <c r="Q681" s="177"/>
      <c r="R681" s="216"/>
      <c r="S681" s="177"/>
      <c r="T681" s="216"/>
      <c r="U681" s="177"/>
      <c r="V681" s="216"/>
      <c r="W681" s="177"/>
      <c r="X681" s="216"/>
      <c r="Y681" s="177"/>
      <c r="Z681" s="216"/>
      <c r="AA681" s="177"/>
      <c r="AB681" s="216"/>
      <c r="AC681" s="177"/>
      <c r="AD681" s="216"/>
      <c r="AE681" s="177"/>
      <c r="AF681" s="216"/>
      <c r="AG681" s="177"/>
      <c r="AH681" s="216"/>
      <c r="AI681" s="177"/>
      <c r="AJ681" s="216"/>
      <c r="AK681" s="177"/>
      <c r="AL681" s="216"/>
      <c r="AM681" s="177"/>
      <c r="AN681" s="216"/>
      <c r="AO681" s="177"/>
      <c r="AP681" s="216"/>
      <c r="AQ681" s="177"/>
      <c r="AR681" s="216"/>
      <c r="AS681" s="177"/>
      <c r="AT681" s="216"/>
      <c r="AU681" s="177"/>
      <c r="AV681" s="216"/>
      <c r="AW681" s="177"/>
      <c r="AX681" s="216"/>
      <c r="AY681" s="177"/>
      <c r="AZ681" s="216"/>
      <c r="BA681" s="177"/>
      <c r="BB681" s="216"/>
      <c r="BC681" s="177"/>
      <c r="BD681" s="216"/>
      <c r="BE681" s="177"/>
      <c r="BF681" s="216"/>
      <c r="BG681" s="177"/>
      <c r="BH681" s="216"/>
      <c r="BI681" s="177"/>
      <c r="BJ681" s="216"/>
      <c r="BK681" s="177"/>
      <c r="BL681" s="216"/>
      <c r="BM681" s="177"/>
      <c r="BN681" s="216"/>
      <c r="BO681" s="177"/>
      <c r="BP681" s="216"/>
    </row>
    <row r="682" spans="1:69" s="1" customFormat="1" ht="16.5" hidden="1" customHeight="1" x14ac:dyDescent="0.2">
      <c r="A682" s="114"/>
      <c r="B682" s="16"/>
      <c r="C682" s="72" t="s">
        <v>311</v>
      </c>
      <c r="D682" s="72" t="s">
        <v>73</v>
      </c>
      <c r="E682" s="73" t="s">
        <v>1014</v>
      </c>
      <c r="F682" s="74" t="s">
        <v>1015</v>
      </c>
      <c r="G682" s="75" t="s">
        <v>584</v>
      </c>
      <c r="H682" s="76">
        <v>8</v>
      </c>
      <c r="I682" s="77">
        <v>53</v>
      </c>
      <c r="J682" s="78">
        <f>ROUND(I682*H682,2)</f>
        <v>424</v>
      </c>
      <c r="K682" s="142"/>
      <c r="M682" s="161">
        <v>0</v>
      </c>
      <c r="N682" s="162">
        <f>M682*I682</f>
        <v>0</v>
      </c>
      <c r="O682" s="161">
        <v>0</v>
      </c>
      <c r="P682" s="162">
        <f>O682*I682</f>
        <v>0</v>
      </c>
      <c r="Q682" s="161">
        <v>0</v>
      </c>
      <c r="R682" s="162">
        <f>Q682*I682</f>
        <v>0</v>
      </c>
      <c r="S682" s="161">
        <f>M682+O682</f>
        <v>0</v>
      </c>
      <c r="T682" s="162">
        <f>S682*I682</f>
        <v>0</v>
      </c>
      <c r="U682" s="161">
        <v>0</v>
      </c>
      <c r="V682" s="162">
        <f>U682*I682</f>
        <v>0</v>
      </c>
      <c r="W682" s="161">
        <f>Q682+S682</f>
        <v>0</v>
      </c>
      <c r="X682" s="162">
        <f>W682*I682</f>
        <v>0</v>
      </c>
      <c r="Y682" s="161">
        <v>0</v>
      </c>
      <c r="Z682" s="162">
        <f>Y682*I682</f>
        <v>0</v>
      </c>
      <c r="AA682" s="161" t="e">
        <f>#REF!+#REF!</f>
        <v>#REF!</v>
      </c>
      <c r="AB682" s="162" t="e">
        <f>AA682*I682</f>
        <v>#REF!</v>
      </c>
      <c r="AC682" s="161">
        <v>0</v>
      </c>
      <c r="AD682" s="162">
        <f>AC682*I682</f>
        <v>0</v>
      </c>
      <c r="AE682" s="161" t="e">
        <f>Y682+AA682</f>
        <v>#REF!</v>
      </c>
      <c r="AF682" s="162" t="e">
        <f>AE682*I682</f>
        <v>#REF!</v>
      </c>
      <c r="AG682" s="161">
        <v>0</v>
      </c>
      <c r="AH682" s="162">
        <f>AG682*I682</f>
        <v>0</v>
      </c>
      <c r="AI682" s="161" t="e">
        <f>AC682+AE682</f>
        <v>#REF!</v>
      </c>
      <c r="AJ682" s="162" t="e">
        <f>AI682*I682</f>
        <v>#REF!</v>
      </c>
      <c r="AK682" s="161">
        <v>0</v>
      </c>
      <c r="AL682" s="162">
        <f>AK682*I682</f>
        <v>0</v>
      </c>
      <c r="AM682" s="161" t="e">
        <f>AG682+AI682</f>
        <v>#REF!</v>
      </c>
      <c r="AN682" s="162" t="e">
        <f>AM682*I682</f>
        <v>#REF!</v>
      </c>
      <c r="AO682" s="161">
        <v>0</v>
      </c>
      <c r="AP682" s="162">
        <f>AO682*I682</f>
        <v>0</v>
      </c>
      <c r="AQ682" s="161" t="e">
        <f>AK682+AM682</f>
        <v>#REF!</v>
      </c>
      <c r="AR682" s="162" t="e">
        <f>AQ682*I682</f>
        <v>#REF!</v>
      </c>
      <c r="AS682" s="161">
        <v>0</v>
      </c>
      <c r="AT682" s="162">
        <f>AS682*I682</f>
        <v>0</v>
      </c>
      <c r="AU682" s="161" t="e">
        <f>AO682+AQ682</f>
        <v>#REF!</v>
      </c>
      <c r="AV682" s="162" t="e">
        <f>AU682*I682</f>
        <v>#REF!</v>
      </c>
      <c r="AW682" s="161">
        <v>0</v>
      </c>
      <c r="AX682" s="162">
        <f>AW682*I682</f>
        <v>0</v>
      </c>
      <c r="AY682" s="161" t="e">
        <f t="shared" ref="AY682" si="1119">AS682+AU682</f>
        <v>#REF!</v>
      </c>
      <c r="AZ682" s="162" t="e">
        <f>AY682*I682</f>
        <v>#REF!</v>
      </c>
      <c r="BA682" s="161">
        <v>0</v>
      </c>
      <c r="BB682" s="162">
        <f>BA682*I682</f>
        <v>0</v>
      </c>
      <c r="BC682" s="161" t="e">
        <f t="shared" ref="BC682" si="1120">AW682+AY682</f>
        <v>#REF!</v>
      </c>
      <c r="BD682" s="162" t="e">
        <f>BC682*I682</f>
        <v>#REF!</v>
      </c>
      <c r="BE682" s="161">
        <v>0</v>
      </c>
      <c r="BF682" s="162">
        <f>BE682*I682</f>
        <v>0</v>
      </c>
      <c r="BG682" s="161" t="e">
        <f t="shared" ref="BG682" si="1121">BA682+BC682</f>
        <v>#REF!</v>
      </c>
      <c r="BH682" s="162" t="e">
        <f>BG682*I682</f>
        <v>#REF!</v>
      </c>
      <c r="BI682" s="161">
        <v>0</v>
      </c>
      <c r="BJ682" s="162">
        <f>BI682*I682</f>
        <v>0</v>
      </c>
      <c r="BK682" s="161" t="e">
        <f t="shared" ref="BK682" si="1122">BE682+BG682</f>
        <v>#REF!</v>
      </c>
      <c r="BL682" s="162" t="e">
        <f>BK682*I682</f>
        <v>#REF!</v>
      </c>
      <c r="BM682" s="161">
        <v>0</v>
      </c>
      <c r="BN682" s="162">
        <f>BM682*I682</f>
        <v>0</v>
      </c>
      <c r="BO682" s="161" t="e">
        <f>BI682+BK682</f>
        <v>#REF!</v>
      </c>
      <c r="BP682" s="162" t="e">
        <f>BO682*I682</f>
        <v>#REF!</v>
      </c>
    </row>
    <row r="683" spans="1:69" s="5" customFormat="1" ht="11.25" hidden="1" customHeight="1" x14ac:dyDescent="0.2">
      <c r="B683" s="81"/>
      <c r="C683" s="82"/>
      <c r="D683" s="79" t="s">
        <v>77</v>
      </c>
      <c r="E683" s="83" t="s">
        <v>5</v>
      </c>
      <c r="F683" s="84" t="s">
        <v>918</v>
      </c>
      <c r="G683" s="82"/>
      <c r="H683" s="83" t="s">
        <v>5</v>
      </c>
      <c r="I683" s="85"/>
      <c r="J683" s="82"/>
      <c r="K683" s="145"/>
      <c r="M683" s="176"/>
      <c r="N683" s="219"/>
      <c r="O683" s="176"/>
      <c r="P683" s="219"/>
      <c r="Q683" s="176"/>
      <c r="R683" s="219"/>
      <c r="S683" s="176"/>
      <c r="T683" s="219"/>
      <c r="U683" s="176"/>
      <c r="V683" s="219"/>
      <c r="W683" s="176"/>
      <c r="X683" s="219"/>
      <c r="Y683" s="176"/>
      <c r="Z683" s="219"/>
      <c r="AA683" s="176"/>
      <c r="AB683" s="219"/>
      <c r="AC683" s="176"/>
      <c r="AD683" s="219"/>
      <c r="AE683" s="176"/>
      <c r="AF683" s="219"/>
      <c r="AG683" s="176"/>
      <c r="AH683" s="219"/>
      <c r="AI683" s="176"/>
      <c r="AJ683" s="219"/>
      <c r="AK683" s="176"/>
      <c r="AL683" s="219"/>
      <c r="AM683" s="176"/>
      <c r="AN683" s="219"/>
      <c r="AO683" s="176"/>
      <c r="AP683" s="219"/>
      <c r="AQ683" s="176"/>
      <c r="AR683" s="219"/>
      <c r="AS683" s="176"/>
      <c r="AT683" s="219"/>
      <c r="AU683" s="176"/>
      <c r="AV683" s="219"/>
      <c r="AW683" s="176"/>
      <c r="AX683" s="219"/>
      <c r="AY683" s="176"/>
      <c r="AZ683" s="219"/>
      <c r="BA683" s="176"/>
      <c r="BB683" s="219"/>
      <c r="BC683" s="176"/>
      <c r="BD683" s="219"/>
      <c r="BE683" s="176"/>
      <c r="BF683" s="219"/>
      <c r="BG683" s="176"/>
      <c r="BH683" s="219"/>
      <c r="BI683" s="176"/>
      <c r="BJ683" s="219"/>
      <c r="BK683" s="176"/>
      <c r="BL683" s="219"/>
      <c r="BM683" s="176"/>
      <c r="BN683" s="219"/>
      <c r="BO683" s="176"/>
      <c r="BP683" s="219"/>
      <c r="BQ683" s="1"/>
    </row>
    <row r="684" spans="1:69" s="6" customFormat="1" ht="11.25" hidden="1" customHeight="1" x14ac:dyDescent="0.2">
      <c r="B684" s="86"/>
      <c r="C684" s="87"/>
      <c r="D684" s="79" t="s">
        <v>77</v>
      </c>
      <c r="E684" s="88" t="s">
        <v>5</v>
      </c>
      <c r="F684" s="89" t="s">
        <v>88</v>
      </c>
      <c r="G684" s="87"/>
      <c r="H684" s="90">
        <v>8</v>
      </c>
      <c r="I684" s="91"/>
      <c r="J684" s="87"/>
      <c r="K684" s="146"/>
      <c r="M684" s="177"/>
      <c r="N684" s="216"/>
      <c r="O684" s="177"/>
      <c r="P684" s="216"/>
      <c r="Q684" s="177"/>
      <c r="R684" s="216"/>
      <c r="S684" s="177"/>
      <c r="T684" s="216"/>
      <c r="U684" s="177"/>
      <c r="V684" s="216"/>
      <c r="W684" s="177"/>
      <c r="X684" s="216"/>
      <c r="Y684" s="177"/>
      <c r="Z684" s="216"/>
      <c r="AA684" s="177"/>
      <c r="AB684" s="216"/>
      <c r="AC684" s="177"/>
      <c r="AD684" s="216"/>
      <c r="AE684" s="177"/>
      <c r="AF684" s="216"/>
      <c r="AG684" s="177"/>
      <c r="AH684" s="216"/>
      <c r="AI684" s="177"/>
      <c r="AJ684" s="216"/>
      <c r="AK684" s="177"/>
      <c r="AL684" s="216"/>
      <c r="AM684" s="177"/>
      <c r="AN684" s="216"/>
      <c r="AO684" s="177"/>
      <c r="AP684" s="216"/>
      <c r="AQ684" s="177"/>
      <c r="AR684" s="216"/>
      <c r="AS684" s="177"/>
      <c r="AT684" s="216"/>
      <c r="AU684" s="177"/>
      <c r="AV684" s="216"/>
      <c r="AW684" s="177"/>
      <c r="AX684" s="216"/>
      <c r="AY684" s="177"/>
      <c r="AZ684" s="216"/>
      <c r="BA684" s="177"/>
      <c r="BB684" s="216"/>
      <c r="BC684" s="177"/>
      <c r="BD684" s="216"/>
      <c r="BE684" s="177"/>
      <c r="BF684" s="216"/>
      <c r="BG684" s="177"/>
      <c r="BH684" s="216"/>
      <c r="BI684" s="177"/>
      <c r="BJ684" s="216"/>
      <c r="BK684" s="177"/>
      <c r="BL684" s="216"/>
      <c r="BM684" s="177"/>
      <c r="BN684" s="216"/>
      <c r="BO684" s="177"/>
      <c r="BP684" s="216"/>
    </row>
    <row r="685" spans="1:69" s="7" customFormat="1" ht="11.25" hidden="1" customHeight="1" x14ac:dyDescent="0.2">
      <c r="B685" s="92"/>
      <c r="C685" s="93"/>
      <c r="D685" s="79" t="s">
        <v>77</v>
      </c>
      <c r="E685" s="94" t="s">
        <v>5</v>
      </c>
      <c r="F685" s="95" t="s">
        <v>78</v>
      </c>
      <c r="G685" s="93"/>
      <c r="H685" s="96">
        <v>8</v>
      </c>
      <c r="I685" s="97"/>
      <c r="J685" s="93"/>
      <c r="K685" s="147"/>
      <c r="M685" s="178"/>
      <c r="N685" s="220"/>
      <c r="O685" s="178"/>
      <c r="P685" s="220"/>
      <c r="Q685" s="178"/>
      <c r="R685" s="220"/>
      <c r="S685" s="178"/>
      <c r="T685" s="220"/>
      <c r="U685" s="178"/>
      <c r="V685" s="220"/>
      <c r="W685" s="178"/>
      <c r="X685" s="220"/>
      <c r="Y685" s="178"/>
      <c r="Z685" s="220"/>
      <c r="AA685" s="178"/>
      <c r="AB685" s="220"/>
      <c r="AC685" s="178"/>
      <c r="AD685" s="220"/>
      <c r="AE685" s="178"/>
      <c r="AF685" s="220"/>
      <c r="AG685" s="178"/>
      <c r="AH685" s="220"/>
      <c r="AI685" s="178"/>
      <c r="AJ685" s="220"/>
      <c r="AK685" s="178"/>
      <c r="AL685" s="220"/>
      <c r="AM685" s="178"/>
      <c r="AN685" s="220"/>
      <c r="AO685" s="178"/>
      <c r="AP685" s="220"/>
      <c r="AQ685" s="178"/>
      <c r="AR685" s="220"/>
      <c r="AS685" s="178"/>
      <c r="AT685" s="220"/>
      <c r="AU685" s="178"/>
      <c r="AV685" s="220"/>
      <c r="AW685" s="178"/>
      <c r="AX685" s="220"/>
      <c r="AY685" s="178"/>
      <c r="AZ685" s="220"/>
      <c r="BA685" s="178"/>
      <c r="BB685" s="220"/>
      <c r="BC685" s="178"/>
      <c r="BD685" s="220"/>
      <c r="BE685" s="178"/>
      <c r="BF685" s="220"/>
      <c r="BG685" s="178"/>
      <c r="BH685" s="220"/>
      <c r="BI685" s="178"/>
      <c r="BJ685" s="220"/>
      <c r="BK685" s="178"/>
      <c r="BL685" s="220"/>
      <c r="BM685" s="178"/>
      <c r="BN685" s="220"/>
      <c r="BO685" s="178"/>
      <c r="BP685" s="220"/>
      <c r="BQ685" s="1"/>
    </row>
    <row r="686" spans="1:69" s="1" customFormat="1" ht="21.75" hidden="1" customHeight="1" x14ac:dyDescent="0.2">
      <c r="A686" s="114"/>
      <c r="B686" s="16"/>
      <c r="C686" s="72" t="s">
        <v>312</v>
      </c>
      <c r="D686" s="72" t="s">
        <v>73</v>
      </c>
      <c r="E686" s="73" t="s">
        <v>1016</v>
      </c>
      <c r="F686" s="74" t="s">
        <v>1017</v>
      </c>
      <c r="G686" s="75" t="s">
        <v>130</v>
      </c>
      <c r="H686" s="76">
        <v>1</v>
      </c>
      <c r="I686" s="77">
        <v>6073.8</v>
      </c>
      <c r="J686" s="78">
        <f>ROUND(I686*H686,2)</f>
        <v>6073.8</v>
      </c>
      <c r="K686" s="142"/>
      <c r="M686" s="161">
        <v>0</v>
      </c>
      <c r="N686" s="162">
        <f>M686*I686</f>
        <v>0</v>
      </c>
      <c r="O686" s="161">
        <v>0</v>
      </c>
      <c r="P686" s="162">
        <f>O686*I686</f>
        <v>0</v>
      </c>
      <c r="Q686" s="161">
        <v>0</v>
      </c>
      <c r="R686" s="162">
        <f>Q686*I686</f>
        <v>0</v>
      </c>
      <c r="S686" s="161">
        <f>M686+O686</f>
        <v>0</v>
      </c>
      <c r="T686" s="162">
        <f>S686*I686</f>
        <v>0</v>
      </c>
      <c r="U686" s="161">
        <v>0</v>
      </c>
      <c r="V686" s="162">
        <f>U686*I686</f>
        <v>0</v>
      </c>
      <c r="W686" s="161">
        <f>Q686+S686</f>
        <v>0</v>
      </c>
      <c r="X686" s="162">
        <f>W686*I686</f>
        <v>0</v>
      </c>
      <c r="Y686" s="161">
        <v>0</v>
      </c>
      <c r="Z686" s="162">
        <f>Y686*I686</f>
        <v>0</v>
      </c>
      <c r="AA686" s="161" t="e">
        <f>#REF!+#REF!</f>
        <v>#REF!</v>
      </c>
      <c r="AB686" s="162" t="e">
        <f>AA686*I686</f>
        <v>#REF!</v>
      </c>
      <c r="AC686" s="161">
        <v>0</v>
      </c>
      <c r="AD686" s="162">
        <f>AC686*I686</f>
        <v>0</v>
      </c>
      <c r="AE686" s="161" t="e">
        <f>Y686+AA686</f>
        <v>#REF!</v>
      </c>
      <c r="AF686" s="162" t="e">
        <f>AE686*I686</f>
        <v>#REF!</v>
      </c>
      <c r="AG686" s="161">
        <v>0</v>
      </c>
      <c r="AH686" s="162">
        <f>AG686*I686</f>
        <v>0</v>
      </c>
      <c r="AI686" s="161" t="e">
        <f>AC686+AE686</f>
        <v>#REF!</v>
      </c>
      <c r="AJ686" s="162" t="e">
        <f>AI686*I686</f>
        <v>#REF!</v>
      </c>
      <c r="AK686" s="161">
        <v>0</v>
      </c>
      <c r="AL686" s="162">
        <f>AK686*I686</f>
        <v>0</v>
      </c>
      <c r="AM686" s="161" t="e">
        <f>AG686+AI686</f>
        <v>#REF!</v>
      </c>
      <c r="AN686" s="162" t="e">
        <f>AM686*I686</f>
        <v>#REF!</v>
      </c>
      <c r="AO686" s="161">
        <v>0</v>
      </c>
      <c r="AP686" s="162">
        <f>AO686*I686</f>
        <v>0</v>
      </c>
      <c r="AQ686" s="161" t="e">
        <f>AK686+AM686</f>
        <v>#REF!</v>
      </c>
      <c r="AR686" s="162" t="e">
        <f>AQ686*I686</f>
        <v>#REF!</v>
      </c>
      <c r="AS686" s="161">
        <v>0</v>
      </c>
      <c r="AT686" s="162">
        <f>AS686*I686</f>
        <v>0</v>
      </c>
      <c r="AU686" s="161" t="e">
        <f>AO686+AQ686</f>
        <v>#REF!</v>
      </c>
      <c r="AV686" s="162" t="e">
        <f>AU686*I686</f>
        <v>#REF!</v>
      </c>
      <c r="AW686" s="161">
        <v>0</v>
      </c>
      <c r="AX686" s="162">
        <f>AW686*I686</f>
        <v>0</v>
      </c>
      <c r="AY686" s="161" t="e">
        <f t="shared" ref="AY686" si="1123">AS686+AU686</f>
        <v>#REF!</v>
      </c>
      <c r="AZ686" s="162" t="e">
        <f>AY686*I686</f>
        <v>#REF!</v>
      </c>
      <c r="BA686" s="161">
        <v>0</v>
      </c>
      <c r="BB686" s="162">
        <f>BA686*I686</f>
        <v>0</v>
      </c>
      <c r="BC686" s="161" t="e">
        <f t="shared" ref="BC686" si="1124">AW686+AY686</f>
        <v>#REF!</v>
      </c>
      <c r="BD686" s="162" t="e">
        <f>BC686*I686</f>
        <v>#REF!</v>
      </c>
      <c r="BE686" s="161">
        <v>0</v>
      </c>
      <c r="BF686" s="162">
        <f>BE686*I686</f>
        <v>0</v>
      </c>
      <c r="BG686" s="161" t="e">
        <f t="shared" ref="BG686" si="1125">BA686+BC686</f>
        <v>#REF!</v>
      </c>
      <c r="BH686" s="162" t="e">
        <f>BG686*I686</f>
        <v>#REF!</v>
      </c>
      <c r="BI686" s="161">
        <v>0</v>
      </c>
      <c r="BJ686" s="162">
        <f>BI686*I686</f>
        <v>0</v>
      </c>
      <c r="BK686" s="161" t="e">
        <f t="shared" ref="BK686" si="1126">BE686+BG686</f>
        <v>#REF!</v>
      </c>
      <c r="BL686" s="162" t="e">
        <f>BK686*I686</f>
        <v>#REF!</v>
      </c>
      <c r="BM686" s="161">
        <v>0</v>
      </c>
      <c r="BN686" s="162">
        <f>BM686*I686</f>
        <v>0</v>
      </c>
      <c r="BO686" s="161" t="e">
        <f>BI686+BK686</f>
        <v>#REF!</v>
      </c>
      <c r="BP686" s="162" t="e">
        <f>BO686*I686</f>
        <v>#REF!</v>
      </c>
      <c r="BQ686" s="5"/>
    </row>
    <row r="687" spans="1:69" s="1" customFormat="1" ht="29.25" hidden="1" customHeight="1" x14ac:dyDescent="0.2">
      <c r="A687" s="114"/>
      <c r="B687" s="16"/>
      <c r="C687" s="113"/>
      <c r="D687" s="79" t="s">
        <v>76</v>
      </c>
      <c r="E687" s="113"/>
      <c r="F687" s="80" t="s">
        <v>865</v>
      </c>
      <c r="G687" s="113"/>
      <c r="H687" s="113"/>
      <c r="I687" s="42"/>
      <c r="J687" s="113"/>
      <c r="K687" s="142"/>
      <c r="M687" s="171"/>
      <c r="N687" s="172"/>
      <c r="O687" s="171"/>
      <c r="P687" s="172"/>
      <c r="Q687" s="171"/>
      <c r="R687" s="172"/>
      <c r="S687" s="171"/>
      <c r="T687" s="172"/>
      <c r="U687" s="171"/>
      <c r="V687" s="172"/>
      <c r="W687" s="171"/>
      <c r="X687" s="172"/>
      <c r="Y687" s="171"/>
      <c r="Z687" s="172"/>
      <c r="AA687" s="171"/>
      <c r="AB687" s="172"/>
      <c r="AC687" s="171"/>
      <c r="AD687" s="172"/>
      <c r="AE687" s="171"/>
      <c r="AF687" s="172"/>
      <c r="AG687" s="171"/>
      <c r="AH687" s="172"/>
      <c r="AI687" s="171"/>
      <c r="AJ687" s="172"/>
      <c r="AK687" s="171"/>
      <c r="AL687" s="172"/>
      <c r="AM687" s="171"/>
      <c r="AN687" s="172"/>
      <c r="AO687" s="171"/>
      <c r="AP687" s="172"/>
      <c r="AQ687" s="171"/>
      <c r="AR687" s="172"/>
      <c r="AS687" s="171"/>
      <c r="AT687" s="172"/>
      <c r="AU687" s="171"/>
      <c r="AV687" s="172"/>
      <c r="AW687" s="171"/>
      <c r="AX687" s="172"/>
      <c r="AY687" s="171"/>
      <c r="AZ687" s="172"/>
      <c r="BA687" s="171"/>
      <c r="BB687" s="172"/>
      <c r="BC687" s="171"/>
      <c r="BD687" s="172"/>
      <c r="BE687" s="171"/>
      <c r="BF687" s="172"/>
      <c r="BG687" s="171"/>
      <c r="BH687" s="172"/>
      <c r="BI687" s="171"/>
      <c r="BJ687" s="172"/>
      <c r="BK687" s="171"/>
      <c r="BL687" s="172"/>
      <c r="BM687" s="171"/>
      <c r="BN687" s="172"/>
      <c r="BO687" s="171"/>
      <c r="BP687" s="172"/>
      <c r="BQ687" s="6"/>
    </row>
    <row r="688" spans="1:69" s="6" customFormat="1" ht="11.25" hidden="1" customHeight="1" x14ac:dyDescent="0.2">
      <c r="B688" s="86"/>
      <c r="C688" s="87"/>
      <c r="D688" s="79" t="s">
        <v>77</v>
      </c>
      <c r="E688" s="88" t="s">
        <v>5</v>
      </c>
      <c r="F688" s="89" t="s">
        <v>1018</v>
      </c>
      <c r="G688" s="87"/>
      <c r="H688" s="90">
        <v>1</v>
      </c>
      <c r="I688" s="91"/>
      <c r="J688" s="87"/>
      <c r="K688" s="146"/>
      <c r="M688" s="177"/>
      <c r="N688" s="216"/>
      <c r="O688" s="177"/>
      <c r="P688" s="216"/>
      <c r="Q688" s="177"/>
      <c r="R688" s="216"/>
      <c r="S688" s="177"/>
      <c r="T688" s="216"/>
      <c r="U688" s="177"/>
      <c r="V688" s="216"/>
      <c r="W688" s="177"/>
      <c r="X688" s="216"/>
      <c r="Y688" s="177"/>
      <c r="Z688" s="216"/>
      <c r="AA688" s="177"/>
      <c r="AB688" s="216"/>
      <c r="AC688" s="177"/>
      <c r="AD688" s="216"/>
      <c r="AE688" s="177"/>
      <c r="AF688" s="216"/>
      <c r="AG688" s="177"/>
      <c r="AH688" s="216"/>
      <c r="AI688" s="177"/>
      <c r="AJ688" s="216"/>
      <c r="AK688" s="177"/>
      <c r="AL688" s="216"/>
      <c r="AM688" s="177"/>
      <c r="AN688" s="216"/>
      <c r="AO688" s="177"/>
      <c r="AP688" s="216"/>
      <c r="AQ688" s="177"/>
      <c r="AR688" s="216"/>
      <c r="AS688" s="177"/>
      <c r="AT688" s="216"/>
      <c r="AU688" s="177"/>
      <c r="AV688" s="216"/>
      <c r="AW688" s="177"/>
      <c r="AX688" s="216"/>
      <c r="AY688" s="177"/>
      <c r="AZ688" s="216"/>
      <c r="BA688" s="177"/>
      <c r="BB688" s="216"/>
      <c r="BC688" s="177"/>
      <c r="BD688" s="216"/>
      <c r="BE688" s="177"/>
      <c r="BF688" s="216"/>
      <c r="BG688" s="177"/>
      <c r="BH688" s="216"/>
      <c r="BI688" s="177"/>
      <c r="BJ688" s="216"/>
      <c r="BK688" s="177"/>
      <c r="BL688" s="216"/>
      <c r="BM688" s="177"/>
      <c r="BN688" s="216"/>
      <c r="BO688" s="177"/>
      <c r="BP688" s="216"/>
      <c r="BQ688" s="7"/>
    </row>
    <row r="689" spans="1:69" s="269" customFormat="1" ht="9.75" customHeight="1" thickBot="1" x14ac:dyDescent="0.25">
      <c r="A689" s="260"/>
      <c r="B689" s="23"/>
      <c r="C689" s="24"/>
      <c r="D689" s="24"/>
      <c r="E689" s="24"/>
      <c r="F689" s="24"/>
      <c r="G689" s="24"/>
      <c r="H689" s="24"/>
      <c r="I689" s="24"/>
      <c r="J689" s="24"/>
      <c r="K689" s="284"/>
      <c r="M689" s="179"/>
      <c r="N689" s="181"/>
      <c r="O689" s="179"/>
      <c r="P689" s="181"/>
      <c r="Q689" s="179"/>
      <c r="R689" s="181"/>
      <c r="S689" s="179"/>
      <c r="T689" s="181"/>
      <c r="U689" s="179"/>
      <c r="V689" s="181"/>
      <c r="W689" s="179"/>
      <c r="X689" s="181"/>
      <c r="Y689" s="179"/>
      <c r="Z689" s="181"/>
      <c r="AA689" s="179"/>
      <c r="AB689" s="181"/>
      <c r="AC689" s="179"/>
      <c r="AD689" s="181"/>
      <c r="AE689" s="179"/>
      <c r="AF689" s="181"/>
      <c r="AG689" s="179"/>
      <c r="AH689" s="181"/>
      <c r="AI689" s="179"/>
      <c r="AJ689" s="181"/>
      <c r="AK689" s="179"/>
      <c r="AL689" s="181"/>
      <c r="AM689" s="179"/>
      <c r="AN689" s="181"/>
      <c r="AO689" s="179"/>
      <c r="AP689" s="181"/>
      <c r="AQ689" s="179"/>
      <c r="AR689" s="181"/>
      <c r="AS689" s="179"/>
      <c r="AT689" s="181"/>
      <c r="AU689" s="179"/>
      <c r="AV689" s="181"/>
      <c r="AW689" s="179"/>
      <c r="AX689" s="181"/>
      <c r="AY689" s="179"/>
      <c r="AZ689" s="181"/>
      <c r="BA689" s="179"/>
      <c r="BB689" s="181"/>
      <c r="BC689" s="179"/>
      <c r="BD689" s="181"/>
      <c r="BE689" s="179"/>
      <c r="BF689" s="181"/>
      <c r="BG689" s="179"/>
      <c r="BH689" s="181"/>
      <c r="BI689" s="179"/>
      <c r="BJ689" s="181"/>
      <c r="BK689" s="179"/>
      <c r="BL689" s="181"/>
      <c r="BM689" s="179"/>
      <c r="BN689" s="181"/>
      <c r="BO689" s="179"/>
      <c r="BP689" s="181"/>
    </row>
    <row r="690" spans="1:69" x14ac:dyDescent="0.2">
      <c r="M690" s="41"/>
      <c r="O690" s="41"/>
      <c r="Q690" s="41"/>
      <c r="S690" s="41"/>
      <c r="U690" s="41"/>
      <c r="W690" s="41"/>
      <c r="Y690" s="41"/>
      <c r="AA690" s="41"/>
      <c r="AC690" s="41"/>
      <c r="AE690" s="41"/>
      <c r="AG690" s="41"/>
      <c r="AI690" s="41"/>
      <c r="AK690" s="41"/>
      <c r="AM690" s="41"/>
      <c r="AO690" s="41"/>
      <c r="AQ690" s="41"/>
      <c r="AS690" s="41"/>
      <c r="AU690" s="41"/>
      <c r="AW690" s="41"/>
      <c r="AY690" s="41"/>
      <c r="BA690" s="41"/>
      <c r="BC690" s="41"/>
      <c r="BE690" s="41"/>
      <c r="BG690" s="41"/>
      <c r="BI690" s="41"/>
      <c r="BK690" s="41"/>
      <c r="BM690" s="41"/>
      <c r="BO690" s="41"/>
      <c r="BQ690" s="269"/>
    </row>
    <row r="691" spans="1:69" x14ac:dyDescent="0.2">
      <c r="M691" s="41"/>
      <c r="O691" s="41"/>
      <c r="Q691" s="41"/>
      <c r="S691" s="41"/>
      <c r="U691" s="41"/>
      <c r="W691" s="41"/>
      <c r="Y691" s="41"/>
      <c r="AA691" s="41"/>
      <c r="AC691" s="41"/>
      <c r="AE691" s="41"/>
      <c r="AG691" s="41"/>
      <c r="AI691" s="41"/>
      <c r="AK691" s="41"/>
      <c r="AM691" s="41"/>
      <c r="AO691" s="41"/>
      <c r="AQ691" s="41"/>
      <c r="AS691" s="41"/>
      <c r="AU691" s="41"/>
      <c r="AW691" s="41"/>
      <c r="AY691" s="41"/>
      <c r="BA691" s="41"/>
      <c r="BC691" s="41"/>
      <c r="BE691" s="41"/>
      <c r="BG691" s="41"/>
      <c r="BI691" s="41"/>
      <c r="BK691" s="41"/>
      <c r="BM691" s="41"/>
      <c r="BO691" s="41"/>
      <c r="BQ691" s="87"/>
    </row>
    <row r="692" spans="1:69" x14ac:dyDescent="0.2">
      <c r="B692" s="25"/>
      <c r="C692" s="26"/>
      <c r="D692" s="26"/>
      <c r="E692" s="26"/>
      <c r="F692" s="26"/>
      <c r="G692" s="26"/>
      <c r="H692" s="26"/>
      <c r="I692" s="26"/>
      <c r="J692" s="26"/>
      <c r="K692" s="285"/>
      <c r="M692" s="41"/>
      <c r="O692" s="41"/>
      <c r="Q692" s="41"/>
      <c r="S692" s="41"/>
      <c r="U692" s="41"/>
      <c r="W692" s="41"/>
      <c r="Y692" s="41"/>
      <c r="AA692" s="41"/>
      <c r="AC692" s="41"/>
      <c r="AE692" s="41"/>
      <c r="AG692" s="41"/>
      <c r="AI692" s="41"/>
      <c r="AK692" s="41"/>
      <c r="AM692" s="41"/>
      <c r="AO692" s="41"/>
      <c r="AQ692" s="41"/>
      <c r="AS692" s="41"/>
      <c r="AU692" s="41"/>
      <c r="AW692" s="41"/>
      <c r="AY692" s="41"/>
      <c r="BA692" s="41"/>
      <c r="BC692" s="41"/>
      <c r="BE692" s="41"/>
      <c r="BG692" s="41"/>
      <c r="BI692" s="41"/>
      <c r="BK692" s="41"/>
      <c r="BM692" s="41"/>
      <c r="BO692" s="41"/>
      <c r="BQ692" s="269"/>
    </row>
    <row r="693" spans="1:69" ht="18" x14ac:dyDescent="0.2">
      <c r="B693" s="16"/>
      <c r="C693" s="12" t="s">
        <v>64</v>
      </c>
      <c r="D693" s="260"/>
      <c r="E693" s="260"/>
      <c r="F693" s="260"/>
      <c r="G693" s="260"/>
      <c r="H693" s="260"/>
      <c r="I693" s="260"/>
      <c r="J693" s="260"/>
      <c r="K693" s="268"/>
      <c r="M693" s="41"/>
      <c r="O693" s="41"/>
      <c r="Q693" s="41"/>
      <c r="S693" s="41"/>
      <c r="U693" s="41"/>
      <c r="W693" s="41"/>
      <c r="Y693" s="41"/>
      <c r="AA693" s="41"/>
      <c r="AC693" s="41"/>
      <c r="AE693" s="41"/>
      <c r="AG693" s="41"/>
      <c r="AI693" s="41"/>
      <c r="AK693" s="41"/>
      <c r="AM693" s="41"/>
      <c r="AO693" s="41"/>
      <c r="AQ693" s="41"/>
      <c r="AS693" s="41"/>
      <c r="AU693" s="41"/>
      <c r="AW693" s="41"/>
      <c r="AY693" s="41"/>
      <c r="BA693" s="41"/>
      <c r="BC693" s="41"/>
      <c r="BE693" s="41"/>
      <c r="BG693" s="41"/>
      <c r="BI693" s="41"/>
      <c r="BK693" s="41"/>
      <c r="BM693" s="41"/>
      <c r="BO693" s="41"/>
    </row>
    <row r="694" spans="1:69" x14ac:dyDescent="0.2">
      <c r="B694" s="16"/>
      <c r="C694" s="260"/>
      <c r="D694" s="260"/>
      <c r="E694" s="260"/>
      <c r="F694" s="260"/>
      <c r="G694" s="260"/>
      <c r="H694" s="260"/>
      <c r="I694" s="260"/>
      <c r="J694" s="260"/>
      <c r="K694" s="268"/>
      <c r="M694" s="41"/>
      <c r="O694" s="41"/>
      <c r="Q694" s="41"/>
      <c r="S694" s="41"/>
      <c r="U694" s="41"/>
      <c r="W694" s="41"/>
      <c r="Y694" s="41"/>
      <c r="AA694" s="41"/>
      <c r="AC694" s="41"/>
      <c r="AE694" s="41"/>
      <c r="AG694" s="41"/>
      <c r="AI694" s="41"/>
      <c r="AK694" s="41"/>
      <c r="AM694" s="41"/>
      <c r="AO694" s="41"/>
      <c r="AQ694" s="41"/>
      <c r="AS694" s="41"/>
      <c r="AU694" s="41"/>
      <c r="AW694" s="41"/>
      <c r="AY694" s="41"/>
      <c r="BA694" s="41"/>
      <c r="BC694" s="41"/>
      <c r="BE694" s="41"/>
      <c r="BG694" s="41"/>
      <c r="BI694" s="41"/>
      <c r="BK694" s="41"/>
      <c r="BM694" s="41"/>
      <c r="BO694" s="41"/>
    </row>
    <row r="695" spans="1:69" ht="12.75" x14ac:dyDescent="0.2">
      <c r="B695" s="16"/>
      <c r="C695" s="262" t="s">
        <v>3</v>
      </c>
      <c r="D695" s="260"/>
      <c r="E695" s="260"/>
      <c r="F695" s="260"/>
      <c r="G695" s="260"/>
      <c r="H695" s="260"/>
      <c r="I695" s="260"/>
      <c r="J695" s="260"/>
      <c r="K695" s="268"/>
      <c r="M695" s="41"/>
      <c r="O695" s="41"/>
      <c r="Q695" s="41"/>
      <c r="S695" s="41"/>
      <c r="U695" s="41"/>
      <c r="W695" s="41"/>
      <c r="Y695" s="41"/>
      <c r="AA695" s="41"/>
      <c r="AC695" s="41"/>
      <c r="AE695" s="41"/>
      <c r="AG695" s="41"/>
      <c r="AI695" s="41"/>
      <c r="AK695" s="41"/>
      <c r="AM695" s="41"/>
      <c r="AO695" s="41"/>
      <c r="AQ695" s="41"/>
      <c r="AS695" s="41"/>
      <c r="AU695" s="41"/>
      <c r="AW695" s="41"/>
      <c r="AY695" s="41"/>
      <c r="BA695" s="41"/>
      <c r="BC695" s="41"/>
      <c r="BE695" s="41"/>
      <c r="BG695" s="41"/>
      <c r="BI695" s="41"/>
      <c r="BK695" s="41"/>
      <c r="BM695" s="41"/>
      <c r="BO695" s="41"/>
    </row>
    <row r="696" spans="1:69" ht="12.4" customHeight="1" x14ac:dyDescent="0.2">
      <c r="B696" s="16"/>
      <c r="C696" s="260"/>
      <c r="D696" s="260"/>
      <c r="E696" s="562" t="s">
        <v>1065</v>
      </c>
      <c r="F696" s="562"/>
      <c r="G696" s="562"/>
      <c r="H696" s="562"/>
      <c r="I696" s="260"/>
      <c r="J696" s="260"/>
      <c r="K696" s="268"/>
      <c r="M696" s="41"/>
      <c r="O696" s="41"/>
      <c r="Q696" s="41"/>
      <c r="S696" s="41"/>
      <c r="U696" s="41"/>
      <c r="W696" s="41"/>
      <c r="Y696" s="41"/>
      <c r="AA696" s="41"/>
      <c r="AC696" s="41"/>
      <c r="AE696" s="41"/>
      <c r="AG696" s="41"/>
      <c r="AI696" s="41"/>
      <c r="AK696" s="41"/>
      <c r="AM696" s="41"/>
      <c r="AO696" s="41"/>
      <c r="AQ696" s="41"/>
      <c r="AS696" s="41"/>
      <c r="AU696" s="41"/>
      <c r="AW696" s="41"/>
      <c r="AY696" s="41"/>
      <c r="BA696" s="41"/>
      <c r="BC696" s="41"/>
      <c r="BE696" s="41"/>
      <c r="BG696" s="41"/>
      <c r="BI696" s="41"/>
      <c r="BK696" s="41"/>
      <c r="BM696" s="41"/>
      <c r="BO696" s="41"/>
    </row>
    <row r="697" spans="1:69" ht="12.75" x14ac:dyDescent="0.2">
      <c r="B697" s="11"/>
      <c r="C697" s="262" t="s">
        <v>52</v>
      </c>
      <c r="K697" s="267"/>
      <c r="M697" s="41"/>
      <c r="O697" s="41"/>
      <c r="Q697" s="41"/>
      <c r="S697" s="41"/>
      <c r="U697" s="41"/>
      <c r="W697" s="41"/>
      <c r="Y697" s="41"/>
      <c r="AA697" s="41"/>
      <c r="AC697" s="41"/>
      <c r="AE697" s="41"/>
      <c r="AG697" s="41"/>
      <c r="AI697" s="41"/>
      <c r="AK697" s="41"/>
      <c r="AM697" s="41"/>
      <c r="AO697" s="41"/>
      <c r="AQ697" s="41"/>
      <c r="AS697" s="41"/>
      <c r="AU697" s="41"/>
      <c r="AW697" s="41"/>
      <c r="AY697" s="41"/>
      <c r="BA697" s="41"/>
      <c r="BC697" s="41"/>
      <c r="BE697" s="41"/>
      <c r="BG697" s="41"/>
      <c r="BI697" s="41"/>
      <c r="BK697" s="41"/>
      <c r="BM697" s="41"/>
      <c r="BO697" s="41"/>
    </row>
    <row r="698" spans="1:69" x14ac:dyDescent="0.2">
      <c r="B698" s="16"/>
      <c r="C698" s="260"/>
      <c r="D698" s="260"/>
      <c r="E698" s="562" t="str">
        <f>E80</f>
        <v>SO 1 - Pavilon A vstupní objekt</v>
      </c>
      <c r="F698" s="561"/>
      <c r="G698" s="561"/>
      <c r="H698" s="561"/>
      <c r="I698" s="260"/>
      <c r="J698" s="260"/>
      <c r="K698" s="268"/>
      <c r="M698" s="41"/>
      <c r="O698" s="41"/>
      <c r="Q698" s="41"/>
      <c r="S698" s="41"/>
      <c r="U698" s="41"/>
      <c r="W698" s="41"/>
      <c r="Y698" s="41"/>
      <c r="AA698" s="41"/>
      <c r="AC698" s="41"/>
      <c r="AE698" s="41"/>
      <c r="AG698" s="41"/>
      <c r="AI698" s="41"/>
      <c r="AK698" s="41"/>
      <c r="AM698" s="41"/>
      <c r="AO698" s="41"/>
      <c r="AQ698" s="41"/>
      <c r="AS698" s="41"/>
      <c r="AU698" s="41"/>
      <c r="AW698" s="41"/>
      <c r="AY698" s="41"/>
      <c r="BA698" s="41"/>
      <c r="BC698" s="41"/>
      <c r="BE698" s="41"/>
      <c r="BG698" s="41"/>
      <c r="BI698" s="41"/>
      <c r="BK698" s="41"/>
      <c r="BM698" s="41"/>
      <c r="BO698" s="41"/>
    </row>
    <row r="699" spans="1:69" ht="12.75" x14ac:dyDescent="0.2">
      <c r="B699" s="16"/>
      <c r="C699" s="262" t="s">
        <v>53</v>
      </c>
      <c r="D699" s="260"/>
      <c r="E699" s="260"/>
      <c r="F699" s="260"/>
      <c r="G699" s="260"/>
      <c r="H699" s="260"/>
      <c r="I699" s="260"/>
      <c r="J699" s="260"/>
      <c r="K699" s="268"/>
      <c r="M699" s="41"/>
      <c r="O699" s="41"/>
      <c r="Q699" s="41"/>
      <c r="S699" s="41"/>
      <c r="U699" s="41"/>
      <c r="W699" s="41"/>
      <c r="Y699" s="41"/>
      <c r="AA699" s="41"/>
      <c r="AC699" s="41"/>
      <c r="AE699" s="41"/>
      <c r="AG699" s="41"/>
      <c r="AI699" s="41"/>
      <c r="AK699" s="41"/>
      <c r="AM699" s="41"/>
      <c r="AO699" s="41"/>
      <c r="AQ699" s="41"/>
      <c r="AS699" s="41"/>
      <c r="AU699" s="41"/>
      <c r="AW699" s="41"/>
      <c r="AY699" s="41"/>
      <c r="BA699" s="41"/>
      <c r="BC699" s="41"/>
      <c r="BE699" s="41"/>
      <c r="BG699" s="41"/>
      <c r="BI699" s="41"/>
      <c r="BK699" s="41"/>
      <c r="BM699" s="41"/>
      <c r="BO699" s="41"/>
    </row>
    <row r="700" spans="1:69" x14ac:dyDescent="0.2">
      <c r="B700" s="16"/>
      <c r="C700" s="260"/>
      <c r="D700" s="260"/>
      <c r="E700" s="527" t="s">
        <v>1135</v>
      </c>
      <c r="F700" s="561"/>
      <c r="G700" s="561"/>
      <c r="H700" s="561"/>
      <c r="I700" s="260"/>
      <c r="J700" s="260"/>
      <c r="K700" s="268"/>
      <c r="M700" s="41"/>
      <c r="O700" s="41"/>
      <c r="Q700" s="41"/>
      <c r="S700" s="41"/>
      <c r="U700" s="41"/>
      <c r="W700" s="41"/>
      <c r="Y700" s="41"/>
      <c r="AA700" s="41"/>
      <c r="AC700" s="41"/>
      <c r="AE700" s="41"/>
      <c r="AG700" s="41"/>
      <c r="AI700" s="41"/>
      <c r="AK700" s="41"/>
      <c r="AM700" s="41"/>
      <c r="AO700" s="41"/>
      <c r="AQ700" s="41"/>
      <c r="AS700" s="41"/>
      <c r="AU700" s="41"/>
      <c r="AW700" s="41"/>
      <c r="AY700" s="41"/>
      <c r="BA700" s="41"/>
      <c r="BC700" s="41"/>
      <c r="BE700" s="41"/>
      <c r="BG700" s="41"/>
      <c r="BI700" s="41"/>
      <c r="BK700" s="41"/>
      <c r="BM700" s="41"/>
      <c r="BO700" s="41"/>
    </row>
    <row r="701" spans="1:69" x14ac:dyDescent="0.2">
      <c r="B701" s="16"/>
      <c r="C701" s="260"/>
      <c r="D701" s="260"/>
      <c r="E701" s="260"/>
      <c r="F701" s="260"/>
      <c r="G701" s="260"/>
      <c r="H701" s="260"/>
      <c r="I701" s="260"/>
      <c r="J701" s="260"/>
      <c r="K701" s="268"/>
      <c r="M701" s="41"/>
      <c r="O701" s="41"/>
      <c r="Q701" s="41"/>
      <c r="S701" s="41"/>
      <c r="U701" s="41"/>
      <c r="W701" s="41"/>
      <c r="Y701" s="41"/>
      <c r="AA701" s="41"/>
      <c r="AC701" s="41"/>
      <c r="AE701" s="41"/>
      <c r="AG701" s="41"/>
      <c r="AI701" s="41"/>
      <c r="AK701" s="41"/>
      <c r="AM701" s="41"/>
      <c r="AO701" s="41"/>
      <c r="AQ701" s="41"/>
      <c r="AS701" s="41"/>
      <c r="AU701" s="41"/>
      <c r="AW701" s="41"/>
      <c r="AY701" s="41"/>
      <c r="BA701" s="41"/>
      <c r="BC701" s="41"/>
      <c r="BE701" s="41"/>
      <c r="BG701" s="41"/>
      <c r="BI701" s="41"/>
      <c r="BK701" s="41"/>
      <c r="BM701" s="41"/>
      <c r="BO701" s="41"/>
    </row>
    <row r="702" spans="1:69" ht="12.75" x14ac:dyDescent="0.2">
      <c r="B702" s="16"/>
      <c r="C702" s="262" t="s">
        <v>7</v>
      </c>
      <c r="D702" s="260"/>
      <c r="E702" s="260"/>
      <c r="F702" s="382" t="s">
        <v>1066</v>
      </c>
      <c r="G702" s="260"/>
      <c r="H702" s="260"/>
      <c r="I702" s="262" t="s">
        <v>8</v>
      </c>
      <c r="J702" s="249" t="s">
        <v>5</v>
      </c>
      <c r="K702" s="268"/>
      <c r="M702" s="41"/>
      <c r="O702" s="41"/>
      <c r="Q702" s="41"/>
      <c r="S702" s="41"/>
      <c r="U702" s="41"/>
      <c r="W702" s="41"/>
      <c r="Y702" s="41"/>
      <c r="AA702" s="41"/>
      <c r="AC702" s="41"/>
      <c r="AE702" s="41"/>
      <c r="AG702" s="41"/>
      <c r="AI702" s="41"/>
      <c r="AK702" s="41"/>
      <c r="AM702" s="41"/>
      <c r="AO702" s="41"/>
      <c r="AQ702" s="41"/>
      <c r="AS702" s="41"/>
      <c r="AU702" s="41"/>
      <c r="AW702" s="41"/>
      <c r="AY702" s="41"/>
      <c r="BA702" s="41"/>
      <c r="BC702" s="41"/>
      <c r="BE702" s="41"/>
      <c r="BG702" s="41"/>
      <c r="BI702" s="41"/>
      <c r="BK702" s="41"/>
      <c r="BM702" s="41"/>
      <c r="BO702" s="41"/>
    </row>
    <row r="703" spans="1:69" x14ac:dyDescent="0.2">
      <c r="B703" s="16"/>
      <c r="C703" s="260"/>
      <c r="D703" s="260"/>
      <c r="E703" s="260"/>
      <c r="F703" s="260"/>
      <c r="G703" s="260"/>
      <c r="H703" s="260"/>
      <c r="I703" s="260"/>
      <c r="J703" s="260"/>
      <c r="K703" s="268"/>
      <c r="M703" s="41"/>
      <c r="O703" s="41"/>
      <c r="Q703" s="41"/>
      <c r="S703" s="41"/>
      <c r="U703" s="41"/>
      <c r="W703" s="41"/>
      <c r="Y703" s="41"/>
      <c r="AA703" s="41"/>
      <c r="AC703" s="41"/>
      <c r="AE703" s="41"/>
      <c r="AG703" s="41"/>
      <c r="AI703" s="41"/>
      <c r="AK703" s="41"/>
      <c r="AM703" s="41"/>
      <c r="AO703" s="41"/>
      <c r="AQ703" s="41"/>
      <c r="AS703" s="41"/>
      <c r="AU703" s="41"/>
      <c r="AW703" s="41"/>
      <c r="AY703" s="41"/>
      <c r="BA703" s="41"/>
      <c r="BC703" s="41"/>
      <c r="BE703" s="41"/>
      <c r="BG703" s="41"/>
      <c r="BI703" s="41"/>
      <c r="BK703" s="41"/>
      <c r="BM703" s="41"/>
      <c r="BO703" s="41"/>
    </row>
    <row r="704" spans="1:69" ht="38.25" x14ac:dyDescent="0.2">
      <c r="B704" s="16"/>
      <c r="C704" s="262" t="s">
        <v>9</v>
      </c>
      <c r="D704" s="260"/>
      <c r="E704" s="260"/>
      <c r="F704" s="250" t="s">
        <v>2296</v>
      </c>
      <c r="G704" s="260"/>
      <c r="H704" s="260"/>
      <c r="I704" s="262" t="s">
        <v>13</v>
      </c>
      <c r="J704" s="254" t="s">
        <v>2295</v>
      </c>
      <c r="K704" s="268"/>
      <c r="M704" s="41"/>
      <c r="O704" s="41"/>
      <c r="Q704" s="41"/>
      <c r="S704" s="41"/>
      <c r="U704" s="41"/>
      <c r="W704" s="41"/>
      <c r="Y704" s="41"/>
      <c r="AA704" s="41"/>
      <c r="AC704" s="41"/>
      <c r="AE704" s="41"/>
      <c r="AG704" s="41"/>
      <c r="AI704" s="41"/>
      <c r="AK704" s="41"/>
      <c r="AM704" s="41"/>
      <c r="AO704" s="41"/>
      <c r="AQ704" s="41"/>
      <c r="AS704" s="41"/>
      <c r="AU704" s="41"/>
      <c r="AW704" s="41"/>
      <c r="AY704" s="41"/>
      <c r="BA704" s="41"/>
      <c r="BC704" s="41"/>
      <c r="BE704" s="41"/>
      <c r="BG704" s="41"/>
      <c r="BI704" s="41"/>
      <c r="BK704" s="41"/>
      <c r="BM704" s="41"/>
      <c r="BO704" s="41"/>
    </row>
    <row r="705" spans="2:67" ht="12.75" x14ac:dyDescent="0.2">
      <c r="B705" s="16"/>
      <c r="C705" s="262" t="s">
        <v>12</v>
      </c>
      <c r="D705" s="260"/>
      <c r="E705" s="260"/>
      <c r="F705" s="250" t="s">
        <v>5</v>
      </c>
      <c r="G705" s="260"/>
      <c r="H705" s="260"/>
      <c r="I705" s="262"/>
      <c r="J705" s="254"/>
      <c r="K705" s="268"/>
      <c r="M705" s="41"/>
      <c r="O705" s="41"/>
      <c r="Q705" s="41"/>
      <c r="S705" s="41"/>
      <c r="U705" s="41"/>
      <c r="W705" s="41"/>
      <c r="Y705" s="41"/>
      <c r="AA705" s="41"/>
      <c r="AC705" s="41"/>
      <c r="AE705" s="41"/>
      <c r="AG705" s="41"/>
      <c r="AI705" s="41"/>
      <c r="AK705" s="41"/>
      <c r="AM705" s="41"/>
      <c r="AO705" s="41"/>
      <c r="AQ705" s="41"/>
      <c r="AS705" s="41"/>
      <c r="AU705" s="41"/>
      <c r="AW705" s="41"/>
      <c r="AY705" s="41"/>
      <c r="BA705" s="41"/>
      <c r="BC705" s="41"/>
      <c r="BE705" s="41"/>
      <c r="BG705" s="41"/>
      <c r="BI705" s="41"/>
      <c r="BK705" s="41"/>
      <c r="BM705" s="41"/>
      <c r="BO705" s="41"/>
    </row>
    <row r="706" spans="2:67" x14ac:dyDescent="0.2">
      <c r="B706" s="16"/>
      <c r="C706" s="260"/>
      <c r="D706" s="260"/>
      <c r="E706" s="260"/>
      <c r="F706" s="260"/>
      <c r="G706" s="260"/>
      <c r="H706" s="260"/>
      <c r="I706" s="260"/>
      <c r="J706" s="260"/>
      <c r="K706" s="268"/>
      <c r="M706" s="41"/>
      <c r="O706" s="41"/>
      <c r="Q706" s="41"/>
      <c r="S706" s="41"/>
      <c r="U706" s="41"/>
      <c r="W706" s="41"/>
      <c r="Y706" s="41"/>
      <c r="AA706" s="41"/>
      <c r="AC706" s="41"/>
      <c r="AE706" s="41"/>
      <c r="AG706" s="41"/>
      <c r="AI706" s="41"/>
      <c r="AK706" s="41"/>
      <c r="AM706" s="41"/>
      <c r="AO706" s="41"/>
      <c r="AQ706" s="41"/>
      <c r="AS706" s="41"/>
      <c r="AU706" s="41"/>
      <c r="AW706" s="41"/>
      <c r="AY706" s="41"/>
      <c r="BA706" s="41"/>
      <c r="BC706" s="41"/>
      <c r="BE706" s="41"/>
      <c r="BG706" s="41"/>
      <c r="BI706" s="41"/>
      <c r="BK706" s="41"/>
      <c r="BM706" s="41"/>
      <c r="BO706" s="41"/>
    </row>
    <row r="707" spans="2:67" ht="12" x14ac:dyDescent="0.2">
      <c r="B707" s="60"/>
      <c r="C707" s="61" t="s">
        <v>65</v>
      </c>
      <c r="D707" s="62" t="s">
        <v>34</v>
      </c>
      <c r="E707" s="62" t="s">
        <v>30</v>
      </c>
      <c r="F707" s="62" t="s">
        <v>31</v>
      </c>
      <c r="G707" s="62" t="s">
        <v>66</v>
      </c>
      <c r="H707" s="62" t="s">
        <v>67</v>
      </c>
      <c r="I707" s="62" t="s">
        <v>68</v>
      </c>
      <c r="J707" s="62" t="s">
        <v>56</v>
      </c>
      <c r="K707" s="291"/>
      <c r="M707" s="41"/>
      <c r="O707" s="41"/>
      <c r="Q707" s="41"/>
      <c r="S707" s="41"/>
      <c r="U707" s="41"/>
      <c r="W707" s="41"/>
      <c r="Y707" s="41"/>
      <c r="AA707" s="41"/>
      <c r="AC707" s="41"/>
      <c r="AE707" s="41"/>
      <c r="AG707" s="41"/>
      <c r="AI707" s="41"/>
      <c r="AK707" s="41"/>
      <c r="AM707" s="41"/>
      <c r="AO707" s="41"/>
      <c r="AQ707" s="41"/>
      <c r="AS707" s="41"/>
      <c r="AU707" s="41"/>
      <c r="AW707" s="41"/>
      <c r="AY707" s="41"/>
      <c r="BA707" s="41"/>
      <c r="BC707" s="41"/>
      <c r="BE707" s="41"/>
      <c r="BG707" s="41"/>
      <c r="BI707" s="41"/>
      <c r="BK707" s="41"/>
      <c r="BM707" s="41"/>
      <c r="BO707" s="41"/>
    </row>
    <row r="708" spans="2:67" ht="15.75" x14ac:dyDescent="0.25">
      <c r="B708" s="16"/>
      <c r="C708" s="34" t="s">
        <v>69</v>
      </c>
      <c r="D708" s="260"/>
      <c r="E708" s="260"/>
      <c r="F708" s="260"/>
      <c r="G708" s="260"/>
      <c r="H708" s="260"/>
      <c r="I708" s="260"/>
      <c r="J708" s="63">
        <f>J709</f>
        <v>0</v>
      </c>
      <c r="K708" s="268"/>
      <c r="M708" s="41"/>
      <c r="O708" s="41"/>
      <c r="Q708" s="41"/>
      <c r="S708" s="41"/>
      <c r="U708" s="41"/>
      <c r="W708" s="41"/>
      <c r="Y708" s="41"/>
      <c r="AA708" s="41"/>
      <c r="AC708" s="41"/>
      <c r="AE708" s="41"/>
      <c r="AG708" s="41"/>
      <c r="AI708" s="41"/>
      <c r="AK708" s="41"/>
      <c r="AM708" s="41"/>
      <c r="AO708" s="41"/>
      <c r="AQ708" s="41"/>
      <c r="AS708" s="41"/>
      <c r="AU708" s="41"/>
      <c r="AW708" s="41"/>
      <c r="AY708" s="41"/>
      <c r="BA708" s="41"/>
      <c r="BC708" s="41"/>
      <c r="BE708" s="41"/>
      <c r="BG708" s="41"/>
      <c r="BI708" s="41"/>
      <c r="BK708" s="41"/>
      <c r="BM708" s="41"/>
      <c r="BO708" s="41"/>
    </row>
    <row r="709" spans="2:67" ht="15" x14ac:dyDescent="0.2">
      <c r="B709" s="64"/>
      <c r="C709" s="65"/>
      <c r="D709" s="66" t="s">
        <v>36</v>
      </c>
      <c r="E709" s="67" t="s">
        <v>282</v>
      </c>
      <c r="F709" s="67" t="s">
        <v>283</v>
      </c>
      <c r="G709" s="65"/>
      <c r="H709" s="65"/>
      <c r="I709" s="65"/>
      <c r="J709" s="69">
        <f>J710</f>
        <v>0</v>
      </c>
      <c r="K709" s="294"/>
      <c r="M709" s="41"/>
      <c r="O709" s="41"/>
      <c r="Q709" s="41"/>
      <c r="S709" s="41"/>
      <c r="U709" s="41"/>
      <c r="W709" s="41"/>
      <c r="Y709" s="41"/>
      <c r="AA709" s="41"/>
      <c r="AC709" s="41"/>
      <c r="AE709" s="41"/>
      <c r="AG709" s="41"/>
      <c r="AI709" s="41"/>
      <c r="AK709" s="41"/>
      <c r="AM709" s="41"/>
      <c r="AO709" s="41"/>
      <c r="AQ709" s="41"/>
      <c r="AS709" s="41"/>
      <c r="AU709" s="41"/>
      <c r="AW709" s="41"/>
      <c r="AY709" s="41"/>
      <c r="BA709" s="41"/>
      <c r="BC709" s="41"/>
      <c r="BE709" s="41"/>
      <c r="BG709" s="41"/>
      <c r="BI709" s="41"/>
      <c r="BK709" s="41"/>
      <c r="BM709" s="41"/>
      <c r="BO709" s="41"/>
    </row>
    <row r="710" spans="2:67" ht="12.75" x14ac:dyDescent="0.2">
      <c r="B710" s="64"/>
      <c r="C710" s="65"/>
      <c r="D710" s="66" t="s">
        <v>36</v>
      </c>
      <c r="E710" s="70" t="s">
        <v>611</v>
      </c>
      <c r="F710" s="70" t="s">
        <v>612</v>
      </c>
      <c r="G710" s="65"/>
      <c r="H710" s="65"/>
      <c r="I710" s="65"/>
      <c r="J710" s="71">
        <f>J711</f>
        <v>0</v>
      </c>
      <c r="K710" s="294"/>
      <c r="M710" s="41"/>
      <c r="O710" s="41"/>
      <c r="Q710" s="41"/>
      <c r="S710" s="41"/>
      <c r="U710" s="41"/>
      <c r="W710" s="41"/>
      <c r="Y710" s="41"/>
      <c r="AA710" s="41"/>
      <c r="AC710" s="41"/>
      <c r="AE710" s="41"/>
      <c r="AG710" s="41"/>
      <c r="AI710" s="41"/>
      <c r="AK710" s="41"/>
      <c r="AM710" s="41"/>
      <c r="AO710" s="41"/>
      <c r="AQ710" s="41"/>
      <c r="AS710" s="41"/>
      <c r="AU710" s="41"/>
      <c r="AW710" s="41"/>
      <c r="AY710" s="41"/>
      <c r="BA710" s="41"/>
      <c r="BC710" s="41"/>
      <c r="BE710" s="41"/>
      <c r="BG710" s="41"/>
      <c r="BI710" s="41"/>
      <c r="BK710" s="41"/>
      <c r="BM710" s="41"/>
      <c r="BO710" s="41"/>
    </row>
    <row r="711" spans="2:67" ht="12.75" x14ac:dyDescent="0.2">
      <c r="B711" s="64"/>
      <c r="C711" s="65"/>
      <c r="D711" s="66" t="s">
        <v>36</v>
      </c>
      <c r="E711" s="70" t="s">
        <v>613</v>
      </c>
      <c r="F711" s="70" t="s">
        <v>614</v>
      </c>
      <c r="G711" s="65"/>
      <c r="H711" s="65"/>
      <c r="I711" s="65"/>
      <c r="J711" s="71">
        <f>J712+J745+J781</f>
        <v>0</v>
      </c>
      <c r="K711" s="294"/>
      <c r="M711" s="41"/>
      <c r="O711" s="41"/>
      <c r="Q711" s="41"/>
      <c r="S711" s="41"/>
      <c r="U711" s="41"/>
      <c r="W711" s="41"/>
      <c r="Y711" s="41"/>
      <c r="AA711" s="41"/>
      <c r="AC711" s="41"/>
      <c r="AE711" s="41"/>
      <c r="AG711" s="41"/>
      <c r="AI711" s="41"/>
      <c r="AK711" s="41"/>
      <c r="AM711" s="41"/>
      <c r="AO711" s="41"/>
      <c r="AQ711" s="41"/>
      <c r="AS711" s="41"/>
      <c r="AU711" s="41"/>
      <c r="AW711" s="41"/>
      <c r="AY711" s="41"/>
      <c r="BA711" s="41"/>
      <c r="BC711" s="41"/>
      <c r="BE711" s="41"/>
      <c r="BG711" s="41"/>
      <c r="BI711" s="41"/>
      <c r="BK711" s="41"/>
      <c r="BM711" s="41"/>
      <c r="BO711" s="41"/>
    </row>
    <row r="712" spans="2:67" x14ac:dyDescent="0.2">
      <c r="B712" s="106"/>
      <c r="C712" s="107"/>
      <c r="D712" s="108" t="s">
        <v>36</v>
      </c>
      <c r="E712" s="108" t="s">
        <v>615</v>
      </c>
      <c r="F712" s="108" t="s">
        <v>616</v>
      </c>
      <c r="G712" s="107"/>
      <c r="H712" s="107"/>
      <c r="I712" s="107"/>
      <c r="J712" s="110">
        <f>SUM(J713:J744)</f>
        <v>0</v>
      </c>
      <c r="K712" s="299"/>
      <c r="M712" s="41"/>
      <c r="O712" s="41"/>
      <c r="Q712" s="41"/>
      <c r="S712" s="41"/>
      <c r="U712" s="41"/>
      <c r="W712" s="41"/>
      <c r="Y712" s="41"/>
      <c r="AA712" s="41"/>
      <c r="AC712" s="41"/>
      <c r="AE712" s="41"/>
      <c r="AG712" s="41"/>
      <c r="AI712" s="41"/>
      <c r="AK712" s="41"/>
      <c r="AM712" s="41"/>
      <c r="AO712" s="41"/>
      <c r="AQ712" s="41"/>
      <c r="AS712" s="41"/>
      <c r="AU712" s="41"/>
      <c r="AW712" s="41"/>
      <c r="AY712" s="41"/>
      <c r="BA712" s="41"/>
      <c r="BC712" s="41"/>
      <c r="BE712" s="41"/>
      <c r="BG712" s="41"/>
      <c r="BI712" s="41"/>
      <c r="BK712" s="41"/>
      <c r="BM712" s="41"/>
      <c r="BO712" s="41"/>
    </row>
    <row r="713" spans="2:67" ht="12" x14ac:dyDescent="0.2">
      <c r="B713" s="16"/>
      <c r="C713" s="98">
        <v>1</v>
      </c>
      <c r="D713" s="98" t="s">
        <v>108</v>
      </c>
      <c r="E713" s="99" t="s">
        <v>620</v>
      </c>
      <c r="F713" s="100" t="s">
        <v>621</v>
      </c>
      <c r="G713" s="101" t="s">
        <v>145</v>
      </c>
      <c r="H713" s="102">
        <v>410</v>
      </c>
      <c r="I713" s="103"/>
      <c r="J713" s="104">
        <f t="shared" ref="J713:J744" si="1127">H713*I713</f>
        <v>0</v>
      </c>
      <c r="K713" s="268"/>
      <c r="M713" s="41"/>
      <c r="O713" s="41"/>
      <c r="Q713" s="41"/>
      <c r="S713" s="41"/>
      <c r="U713" s="41"/>
      <c r="W713" s="41"/>
      <c r="Y713" s="41"/>
      <c r="AA713" s="41"/>
      <c r="AC713" s="41"/>
      <c r="AE713" s="41"/>
      <c r="AG713" s="41"/>
      <c r="AI713" s="41"/>
      <c r="AK713" s="41"/>
      <c r="AM713" s="41"/>
      <c r="AO713" s="41"/>
      <c r="AQ713" s="41"/>
      <c r="AS713" s="41"/>
      <c r="AU713" s="41"/>
      <c r="AW713" s="41"/>
      <c r="AY713" s="41"/>
      <c r="BA713" s="41"/>
      <c r="BC713" s="41"/>
      <c r="BE713" s="41"/>
      <c r="BG713" s="41"/>
      <c r="BI713" s="41"/>
      <c r="BK713" s="41"/>
      <c r="BM713" s="41"/>
      <c r="BO713" s="41"/>
    </row>
    <row r="714" spans="2:67" ht="12" x14ac:dyDescent="0.2">
      <c r="B714" s="16"/>
      <c r="C714" s="98">
        <v>2</v>
      </c>
      <c r="D714" s="98" t="s">
        <v>108</v>
      </c>
      <c r="E714" s="99" t="s">
        <v>623</v>
      </c>
      <c r="F714" s="100" t="s">
        <v>624</v>
      </c>
      <c r="G714" s="101" t="s">
        <v>145</v>
      </c>
      <c r="H714" s="102">
        <v>330</v>
      </c>
      <c r="I714" s="103"/>
      <c r="J714" s="104">
        <f t="shared" si="1127"/>
        <v>0</v>
      </c>
      <c r="K714" s="268"/>
      <c r="M714" s="41"/>
      <c r="O714" s="41"/>
      <c r="Q714" s="41"/>
      <c r="S714" s="41"/>
      <c r="U714" s="41"/>
      <c r="W714" s="41"/>
      <c r="Y714" s="41"/>
      <c r="AA714" s="41"/>
      <c r="AC714" s="41"/>
      <c r="AE714" s="41"/>
      <c r="AG714" s="41"/>
      <c r="AI714" s="41"/>
      <c r="AK714" s="41"/>
      <c r="AM714" s="41"/>
      <c r="AO714" s="41"/>
      <c r="AQ714" s="41"/>
      <c r="AS714" s="41"/>
      <c r="AU714" s="41"/>
      <c r="AW714" s="41"/>
      <c r="AY714" s="41"/>
      <c r="BA714" s="41"/>
      <c r="BC714" s="41"/>
      <c r="BE714" s="41"/>
      <c r="BG714" s="41"/>
      <c r="BI714" s="41"/>
      <c r="BK714" s="41"/>
      <c r="BM714" s="41"/>
      <c r="BO714" s="41"/>
    </row>
    <row r="715" spans="2:67" ht="12" x14ac:dyDescent="0.2">
      <c r="B715" s="16"/>
      <c r="C715" s="98">
        <v>3</v>
      </c>
      <c r="D715" s="98" t="s">
        <v>108</v>
      </c>
      <c r="E715" s="99" t="s">
        <v>1163</v>
      </c>
      <c r="F715" s="100" t="s">
        <v>1161</v>
      </c>
      <c r="G715" s="101" t="s">
        <v>145</v>
      </c>
      <c r="H715" s="102">
        <v>10</v>
      </c>
      <c r="I715" s="103"/>
      <c r="J715" s="104">
        <f t="shared" si="1127"/>
        <v>0</v>
      </c>
      <c r="K715" s="268"/>
      <c r="M715" s="41"/>
      <c r="O715" s="41"/>
      <c r="Q715" s="41"/>
      <c r="S715" s="41"/>
      <c r="U715" s="41"/>
      <c r="W715" s="41"/>
      <c r="Y715" s="41"/>
      <c r="AA715" s="41"/>
      <c r="AC715" s="41"/>
      <c r="AE715" s="41"/>
      <c r="AG715" s="41"/>
      <c r="AI715" s="41"/>
      <c r="AK715" s="41"/>
      <c r="AM715" s="41"/>
      <c r="AO715" s="41"/>
      <c r="AQ715" s="41"/>
      <c r="AS715" s="41"/>
      <c r="AU715" s="41"/>
      <c r="AW715" s="41"/>
      <c r="AY715" s="41"/>
      <c r="BA715" s="41"/>
      <c r="BC715" s="41"/>
      <c r="BE715" s="41"/>
      <c r="BG715" s="41"/>
      <c r="BI715" s="41"/>
      <c r="BK715" s="41"/>
      <c r="BM715" s="41"/>
      <c r="BO715" s="41"/>
    </row>
    <row r="716" spans="2:67" ht="12" x14ac:dyDescent="0.2">
      <c r="B716" s="16"/>
      <c r="C716" s="98">
        <v>4</v>
      </c>
      <c r="D716" s="98" t="s">
        <v>108</v>
      </c>
      <c r="E716" s="99" t="s">
        <v>1164</v>
      </c>
      <c r="F716" s="100" t="s">
        <v>1162</v>
      </c>
      <c r="G716" s="101" t="s">
        <v>145</v>
      </c>
      <c r="H716" s="102">
        <v>130</v>
      </c>
      <c r="I716" s="103"/>
      <c r="J716" s="104">
        <f t="shared" si="1127"/>
        <v>0</v>
      </c>
      <c r="K716" s="268"/>
      <c r="M716" s="41"/>
      <c r="O716" s="41"/>
      <c r="Q716" s="41"/>
      <c r="S716" s="41"/>
      <c r="U716" s="41"/>
      <c r="W716" s="41"/>
      <c r="Y716" s="41"/>
      <c r="AA716" s="41"/>
      <c r="AC716" s="41"/>
      <c r="AE716" s="41"/>
      <c r="AG716" s="41"/>
      <c r="AI716" s="41"/>
      <c r="AK716" s="41"/>
      <c r="AM716" s="41"/>
      <c r="AO716" s="41"/>
      <c r="AQ716" s="41"/>
      <c r="AS716" s="41"/>
      <c r="AU716" s="41"/>
      <c r="AW716" s="41"/>
      <c r="AY716" s="41"/>
      <c r="BA716" s="41"/>
      <c r="BC716" s="41"/>
      <c r="BE716" s="41"/>
      <c r="BG716" s="41"/>
      <c r="BI716" s="41"/>
      <c r="BK716" s="41"/>
      <c r="BM716" s="41"/>
      <c r="BO716" s="41"/>
    </row>
    <row r="717" spans="2:67" ht="12" x14ac:dyDescent="0.2">
      <c r="B717" s="16"/>
      <c r="C717" s="98">
        <v>5</v>
      </c>
      <c r="D717" s="98" t="s">
        <v>108</v>
      </c>
      <c r="E717" s="99" t="s">
        <v>1165</v>
      </c>
      <c r="F717" s="100" t="s">
        <v>1159</v>
      </c>
      <c r="G717" s="101" t="s">
        <v>145</v>
      </c>
      <c r="H717" s="102">
        <v>70</v>
      </c>
      <c r="I717" s="103"/>
      <c r="J717" s="104">
        <f t="shared" si="1127"/>
        <v>0</v>
      </c>
      <c r="K717" s="268"/>
      <c r="M717" s="41"/>
      <c r="O717" s="41"/>
      <c r="Q717" s="41"/>
      <c r="S717" s="41"/>
      <c r="U717" s="41"/>
      <c r="W717" s="41"/>
      <c r="Y717" s="41"/>
      <c r="AA717" s="41"/>
      <c r="AC717" s="41"/>
      <c r="AE717" s="41"/>
      <c r="AG717" s="41"/>
      <c r="AI717" s="41"/>
      <c r="AK717" s="41"/>
      <c r="AM717" s="41"/>
      <c r="AO717" s="41"/>
      <c r="AQ717" s="41"/>
      <c r="AS717" s="41"/>
      <c r="AU717" s="41"/>
      <c r="AW717" s="41"/>
      <c r="AY717" s="41"/>
      <c r="BA717" s="41"/>
      <c r="BC717" s="41"/>
      <c r="BE717" s="41"/>
      <c r="BG717" s="41"/>
      <c r="BI717" s="41"/>
      <c r="BK717" s="41"/>
      <c r="BM717" s="41"/>
      <c r="BO717" s="41"/>
    </row>
    <row r="718" spans="2:67" ht="12" x14ac:dyDescent="0.2">
      <c r="B718" s="16"/>
      <c r="C718" s="98">
        <v>6</v>
      </c>
      <c r="D718" s="98" t="s">
        <v>108</v>
      </c>
      <c r="E718" s="99" t="s">
        <v>1166</v>
      </c>
      <c r="F718" s="100" t="s">
        <v>1160</v>
      </c>
      <c r="G718" s="101" t="s">
        <v>145</v>
      </c>
      <c r="H718" s="102">
        <v>140</v>
      </c>
      <c r="I718" s="103"/>
      <c r="J718" s="104">
        <f t="shared" si="1127"/>
        <v>0</v>
      </c>
      <c r="K718" s="268"/>
      <c r="M718" s="41"/>
      <c r="O718" s="41"/>
      <c r="Q718" s="41"/>
      <c r="S718" s="41"/>
      <c r="U718" s="41"/>
      <c r="W718" s="41"/>
      <c r="Y718" s="41"/>
      <c r="AA718" s="41"/>
      <c r="AC718" s="41"/>
      <c r="AE718" s="41"/>
      <c r="AG718" s="41"/>
      <c r="AI718" s="41"/>
      <c r="AK718" s="41"/>
      <c r="AM718" s="41"/>
      <c r="AO718" s="41"/>
      <c r="AQ718" s="41"/>
      <c r="AS718" s="41"/>
      <c r="AU718" s="41"/>
      <c r="AW718" s="41"/>
      <c r="AY718" s="41"/>
      <c r="BA718" s="41"/>
      <c r="BC718" s="41"/>
      <c r="BE718" s="41"/>
      <c r="BG718" s="41"/>
      <c r="BI718" s="41"/>
      <c r="BK718" s="41"/>
      <c r="BM718" s="41"/>
      <c r="BO718" s="41"/>
    </row>
    <row r="719" spans="2:67" ht="12" x14ac:dyDescent="0.2">
      <c r="B719" s="16"/>
      <c r="C719" s="98">
        <v>7</v>
      </c>
      <c r="D719" s="98" t="s">
        <v>108</v>
      </c>
      <c r="E719" s="99" t="s">
        <v>650</v>
      </c>
      <c r="F719" s="100" t="s">
        <v>651</v>
      </c>
      <c r="G719" s="101" t="s">
        <v>584</v>
      </c>
      <c r="H719" s="102">
        <v>5</v>
      </c>
      <c r="I719" s="103"/>
      <c r="J719" s="104">
        <f t="shared" si="1127"/>
        <v>0</v>
      </c>
      <c r="K719" s="268"/>
      <c r="M719" s="41"/>
      <c r="O719" s="41"/>
      <c r="Q719" s="41"/>
      <c r="S719" s="41"/>
      <c r="U719" s="41"/>
      <c r="W719" s="41"/>
      <c r="Y719" s="41"/>
      <c r="AA719" s="41"/>
      <c r="AC719" s="41"/>
      <c r="AE719" s="41"/>
      <c r="AG719" s="41"/>
      <c r="AI719" s="41"/>
      <c r="AK719" s="41"/>
      <c r="AM719" s="41"/>
      <c r="AO719" s="41"/>
      <c r="AQ719" s="41"/>
      <c r="AS719" s="41"/>
      <c r="AU719" s="41"/>
      <c r="AW719" s="41"/>
      <c r="AY719" s="41"/>
      <c r="BA719" s="41"/>
      <c r="BC719" s="41"/>
      <c r="BE719" s="41"/>
      <c r="BG719" s="41"/>
      <c r="BI719" s="41"/>
      <c r="BK719" s="41"/>
      <c r="BM719" s="41"/>
      <c r="BO719" s="41"/>
    </row>
    <row r="720" spans="2:67" ht="12" x14ac:dyDescent="0.2">
      <c r="B720" s="16"/>
      <c r="C720" s="98">
        <v>8</v>
      </c>
      <c r="D720" s="98" t="s">
        <v>108</v>
      </c>
      <c r="E720" s="99" t="s">
        <v>652</v>
      </c>
      <c r="F720" s="100" t="s">
        <v>653</v>
      </c>
      <c r="G720" s="101" t="s">
        <v>584</v>
      </c>
      <c r="H720" s="102">
        <v>9</v>
      </c>
      <c r="I720" s="103"/>
      <c r="J720" s="104">
        <f t="shared" si="1127"/>
        <v>0</v>
      </c>
      <c r="K720" s="268"/>
      <c r="M720" s="41"/>
      <c r="O720" s="41"/>
      <c r="Q720" s="41"/>
      <c r="S720" s="41"/>
      <c r="U720" s="41"/>
      <c r="W720" s="41"/>
      <c r="Y720" s="41"/>
      <c r="AA720" s="41"/>
      <c r="AC720" s="41"/>
      <c r="AE720" s="41"/>
      <c r="AG720" s="41"/>
      <c r="AI720" s="41"/>
      <c r="AK720" s="41"/>
      <c r="AM720" s="41"/>
      <c r="AO720" s="41"/>
      <c r="AQ720" s="41"/>
      <c r="AS720" s="41"/>
      <c r="AU720" s="41"/>
      <c r="AW720" s="41"/>
      <c r="AY720" s="41"/>
      <c r="BA720" s="41"/>
      <c r="BC720" s="41"/>
      <c r="BE720" s="41"/>
      <c r="BG720" s="41"/>
      <c r="BI720" s="41"/>
      <c r="BK720" s="41"/>
      <c r="BM720" s="41"/>
      <c r="BO720" s="41"/>
    </row>
    <row r="721" spans="2:67" ht="12" x14ac:dyDescent="0.2">
      <c r="B721" s="16"/>
      <c r="C721" s="98">
        <v>9</v>
      </c>
      <c r="D721" s="98" t="s">
        <v>108</v>
      </c>
      <c r="E721" s="99" t="s">
        <v>655</v>
      </c>
      <c r="F721" s="100" t="s">
        <v>1172</v>
      </c>
      <c r="G721" s="101" t="s">
        <v>584</v>
      </c>
      <c r="H721" s="102">
        <v>6</v>
      </c>
      <c r="I721" s="103"/>
      <c r="J721" s="104">
        <f t="shared" si="1127"/>
        <v>0</v>
      </c>
      <c r="K721" s="268"/>
      <c r="M721" s="41"/>
      <c r="O721" s="41"/>
      <c r="Q721" s="41"/>
      <c r="S721" s="41"/>
      <c r="U721" s="41"/>
      <c r="W721" s="41"/>
      <c r="Y721" s="41"/>
      <c r="AA721" s="41"/>
      <c r="AC721" s="41"/>
      <c r="AE721" s="41"/>
      <c r="AG721" s="41"/>
      <c r="AI721" s="41"/>
      <c r="AK721" s="41"/>
      <c r="AM721" s="41"/>
      <c r="AO721" s="41"/>
      <c r="AQ721" s="41"/>
      <c r="AS721" s="41"/>
      <c r="AU721" s="41"/>
      <c r="AW721" s="41"/>
      <c r="AY721" s="41"/>
      <c r="BA721" s="41"/>
      <c r="BC721" s="41"/>
      <c r="BE721" s="41"/>
      <c r="BG721" s="41"/>
      <c r="BI721" s="41"/>
      <c r="BK721" s="41"/>
      <c r="BM721" s="41"/>
      <c r="BO721" s="41"/>
    </row>
    <row r="722" spans="2:67" ht="12" x14ac:dyDescent="0.2">
      <c r="B722" s="16"/>
      <c r="C722" s="98">
        <v>10</v>
      </c>
      <c r="D722" s="98" t="s">
        <v>108</v>
      </c>
      <c r="E722" s="99" t="s">
        <v>661</v>
      </c>
      <c r="F722" s="100" t="s">
        <v>662</v>
      </c>
      <c r="G722" s="101" t="s">
        <v>584</v>
      </c>
      <c r="H722" s="102">
        <v>2</v>
      </c>
      <c r="I722" s="103"/>
      <c r="J722" s="104">
        <f t="shared" si="1127"/>
        <v>0</v>
      </c>
      <c r="K722" s="268"/>
      <c r="M722" s="41"/>
      <c r="O722" s="41"/>
      <c r="Q722" s="41"/>
      <c r="S722" s="41"/>
      <c r="U722" s="41"/>
      <c r="W722" s="41"/>
      <c r="Y722" s="41"/>
      <c r="AA722" s="41"/>
      <c r="AC722" s="41"/>
      <c r="AE722" s="41"/>
      <c r="AG722" s="41"/>
      <c r="AI722" s="41"/>
      <c r="AK722" s="41"/>
      <c r="AM722" s="41"/>
      <c r="AO722" s="41"/>
      <c r="AQ722" s="41"/>
      <c r="AS722" s="41"/>
      <c r="AU722" s="41"/>
      <c r="AW722" s="41"/>
      <c r="AY722" s="41"/>
      <c r="BA722" s="41"/>
      <c r="BC722" s="41"/>
      <c r="BE722" s="41"/>
      <c r="BG722" s="41"/>
      <c r="BI722" s="41"/>
      <c r="BK722" s="41"/>
      <c r="BM722" s="41"/>
      <c r="BO722" s="41"/>
    </row>
    <row r="723" spans="2:67" ht="12" x14ac:dyDescent="0.2">
      <c r="B723" s="16"/>
      <c r="C723" s="98">
        <v>11</v>
      </c>
      <c r="D723" s="98" t="s">
        <v>108</v>
      </c>
      <c r="E723" s="99" t="s">
        <v>663</v>
      </c>
      <c r="F723" s="100" t="s">
        <v>1167</v>
      </c>
      <c r="G723" s="101" t="s">
        <v>584</v>
      </c>
      <c r="H723" s="102">
        <v>29</v>
      </c>
      <c r="I723" s="103"/>
      <c r="J723" s="104">
        <f t="shared" si="1127"/>
        <v>0</v>
      </c>
      <c r="K723" s="268"/>
      <c r="M723" s="41"/>
      <c r="O723" s="41"/>
      <c r="Q723" s="41"/>
      <c r="S723" s="41"/>
      <c r="U723" s="41"/>
      <c r="W723" s="41"/>
      <c r="Y723" s="41"/>
      <c r="AA723" s="41"/>
      <c r="AC723" s="41"/>
      <c r="AE723" s="41"/>
      <c r="AG723" s="41"/>
      <c r="AI723" s="41"/>
      <c r="AK723" s="41"/>
      <c r="AM723" s="41"/>
      <c r="AO723" s="41"/>
      <c r="AQ723" s="41"/>
      <c r="AS723" s="41"/>
      <c r="AU723" s="41"/>
      <c r="AW723" s="41"/>
      <c r="AY723" s="41"/>
      <c r="BA723" s="41"/>
      <c r="BC723" s="41"/>
      <c r="BE723" s="41"/>
      <c r="BG723" s="41"/>
      <c r="BI723" s="41"/>
      <c r="BK723" s="41"/>
      <c r="BM723" s="41"/>
      <c r="BO723" s="41"/>
    </row>
    <row r="724" spans="2:67" ht="12" x14ac:dyDescent="0.2">
      <c r="B724" s="16"/>
      <c r="C724" s="98">
        <v>12</v>
      </c>
      <c r="D724" s="98" t="s">
        <v>108</v>
      </c>
      <c r="E724" s="99" t="s">
        <v>663</v>
      </c>
      <c r="F724" s="100" t="s">
        <v>1171</v>
      </c>
      <c r="G724" s="101" t="s">
        <v>584</v>
      </c>
      <c r="H724" s="102">
        <v>1</v>
      </c>
      <c r="I724" s="103"/>
      <c r="J724" s="104">
        <f t="shared" ref="J724" si="1128">H724*I724</f>
        <v>0</v>
      </c>
      <c r="K724" s="268"/>
      <c r="M724" s="41"/>
      <c r="O724" s="41"/>
      <c r="Q724" s="41"/>
      <c r="S724" s="41"/>
      <c r="U724" s="41"/>
      <c r="W724" s="41"/>
      <c r="Y724" s="41"/>
      <c r="AA724" s="41"/>
      <c r="AC724" s="41"/>
      <c r="AE724" s="41"/>
      <c r="AG724" s="41"/>
      <c r="AI724" s="41"/>
      <c r="AK724" s="41"/>
      <c r="AM724" s="41"/>
      <c r="AO724" s="41"/>
      <c r="AQ724" s="41"/>
      <c r="AS724" s="41"/>
      <c r="AU724" s="41"/>
      <c r="AW724" s="41"/>
      <c r="AY724" s="41"/>
      <c r="BA724" s="41"/>
      <c r="BC724" s="41"/>
      <c r="BE724" s="41"/>
      <c r="BG724" s="41"/>
      <c r="BI724" s="41"/>
      <c r="BK724" s="41"/>
      <c r="BM724" s="41"/>
      <c r="BO724" s="41"/>
    </row>
    <row r="725" spans="2:67" ht="12" x14ac:dyDescent="0.2">
      <c r="B725" s="16"/>
      <c r="C725" s="98">
        <f>C724+1</f>
        <v>13</v>
      </c>
      <c r="D725" s="98" t="s">
        <v>108</v>
      </c>
      <c r="E725" s="99" t="s">
        <v>663</v>
      </c>
      <c r="F725" s="100" t="s">
        <v>1170</v>
      </c>
      <c r="G725" s="101" t="s">
        <v>584</v>
      </c>
      <c r="H725" s="102">
        <v>2</v>
      </c>
      <c r="I725" s="103"/>
      <c r="J725" s="104">
        <f t="shared" ref="J725" si="1129">H725*I725</f>
        <v>0</v>
      </c>
      <c r="K725" s="268"/>
      <c r="M725" s="41"/>
      <c r="O725" s="41"/>
      <c r="Q725" s="41"/>
      <c r="S725" s="41"/>
      <c r="U725" s="41"/>
      <c r="W725" s="41"/>
      <c r="Y725" s="41"/>
      <c r="AA725" s="41"/>
      <c r="AC725" s="41"/>
      <c r="AE725" s="41"/>
      <c r="AG725" s="41"/>
      <c r="AI725" s="41"/>
      <c r="AK725" s="41"/>
      <c r="AM725" s="41"/>
      <c r="AO725" s="41"/>
      <c r="AQ725" s="41"/>
      <c r="AS725" s="41"/>
      <c r="AU725" s="41"/>
      <c r="AW725" s="41"/>
      <c r="AY725" s="41"/>
      <c r="BA725" s="41"/>
      <c r="BC725" s="41"/>
      <c r="BE725" s="41"/>
      <c r="BG725" s="41"/>
      <c r="BI725" s="41"/>
      <c r="BK725" s="41"/>
      <c r="BM725" s="41"/>
      <c r="BO725" s="41"/>
    </row>
    <row r="726" spans="2:67" ht="12" x14ac:dyDescent="0.2">
      <c r="B726" s="16"/>
      <c r="C726" s="98">
        <f t="shared" ref="C726:C744" si="1130">C725+1</f>
        <v>14</v>
      </c>
      <c r="D726" s="98" t="s">
        <v>108</v>
      </c>
      <c r="E726" s="99" t="s">
        <v>1168</v>
      </c>
      <c r="F726" s="100" t="s">
        <v>1169</v>
      </c>
      <c r="G726" s="101" t="s">
        <v>584</v>
      </c>
      <c r="H726" s="102">
        <v>1</v>
      </c>
      <c r="I726" s="103"/>
      <c r="J726" s="104">
        <f t="shared" ref="J726" si="1131">H726*I726</f>
        <v>0</v>
      </c>
      <c r="K726" s="268"/>
      <c r="M726" s="41"/>
      <c r="O726" s="41"/>
      <c r="Q726" s="41"/>
      <c r="S726" s="41"/>
      <c r="U726" s="41"/>
      <c r="W726" s="41"/>
      <c r="Y726" s="41"/>
      <c r="AA726" s="41"/>
      <c r="AC726" s="41"/>
      <c r="AE726" s="41"/>
      <c r="AG726" s="41"/>
      <c r="AI726" s="41"/>
      <c r="AK726" s="41"/>
      <c r="AM726" s="41"/>
      <c r="AO726" s="41"/>
      <c r="AQ726" s="41"/>
      <c r="AS726" s="41"/>
      <c r="AU726" s="41"/>
      <c r="AW726" s="41"/>
      <c r="AY726" s="41"/>
      <c r="BA726" s="41"/>
      <c r="BC726" s="41"/>
      <c r="BE726" s="41"/>
      <c r="BG726" s="41"/>
      <c r="BI726" s="41"/>
      <c r="BK726" s="41"/>
      <c r="BM726" s="41"/>
      <c r="BO726" s="41"/>
    </row>
    <row r="727" spans="2:67" ht="12" x14ac:dyDescent="0.2">
      <c r="B727" s="16"/>
      <c r="C727" s="98">
        <f t="shared" si="1130"/>
        <v>15</v>
      </c>
      <c r="D727" s="98" t="s">
        <v>108</v>
      </c>
      <c r="E727" s="99" t="s">
        <v>665</v>
      </c>
      <c r="F727" s="100" t="s">
        <v>666</v>
      </c>
      <c r="G727" s="101" t="s">
        <v>130</v>
      </c>
      <c r="H727" s="102">
        <f>H720+H721+H725</f>
        <v>17</v>
      </c>
      <c r="I727" s="103"/>
      <c r="J727" s="104">
        <f t="shared" si="1127"/>
        <v>0</v>
      </c>
      <c r="K727" s="268"/>
      <c r="M727" s="41"/>
      <c r="O727" s="41"/>
      <c r="Q727" s="41"/>
      <c r="S727" s="41"/>
      <c r="U727" s="41"/>
      <c r="W727" s="41"/>
      <c r="Y727" s="41"/>
      <c r="AA727" s="41"/>
      <c r="AC727" s="41"/>
      <c r="AE727" s="41"/>
      <c r="AG727" s="41"/>
      <c r="AI727" s="41"/>
      <c r="AK727" s="41"/>
      <c r="AM727" s="41"/>
      <c r="AO727" s="41"/>
      <c r="AQ727" s="41"/>
      <c r="AS727" s="41"/>
      <c r="AU727" s="41"/>
      <c r="AW727" s="41"/>
      <c r="AY727" s="41"/>
      <c r="BA727" s="41"/>
      <c r="BC727" s="41"/>
      <c r="BE727" s="41"/>
      <c r="BG727" s="41"/>
      <c r="BI727" s="41"/>
      <c r="BK727" s="41"/>
      <c r="BM727" s="41"/>
      <c r="BO727" s="41"/>
    </row>
    <row r="728" spans="2:67" ht="12" x14ac:dyDescent="0.2">
      <c r="B728" s="16"/>
      <c r="C728" s="98">
        <f t="shared" si="1130"/>
        <v>16</v>
      </c>
      <c r="D728" s="98" t="s">
        <v>108</v>
      </c>
      <c r="E728" s="99" t="s">
        <v>668</v>
      </c>
      <c r="F728" s="100" t="s">
        <v>669</v>
      </c>
      <c r="G728" s="101" t="s">
        <v>130</v>
      </c>
      <c r="H728" s="102">
        <f>H723+H724</f>
        <v>30</v>
      </c>
      <c r="I728" s="103"/>
      <c r="J728" s="104">
        <f t="shared" si="1127"/>
        <v>0</v>
      </c>
      <c r="K728" s="268"/>
      <c r="M728" s="41"/>
      <c r="O728" s="41"/>
      <c r="Q728" s="41"/>
      <c r="S728" s="41"/>
      <c r="U728" s="41"/>
      <c r="W728" s="41"/>
      <c r="Y728" s="41"/>
      <c r="AA728" s="41"/>
      <c r="AC728" s="41"/>
      <c r="AE728" s="41"/>
      <c r="AG728" s="41"/>
      <c r="AI728" s="41"/>
      <c r="AK728" s="41"/>
      <c r="AM728" s="41"/>
      <c r="AO728" s="41"/>
      <c r="AQ728" s="41"/>
      <c r="AS728" s="41"/>
      <c r="AU728" s="41"/>
      <c r="AW728" s="41"/>
      <c r="AY728" s="41"/>
      <c r="BA728" s="41"/>
      <c r="BC728" s="41"/>
      <c r="BE728" s="41"/>
      <c r="BG728" s="41"/>
      <c r="BI728" s="41"/>
      <c r="BK728" s="41"/>
      <c r="BM728" s="41"/>
      <c r="BO728" s="41"/>
    </row>
    <row r="729" spans="2:67" ht="12" x14ac:dyDescent="0.2">
      <c r="B729" s="16"/>
      <c r="C729" s="98">
        <f t="shared" si="1130"/>
        <v>17</v>
      </c>
      <c r="D729" s="98" t="s">
        <v>108</v>
      </c>
      <c r="E729" s="99" t="s">
        <v>671</v>
      </c>
      <c r="F729" s="100" t="s">
        <v>672</v>
      </c>
      <c r="G729" s="101" t="s">
        <v>584</v>
      </c>
      <c r="H729" s="102">
        <v>1</v>
      </c>
      <c r="I729" s="103"/>
      <c r="J729" s="104">
        <f t="shared" si="1127"/>
        <v>0</v>
      </c>
      <c r="K729" s="268"/>
      <c r="M729" s="41"/>
      <c r="O729" s="41"/>
      <c r="Q729" s="41"/>
      <c r="S729" s="41"/>
      <c r="U729" s="41"/>
      <c r="W729" s="41"/>
      <c r="Y729" s="41"/>
      <c r="AA729" s="41"/>
      <c r="AC729" s="41"/>
      <c r="AE729" s="41"/>
      <c r="AG729" s="41"/>
      <c r="AI729" s="41"/>
      <c r="AK729" s="41"/>
      <c r="AM729" s="41"/>
      <c r="AO729" s="41"/>
      <c r="AQ729" s="41"/>
      <c r="AS729" s="41"/>
      <c r="AU729" s="41"/>
      <c r="AW729" s="41"/>
      <c r="AY729" s="41"/>
      <c r="BA729" s="41"/>
      <c r="BC729" s="41"/>
      <c r="BE729" s="41"/>
      <c r="BG729" s="41"/>
      <c r="BI729" s="41"/>
      <c r="BK729" s="41"/>
      <c r="BM729" s="41"/>
      <c r="BO729" s="41"/>
    </row>
    <row r="730" spans="2:67" ht="12" x14ac:dyDescent="0.2">
      <c r="B730" s="16"/>
      <c r="C730" s="98">
        <f t="shared" si="1130"/>
        <v>18</v>
      </c>
      <c r="D730" s="98" t="s">
        <v>108</v>
      </c>
      <c r="E730" s="99" t="s">
        <v>1173</v>
      </c>
      <c r="F730" s="100" t="s">
        <v>1174</v>
      </c>
      <c r="G730" s="101" t="s">
        <v>584</v>
      </c>
      <c r="H730" s="102">
        <v>1</v>
      </c>
      <c r="I730" s="103"/>
      <c r="J730" s="104">
        <f t="shared" ref="J730" si="1132">H730*I730</f>
        <v>0</v>
      </c>
      <c r="K730" s="268"/>
      <c r="M730" s="41"/>
      <c r="O730" s="41"/>
      <c r="Q730" s="41"/>
      <c r="S730" s="41"/>
      <c r="U730" s="41"/>
      <c r="W730" s="41"/>
      <c r="Y730" s="41"/>
      <c r="AA730" s="41"/>
      <c r="AC730" s="41"/>
      <c r="AE730" s="41"/>
      <c r="AG730" s="41"/>
      <c r="AI730" s="41"/>
      <c r="AK730" s="41"/>
      <c r="AM730" s="41"/>
      <c r="AO730" s="41"/>
      <c r="AQ730" s="41"/>
      <c r="AS730" s="41"/>
      <c r="AU730" s="41"/>
      <c r="AW730" s="41"/>
      <c r="AY730" s="41"/>
      <c r="BA730" s="41"/>
      <c r="BC730" s="41"/>
      <c r="BE730" s="41"/>
      <c r="BG730" s="41"/>
      <c r="BI730" s="41"/>
      <c r="BK730" s="41"/>
      <c r="BM730" s="41"/>
      <c r="BO730" s="41"/>
    </row>
    <row r="731" spans="2:67" ht="12" x14ac:dyDescent="0.2">
      <c r="B731" s="16"/>
      <c r="C731" s="98">
        <f t="shared" si="1130"/>
        <v>19</v>
      </c>
      <c r="D731" s="98" t="s">
        <v>108</v>
      </c>
      <c r="E731" s="99" t="s">
        <v>675</v>
      </c>
      <c r="F731" s="100" t="s">
        <v>676</v>
      </c>
      <c r="G731" s="101" t="s">
        <v>584</v>
      </c>
      <c r="H731" s="102">
        <v>1</v>
      </c>
      <c r="I731" s="103"/>
      <c r="J731" s="104">
        <f t="shared" si="1127"/>
        <v>0</v>
      </c>
      <c r="K731" s="268"/>
      <c r="M731" s="41"/>
      <c r="O731" s="41"/>
      <c r="Q731" s="41"/>
      <c r="S731" s="41"/>
      <c r="U731" s="41"/>
      <c r="W731" s="41"/>
      <c r="Y731" s="41"/>
      <c r="AA731" s="41"/>
      <c r="AC731" s="41"/>
      <c r="AE731" s="41"/>
      <c r="AG731" s="41"/>
      <c r="AI731" s="41"/>
      <c r="AK731" s="41"/>
      <c r="AM731" s="41"/>
      <c r="AO731" s="41"/>
      <c r="AQ731" s="41"/>
      <c r="AS731" s="41"/>
      <c r="AU731" s="41"/>
      <c r="AW731" s="41"/>
      <c r="AY731" s="41"/>
      <c r="BA731" s="41"/>
      <c r="BC731" s="41"/>
      <c r="BE731" s="41"/>
      <c r="BG731" s="41"/>
      <c r="BI731" s="41"/>
      <c r="BK731" s="41"/>
      <c r="BM731" s="41"/>
      <c r="BO731" s="41"/>
    </row>
    <row r="732" spans="2:67" ht="12" x14ac:dyDescent="0.2">
      <c r="B732" s="16"/>
      <c r="C732" s="98">
        <f t="shared" si="1130"/>
        <v>20</v>
      </c>
      <c r="D732" s="98" t="s">
        <v>108</v>
      </c>
      <c r="E732" s="99" t="s">
        <v>677</v>
      </c>
      <c r="F732" s="100" t="s">
        <v>678</v>
      </c>
      <c r="G732" s="101" t="s">
        <v>584</v>
      </c>
      <c r="H732" s="102">
        <f>H727+H728</f>
        <v>47</v>
      </c>
      <c r="I732" s="103"/>
      <c r="J732" s="104">
        <f t="shared" si="1127"/>
        <v>0</v>
      </c>
      <c r="K732" s="268"/>
      <c r="M732" s="41"/>
      <c r="O732" s="41"/>
      <c r="Q732" s="41"/>
      <c r="S732" s="41"/>
      <c r="U732" s="41"/>
      <c r="W732" s="41"/>
      <c r="Y732" s="41"/>
      <c r="AA732" s="41"/>
      <c r="AC732" s="41"/>
      <c r="AE732" s="41"/>
      <c r="AG732" s="41"/>
      <c r="AI732" s="41"/>
      <c r="AK732" s="41"/>
      <c r="AM732" s="41"/>
      <c r="AO732" s="41"/>
      <c r="AQ732" s="41"/>
      <c r="AS732" s="41"/>
      <c r="AU732" s="41"/>
      <c r="AW732" s="41"/>
      <c r="AY732" s="41"/>
      <c r="BA732" s="41"/>
      <c r="BC732" s="41"/>
      <c r="BE732" s="41"/>
      <c r="BG732" s="41"/>
      <c r="BI732" s="41"/>
      <c r="BK732" s="41"/>
      <c r="BM732" s="41"/>
      <c r="BO732" s="41"/>
    </row>
    <row r="733" spans="2:67" ht="12" x14ac:dyDescent="0.2">
      <c r="B733" s="16"/>
      <c r="C733" s="98">
        <f t="shared" si="1130"/>
        <v>21</v>
      </c>
      <c r="D733" s="98" t="s">
        <v>108</v>
      </c>
      <c r="E733" s="99" t="s">
        <v>683</v>
      </c>
      <c r="F733" s="100" t="s">
        <v>684</v>
      </c>
      <c r="G733" s="101" t="s">
        <v>584</v>
      </c>
      <c r="H733" s="102">
        <v>6</v>
      </c>
      <c r="I733" s="103"/>
      <c r="J733" s="104">
        <f t="shared" si="1127"/>
        <v>0</v>
      </c>
      <c r="K733" s="268"/>
      <c r="M733" s="41"/>
      <c r="O733" s="41"/>
      <c r="Q733" s="41"/>
      <c r="S733" s="41"/>
      <c r="U733" s="41"/>
      <c r="W733" s="41"/>
      <c r="Y733" s="41"/>
      <c r="AA733" s="41"/>
      <c r="AC733" s="41"/>
      <c r="AE733" s="41"/>
      <c r="AG733" s="41"/>
      <c r="AI733" s="41"/>
      <c r="AK733" s="41"/>
      <c r="AM733" s="41"/>
      <c r="AO733" s="41"/>
      <c r="AQ733" s="41"/>
      <c r="AS733" s="41"/>
      <c r="AU733" s="41"/>
      <c r="AW733" s="41"/>
      <c r="AY733" s="41"/>
      <c r="BA733" s="41"/>
      <c r="BC733" s="41"/>
      <c r="BE733" s="41"/>
      <c r="BG733" s="41"/>
      <c r="BI733" s="41"/>
      <c r="BK733" s="41"/>
      <c r="BM733" s="41"/>
      <c r="BO733" s="41"/>
    </row>
    <row r="734" spans="2:67" ht="12" x14ac:dyDescent="0.2">
      <c r="B734" s="16"/>
      <c r="C734" s="98">
        <f t="shared" si="1130"/>
        <v>22</v>
      </c>
      <c r="D734" s="98" t="s">
        <v>108</v>
      </c>
      <c r="E734" s="99" t="s">
        <v>685</v>
      </c>
      <c r="F734" s="100" t="s">
        <v>686</v>
      </c>
      <c r="G734" s="101" t="s">
        <v>584</v>
      </c>
      <c r="H734" s="102">
        <v>2</v>
      </c>
      <c r="I734" s="103"/>
      <c r="J734" s="104">
        <f t="shared" si="1127"/>
        <v>0</v>
      </c>
      <c r="K734" s="268"/>
      <c r="M734" s="41"/>
      <c r="O734" s="41"/>
      <c r="Q734" s="41"/>
      <c r="S734" s="41"/>
      <c r="U734" s="41"/>
      <c r="W734" s="41"/>
      <c r="Y734" s="41"/>
      <c r="AA734" s="41"/>
      <c r="AC734" s="41"/>
      <c r="AE734" s="41"/>
      <c r="AG734" s="41"/>
      <c r="AI734" s="41"/>
      <c r="AK734" s="41"/>
      <c r="AM734" s="41"/>
      <c r="AO734" s="41"/>
      <c r="AQ734" s="41"/>
      <c r="AS734" s="41"/>
      <c r="AU734" s="41"/>
      <c r="AW734" s="41"/>
      <c r="AY734" s="41"/>
      <c r="BA734" s="41"/>
      <c r="BC734" s="41"/>
      <c r="BE734" s="41"/>
      <c r="BG734" s="41"/>
      <c r="BI734" s="41"/>
      <c r="BK734" s="41"/>
      <c r="BM734" s="41"/>
      <c r="BO734" s="41"/>
    </row>
    <row r="735" spans="2:67" ht="12" x14ac:dyDescent="0.2">
      <c r="B735" s="16"/>
      <c r="C735" s="98">
        <f t="shared" si="1130"/>
        <v>23</v>
      </c>
      <c r="D735" s="98" t="s">
        <v>108</v>
      </c>
      <c r="E735" s="99" t="s">
        <v>689</v>
      </c>
      <c r="F735" s="100" t="s">
        <v>690</v>
      </c>
      <c r="G735" s="101" t="s">
        <v>584</v>
      </c>
      <c r="H735" s="102">
        <v>1</v>
      </c>
      <c r="I735" s="103"/>
      <c r="J735" s="104">
        <f t="shared" si="1127"/>
        <v>0</v>
      </c>
      <c r="K735" s="268"/>
      <c r="M735" s="41"/>
      <c r="O735" s="41"/>
      <c r="Q735" s="41"/>
      <c r="S735" s="41"/>
      <c r="U735" s="41"/>
      <c r="W735" s="41"/>
      <c r="Y735" s="41"/>
      <c r="AA735" s="41"/>
      <c r="AC735" s="41"/>
      <c r="AE735" s="41"/>
      <c r="AG735" s="41"/>
      <c r="AI735" s="41"/>
      <c r="AK735" s="41"/>
      <c r="AM735" s="41"/>
      <c r="AO735" s="41"/>
      <c r="AQ735" s="41"/>
      <c r="AS735" s="41"/>
      <c r="AU735" s="41"/>
      <c r="AW735" s="41"/>
      <c r="AY735" s="41"/>
      <c r="BA735" s="41"/>
      <c r="BC735" s="41"/>
      <c r="BE735" s="41"/>
      <c r="BG735" s="41"/>
      <c r="BI735" s="41"/>
      <c r="BK735" s="41"/>
      <c r="BM735" s="41"/>
      <c r="BO735" s="41"/>
    </row>
    <row r="736" spans="2:67" ht="12" x14ac:dyDescent="0.2">
      <c r="B736" s="16"/>
      <c r="C736" s="98">
        <f t="shared" si="1130"/>
        <v>24</v>
      </c>
      <c r="D736" s="98" t="s">
        <v>108</v>
      </c>
      <c r="E736" s="99" t="s">
        <v>695</v>
      </c>
      <c r="F736" s="100" t="s">
        <v>696</v>
      </c>
      <c r="G736" s="101" t="s">
        <v>145</v>
      </c>
      <c r="H736" s="102">
        <v>32</v>
      </c>
      <c r="I736" s="103"/>
      <c r="J736" s="104">
        <f t="shared" si="1127"/>
        <v>0</v>
      </c>
      <c r="K736" s="268"/>
      <c r="M736" s="41"/>
      <c r="O736" s="41"/>
      <c r="Q736" s="41"/>
      <c r="S736" s="41"/>
      <c r="U736" s="41"/>
      <c r="W736" s="41"/>
      <c r="Y736" s="41"/>
      <c r="AA736" s="41"/>
      <c r="AC736" s="41"/>
      <c r="AE736" s="41"/>
      <c r="AG736" s="41"/>
      <c r="AI736" s="41"/>
      <c r="AK736" s="41"/>
      <c r="AM736" s="41"/>
      <c r="AO736" s="41"/>
      <c r="AQ736" s="41"/>
      <c r="AS736" s="41"/>
      <c r="AU736" s="41"/>
      <c r="AW736" s="41"/>
      <c r="AY736" s="41"/>
      <c r="BA736" s="41"/>
      <c r="BC736" s="41"/>
      <c r="BE736" s="41"/>
      <c r="BG736" s="41"/>
      <c r="BI736" s="41"/>
      <c r="BK736" s="41"/>
      <c r="BM736" s="41"/>
      <c r="BO736" s="41"/>
    </row>
    <row r="737" spans="2:67" ht="12" x14ac:dyDescent="0.2">
      <c r="B737" s="16"/>
      <c r="C737" s="98">
        <f t="shared" si="1130"/>
        <v>25</v>
      </c>
      <c r="D737" s="98" t="s">
        <v>108</v>
      </c>
      <c r="E737" s="99" t="s">
        <v>697</v>
      </c>
      <c r="F737" s="100" t="s">
        <v>698</v>
      </c>
      <c r="G737" s="101" t="s">
        <v>145</v>
      </c>
      <c r="H737" s="102">
        <v>8</v>
      </c>
      <c r="I737" s="103"/>
      <c r="J737" s="104">
        <f t="shared" si="1127"/>
        <v>0</v>
      </c>
      <c r="K737" s="268"/>
      <c r="M737" s="41"/>
      <c r="O737" s="41"/>
      <c r="Q737" s="41"/>
      <c r="S737" s="41"/>
      <c r="U737" s="41"/>
      <c r="W737" s="41"/>
      <c r="Y737" s="41"/>
      <c r="AA737" s="41"/>
      <c r="AC737" s="41"/>
      <c r="AE737" s="41"/>
      <c r="AG737" s="41"/>
      <c r="AI737" s="41"/>
      <c r="AK737" s="41"/>
      <c r="AM737" s="41"/>
      <c r="AO737" s="41"/>
      <c r="AQ737" s="41"/>
      <c r="AS737" s="41"/>
      <c r="AU737" s="41"/>
      <c r="AW737" s="41"/>
      <c r="AY737" s="41"/>
      <c r="BA737" s="41"/>
      <c r="BC737" s="41"/>
      <c r="BE737" s="41"/>
      <c r="BG737" s="41"/>
      <c r="BI737" s="41"/>
      <c r="BK737" s="41"/>
      <c r="BM737" s="41"/>
      <c r="BO737" s="41"/>
    </row>
    <row r="738" spans="2:67" ht="12" x14ac:dyDescent="0.2">
      <c r="B738" s="16"/>
      <c r="C738" s="98">
        <f t="shared" si="1130"/>
        <v>26</v>
      </c>
      <c r="D738" s="98" t="s">
        <v>108</v>
      </c>
      <c r="E738" s="99" t="s">
        <v>708</v>
      </c>
      <c r="F738" s="100" t="s">
        <v>1175</v>
      </c>
      <c r="G738" s="101" t="s">
        <v>584</v>
      </c>
      <c r="H738" s="102">
        <v>5</v>
      </c>
      <c r="I738" s="103"/>
      <c r="J738" s="104">
        <f t="shared" si="1127"/>
        <v>0</v>
      </c>
      <c r="K738" s="268"/>
      <c r="M738" s="41"/>
      <c r="O738" s="41"/>
      <c r="Q738" s="41"/>
      <c r="S738" s="41"/>
      <c r="U738" s="41"/>
      <c r="W738" s="41"/>
      <c r="Y738" s="41"/>
      <c r="AA738" s="41"/>
      <c r="AC738" s="41"/>
      <c r="AE738" s="41"/>
      <c r="AG738" s="41"/>
      <c r="AI738" s="41"/>
      <c r="AK738" s="41"/>
      <c r="AM738" s="41"/>
      <c r="AO738" s="41"/>
      <c r="AQ738" s="41"/>
      <c r="AS738" s="41"/>
      <c r="AU738" s="41"/>
      <c r="AW738" s="41"/>
      <c r="AY738" s="41"/>
      <c r="BA738" s="41"/>
      <c r="BC738" s="41"/>
      <c r="BE738" s="41"/>
      <c r="BG738" s="41"/>
      <c r="BI738" s="41"/>
      <c r="BK738" s="41"/>
      <c r="BM738" s="41"/>
      <c r="BO738" s="41"/>
    </row>
    <row r="739" spans="2:67" ht="12" x14ac:dyDescent="0.2">
      <c r="B739" s="16"/>
      <c r="C739" s="98">
        <f t="shared" si="1130"/>
        <v>27</v>
      </c>
      <c r="D739" s="98" t="s">
        <v>108</v>
      </c>
      <c r="E739" s="99" t="s">
        <v>710</v>
      </c>
      <c r="F739" s="100" t="s">
        <v>1176</v>
      </c>
      <c r="G739" s="101" t="s">
        <v>584</v>
      </c>
      <c r="H739" s="102">
        <v>3</v>
      </c>
      <c r="I739" s="103"/>
      <c r="J739" s="104">
        <f t="shared" si="1127"/>
        <v>0</v>
      </c>
      <c r="K739" s="268"/>
      <c r="M739" s="41"/>
      <c r="O739" s="41"/>
      <c r="Q739" s="41"/>
      <c r="S739" s="41"/>
      <c r="U739" s="41"/>
      <c r="W739" s="41"/>
      <c r="Y739" s="41"/>
      <c r="AA739" s="41"/>
      <c r="AC739" s="41"/>
      <c r="AE739" s="41"/>
      <c r="AG739" s="41"/>
      <c r="AI739" s="41"/>
      <c r="AK739" s="41"/>
      <c r="AM739" s="41"/>
      <c r="AO739" s="41"/>
      <c r="AQ739" s="41"/>
      <c r="AS739" s="41"/>
      <c r="AU739" s="41"/>
      <c r="AW739" s="41"/>
      <c r="AY739" s="41"/>
      <c r="BA739" s="41"/>
      <c r="BC739" s="41"/>
      <c r="BE739" s="41"/>
      <c r="BG739" s="41"/>
      <c r="BI739" s="41"/>
      <c r="BK739" s="41"/>
      <c r="BM739" s="41"/>
      <c r="BO739" s="41"/>
    </row>
    <row r="740" spans="2:67" ht="12" x14ac:dyDescent="0.2">
      <c r="B740" s="16"/>
      <c r="C740" s="98">
        <f t="shared" si="1130"/>
        <v>28</v>
      </c>
      <c r="D740" s="98" t="s">
        <v>108</v>
      </c>
      <c r="E740" s="99" t="s">
        <v>718</v>
      </c>
      <c r="F740" s="100" t="s">
        <v>1177</v>
      </c>
      <c r="G740" s="101" t="s">
        <v>584</v>
      </c>
      <c r="H740" s="102">
        <v>41</v>
      </c>
      <c r="I740" s="103"/>
      <c r="J740" s="104">
        <f t="shared" si="1127"/>
        <v>0</v>
      </c>
      <c r="K740" s="268"/>
      <c r="M740" s="41"/>
      <c r="O740" s="41"/>
      <c r="Q740" s="41"/>
      <c r="S740" s="41"/>
      <c r="U740" s="41"/>
      <c r="W740" s="41"/>
      <c r="Y740" s="41"/>
      <c r="AA740" s="41"/>
      <c r="AC740" s="41"/>
      <c r="AE740" s="41"/>
      <c r="AG740" s="41"/>
      <c r="AI740" s="41"/>
      <c r="AK740" s="41"/>
      <c r="AM740" s="41"/>
      <c r="AO740" s="41"/>
      <c r="AQ740" s="41"/>
      <c r="AS740" s="41"/>
      <c r="AU740" s="41"/>
      <c r="AW740" s="41"/>
      <c r="AY740" s="41"/>
      <c r="BA740" s="41"/>
      <c r="BC740" s="41"/>
      <c r="BE740" s="41"/>
      <c r="BG740" s="41"/>
      <c r="BI740" s="41"/>
      <c r="BK740" s="41"/>
      <c r="BM740" s="41"/>
      <c r="BO740" s="41"/>
    </row>
    <row r="741" spans="2:67" ht="12" x14ac:dyDescent="0.2">
      <c r="B741" s="16"/>
      <c r="C741" s="98">
        <f t="shared" si="1130"/>
        <v>29</v>
      </c>
      <c r="D741" s="98" t="s">
        <v>108</v>
      </c>
      <c r="E741" s="99" t="s">
        <v>718</v>
      </c>
      <c r="F741" s="100" t="s">
        <v>1178</v>
      </c>
      <c r="G741" s="101" t="s">
        <v>584</v>
      </c>
      <c r="H741" s="102">
        <v>1</v>
      </c>
      <c r="I741" s="103"/>
      <c r="J741" s="104">
        <f t="shared" ref="J741:J742" si="1133">H741*I741</f>
        <v>0</v>
      </c>
      <c r="K741" s="268"/>
      <c r="M741" s="41"/>
      <c r="O741" s="41"/>
      <c r="Q741" s="41"/>
      <c r="S741" s="41"/>
      <c r="U741" s="41"/>
      <c r="W741" s="41"/>
      <c r="Y741" s="41"/>
      <c r="AA741" s="41"/>
      <c r="AC741" s="41"/>
      <c r="AE741" s="41"/>
      <c r="AG741" s="41"/>
      <c r="AI741" s="41"/>
      <c r="AK741" s="41"/>
      <c r="AM741" s="41"/>
      <c r="AO741" s="41"/>
      <c r="AQ741" s="41"/>
      <c r="AS741" s="41"/>
      <c r="AU741" s="41"/>
      <c r="AW741" s="41"/>
      <c r="AY741" s="41"/>
      <c r="BA741" s="41"/>
      <c r="BC741" s="41"/>
      <c r="BE741" s="41"/>
      <c r="BG741" s="41"/>
      <c r="BI741" s="41"/>
      <c r="BK741" s="41"/>
      <c r="BM741" s="41"/>
      <c r="BO741" s="41"/>
    </row>
    <row r="742" spans="2:67" ht="12" x14ac:dyDescent="0.2">
      <c r="B742" s="16"/>
      <c r="C742" s="98">
        <f t="shared" si="1130"/>
        <v>30</v>
      </c>
      <c r="D742" s="98" t="s">
        <v>108</v>
      </c>
      <c r="E742" s="99" t="s">
        <v>718</v>
      </c>
      <c r="F742" s="100" t="s">
        <v>1179</v>
      </c>
      <c r="G742" s="101" t="s">
        <v>584</v>
      </c>
      <c r="H742" s="102">
        <v>8</v>
      </c>
      <c r="I742" s="103"/>
      <c r="J742" s="104">
        <f t="shared" si="1133"/>
        <v>0</v>
      </c>
      <c r="K742" s="268"/>
      <c r="M742" s="41"/>
      <c r="O742" s="41"/>
      <c r="Q742" s="41"/>
      <c r="S742" s="41"/>
      <c r="U742" s="41"/>
      <c r="W742" s="41"/>
      <c r="Y742" s="41"/>
      <c r="AA742" s="41"/>
      <c r="AC742" s="41"/>
      <c r="AE742" s="41"/>
      <c r="AG742" s="41"/>
      <c r="AI742" s="41"/>
      <c r="AK742" s="41"/>
      <c r="AM742" s="41"/>
      <c r="AO742" s="41"/>
      <c r="AQ742" s="41"/>
      <c r="AS742" s="41"/>
      <c r="AU742" s="41"/>
      <c r="AW742" s="41"/>
      <c r="AY742" s="41"/>
      <c r="BA742" s="41"/>
      <c r="BC742" s="41"/>
      <c r="BE742" s="41"/>
      <c r="BG742" s="41"/>
      <c r="BI742" s="41"/>
      <c r="BK742" s="41"/>
      <c r="BM742" s="41"/>
      <c r="BO742" s="41"/>
    </row>
    <row r="743" spans="2:67" ht="13.15" customHeight="1" x14ac:dyDescent="0.2">
      <c r="B743" s="16"/>
      <c r="C743" s="98">
        <f t="shared" si="1130"/>
        <v>31</v>
      </c>
      <c r="D743" s="98" t="s">
        <v>108</v>
      </c>
      <c r="E743" s="99" t="s">
        <v>730</v>
      </c>
      <c r="F743" s="100" t="s">
        <v>2297</v>
      </c>
      <c r="G743" s="101" t="s">
        <v>584</v>
      </c>
      <c r="H743" s="102">
        <v>3</v>
      </c>
      <c r="I743" s="103"/>
      <c r="J743" s="104">
        <f t="shared" si="1127"/>
        <v>0</v>
      </c>
      <c r="K743" s="268"/>
      <c r="M743" s="41"/>
      <c r="O743" s="41"/>
      <c r="Q743" s="41"/>
      <c r="S743" s="41"/>
      <c r="U743" s="41"/>
      <c r="W743" s="41"/>
      <c r="Y743" s="41"/>
      <c r="AA743" s="41"/>
      <c r="AC743" s="41"/>
      <c r="AE743" s="41"/>
      <c r="AG743" s="41"/>
      <c r="AI743" s="41"/>
      <c r="AK743" s="41"/>
      <c r="AM743" s="41"/>
      <c r="AO743" s="41"/>
      <c r="AQ743" s="41"/>
      <c r="AS743" s="41"/>
      <c r="AU743" s="41"/>
      <c r="AW743" s="41"/>
      <c r="AY743" s="41"/>
      <c r="BA743" s="41"/>
      <c r="BC743" s="41"/>
      <c r="BE743" s="41"/>
      <c r="BG743" s="41"/>
      <c r="BI743" s="41"/>
      <c r="BK743" s="41"/>
      <c r="BM743" s="41"/>
      <c r="BO743" s="41"/>
    </row>
    <row r="744" spans="2:67" ht="12" x14ac:dyDescent="0.2">
      <c r="B744" s="16"/>
      <c r="C744" s="98">
        <f t="shared" si="1130"/>
        <v>32</v>
      </c>
      <c r="D744" s="98" t="s">
        <v>108</v>
      </c>
      <c r="E744" s="99" t="s">
        <v>732</v>
      </c>
      <c r="F744" s="100" t="s">
        <v>733</v>
      </c>
      <c r="G744" s="101" t="s">
        <v>584</v>
      </c>
      <c r="H744" s="102">
        <v>1</v>
      </c>
      <c r="I744" s="103"/>
      <c r="J744" s="104">
        <f t="shared" si="1127"/>
        <v>0</v>
      </c>
      <c r="K744" s="268"/>
      <c r="M744" s="41"/>
      <c r="O744" s="41"/>
      <c r="Q744" s="41"/>
      <c r="S744" s="41"/>
      <c r="U744" s="41"/>
      <c r="W744" s="41"/>
      <c r="Y744" s="41"/>
      <c r="AA744" s="41"/>
      <c r="AC744" s="41"/>
      <c r="AE744" s="41"/>
      <c r="AG744" s="41"/>
      <c r="AI744" s="41"/>
      <c r="AK744" s="41"/>
      <c r="AM744" s="41"/>
      <c r="AO744" s="41"/>
      <c r="AQ744" s="41"/>
      <c r="AS744" s="41"/>
      <c r="AU744" s="41"/>
      <c r="AW744" s="41"/>
      <c r="AY744" s="41"/>
      <c r="BA744" s="41"/>
      <c r="BC744" s="41"/>
      <c r="BE744" s="41"/>
      <c r="BG744" s="41"/>
      <c r="BI744" s="41"/>
      <c r="BK744" s="41"/>
      <c r="BM744" s="41"/>
      <c r="BO744" s="41"/>
    </row>
    <row r="745" spans="2:67" x14ac:dyDescent="0.2">
      <c r="B745" s="106"/>
      <c r="C745" s="107"/>
      <c r="D745" s="108" t="s">
        <v>36</v>
      </c>
      <c r="E745" s="108" t="s">
        <v>738</v>
      </c>
      <c r="F745" s="108" t="s">
        <v>739</v>
      </c>
      <c r="G745" s="107"/>
      <c r="H745" s="107"/>
      <c r="I745" s="109"/>
      <c r="J745" s="110">
        <f>SUM(J746:J780)</f>
        <v>0</v>
      </c>
      <c r="K745" s="299"/>
      <c r="M745" s="41"/>
      <c r="O745" s="41"/>
      <c r="Q745" s="41"/>
      <c r="S745" s="41"/>
      <c r="U745" s="41"/>
      <c r="W745" s="41"/>
      <c r="Y745" s="41"/>
      <c r="AA745" s="41"/>
      <c r="AC745" s="41"/>
      <c r="AE745" s="41"/>
      <c r="AG745" s="41"/>
      <c r="AI745" s="41"/>
      <c r="AK745" s="41"/>
      <c r="AM745" s="41"/>
      <c r="AO745" s="41"/>
      <c r="AQ745" s="41"/>
      <c r="AS745" s="41"/>
      <c r="AU745" s="41"/>
      <c r="AW745" s="41"/>
      <c r="AY745" s="41"/>
      <c r="BA745" s="41"/>
      <c r="BC745" s="41"/>
      <c r="BE745" s="41"/>
      <c r="BG745" s="41"/>
      <c r="BI745" s="41"/>
      <c r="BK745" s="41"/>
      <c r="BM745" s="41"/>
      <c r="BO745" s="41"/>
    </row>
    <row r="746" spans="2:67" ht="24" x14ac:dyDescent="0.2">
      <c r="B746" s="16"/>
      <c r="C746" s="72">
        <v>36</v>
      </c>
      <c r="D746" s="72" t="s">
        <v>73</v>
      </c>
      <c r="E746" s="73" t="s">
        <v>740</v>
      </c>
      <c r="F746" s="74" t="s">
        <v>741</v>
      </c>
      <c r="G746" s="75" t="s">
        <v>145</v>
      </c>
      <c r="H746" s="76">
        <f>H713</f>
        <v>410</v>
      </c>
      <c r="I746" s="77"/>
      <c r="J746" s="78">
        <f>H746*I746</f>
        <v>0</v>
      </c>
      <c r="K746" s="268"/>
      <c r="M746" s="41"/>
      <c r="O746" s="41"/>
      <c r="Q746" s="41"/>
      <c r="S746" s="41"/>
      <c r="U746" s="41"/>
      <c r="W746" s="41"/>
      <c r="Y746" s="41"/>
      <c r="AA746" s="41"/>
      <c r="AC746" s="41"/>
      <c r="AE746" s="41"/>
      <c r="AG746" s="41"/>
      <c r="AI746" s="41"/>
      <c r="AK746" s="41"/>
      <c r="AM746" s="41"/>
      <c r="AO746" s="41"/>
      <c r="AQ746" s="41"/>
      <c r="AS746" s="41"/>
      <c r="AU746" s="41"/>
      <c r="AW746" s="41"/>
      <c r="AY746" s="41"/>
      <c r="BA746" s="41"/>
      <c r="BC746" s="41"/>
      <c r="BE746" s="41"/>
      <c r="BG746" s="41"/>
      <c r="BI746" s="41"/>
      <c r="BK746" s="41"/>
      <c r="BM746" s="41"/>
      <c r="BO746" s="41"/>
    </row>
    <row r="747" spans="2:67" ht="24" x14ac:dyDescent="0.2">
      <c r="B747" s="16"/>
      <c r="C747" s="72">
        <f>C746+1</f>
        <v>37</v>
      </c>
      <c r="D747" s="72" t="s">
        <v>73</v>
      </c>
      <c r="E747" s="73" t="s">
        <v>1132</v>
      </c>
      <c r="F747" s="74" t="s">
        <v>1131</v>
      </c>
      <c r="G747" s="75" t="s">
        <v>145</v>
      </c>
      <c r="H747" s="76">
        <f>H714+H715</f>
        <v>340</v>
      </c>
      <c r="I747" s="77"/>
      <c r="J747" s="78">
        <f t="shared" ref="J747:J780" si="1134">H747*I747</f>
        <v>0</v>
      </c>
      <c r="K747" s="268"/>
      <c r="M747" s="41"/>
      <c r="O747" s="41"/>
      <c r="Q747" s="41"/>
      <c r="S747" s="41"/>
      <c r="U747" s="41"/>
      <c r="W747" s="41"/>
      <c r="Y747" s="41"/>
      <c r="AA747" s="41"/>
      <c r="AC747" s="41"/>
      <c r="AE747" s="41"/>
      <c r="AG747" s="41"/>
      <c r="AI747" s="41"/>
      <c r="AK747" s="41"/>
      <c r="AM747" s="41"/>
      <c r="AO747" s="41"/>
      <c r="AQ747" s="41"/>
      <c r="AS747" s="41"/>
      <c r="AU747" s="41"/>
      <c r="AW747" s="41"/>
      <c r="AY747" s="41"/>
      <c r="BA747" s="41"/>
      <c r="BC747" s="41"/>
      <c r="BE747" s="41"/>
      <c r="BG747" s="41"/>
      <c r="BI747" s="41"/>
      <c r="BK747" s="41"/>
      <c r="BM747" s="41"/>
      <c r="BO747" s="41"/>
    </row>
    <row r="748" spans="2:67" ht="24" x14ac:dyDescent="0.2">
      <c r="B748" s="16"/>
      <c r="C748" s="72">
        <f t="shared" ref="C748:C780" si="1135">C747+1</f>
        <v>38</v>
      </c>
      <c r="D748" s="72" t="s">
        <v>73</v>
      </c>
      <c r="E748" s="73" t="s">
        <v>742</v>
      </c>
      <c r="F748" s="74" t="s">
        <v>1181</v>
      </c>
      <c r="G748" s="75" t="s">
        <v>145</v>
      </c>
      <c r="H748" s="76">
        <f>H716</f>
        <v>130</v>
      </c>
      <c r="I748" s="77"/>
      <c r="J748" s="78">
        <f t="shared" si="1134"/>
        <v>0</v>
      </c>
      <c r="K748" s="268"/>
      <c r="M748" s="41"/>
      <c r="O748" s="41"/>
      <c r="Q748" s="41"/>
      <c r="S748" s="41"/>
      <c r="U748" s="41"/>
      <c r="W748" s="41"/>
      <c r="Y748" s="41"/>
      <c r="AA748" s="41"/>
      <c r="AC748" s="41"/>
      <c r="AE748" s="41"/>
      <c r="AG748" s="41"/>
      <c r="AI748" s="41"/>
      <c r="AK748" s="41"/>
      <c r="AM748" s="41"/>
      <c r="AO748" s="41"/>
      <c r="AQ748" s="41"/>
      <c r="AS748" s="41"/>
      <c r="AU748" s="41"/>
      <c r="AW748" s="41"/>
      <c r="AY748" s="41"/>
      <c r="BA748" s="41"/>
      <c r="BC748" s="41"/>
      <c r="BE748" s="41"/>
      <c r="BG748" s="41"/>
      <c r="BI748" s="41"/>
      <c r="BK748" s="41"/>
      <c r="BM748" s="41"/>
      <c r="BO748" s="41"/>
    </row>
    <row r="749" spans="2:67" ht="24" x14ac:dyDescent="0.2">
      <c r="B749" s="16"/>
      <c r="C749" s="72">
        <f t="shared" si="1135"/>
        <v>39</v>
      </c>
      <c r="D749" s="72" t="s">
        <v>73</v>
      </c>
      <c r="E749" s="73" t="s">
        <v>742</v>
      </c>
      <c r="F749" s="74" t="s">
        <v>1183</v>
      </c>
      <c r="G749" s="75" t="s">
        <v>145</v>
      </c>
      <c r="H749" s="76">
        <f>H715+H716</f>
        <v>140</v>
      </c>
      <c r="I749" s="77"/>
      <c r="J749" s="78">
        <f t="shared" si="1134"/>
        <v>0</v>
      </c>
      <c r="K749" s="268"/>
      <c r="M749" s="41"/>
      <c r="O749" s="41"/>
      <c r="Q749" s="41"/>
      <c r="S749" s="41"/>
      <c r="U749" s="41"/>
      <c r="W749" s="41"/>
      <c r="Y749" s="41"/>
      <c r="AA749" s="41"/>
      <c r="AC749" s="41"/>
      <c r="AE749" s="41"/>
      <c r="AG749" s="41"/>
      <c r="AI749" s="41"/>
      <c r="AK749" s="41"/>
      <c r="AM749" s="41"/>
      <c r="AO749" s="41"/>
      <c r="AQ749" s="41"/>
      <c r="AS749" s="41"/>
      <c r="AU749" s="41"/>
      <c r="AW749" s="41"/>
      <c r="AY749" s="41"/>
      <c r="BA749" s="41"/>
      <c r="BC749" s="41"/>
      <c r="BE749" s="41"/>
      <c r="BG749" s="41"/>
      <c r="BI749" s="41"/>
      <c r="BK749" s="41"/>
      <c r="BM749" s="41"/>
      <c r="BO749" s="41"/>
    </row>
    <row r="750" spans="2:67" ht="24" x14ac:dyDescent="0.2">
      <c r="B750" s="16"/>
      <c r="C750" s="72">
        <f t="shared" si="1135"/>
        <v>40</v>
      </c>
      <c r="D750" s="72" t="s">
        <v>73</v>
      </c>
      <c r="E750" s="73" t="s">
        <v>744</v>
      </c>
      <c r="F750" s="74" t="s">
        <v>1182</v>
      </c>
      <c r="G750" s="75" t="s">
        <v>145</v>
      </c>
      <c r="H750" s="76">
        <f>H717</f>
        <v>70</v>
      </c>
      <c r="I750" s="77"/>
      <c r="J750" s="78">
        <f t="shared" si="1134"/>
        <v>0</v>
      </c>
      <c r="K750" s="268"/>
      <c r="M750" s="41"/>
      <c r="O750" s="41"/>
      <c r="Q750" s="41"/>
      <c r="S750" s="41"/>
      <c r="U750" s="41"/>
      <c r="W750" s="41"/>
      <c r="Y750" s="41"/>
      <c r="AA750" s="41"/>
      <c r="AC750" s="41"/>
      <c r="AE750" s="41"/>
      <c r="AG750" s="41"/>
      <c r="AI750" s="41"/>
      <c r="AK750" s="41"/>
      <c r="AM750" s="41"/>
      <c r="AO750" s="41"/>
      <c r="AQ750" s="41"/>
      <c r="AS750" s="41"/>
      <c r="AU750" s="41"/>
      <c r="AW750" s="41"/>
      <c r="AY750" s="41"/>
      <c r="BA750" s="41"/>
      <c r="BC750" s="41"/>
      <c r="BE750" s="41"/>
      <c r="BG750" s="41"/>
      <c r="BI750" s="41"/>
      <c r="BK750" s="41"/>
      <c r="BM750" s="41"/>
      <c r="BO750" s="41"/>
    </row>
    <row r="751" spans="2:67" ht="12" x14ac:dyDescent="0.2">
      <c r="B751" s="16"/>
      <c r="C751" s="72">
        <f t="shared" si="1135"/>
        <v>41</v>
      </c>
      <c r="D751" s="72" t="s">
        <v>73</v>
      </c>
      <c r="E751" s="73" t="s">
        <v>758</v>
      </c>
      <c r="F751" s="74" t="s">
        <v>651</v>
      </c>
      <c r="G751" s="75" t="s">
        <v>584</v>
      </c>
      <c r="H751" s="76">
        <v>8</v>
      </c>
      <c r="I751" s="77"/>
      <c r="J751" s="78">
        <f t="shared" si="1134"/>
        <v>0</v>
      </c>
      <c r="K751" s="268"/>
      <c r="M751" s="41"/>
      <c r="O751" s="41"/>
      <c r="Q751" s="41"/>
      <c r="S751" s="41"/>
      <c r="U751" s="41"/>
      <c r="W751" s="41"/>
      <c r="Y751" s="41"/>
      <c r="AA751" s="41"/>
      <c r="AC751" s="41"/>
      <c r="AE751" s="41"/>
      <c r="AG751" s="41"/>
      <c r="AI751" s="41"/>
      <c r="AK751" s="41"/>
      <c r="AM751" s="41"/>
      <c r="AO751" s="41"/>
      <c r="AQ751" s="41"/>
      <c r="AS751" s="41"/>
      <c r="AU751" s="41"/>
      <c r="AW751" s="41"/>
      <c r="AY751" s="41"/>
      <c r="BA751" s="41"/>
      <c r="BC751" s="41"/>
      <c r="BE751" s="41"/>
      <c r="BG751" s="41"/>
      <c r="BI751" s="41"/>
      <c r="BK751" s="41"/>
      <c r="BM751" s="41"/>
      <c r="BO751" s="41"/>
    </row>
    <row r="752" spans="2:67" ht="24" x14ac:dyDescent="0.2">
      <c r="B752" s="16"/>
      <c r="C752" s="72">
        <f t="shared" si="1135"/>
        <v>42</v>
      </c>
      <c r="D752" s="72" t="s">
        <v>73</v>
      </c>
      <c r="E752" s="73" t="s">
        <v>759</v>
      </c>
      <c r="F752" s="74" t="s">
        <v>760</v>
      </c>
      <c r="G752" s="75" t="s">
        <v>130</v>
      </c>
      <c r="H752" s="228">
        <v>12</v>
      </c>
      <c r="I752" s="77"/>
      <c r="J752" s="78">
        <f t="shared" si="1134"/>
        <v>0</v>
      </c>
      <c r="K752" s="268"/>
      <c r="M752" s="41"/>
      <c r="O752" s="41"/>
      <c r="Q752" s="41"/>
      <c r="S752" s="41"/>
      <c r="U752" s="41"/>
      <c r="W752" s="41"/>
      <c r="Y752" s="41"/>
      <c r="AA752" s="41"/>
      <c r="AC752" s="41"/>
      <c r="AE752" s="41"/>
      <c r="AG752" s="41"/>
      <c r="AI752" s="41"/>
      <c r="AK752" s="41"/>
      <c r="AM752" s="41"/>
      <c r="AO752" s="41"/>
      <c r="AQ752" s="41"/>
      <c r="AS752" s="41"/>
      <c r="AU752" s="41"/>
      <c r="AW752" s="41"/>
      <c r="AY752" s="41"/>
      <c r="BA752" s="41"/>
      <c r="BC752" s="41"/>
      <c r="BE752" s="41"/>
      <c r="BG752" s="41"/>
      <c r="BI752" s="41"/>
      <c r="BK752" s="41"/>
      <c r="BM752" s="41"/>
      <c r="BO752" s="41"/>
    </row>
    <row r="753" spans="2:67" ht="12" x14ac:dyDescent="0.2">
      <c r="B753" s="16"/>
      <c r="C753" s="72">
        <f t="shared" si="1135"/>
        <v>43</v>
      </c>
      <c r="D753" s="72" t="s">
        <v>73</v>
      </c>
      <c r="E753" s="73" t="s">
        <v>779</v>
      </c>
      <c r="F753" s="74" t="s">
        <v>653</v>
      </c>
      <c r="G753" s="75" t="s">
        <v>584</v>
      </c>
      <c r="H753" s="228">
        <v>16</v>
      </c>
      <c r="I753" s="77"/>
      <c r="J753" s="78">
        <f t="shared" si="1134"/>
        <v>0</v>
      </c>
      <c r="K753" s="268"/>
      <c r="M753" s="41"/>
      <c r="O753" s="41"/>
      <c r="Q753" s="41"/>
      <c r="S753" s="41"/>
      <c r="U753" s="41"/>
      <c r="W753" s="41"/>
      <c r="Y753" s="41"/>
      <c r="AA753" s="41"/>
      <c r="AC753" s="41"/>
      <c r="AE753" s="41"/>
      <c r="AG753" s="41"/>
      <c r="AI753" s="41"/>
      <c r="AK753" s="41"/>
      <c r="AM753" s="41"/>
      <c r="AO753" s="41"/>
      <c r="AQ753" s="41"/>
      <c r="AS753" s="41"/>
      <c r="AU753" s="41"/>
      <c r="AW753" s="41"/>
      <c r="AY753" s="41"/>
      <c r="BA753" s="41"/>
      <c r="BC753" s="41"/>
      <c r="BE753" s="41"/>
      <c r="BG753" s="41"/>
      <c r="BI753" s="41"/>
      <c r="BK753" s="41"/>
      <c r="BM753" s="41"/>
      <c r="BO753" s="41"/>
    </row>
    <row r="754" spans="2:67" ht="12" x14ac:dyDescent="0.2">
      <c r="B754" s="16"/>
      <c r="C754" s="72">
        <f t="shared" si="1135"/>
        <v>44</v>
      </c>
      <c r="D754" s="72" t="s">
        <v>73</v>
      </c>
      <c r="E754" s="73" t="s">
        <v>1187</v>
      </c>
      <c r="F754" s="74" t="s">
        <v>784</v>
      </c>
      <c r="G754" s="75" t="s">
        <v>584</v>
      </c>
      <c r="H754" s="228">
        <f>H722</f>
        <v>2</v>
      </c>
      <c r="I754" s="77"/>
      <c r="J754" s="78">
        <f t="shared" si="1134"/>
        <v>0</v>
      </c>
      <c r="K754" s="268"/>
      <c r="M754" s="41"/>
      <c r="O754" s="41"/>
      <c r="Q754" s="41"/>
      <c r="S754" s="41"/>
      <c r="U754" s="41"/>
      <c r="W754" s="41"/>
      <c r="Y754" s="41"/>
      <c r="AA754" s="41"/>
      <c r="AC754" s="41"/>
      <c r="AE754" s="41"/>
      <c r="AG754" s="41"/>
      <c r="AI754" s="41"/>
      <c r="AK754" s="41"/>
      <c r="AM754" s="41"/>
      <c r="AO754" s="41"/>
      <c r="AQ754" s="41"/>
      <c r="AS754" s="41"/>
      <c r="AU754" s="41"/>
      <c r="AW754" s="41"/>
      <c r="AY754" s="41"/>
      <c r="BA754" s="41"/>
      <c r="BC754" s="41"/>
      <c r="BE754" s="41"/>
      <c r="BG754" s="41"/>
      <c r="BI754" s="41"/>
      <c r="BK754" s="41"/>
      <c r="BM754" s="41"/>
      <c r="BO754" s="41"/>
    </row>
    <row r="755" spans="2:67" ht="12" x14ac:dyDescent="0.2">
      <c r="B755" s="16"/>
      <c r="C755" s="72">
        <f t="shared" si="1135"/>
        <v>45</v>
      </c>
      <c r="D755" s="72" t="s">
        <v>73</v>
      </c>
      <c r="E755" s="73" t="s">
        <v>783</v>
      </c>
      <c r="F755" s="74" t="s">
        <v>1184</v>
      </c>
      <c r="G755" s="75" t="s">
        <v>584</v>
      </c>
      <c r="H755" s="228">
        <v>30</v>
      </c>
      <c r="I755" s="77"/>
      <c r="J755" s="78">
        <f t="shared" si="1134"/>
        <v>0</v>
      </c>
      <c r="K755" s="268"/>
      <c r="M755" s="41"/>
      <c r="O755" s="41"/>
      <c r="Q755" s="41"/>
      <c r="S755" s="41"/>
      <c r="U755" s="41"/>
      <c r="W755" s="41"/>
      <c r="Y755" s="41"/>
      <c r="AA755" s="41"/>
      <c r="AC755" s="41"/>
      <c r="AE755" s="41"/>
      <c r="AG755" s="41"/>
      <c r="AI755" s="41"/>
      <c r="AK755" s="41"/>
      <c r="AM755" s="41"/>
      <c r="AO755" s="41"/>
      <c r="AQ755" s="41"/>
      <c r="AS755" s="41"/>
      <c r="AU755" s="41"/>
      <c r="AW755" s="41"/>
      <c r="AY755" s="41"/>
      <c r="BA755" s="41"/>
      <c r="BC755" s="41"/>
      <c r="BE755" s="41"/>
      <c r="BG755" s="41"/>
      <c r="BI755" s="41"/>
      <c r="BK755" s="41"/>
      <c r="BM755" s="41"/>
      <c r="BO755" s="41"/>
    </row>
    <row r="756" spans="2:67" ht="12" x14ac:dyDescent="0.2">
      <c r="B756" s="16"/>
      <c r="C756" s="72">
        <f t="shared" si="1135"/>
        <v>46</v>
      </c>
      <c r="D756" s="72" t="s">
        <v>73</v>
      </c>
      <c r="E756" s="73" t="s">
        <v>1185</v>
      </c>
      <c r="F756" s="233" t="s">
        <v>1170</v>
      </c>
      <c r="G756" s="234" t="s">
        <v>584</v>
      </c>
      <c r="H756" s="235">
        <v>2</v>
      </c>
      <c r="I756" s="236"/>
      <c r="J756" s="237">
        <f t="shared" si="1134"/>
        <v>0</v>
      </c>
      <c r="K756" s="268"/>
      <c r="M756" s="41"/>
      <c r="O756" s="41"/>
      <c r="Q756" s="41"/>
      <c r="S756" s="41"/>
      <c r="U756" s="41"/>
      <c r="W756" s="41"/>
      <c r="Y756" s="41"/>
      <c r="AA756" s="41"/>
      <c r="AC756" s="41"/>
      <c r="AE756" s="41"/>
      <c r="AG756" s="41"/>
      <c r="AI756" s="41"/>
      <c r="AK756" s="41"/>
      <c r="AM756" s="41"/>
      <c r="AO756" s="41"/>
      <c r="AQ756" s="41"/>
      <c r="AS756" s="41"/>
      <c r="AU756" s="41"/>
      <c r="AW756" s="41"/>
      <c r="AY756" s="41"/>
      <c r="BA756" s="41"/>
      <c r="BC756" s="41"/>
      <c r="BE756" s="41"/>
      <c r="BG756" s="41"/>
      <c r="BI756" s="41"/>
      <c r="BK756" s="41"/>
      <c r="BM756" s="41"/>
      <c r="BO756" s="41"/>
    </row>
    <row r="757" spans="2:67" ht="12" x14ac:dyDescent="0.2">
      <c r="B757" s="16"/>
      <c r="C757" s="72">
        <f t="shared" si="1135"/>
        <v>47</v>
      </c>
      <c r="D757" s="72" t="s">
        <v>73</v>
      </c>
      <c r="E757" s="73" t="s">
        <v>1186</v>
      </c>
      <c r="F757" s="233" t="s">
        <v>1169</v>
      </c>
      <c r="G757" s="234" t="s">
        <v>584</v>
      </c>
      <c r="H757" s="235">
        <v>1</v>
      </c>
      <c r="I757" s="236"/>
      <c r="J757" s="237">
        <f t="shared" si="1134"/>
        <v>0</v>
      </c>
      <c r="K757" s="268"/>
      <c r="M757" s="41"/>
      <c r="O757" s="41"/>
      <c r="Q757" s="41"/>
      <c r="S757" s="41"/>
      <c r="U757" s="41"/>
      <c r="W757" s="41"/>
      <c r="Y757" s="41"/>
      <c r="AA757" s="41"/>
      <c r="AC757" s="41"/>
      <c r="AE757" s="41"/>
      <c r="AG757" s="41"/>
      <c r="AI757" s="41"/>
      <c r="AK757" s="41"/>
      <c r="AM757" s="41"/>
      <c r="AO757" s="41"/>
      <c r="AQ757" s="41"/>
      <c r="AS757" s="41"/>
      <c r="AU757" s="41"/>
      <c r="AW757" s="41"/>
      <c r="AY757" s="41"/>
      <c r="BA757" s="41"/>
      <c r="BC757" s="41"/>
      <c r="BE757" s="41"/>
      <c r="BG757" s="41"/>
      <c r="BI757" s="41"/>
      <c r="BK757" s="41"/>
      <c r="BM757" s="41"/>
      <c r="BO757" s="41"/>
    </row>
    <row r="758" spans="2:67" ht="12" x14ac:dyDescent="0.2">
      <c r="B758" s="16"/>
      <c r="C758" s="72">
        <f t="shared" si="1135"/>
        <v>48</v>
      </c>
      <c r="D758" s="72" t="s">
        <v>73</v>
      </c>
      <c r="E758" s="73" t="s">
        <v>1188</v>
      </c>
      <c r="F758" s="74" t="s">
        <v>672</v>
      </c>
      <c r="G758" s="75" t="s">
        <v>584</v>
      </c>
      <c r="H758" s="228">
        <v>1</v>
      </c>
      <c r="I758" s="77"/>
      <c r="J758" s="78">
        <f t="shared" si="1134"/>
        <v>0</v>
      </c>
      <c r="K758" s="268"/>
      <c r="M758" s="41"/>
      <c r="O758" s="41"/>
      <c r="Q758" s="41"/>
      <c r="S758" s="41"/>
      <c r="U758" s="41"/>
      <c r="W758" s="41"/>
      <c r="Y758" s="41"/>
      <c r="AA758" s="41"/>
      <c r="AC758" s="41"/>
      <c r="AE758" s="41"/>
      <c r="AG758" s="41"/>
      <c r="AI758" s="41"/>
      <c r="AK758" s="41"/>
      <c r="AM758" s="41"/>
      <c r="AO758" s="41"/>
      <c r="AQ758" s="41"/>
      <c r="AS758" s="41"/>
      <c r="AU758" s="41"/>
      <c r="AW758" s="41"/>
      <c r="AY758" s="41"/>
      <c r="BA758" s="41"/>
      <c r="BC758" s="41"/>
      <c r="BE758" s="41"/>
      <c r="BG758" s="41"/>
      <c r="BI758" s="41"/>
      <c r="BK758" s="41"/>
      <c r="BM758" s="41"/>
      <c r="BO758" s="41"/>
    </row>
    <row r="759" spans="2:67" ht="24" x14ac:dyDescent="0.2">
      <c r="B759" s="16"/>
      <c r="C759" s="72">
        <f t="shared" si="1135"/>
        <v>49</v>
      </c>
      <c r="D759" s="72" t="s">
        <v>73</v>
      </c>
      <c r="E759" s="73" t="s">
        <v>794</v>
      </c>
      <c r="F759" s="74" t="s">
        <v>795</v>
      </c>
      <c r="G759" s="75" t="s">
        <v>130</v>
      </c>
      <c r="H759" s="76">
        <f>H732+H733</f>
        <v>53</v>
      </c>
      <c r="I759" s="77"/>
      <c r="J759" s="78">
        <f t="shared" si="1134"/>
        <v>0</v>
      </c>
      <c r="K759" s="268"/>
      <c r="M759" s="41"/>
      <c r="O759" s="41"/>
      <c r="Q759" s="41"/>
      <c r="S759" s="41"/>
      <c r="U759" s="41"/>
      <c r="W759" s="41"/>
      <c r="Y759" s="41"/>
      <c r="AA759" s="41"/>
      <c r="AC759" s="41"/>
      <c r="AE759" s="41"/>
      <c r="AG759" s="41"/>
      <c r="AI759" s="41"/>
      <c r="AK759" s="41"/>
      <c r="AM759" s="41"/>
      <c r="AO759" s="41"/>
      <c r="AQ759" s="41"/>
      <c r="AS759" s="41"/>
      <c r="AU759" s="41"/>
      <c r="AW759" s="41"/>
      <c r="AY759" s="41"/>
      <c r="BA759" s="41"/>
      <c r="BC759" s="41"/>
      <c r="BE759" s="41"/>
      <c r="BG759" s="41"/>
      <c r="BI759" s="41"/>
      <c r="BK759" s="41"/>
      <c r="BM759" s="41"/>
      <c r="BO759" s="41"/>
    </row>
    <row r="760" spans="2:67" ht="24" x14ac:dyDescent="0.2">
      <c r="B760" s="16"/>
      <c r="C760" s="72">
        <f t="shared" si="1135"/>
        <v>50</v>
      </c>
      <c r="D760" s="72" t="s">
        <v>73</v>
      </c>
      <c r="E760" s="73" t="s">
        <v>804</v>
      </c>
      <c r="F760" s="74" t="s">
        <v>805</v>
      </c>
      <c r="G760" s="75" t="s">
        <v>584</v>
      </c>
      <c r="H760" s="76">
        <v>1</v>
      </c>
      <c r="I760" s="77"/>
      <c r="J760" s="78">
        <f t="shared" si="1134"/>
        <v>0</v>
      </c>
      <c r="K760" s="268"/>
      <c r="M760" s="41"/>
      <c r="O760" s="41"/>
      <c r="Q760" s="41"/>
      <c r="S760" s="41"/>
      <c r="U760" s="41"/>
      <c r="W760" s="41"/>
      <c r="Y760" s="41"/>
      <c r="AA760" s="41"/>
      <c r="AC760" s="41"/>
      <c r="AE760" s="41"/>
      <c r="AG760" s="41"/>
      <c r="AI760" s="41"/>
      <c r="AK760" s="41"/>
      <c r="AM760" s="41"/>
      <c r="AO760" s="41"/>
      <c r="AQ760" s="41"/>
      <c r="AS760" s="41"/>
      <c r="AU760" s="41"/>
      <c r="AW760" s="41"/>
      <c r="AY760" s="41"/>
      <c r="BA760" s="41"/>
      <c r="BC760" s="41"/>
      <c r="BE760" s="41"/>
      <c r="BG760" s="41"/>
      <c r="BI760" s="41"/>
      <c r="BK760" s="41"/>
      <c r="BM760" s="41"/>
      <c r="BO760" s="41"/>
    </row>
    <row r="761" spans="2:67" ht="12" x14ac:dyDescent="0.2">
      <c r="B761" s="16"/>
      <c r="C761" s="72">
        <f t="shared" si="1135"/>
        <v>51</v>
      </c>
      <c r="D761" s="72" t="s">
        <v>73</v>
      </c>
      <c r="E761" s="73" t="s">
        <v>806</v>
      </c>
      <c r="F761" s="74" t="s">
        <v>690</v>
      </c>
      <c r="G761" s="75" t="s">
        <v>584</v>
      </c>
      <c r="H761" s="76">
        <v>1</v>
      </c>
      <c r="I761" s="77"/>
      <c r="J761" s="78">
        <f t="shared" si="1134"/>
        <v>0</v>
      </c>
      <c r="K761" s="268"/>
      <c r="M761" s="41"/>
      <c r="O761" s="41"/>
      <c r="Q761" s="41"/>
      <c r="S761" s="41"/>
      <c r="U761" s="41"/>
      <c r="W761" s="41"/>
      <c r="Y761" s="41"/>
      <c r="AA761" s="41"/>
      <c r="AC761" s="41"/>
      <c r="AE761" s="41"/>
      <c r="AG761" s="41"/>
      <c r="AI761" s="41"/>
      <c r="AK761" s="41"/>
      <c r="AM761" s="41"/>
      <c r="AO761" s="41"/>
      <c r="AQ761" s="41"/>
      <c r="AS761" s="41"/>
      <c r="AU761" s="41"/>
      <c r="AW761" s="41"/>
      <c r="AY761" s="41"/>
      <c r="BA761" s="41"/>
      <c r="BC761" s="41"/>
      <c r="BE761" s="41"/>
      <c r="BG761" s="41"/>
      <c r="BI761" s="41"/>
      <c r="BK761" s="41"/>
      <c r="BM761" s="41"/>
      <c r="BO761" s="41"/>
    </row>
    <row r="762" spans="2:67" ht="24" x14ac:dyDescent="0.2">
      <c r="B762" s="16"/>
      <c r="C762" s="72">
        <f t="shared" si="1135"/>
        <v>52</v>
      </c>
      <c r="D762" s="72" t="s">
        <v>73</v>
      </c>
      <c r="E762" s="73" t="s">
        <v>810</v>
      </c>
      <c r="F762" s="74" t="s">
        <v>811</v>
      </c>
      <c r="G762" s="75" t="s">
        <v>145</v>
      </c>
      <c r="H762" s="76">
        <v>32</v>
      </c>
      <c r="I762" s="77"/>
      <c r="J762" s="78">
        <f t="shared" si="1134"/>
        <v>0</v>
      </c>
      <c r="K762" s="268"/>
      <c r="M762" s="41"/>
      <c r="O762" s="41"/>
      <c r="Q762" s="41"/>
      <c r="S762" s="41"/>
      <c r="U762" s="41"/>
      <c r="W762" s="41"/>
      <c r="Y762" s="41"/>
      <c r="AA762" s="41"/>
      <c r="AC762" s="41"/>
      <c r="AE762" s="41"/>
      <c r="AG762" s="41"/>
      <c r="AI762" s="41"/>
      <c r="AK762" s="41"/>
      <c r="AM762" s="41"/>
      <c r="AO762" s="41"/>
      <c r="AQ762" s="41"/>
      <c r="AS762" s="41"/>
      <c r="AU762" s="41"/>
      <c r="AW762" s="41"/>
      <c r="AY762" s="41"/>
      <c r="BA762" s="41"/>
      <c r="BC762" s="41"/>
      <c r="BE762" s="41"/>
      <c r="BG762" s="41"/>
      <c r="BI762" s="41"/>
      <c r="BK762" s="41"/>
      <c r="BM762" s="41"/>
      <c r="BO762" s="41"/>
    </row>
    <row r="763" spans="2:67" ht="24" x14ac:dyDescent="0.2">
      <c r="B763" s="16"/>
      <c r="C763" s="72">
        <f t="shared" si="1135"/>
        <v>53</v>
      </c>
      <c r="D763" s="72" t="s">
        <v>73</v>
      </c>
      <c r="E763" s="73" t="s">
        <v>813</v>
      </c>
      <c r="F763" s="74" t="s">
        <v>814</v>
      </c>
      <c r="G763" s="75" t="s">
        <v>145</v>
      </c>
      <c r="H763" s="76">
        <v>8</v>
      </c>
      <c r="I763" s="77"/>
      <c r="J763" s="78">
        <f t="shared" si="1134"/>
        <v>0</v>
      </c>
      <c r="K763" s="268"/>
      <c r="M763" s="41"/>
      <c r="O763" s="41"/>
      <c r="Q763" s="41"/>
      <c r="S763" s="41"/>
      <c r="U763" s="41"/>
      <c r="W763" s="41"/>
      <c r="Y763" s="41"/>
      <c r="AA763" s="41"/>
      <c r="AC763" s="41"/>
      <c r="AE763" s="41"/>
      <c r="AG763" s="41"/>
      <c r="AI763" s="41"/>
      <c r="AK763" s="41"/>
      <c r="AM763" s="41"/>
      <c r="AO763" s="41"/>
      <c r="AQ763" s="41"/>
      <c r="AS763" s="41"/>
      <c r="AU763" s="41"/>
      <c r="AW763" s="41"/>
      <c r="AY763" s="41"/>
      <c r="BA763" s="41"/>
      <c r="BC763" s="41"/>
      <c r="BE763" s="41"/>
      <c r="BG763" s="41"/>
      <c r="BI763" s="41"/>
      <c r="BK763" s="41"/>
      <c r="BM763" s="41"/>
      <c r="BO763" s="41"/>
    </row>
    <row r="764" spans="2:67" ht="12" x14ac:dyDescent="0.2">
      <c r="B764" s="16"/>
      <c r="C764" s="72">
        <f t="shared" si="1135"/>
        <v>54</v>
      </c>
      <c r="D764" s="72" t="s">
        <v>73</v>
      </c>
      <c r="E764" s="238" t="s">
        <v>708</v>
      </c>
      <c r="F764" s="233" t="s">
        <v>1175</v>
      </c>
      <c r="G764" s="234" t="s">
        <v>584</v>
      </c>
      <c r="H764" s="235">
        <v>5</v>
      </c>
      <c r="I764" s="77"/>
      <c r="J764" s="78">
        <f t="shared" si="1134"/>
        <v>0</v>
      </c>
      <c r="K764" s="268"/>
      <c r="M764" s="41"/>
      <c r="O764" s="41"/>
      <c r="Q764" s="41"/>
      <c r="S764" s="41"/>
      <c r="U764" s="41"/>
      <c r="W764" s="41"/>
      <c r="Y764" s="41"/>
      <c r="AA764" s="41"/>
      <c r="AC764" s="41"/>
      <c r="AE764" s="41"/>
      <c r="AG764" s="41"/>
      <c r="AI764" s="41"/>
      <c r="AK764" s="41"/>
      <c r="AM764" s="41"/>
      <c r="AO764" s="41"/>
      <c r="AQ764" s="41"/>
      <c r="AS764" s="41"/>
      <c r="AU764" s="41"/>
      <c r="AW764" s="41"/>
      <c r="AY764" s="41"/>
      <c r="BA764" s="41"/>
      <c r="BC764" s="41"/>
      <c r="BE764" s="41"/>
      <c r="BG764" s="41"/>
      <c r="BI764" s="41"/>
      <c r="BK764" s="41"/>
      <c r="BM764" s="41"/>
      <c r="BO764" s="41"/>
    </row>
    <row r="765" spans="2:67" ht="12" x14ac:dyDescent="0.2">
      <c r="B765" s="16"/>
      <c r="C765" s="72">
        <f t="shared" si="1135"/>
        <v>55</v>
      </c>
      <c r="D765" s="72" t="s">
        <v>73</v>
      </c>
      <c r="E765" s="238" t="s">
        <v>710</v>
      </c>
      <c r="F765" s="233" t="s">
        <v>1176</v>
      </c>
      <c r="G765" s="234" t="s">
        <v>584</v>
      </c>
      <c r="H765" s="235">
        <v>3</v>
      </c>
      <c r="I765" s="77"/>
      <c r="J765" s="78">
        <f t="shared" si="1134"/>
        <v>0</v>
      </c>
      <c r="K765" s="268"/>
      <c r="M765" s="41"/>
      <c r="O765" s="41"/>
      <c r="Q765" s="41"/>
      <c r="S765" s="41"/>
      <c r="U765" s="41"/>
      <c r="W765" s="41"/>
      <c r="Y765" s="41"/>
      <c r="AA765" s="41"/>
      <c r="AC765" s="41"/>
      <c r="AE765" s="41"/>
      <c r="AG765" s="41"/>
      <c r="AI765" s="41"/>
      <c r="AK765" s="41"/>
      <c r="AM765" s="41"/>
      <c r="AO765" s="41"/>
      <c r="AQ765" s="41"/>
      <c r="AS765" s="41"/>
      <c r="AU765" s="41"/>
      <c r="AW765" s="41"/>
      <c r="AY765" s="41"/>
      <c r="BA765" s="41"/>
      <c r="BC765" s="41"/>
      <c r="BE765" s="41"/>
      <c r="BG765" s="41"/>
      <c r="BI765" s="41"/>
      <c r="BK765" s="41"/>
      <c r="BM765" s="41"/>
      <c r="BO765" s="41"/>
    </row>
    <row r="766" spans="2:67" ht="12" x14ac:dyDescent="0.2">
      <c r="B766" s="16"/>
      <c r="C766" s="72">
        <f t="shared" si="1135"/>
        <v>56</v>
      </c>
      <c r="D766" s="72" t="s">
        <v>73</v>
      </c>
      <c r="E766" s="238" t="s">
        <v>718</v>
      </c>
      <c r="F766" s="233" t="s">
        <v>1177</v>
      </c>
      <c r="G766" s="234" t="s">
        <v>584</v>
      </c>
      <c r="H766" s="235">
        <v>41</v>
      </c>
      <c r="I766" s="77"/>
      <c r="J766" s="78">
        <f t="shared" si="1134"/>
        <v>0</v>
      </c>
      <c r="K766" s="268"/>
      <c r="M766" s="41"/>
      <c r="O766" s="41"/>
      <c r="Q766" s="41"/>
      <c r="S766" s="41"/>
      <c r="U766" s="41"/>
      <c r="W766" s="41"/>
      <c r="Y766" s="41"/>
      <c r="AA766" s="41"/>
      <c r="AC766" s="41"/>
      <c r="AE766" s="41"/>
      <c r="AG766" s="41"/>
      <c r="AI766" s="41"/>
      <c r="AK766" s="41"/>
      <c r="AM766" s="41"/>
      <c r="AO766" s="41"/>
      <c r="AQ766" s="41"/>
      <c r="AS766" s="41"/>
      <c r="AU766" s="41"/>
      <c r="AW766" s="41"/>
      <c r="AY766" s="41"/>
      <c r="BA766" s="41"/>
      <c r="BC766" s="41"/>
      <c r="BE766" s="41"/>
      <c r="BG766" s="41"/>
      <c r="BI766" s="41"/>
      <c r="BK766" s="41"/>
      <c r="BM766" s="41"/>
      <c r="BO766" s="41"/>
    </row>
    <row r="767" spans="2:67" ht="12" x14ac:dyDescent="0.2">
      <c r="B767" s="16"/>
      <c r="C767" s="72">
        <f t="shared" si="1135"/>
        <v>57</v>
      </c>
      <c r="D767" s="72" t="s">
        <v>73</v>
      </c>
      <c r="E767" s="238" t="s">
        <v>718</v>
      </c>
      <c r="F767" s="233" t="s">
        <v>1178</v>
      </c>
      <c r="G767" s="234" t="s">
        <v>584</v>
      </c>
      <c r="H767" s="235">
        <v>1</v>
      </c>
      <c r="I767" s="77"/>
      <c r="J767" s="78">
        <f t="shared" si="1134"/>
        <v>0</v>
      </c>
      <c r="K767" s="268"/>
      <c r="M767" s="41"/>
      <c r="O767" s="41"/>
      <c r="Q767" s="41"/>
      <c r="S767" s="41"/>
      <c r="U767" s="41"/>
      <c r="W767" s="41"/>
      <c r="Y767" s="41"/>
      <c r="AA767" s="41"/>
      <c r="AC767" s="41"/>
      <c r="AE767" s="41"/>
      <c r="AG767" s="41"/>
      <c r="AI767" s="41"/>
      <c r="AK767" s="41"/>
      <c r="AM767" s="41"/>
      <c r="AO767" s="41"/>
      <c r="AQ767" s="41"/>
      <c r="AS767" s="41"/>
      <c r="AU767" s="41"/>
      <c r="AW767" s="41"/>
      <c r="AY767" s="41"/>
      <c r="BA767" s="41"/>
      <c r="BC767" s="41"/>
      <c r="BE767" s="41"/>
      <c r="BG767" s="41"/>
      <c r="BI767" s="41"/>
      <c r="BK767" s="41"/>
      <c r="BM767" s="41"/>
      <c r="BO767" s="41"/>
    </row>
    <row r="768" spans="2:67" ht="12" x14ac:dyDescent="0.2">
      <c r="B768" s="16"/>
      <c r="C768" s="72">
        <f t="shared" si="1135"/>
        <v>58</v>
      </c>
      <c r="D768" s="72" t="s">
        <v>73</v>
      </c>
      <c r="E768" s="238" t="s">
        <v>718</v>
      </c>
      <c r="F768" s="233" t="s">
        <v>1179</v>
      </c>
      <c r="G768" s="234" t="s">
        <v>584</v>
      </c>
      <c r="H768" s="235">
        <v>8</v>
      </c>
      <c r="I768" s="77"/>
      <c r="J768" s="78">
        <f t="shared" si="1134"/>
        <v>0</v>
      </c>
      <c r="K768" s="268"/>
      <c r="M768" s="41"/>
      <c r="O768" s="41"/>
      <c r="Q768" s="41"/>
      <c r="S768" s="41"/>
      <c r="U768" s="41"/>
      <c r="W768" s="41"/>
      <c r="Y768" s="41"/>
      <c r="AA768" s="41"/>
      <c r="AC768" s="41"/>
      <c r="AE768" s="41"/>
      <c r="AG768" s="41"/>
      <c r="AI768" s="41"/>
      <c r="AK768" s="41"/>
      <c r="AM768" s="41"/>
      <c r="AO768" s="41"/>
      <c r="AQ768" s="41"/>
      <c r="AS768" s="41"/>
      <c r="AU768" s="41"/>
      <c r="AW768" s="41"/>
      <c r="AY768" s="41"/>
      <c r="BA768" s="41"/>
      <c r="BC768" s="41"/>
      <c r="BE768" s="41"/>
      <c r="BG768" s="41"/>
      <c r="BI768" s="41"/>
      <c r="BK768" s="41"/>
      <c r="BM768" s="41"/>
      <c r="BO768" s="41"/>
    </row>
    <row r="769" spans="2:67" ht="12" x14ac:dyDescent="0.2">
      <c r="B769" s="16"/>
      <c r="C769" s="72">
        <f t="shared" si="1135"/>
        <v>59</v>
      </c>
      <c r="D769" s="72" t="s">
        <v>73</v>
      </c>
      <c r="E769" s="238" t="s">
        <v>730</v>
      </c>
      <c r="F769" s="233" t="s">
        <v>1180</v>
      </c>
      <c r="G769" s="234" t="s">
        <v>584</v>
      </c>
      <c r="H769" s="235">
        <v>3</v>
      </c>
      <c r="I769" s="77"/>
      <c r="J769" s="78">
        <f t="shared" si="1134"/>
        <v>0</v>
      </c>
      <c r="K769" s="268"/>
      <c r="M769" s="41"/>
      <c r="O769" s="41"/>
      <c r="Q769" s="41"/>
      <c r="S769" s="41"/>
      <c r="U769" s="41"/>
      <c r="W769" s="41"/>
      <c r="Y769" s="41"/>
      <c r="AA769" s="41"/>
      <c r="AC769" s="41"/>
      <c r="AE769" s="41"/>
      <c r="AG769" s="41"/>
      <c r="AI769" s="41"/>
      <c r="AK769" s="41"/>
      <c r="AM769" s="41"/>
      <c r="AO769" s="41"/>
      <c r="AQ769" s="41"/>
      <c r="AS769" s="41"/>
      <c r="AU769" s="41"/>
      <c r="AW769" s="41"/>
      <c r="AY769" s="41"/>
      <c r="BA769" s="41"/>
      <c r="BC769" s="41"/>
      <c r="BE769" s="41"/>
      <c r="BG769" s="41"/>
      <c r="BI769" s="41"/>
      <c r="BK769" s="41"/>
      <c r="BM769" s="41"/>
      <c r="BO769" s="41"/>
    </row>
    <row r="770" spans="2:67" ht="12" x14ac:dyDescent="0.2">
      <c r="B770" s="16"/>
      <c r="C770" s="388">
        <f t="shared" si="1135"/>
        <v>60</v>
      </c>
      <c r="D770" s="388"/>
      <c r="E770" s="389"/>
      <c r="F770" s="390" t="s">
        <v>2303</v>
      </c>
      <c r="G770" s="391"/>
      <c r="H770" s="392"/>
      <c r="I770" s="393"/>
      <c r="J770" s="394">
        <f t="shared" si="1134"/>
        <v>0</v>
      </c>
      <c r="K770" s="268"/>
      <c r="M770" s="41"/>
      <c r="O770" s="41"/>
      <c r="Q770" s="41"/>
      <c r="S770" s="41"/>
      <c r="U770" s="41"/>
      <c r="W770" s="41"/>
      <c r="Y770" s="41"/>
      <c r="AA770" s="41"/>
      <c r="AC770" s="41"/>
      <c r="AE770" s="41"/>
      <c r="AG770" s="41"/>
      <c r="AI770" s="41"/>
      <c r="AK770" s="41"/>
      <c r="AM770" s="41"/>
      <c r="AO770" s="41"/>
      <c r="AQ770" s="41"/>
      <c r="AS770" s="41"/>
      <c r="AU770" s="41"/>
      <c r="AW770" s="41"/>
      <c r="AY770" s="41"/>
      <c r="BA770" s="41"/>
      <c r="BC770" s="41"/>
      <c r="BE770" s="41"/>
      <c r="BG770" s="41"/>
      <c r="BI770" s="41"/>
      <c r="BK770" s="41"/>
      <c r="BM770" s="41"/>
      <c r="BO770" s="41"/>
    </row>
    <row r="771" spans="2:67" ht="12" x14ac:dyDescent="0.2">
      <c r="B771" s="16"/>
      <c r="C771" s="388">
        <f t="shared" si="1135"/>
        <v>61</v>
      </c>
      <c r="D771" s="388" t="s">
        <v>73</v>
      </c>
      <c r="E771" s="389" t="s">
        <v>839</v>
      </c>
      <c r="F771" s="390" t="s">
        <v>2302</v>
      </c>
      <c r="G771" s="391" t="s">
        <v>584</v>
      </c>
      <c r="H771" s="392">
        <v>9</v>
      </c>
      <c r="I771" s="393"/>
      <c r="J771" s="394">
        <f t="shared" si="1134"/>
        <v>0</v>
      </c>
      <c r="K771" s="268"/>
      <c r="M771" s="41"/>
      <c r="O771" s="41"/>
      <c r="Q771" s="41"/>
      <c r="S771" s="41"/>
      <c r="U771" s="41"/>
      <c r="W771" s="41"/>
      <c r="Y771" s="41"/>
      <c r="AA771" s="41"/>
      <c r="AC771" s="41"/>
      <c r="AE771" s="41"/>
      <c r="AG771" s="41"/>
      <c r="AI771" s="41"/>
      <c r="AK771" s="41"/>
      <c r="AM771" s="41"/>
      <c r="AO771" s="41"/>
      <c r="AQ771" s="41"/>
      <c r="AS771" s="41"/>
      <c r="AU771" s="41"/>
      <c r="AW771" s="41"/>
      <c r="AY771" s="41"/>
      <c r="BA771" s="41"/>
      <c r="BC771" s="41"/>
      <c r="BE771" s="41"/>
      <c r="BG771" s="41"/>
      <c r="BI771" s="41"/>
      <c r="BK771" s="41"/>
      <c r="BM771" s="41"/>
      <c r="BO771" s="41"/>
    </row>
    <row r="772" spans="2:67" ht="12" x14ac:dyDescent="0.2">
      <c r="B772" s="16"/>
      <c r="C772" s="72">
        <f t="shared" si="1135"/>
        <v>62</v>
      </c>
      <c r="D772" s="72" t="s">
        <v>73</v>
      </c>
      <c r="E772" s="73" t="s">
        <v>843</v>
      </c>
      <c r="F772" s="74" t="s">
        <v>844</v>
      </c>
      <c r="G772" s="75" t="s">
        <v>584</v>
      </c>
      <c r="H772" s="76">
        <v>1</v>
      </c>
      <c r="I772" s="77"/>
      <c r="J772" s="78">
        <f t="shared" si="1134"/>
        <v>0</v>
      </c>
      <c r="K772" s="268"/>
      <c r="M772" s="41"/>
      <c r="O772" s="41"/>
      <c r="Q772" s="41"/>
      <c r="S772" s="41"/>
      <c r="U772" s="41"/>
      <c r="W772" s="41"/>
      <c r="Y772" s="41"/>
      <c r="AA772" s="41"/>
      <c r="AC772" s="41"/>
      <c r="AE772" s="41"/>
      <c r="AG772" s="41"/>
      <c r="AI772" s="41"/>
      <c r="AK772" s="41"/>
      <c r="AM772" s="41"/>
      <c r="AO772" s="41"/>
      <c r="AQ772" s="41"/>
      <c r="AS772" s="41"/>
      <c r="AU772" s="41"/>
      <c r="AW772" s="41"/>
      <c r="AY772" s="41"/>
      <c r="BA772" s="41"/>
      <c r="BC772" s="41"/>
      <c r="BE772" s="41"/>
      <c r="BG772" s="41"/>
      <c r="BI772" s="41"/>
      <c r="BK772" s="41"/>
      <c r="BM772" s="41"/>
      <c r="BO772" s="41"/>
    </row>
    <row r="773" spans="2:67" ht="12" x14ac:dyDescent="0.2">
      <c r="B773" s="16"/>
      <c r="C773" s="72">
        <f t="shared" si="1135"/>
        <v>63</v>
      </c>
      <c r="D773" s="72" t="s">
        <v>73</v>
      </c>
      <c r="E773" s="73" t="s">
        <v>845</v>
      </c>
      <c r="F773" s="74" t="s">
        <v>735</v>
      </c>
      <c r="G773" s="75" t="s">
        <v>584</v>
      </c>
      <c r="H773" s="76">
        <v>2</v>
      </c>
      <c r="I773" s="77"/>
      <c r="J773" s="78">
        <f t="shared" si="1134"/>
        <v>0</v>
      </c>
      <c r="K773" s="268"/>
      <c r="M773" s="41"/>
      <c r="O773" s="41"/>
      <c r="Q773" s="41"/>
      <c r="S773" s="41"/>
      <c r="U773" s="41"/>
      <c r="W773" s="41"/>
      <c r="Y773" s="41"/>
      <c r="AA773" s="41"/>
      <c r="AC773" s="41"/>
      <c r="AE773" s="41"/>
      <c r="AG773" s="41"/>
      <c r="AI773" s="41"/>
      <c r="AK773" s="41"/>
      <c r="AM773" s="41"/>
      <c r="AO773" s="41"/>
      <c r="AQ773" s="41"/>
      <c r="AS773" s="41"/>
      <c r="AU773" s="41"/>
      <c r="AW773" s="41"/>
      <c r="AY773" s="41"/>
      <c r="BA773" s="41"/>
      <c r="BC773" s="41"/>
      <c r="BE773" s="41"/>
      <c r="BG773" s="41"/>
      <c r="BI773" s="41"/>
      <c r="BK773" s="41"/>
      <c r="BM773" s="41"/>
      <c r="BO773" s="41"/>
    </row>
    <row r="774" spans="2:67" ht="12" x14ac:dyDescent="0.2">
      <c r="B774" s="16"/>
      <c r="C774" s="72">
        <f t="shared" si="1135"/>
        <v>64</v>
      </c>
      <c r="D774" s="72" t="s">
        <v>73</v>
      </c>
      <c r="E774" s="73" t="s">
        <v>846</v>
      </c>
      <c r="F774" s="74" t="s">
        <v>737</v>
      </c>
      <c r="G774" s="75" t="s">
        <v>584</v>
      </c>
      <c r="H774" s="76">
        <v>8</v>
      </c>
      <c r="I774" s="77"/>
      <c r="J774" s="78">
        <f t="shared" si="1134"/>
        <v>0</v>
      </c>
      <c r="K774" s="268"/>
      <c r="M774" s="41"/>
      <c r="O774" s="41"/>
      <c r="Q774" s="41"/>
      <c r="S774" s="41"/>
      <c r="U774" s="41"/>
      <c r="W774" s="41"/>
      <c r="Y774" s="41"/>
      <c r="AA774" s="41"/>
      <c r="AC774" s="41"/>
      <c r="AE774" s="41"/>
      <c r="AG774" s="41"/>
      <c r="AI774" s="41"/>
      <c r="AK774" s="41"/>
      <c r="AM774" s="41"/>
      <c r="AO774" s="41"/>
      <c r="AQ774" s="41"/>
      <c r="AS774" s="41"/>
      <c r="AU774" s="41"/>
      <c r="AW774" s="41"/>
      <c r="AY774" s="41"/>
      <c r="BA774" s="41"/>
      <c r="BC774" s="41"/>
      <c r="BE774" s="41"/>
      <c r="BG774" s="41"/>
      <c r="BI774" s="41"/>
      <c r="BK774" s="41"/>
      <c r="BM774" s="41"/>
      <c r="BO774" s="41"/>
    </row>
    <row r="775" spans="2:67" ht="12" x14ac:dyDescent="0.2">
      <c r="B775" s="16"/>
      <c r="C775" s="72">
        <f t="shared" si="1135"/>
        <v>65</v>
      </c>
      <c r="D775" s="72" t="s">
        <v>73</v>
      </c>
      <c r="E775" s="73" t="s">
        <v>856</v>
      </c>
      <c r="F775" s="74" t="s">
        <v>1995</v>
      </c>
      <c r="G775" s="75" t="s">
        <v>335</v>
      </c>
      <c r="H775" s="76">
        <v>1</v>
      </c>
      <c r="I775" s="77"/>
      <c r="J775" s="78">
        <f t="shared" si="1134"/>
        <v>0</v>
      </c>
      <c r="K775" s="268"/>
      <c r="M775" s="41"/>
      <c r="O775" s="41"/>
      <c r="Q775" s="41"/>
      <c r="S775" s="41"/>
      <c r="U775" s="41"/>
      <c r="W775" s="41"/>
      <c r="Y775" s="41"/>
      <c r="AA775" s="41"/>
      <c r="AC775" s="41"/>
      <c r="AE775" s="41"/>
      <c r="AG775" s="41"/>
      <c r="AI775" s="41"/>
      <c r="AK775" s="41"/>
      <c r="AM775" s="41"/>
      <c r="AO775" s="41"/>
      <c r="AQ775" s="41"/>
      <c r="AS775" s="41"/>
      <c r="AU775" s="41"/>
      <c r="AW775" s="41"/>
      <c r="AY775" s="41"/>
      <c r="BA775" s="41"/>
      <c r="BC775" s="41"/>
      <c r="BE775" s="41"/>
      <c r="BG775" s="41"/>
      <c r="BI775" s="41"/>
      <c r="BK775" s="41"/>
      <c r="BM775" s="41"/>
      <c r="BO775" s="41"/>
    </row>
    <row r="776" spans="2:67" ht="12" x14ac:dyDescent="0.2">
      <c r="B776" s="16"/>
      <c r="C776" s="72">
        <f t="shared" si="1135"/>
        <v>66</v>
      </c>
      <c r="D776" s="72" t="s">
        <v>73</v>
      </c>
      <c r="E776" s="73" t="s">
        <v>859</v>
      </c>
      <c r="F776" s="74" t="s">
        <v>860</v>
      </c>
      <c r="G776" s="75" t="s">
        <v>858</v>
      </c>
      <c r="H776" s="76">
        <v>8</v>
      </c>
      <c r="I776" s="77"/>
      <c r="J776" s="78">
        <f t="shared" si="1134"/>
        <v>0</v>
      </c>
      <c r="K776" s="268"/>
      <c r="M776" s="41"/>
      <c r="O776" s="41"/>
      <c r="Q776" s="41"/>
      <c r="S776" s="41"/>
      <c r="U776" s="41"/>
      <c r="W776" s="41"/>
      <c r="Y776" s="41"/>
      <c r="AA776" s="41"/>
      <c r="AC776" s="41"/>
      <c r="AE776" s="41"/>
      <c r="AG776" s="41"/>
      <c r="AI776" s="41"/>
      <c r="AK776" s="41"/>
      <c r="AM776" s="41"/>
      <c r="AO776" s="41"/>
      <c r="AQ776" s="41"/>
      <c r="AS776" s="41"/>
      <c r="AU776" s="41"/>
      <c r="AW776" s="41"/>
      <c r="AY776" s="41"/>
      <c r="BA776" s="41"/>
      <c r="BC776" s="41"/>
      <c r="BE776" s="41"/>
      <c r="BG776" s="41"/>
      <c r="BI776" s="41"/>
      <c r="BK776" s="41"/>
      <c r="BM776" s="41"/>
      <c r="BO776" s="41"/>
    </row>
    <row r="777" spans="2:67" ht="12" x14ac:dyDescent="0.2">
      <c r="B777" s="16"/>
      <c r="C777" s="72">
        <f t="shared" si="1135"/>
        <v>67</v>
      </c>
      <c r="D777" s="72" t="s">
        <v>73</v>
      </c>
      <c r="E777" s="73" t="s">
        <v>861</v>
      </c>
      <c r="F777" s="74" t="s">
        <v>862</v>
      </c>
      <c r="G777" s="75" t="s">
        <v>858</v>
      </c>
      <c r="H777" s="76">
        <v>4</v>
      </c>
      <c r="I777" s="77"/>
      <c r="J777" s="78">
        <f t="shared" si="1134"/>
        <v>0</v>
      </c>
      <c r="K777" s="268"/>
      <c r="M777" s="41"/>
      <c r="O777" s="41"/>
      <c r="Q777" s="41"/>
      <c r="S777" s="41"/>
      <c r="U777" s="41"/>
      <c r="W777" s="41"/>
      <c r="Y777" s="41"/>
      <c r="AA777" s="41"/>
      <c r="AC777" s="41"/>
      <c r="AE777" s="41"/>
      <c r="AG777" s="41"/>
      <c r="AI777" s="41"/>
      <c r="AK777" s="41"/>
      <c r="AM777" s="41"/>
      <c r="AO777" s="41"/>
      <c r="AQ777" s="41"/>
      <c r="AS777" s="41"/>
      <c r="AU777" s="41"/>
      <c r="AW777" s="41"/>
      <c r="AY777" s="41"/>
      <c r="BA777" s="41"/>
      <c r="BC777" s="41"/>
      <c r="BE777" s="41"/>
      <c r="BG777" s="41"/>
      <c r="BI777" s="41"/>
      <c r="BK777" s="41"/>
      <c r="BM777" s="41"/>
      <c r="BO777" s="41"/>
    </row>
    <row r="778" spans="2:67" ht="24" x14ac:dyDescent="0.2">
      <c r="B778" s="16"/>
      <c r="C778" s="72">
        <f t="shared" si="1135"/>
        <v>68</v>
      </c>
      <c r="D778" s="72" t="s">
        <v>73</v>
      </c>
      <c r="E778" s="73" t="s">
        <v>863</v>
      </c>
      <c r="F778" s="74" t="s">
        <v>864</v>
      </c>
      <c r="G778" s="75" t="s">
        <v>130</v>
      </c>
      <c r="H778" s="76">
        <v>1</v>
      </c>
      <c r="I778" s="77"/>
      <c r="J778" s="78">
        <f t="shared" si="1134"/>
        <v>0</v>
      </c>
      <c r="K778" s="268"/>
      <c r="M778" s="41"/>
      <c r="O778" s="41"/>
      <c r="Q778" s="41"/>
      <c r="S778" s="41"/>
      <c r="U778" s="41"/>
      <c r="W778" s="41"/>
      <c r="Y778" s="41"/>
      <c r="AA778" s="41"/>
      <c r="AC778" s="41"/>
      <c r="AE778" s="41"/>
      <c r="AG778" s="41"/>
      <c r="AI778" s="41"/>
      <c r="AK778" s="41"/>
      <c r="AM778" s="41"/>
      <c r="AO778" s="41"/>
      <c r="AQ778" s="41"/>
      <c r="AS778" s="41"/>
      <c r="AU778" s="41"/>
      <c r="AW778" s="41"/>
      <c r="AY778" s="41"/>
      <c r="BA778" s="41"/>
      <c r="BC778" s="41"/>
      <c r="BE778" s="41"/>
      <c r="BG778" s="41"/>
      <c r="BI778" s="41"/>
      <c r="BK778" s="41"/>
      <c r="BM778" s="41"/>
      <c r="BO778" s="41"/>
    </row>
    <row r="779" spans="2:67" ht="12" x14ac:dyDescent="0.2">
      <c r="B779" s="16"/>
      <c r="C779" s="72">
        <f t="shared" si="1135"/>
        <v>69</v>
      </c>
      <c r="D779" s="72" t="s">
        <v>73</v>
      </c>
      <c r="E779" s="73" t="s">
        <v>867</v>
      </c>
      <c r="F779" s="74" t="s">
        <v>868</v>
      </c>
      <c r="G779" s="75" t="s">
        <v>130</v>
      </c>
      <c r="H779" s="76">
        <v>1</v>
      </c>
      <c r="I779" s="77"/>
      <c r="J779" s="78">
        <f t="shared" si="1134"/>
        <v>0</v>
      </c>
      <c r="K779" s="268"/>
      <c r="M779" s="41"/>
      <c r="O779" s="41"/>
      <c r="Q779" s="41"/>
      <c r="S779" s="41"/>
      <c r="U779" s="41"/>
      <c r="W779" s="41"/>
      <c r="Y779" s="41"/>
      <c r="AA779" s="41"/>
      <c r="AC779" s="41"/>
      <c r="AE779" s="41"/>
      <c r="AG779" s="41"/>
      <c r="AI779" s="41"/>
      <c r="AK779" s="41"/>
      <c r="AM779" s="41"/>
      <c r="AO779" s="41"/>
      <c r="AQ779" s="41"/>
      <c r="AS779" s="41"/>
      <c r="AU779" s="41"/>
      <c r="AW779" s="41"/>
      <c r="AY779" s="41"/>
      <c r="BA779" s="41"/>
      <c r="BC779" s="41"/>
      <c r="BE779" s="41"/>
      <c r="BG779" s="41"/>
      <c r="BI779" s="41"/>
      <c r="BK779" s="41"/>
      <c r="BM779" s="41"/>
      <c r="BO779" s="41"/>
    </row>
    <row r="780" spans="2:67" ht="24" x14ac:dyDescent="0.2">
      <c r="B780" s="16"/>
      <c r="C780" s="72">
        <f t="shared" si="1135"/>
        <v>70</v>
      </c>
      <c r="D780" s="72" t="s">
        <v>73</v>
      </c>
      <c r="E780" s="73" t="s">
        <v>869</v>
      </c>
      <c r="F780" s="74" t="s">
        <v>870</v>
      </c>
      <c r="G780" s="75" t="s">
        <v>98</v>
      </c>
      <c r="H780" s="76">
        <v>0.82599999999999996</v>
      </c>
      <c r="I780" s="77"/>
      <c r="J780" s="78">
        <f t="shared" si="1134"/>
        <v>0</v>
      </c>
      <c r="K780" s="268"/>
      <c r="M780" s="41"/>
      <c r="O780" s="41"/>
      <c r="Q780" s="41"/>
      <c r="S780" s="41"/>
      <c r="U780" s="41"/>
      <c r="W780" s="41"/>
      <c r="Y780" s="41"/>
      <c r="AA780" s="41"/>
      <c r="AC780" s="41"/>
      <c r="AE780" s="41"/>
      <c r="AG780" s="41"/>
      <c r="AI780" s="41"/>
      <c r="AK780" s="41"/>
      <c r="AM780" s="41"/>
      <c r="AO780" s="41"/>
      <c r="AQ780" s="41"/>
      <c r="AS780" s="41"/>
      <c r="AU780" s="41"/>
      <c r="AW780" s="41"/>
      <c r="AY780" s="41"/>
      <c r="BA780" s="41"/>
      <c r="BC780" s="41"/>
      <c r="BE780" s="41"/>
      <c r="BG780" s="41"/>
      <c r="BI780" s="41"/>
      <c r="BK780" s="41"/>
      <c r="BM780" s="41"/>
      <c r="BO780" s="41"/>
    </row>
    <row r="781" spans="2:67" ht="12.75" x14ac:dyDescent="0.2">
      <c r="B781" s="64"/>
      <c r="C781" s="65"/>
      <c r="D781" s="66" t="s">
        <v>36</v>
      </c>
      <c r="E781" s="70" t="s">
        <v>872</v>
      </c>
      <c r="F781" s="70" t="s">
        <v>1133</v>
      </c>
      <c r="G781" s="65"/>
      <c r="H781" s="65"/>
      <c r="I781" s="68"/>
      <c r="J781" s="71">
        <f>SUM(J782:J798)</f>
        <v>0</v>
      </c>
      <c r="K781" s="294"/>
      <c r="M781" s="41"/>
      <c r="O781" s="41"/>
      <c r="Q781" s="41"/>
      <c r="S781" s="41"/>
      <c r="U781" s="41"/>
      <c r="W781" s="41"/>
      <c r="Y781" s="41"/>
      <c r="AA781" s="41"/>
      <c r="AC781" s="41"/>
      <c r="AE781" s="41"/>
      <c r="AG781" s="41"/>
      <c r="AI781" s="41"/>
      <c r="AK781" s="41"/>
      <c r="AM781" s="41"/>
      <c r="AO781" s="41"/>
      <c r="AQ781" s="41"/>
      <c r="AS781" s="41"/>
      <c r="AU781" s="41"/>
      <c r="AW781" s="41"/>
      <c r="AY781" s="41"/>
      <c r="BA781" s="41"/>
      <c r="BC781" s="41"/>
      <c r="BE781" s="41"/>
      <c r="BG781" s="41"/>
      <c r="BI781" s="41"/>
      <c r="BK781" s="41"/>
      <c r="BM781" s="41"/>
      <c r="BO781" s="41"/>
    </row>
    <row r="782" spans="2:67" ht="36" x14ac:dyDescent="0.2">
      <c r="B782" s="16"/>
      <c r="C782" s="98">
        <f>C780+1</f>
        <v>71</v>
      </c>
      <c r="D782" s="98" t="s">
        <v>108</v>
      </c>
      <c r="E782" s="99" t="s">
        <v>873</v>
      </c>
      <c r="F782" s="100" t="s">
        <v>874</v>
      </c>
      <c r="G782" s="101" t="s">
        <v>584</v>
      </c>
      <c r="H782" s="102">
        <v>1</v>
      </c>
      <c r="I782" s="103"/>
      <c r="J782" s="104">
        <f>H782*I782</f>
        <v>0</v>
      </c>
      <c r="K782" s="268"/>
      <c r="M782" s="41"/>
      <c r="O782" s="41"/>
      <c r="Q782" s="41"/>
      <c r="S782" s="41"/>
      <c r="U782" s="41"/>
      <c r="W782" s="41"/>
      <c r="Y782" s="41"/>
      <c r="AA782" s="41"/>
      <c r="AC782" s="41"/>
      <c r="AE782" s="41"/>
      <c r="AG782" s="41"/>
      <c r="AI782" s="41"/>
      <c r="AK782" s="41"/>
      <c r="AM782" s="41"/>
      <c r="AO782" s="41"/>
      <c r="AQ782" s="41"/>
      <c r="AS782" s="41"/>
      <c r="AU782" s="41"/>
      <c r="AW782" s="41"/>
      <c r="AY782" s="41"/>
      <c r="BA782" s="41"/>
      <c r="BC782" s="41"/>
      <c r="BE782" s="41"/>
      <c r="BG782" s="41"/>
      <c r="BI782" s="41"/>
      <c r="BK782" s="41"/>
      <c r="BM782" s="41"/>
      <c r="BO782" s="41"/>
    </row>
    <row r="783" spans="2:67" ht="12" x14ac:dyDescent="0.2">
      <c r="B783" s="16"/>
      <c r="C783" s="98">
        <f>C782+1</f>
        <v>72</v>
      </c>
      <c r="D783" s="98" t="s">
        <v>108</v>
      </c>
      <c r="E783" s="99" t="s">
        <v>876</v>
      </c>
      <c r="F783" s="100" t="s">
        <v>877</v>
      </c>
      <c r="G783" s="101" t="s">
        <v>584</v>
      </c>
      <c r="H783" s="102">
        <v>1</v>
      </c>
      <c r="I783" s="103"/>
      <c r="J783" s="104">
        <f t="shared" ref="J783:J798" si="1136">H783*I783</f>
        <v>0</v>
      </c>
      <c r="K783" s="268"/>
      <c r="M783" s="41"/>
      <c r="O783" s="41"/>
      <c r="Q783" s="41"/>
      <c r="S783" s="41"/>
      <c r="U783" s="41"/>
      <c r="W783" s="41"/>
      <c r="Y783" s="41"/>
      <c r="AA783" s="41"/>
      <c r="AC783" s="41"/>
      <c r="AE783" s="41"/>
      <c r="AG783" s="41"/>
      <c r="AI783" s="41"/>
      <c r="AK783" s="41"/>
      <c r="AM783" s="41"/>
      <c r="AO783" s="41"/>
      <c r="AQ783" s="41"/>
      <c r="AS783" s="41"/>
      <c r="AU783" s="41"/>
      <c r="AW783" s="41"/>
      <c r="AY783" s="41"/>
      <c r="BA783" s="41"/>
      <c r="BC783" s="41"/>
      <c r="BE783" s="41"/>
      <c r="BG783" s="41"/>
      <c r="BI783" s="41"/>
      <c r="BK783" s="41"/>
      <c r="BM783" s="41"/>
      <c r="BO783" s="41"/>
    </row>
    <row r="784" spans="2:67" ht="12" x14ac:dyDescent="0.2">
      <c r="B784" s="16"/>
      <c r="C784" s="98">
        <f t="shared" ref="C784:C798" si="1137">C783+1</f>
        <v>73</v>
      </c>
      <c r="D784" s="98" t="s">
        <v>108</v>
      </c>
      <c r="E784" s="99" t="s">
        <v>878</v>
      </c>
      <c r="F784" s="100" t="s">
        <v>879</v>
      </c>
      <c r="G784" s="101" t="s">
        <v>584</v>
      </c>
      <c r="H784" s="102">
        <v>2</v>
      </c>
      <c r="I784" s="103"/>
      <c r="J784" s="104">
        <f t="shared" si="1136"/>
        <v>0</v>
      </c>
      <c r="K784" s="268"/>
      <c r="M784" s="41"/>
      <c r="O784" s="41"/>
      <c r="Q784" s="41"/>
      <c r="S784" s="41"/>
      <c r="U784" s="41"/>
      <c r="W784" s="41"/>
      <c r="Y784" s="41"/>
      <c r="AA784" s="41"/>
      <c r="AC784" s="41"/>
      <c r="AE784" s="41"/>
      <c r="AG784" s="41"/>
      <c r="AI784" s="41"/>
      <c r="AK784" s="41"/>
      <c r="AM784" s="41"/>
      <c r="AO784" s="41"/>
      <c r="AQ784" s="41"/>
      <c r="AS784" s="41"/>
      <c r="AU784" s="41"/>
      <c r="AW784" s="41"/>
      <c r="AY784" s="41"/>
      <c r="BA784" s="41"/>
      <c r="BC784" s="41"/>
      <c r="BE784" s="41"/>
      <c r="BG784" s="41"/>
      <c r="BI784" s="41"/>
      <c r="BK784" s="41"/>
      <c r="BM784" s="41"/>
      <c r="BO784" s="41"/>
    </row>
    <row r="785" spans="2:67" ht="12" x14ac:dyDescent="0.2">
      <c r="B785" s="16"/>
      <c r="C785" s="98">
        <f t="shared" si="1137"/>
        <v>74</v>
      </c>
      <c r="D785" s="98" t="s">
        <v>108</v>
      </c>
      <c r="E785" s="99" t="s">
        <v>880</v>
      </c>
      <c r="F785" s="100" t="s">
        <v>881</v>
      </c>
      <c r="G785" s="101" t="s">
        <v>584</v>
      </c>
      <c r="H785" s="102">
        <v>1</v>
      </c>
      <c r="I785" s="103"/>
      <c r="J785" s="104">
        <f t="shared" si="1136"/>
        <v>0</v>
      </c>
      <c r="K785" s="268"/>
      <c r="M785" s="41"/>
      <c r="O785" s="41"/>
      <c r="Q785" s="41"/>
      <c r="S785" s="41"/>
      <c r="U785" s="41"/>
      <c r="W785" s="41"/>
      <c r="Y785" s="41"/>
      <c r="AA785" s="41"/>
      <c r="AC785" s="41"/>
      <c r="AE785" s="41"/>
      <c r="AG785" s="41"/>
      <c r="AI785" s="41"/>
      <c r="AK785" s="41"/>
      <c r="AM785" s="41"/>
      <c r="AO785" s="41"/>
      <c r="AQ785" s="41"/>
      <c r="AS785" s="41"/>
      <c r="AU785" s="41"/>
      <c r="AW785" s="41"/>
      <c r="AY785" s="41"/>
      <c r="BA785" s="41"/>
      <c r="BC785" s="41"/>
      <c r="BE785" s="41"/>
      <c r="BG785" s="41"/>
      <c r="BI785" s="41"/>
      <c r="BK785" s="41"/>
      <c r="BM785" s="41"/>
      <c r="BO785" s="41"/>
    </row>
    <row r="786" spans="2:67" ht="12" x14ac:dyDescent="0.2">
      <c r="B786" s="16"/>
      <c r="C786" s="98">
        <f t="shared" si="1137"/>
        <v>75</v>
      </c>
      <c r="D786" s="98" t="s">
        <v>108</v>
      </c>
      <c r="E786" s="99" t="s">
        <v>882</v>
      </c>
      <c r="F786" s="100" t="s">
        <v>883</v>
      </c>
      <c r="G786" s="101" t="s">
        <v>584</v>
      </c>
      <c r="H786" s="102">
        <v>1</v>
      </c>
      <c r="I786" s="103"/>
      <c r="J786" s="104">
        <f t="shared" si="1136"/>
        <v>0</v>
      </c>
      <c r="K786" s="268"/>
      <c r="M786" s="41"/>
      <c r="O786" s="41"/>
      <c r="Q786" s="41"/>
      <c r="S786" s="41"/>
      <c r="U786" s="41"/>
      <c r="W786" s="41"/>
      <c r="Y786" s="41"/>
      <c r="AA786" s="41"/>
      <c r="AC786" s="41"/>
      <c r="AE786" s="41"/>
      <c r="AG786" s="41"/>
      <c r="AI786" s="41"/>
      <c r="AK786" s="41"/>
      <c r="AM786" s="41"/>
      <c r="AO786" s="41"/>
      <c r="AQ786" s="41"/>
      <c r="AS786" s="41"/>
      <c r="AU786" s="41"/>
      <c r="AW786" s="41"/>
      <c r="AY786" s="41"/>
      <c r="BA786" s="41"/>
      <c r="BC786" s="41"/>
      <c r="BE786" s="41"/>
      <c r="BG786" s="41"/>
      <c r="BI786" s="41"/>
      <c r="BK786" s="41"/>
      <c r="BM786" s="41"/>
      <c r="BO786" s="41"/>
    </row>
    <row r="787" spans="2:67" ht="12" x14ac:dyDescent="0.2">
      <c r="B787" s="16"/>
      <c r="C787" s="98">
        <f t="shared" si="1137"/>
        <v>76</v>
      </c>
      <c r="D787" s="98" t="s">
        <v>108</v>
      </c>
      <c r="E787" s="99" t="s">
        <v>1189</v>
      </c>
      <c r="F787" s="100" t="s">
        <v>1190</v>
      </c>
      <c r="G787" s="101" t="s">
        <v>584</v>
      </c>
      <c r="H787" s="102">
        <v>1</v>
      </c>
      <c r="I787" s="103"/>
      <c r="J787" s="104">
        <f t="shared" ref="J787" si="1138">H787*I787</f>
        <v>0</v>
      </c>
      <c r="K787" s="268"/>
      <c r="M787" s="41"/>
      <c r="O787" s="41"/>
      <c r="Q787" s="41"/>
      <c r="S787" s="41"/>
      <c r="U787" s="41"/>
      <c r="W787" s="41"/>
      <c r="Y787" s="41"/>
      <c r="AA787" s="41"/>
      <c r="AC787" s="41"/>
      <c r="AE787" s="41"/>
      <c r="AG787" s="41"/>
      <c r="AI787" s="41"/>
      <c r="AK787" s="41"/>
      <c r="AM787" s="41"/>
      <c r="AO787" s="41"/>
      <c r="AQ787" s="41"/>
      <c r="AS787" s="41"/>
      <c r="AU787" s="41"/>
      <c r="AW787" s="41"/>
      <c r="AY787" s="41"/>
      <c r="BA787" s="41"/>
      <c r="BC787" s="41"/>
      <c r="BE787" s="41"/>
      <c r="BG787" s="41"/>
      <c r="BI787" s="41"/>
      <c r="BK787" s="41"/>
      <c r="BM787" s="41"/>
      <c r="BO787" s="41"/>
    </row>
    <row r="788" spans="2:67" ht="12" x14ac:dyDescent="0.2">
      <c r="B788" s="16"/>
      <c r="C788" s="98">
        <f>C786+1</f>
        <v>76</v>
      </c>
      <c r="D788" s="98" t="s">
        <v>108</v>
      </c>
      <c r="E788" s="99" t="s">
        <v>884</v>
      </c>
      <c r="F788" s="100" t="s">
        <v>1191</v>
      </c>
      <c r="G788" s="101" t="s">
        <v>584</v>
      </c>
      <c r="H788" s="102">
        <v>2</v>
      </c>
      <c r="I788" s="103"/>
      <c r="J788" s="104">
        <f t="shared" si="1136"/>
        <v>0</v>
      </c>
      <c r="K788" s="268"/>
      <c r="M788" s="41"/>
      <c r="O788" s="41"/>
      <c r="Q788" s="41"/>
      <c r="S788" s="41"/>
      <c r="U788" s="41"/>
      <c r="W788" s="41"/>
      <c r="Y788" s="41"/>
      <c r="AA788" s="41"/>
      <c r="AC788" s="41"/>
      <c r="AE788" s="41"/>
      <c r="AG788" s="41"/>
      <c r="AI788" s="41"/>
      <c r="AK788" s="41"/>
      <c r="AM788" s="41"/>
      <c r="AO788" s="41"/>
      <c r="AQ788" s="41"/>
      <c r="AS788" s="41"/>
      <c r="AU788" s="41"/>
      <c r="AW788" s="41"/>
      <c r="AY788" s="41"/>
      <c r="BA788" s="41"/>
      <c r="BC788" s="41"/>
      <c r="BE788" s="41"/>
      <c r="BG788" s="41"/>
      <c r="BI788" s="41"/>
      <c r="BK788" s="41"/>
      <c r="BM788" s="41"/>
      <c r="BO788" s="41"/>
    </row>
    <row r="789" spans="2:67" ht="12" x14ac:dyDescent="0.2">
      <c r="B789" s="16"/>
      <c r="C789" s="98">
        <f t="shared" si="1137"/>
        <v>77</v>
      </c>
      <c r="D789" s="98" t="s">
        <v>108</v>
      </c>
      <c r="E789" s="99" t="s">
        <v>886</v>
      </c>
      <c r="F789" s="100" t="s">
        <v>1192</v>
      </c>
      <c r="G789" s="101" t="s">
        <v>584</v>
      </c>
      <c r="H789" s="102">
        <v>3</v>
      </c>
      <c r="I789" s="103"/>
      <c r="J789" s="104">
        <f t="shared" si="1136"/>
        <v>0</v>
      </c>
      <c r="K789" s="268"/>
      <c r="M789" s="41"/>
      <c r="O789" s="41"/>
      <c r="Q789" s="41"/>
      <c r="S789" s="41"/>
      <c r="U789" s="41"/>
      <c r="W789" s="41"/>
      <c r="Y789" s="41"/>
      <c r="AA789" s="41"/>
      <c r="AC789" s="41"/>
      <c r="AE789" s="41"/>
      <c r="AG789" s="41"/>
      <c r="AI789" s="41"/>
      <c r="AK789" s="41"/>
      <c r="AM789" s="41"/>
      <c r="AO789" s="41"/>
      <c r="AQ789" s="41"/>
      <c r="AS789" s="41"/>
      <c r="AU789" s="41"/>
      <c r="AW789" s="41"/>
      <c r="AY789" s="41"/>
      <c r="BA789" s="41"/>
      <c r="BC789" s="41"/>
      <c r="BE789" s="41"/>
      <c r="BG789" s="41"/>
      <c r="BI789" s="41"/>
      <c r="BK789" s="41"/>
      <c r="BM789" s="41"/>
      <c r="BO789" s="41"/>
    </row>
    <row r="790" spans="2:67" ht="12" x14ac:dyDescent="0.2">
      <c r="B790" s="16"/>
      <c r="C790" s="98">
        <f t="shared" si="1137"/>
        <v>78</v>
      </c>
      <c r="D790" s="98" t="s">
        <v>108</v>
      </c>
      <c r="E790" s="99" t="s">
        <v>888</v>
      </c>
      <c r="F790" s="100" t="s">
        <v>1193</v>
      </c>
      <c r="G790" s="101" t="s">
        <v>584</v>
      </c>
      <c r="H790" s="102">
        <v>13</v>
      </c>
      <c r="I790" s="103"/>
      <c r="J790" s="104">
        <f t="shared" si="1136"/>
        <v>0</v>
      </c>
      <c r="K790" s="268"/>
      <c r="M790" s="41"/>
      <c r="O790" s="41"/>
      <c r="Q790" s="41"/>
      <c r="S790" s="41"/>
      <c r="U790" s="41"/>
      <c r="W790" s="41"/>
      <c r="Y790" s="41"/>
      <c r="AA790" s="41"/>
      <c r="AC790" s="41"/>
      <c r="AE790" s="41"/>
      <c r="AG790" s="41"/>
      <c r="AI790" s="41"/>
      <c r="AK790" s="41"/>
      <c r="AM790" s="41"/>
      <c r="AO790" s="41"/>
      <c r="AQ790" s="41"/>
      <c r="AS790" s="41"/>
      <c r="AU790" s="41"/>
      <c r="AW790" s="41"/>
      <c r="AY790" s="41"/>
      <c r="BA790" s="41"/>
      <c r="BC790" s="41"/>
      <c r="BE790" s="41"/>
      <c r="BG790" s="41"/>
      <c r="BI790" s="41"/>
      <c r="BK790" s="41"/>
      <c r="BM790" s="41"/>
      <c r="BO790" s="41"/>
    </row>
    <row r="791" spans="2:67" ht="12" x14ac:dyDescent="0.2">
      <c r="B791" s="16"/>
      <c r="C791" s="98">
        <f t="shared" si="1137"/>
        <v>79</v>
      </c>
      <c r="D791" s="98" t="s">
        <v>108</v>
      </c>
      <c r="E791" s="99" t="s">
        <v>890</v>
      </c>
      <c r="F791" s="100" t="s">
        <v>1194</v>
      </c>
      <c r="G791" s="101" t="s">
        <v>584</v>
      </c>
      <c r="H791" s="102">
        <v>10</v>
      </c>
      <c r="I791" s="103"/>
      <c r="J791" s="104">
        <f t="shared" si="1136"/>
        <v>0</v>
      </c>
      <c r="K791" s="268"/>
      <c r="M791" s="41"/>
      <c r="O791" s="41"/>
      <c r="Q791" s="41"/>
      <c r="S791" s="41"/>
      <c r="U791" s="41"/>
      <c r="W791" s="41"/>
      <c r="Y791" s="41"/>
      <c r="AA791" s="41"/>
      <c r="AC791" s="41"/>
      <c r="AE791" s="41"/>
      <c r="AG791" s="41"/>
      <c r="AI791" s="41"/>
      <c r="AK791" s="41"/>
      <c r="AM791" s="41"/>
      <c r="AO791" s="41"/>
      <c r="AQ791" s="41"/>
      <c r="AS791" s="41"/>
      <c r="AU791" s="41"/>
      <c r="AW791" s="41"/>
      <c r="AY791" s="41"/>
      <c r="BA791" s="41"/>
      <c r="BC791" s="41"/>
      <c r="BE791" s="41"/>
      <c r="BG791" s="41"/>
      <c r="BI791" s="41"/>
      <c r="BK791" s="41"/>
      <c r="BM791" s="41"/>
      <c r="BO791" s="41"/>
    </row>
    <row r="792" spans="2:67" ht="12" x14ac:dyDescent="0.2">
      <c r="B792" s="16"/>
      <c r="C792" s="98">
        <f t="shared" si="1137"/>
        <v>80</v>
      </c>
      <c r="D792" s="98" t="s">
        <v>108</v>
      </c>
      <c r="E792" s="99" t="s">
        <v>892</v>
      </c>
      <c r="F792" s="100" t="s">
        <v>1195</v>
      </c>
      <c r="G792" s="101" t="s">
        <v>584</v>
      </c>
      <c r="H792" s="102">
        <v>3</v>
      </c>
      <c r="I792" s="103"/>
      <c r="J792" s="104">
        <f t="shared" si="1136"/>
        <v>0</v>
      </c>
      <c r="K792" s="268"/>
      <c r="M792" s="41"/>
      <c r="O792" s="41"/>
      <c r="Q792" s="41"/>
      <c r="S792" s="41"/>
      <c r="U792" s="41"/>
      <c r="W792" s="41"/>
      <c r="Y792" s="41"/>
      <c r="AA792" s="41"/>
      <c r="AC792" s="41"/>
      <c r="AE792" s="41"/>
      <c r="AG792" s="41"/>
      <c r="AI792" s="41"/>
      <c r="AK792" s="41"/>
      <c r="AM792" s="41"/>
      <c r="AO792" s="41"/>
      <c r="AQ792" s="41"/>
      <c r="AS792" s="41"/>
      <c r="AU792" s="41"/>
      <c r="AW792" s="41"/>
      <c r="AY792" s="41"/>
      <c r="BA792" s="41"/>
      <c r="BC792" s="41"/>
      <c r="BE792" s="41"/>
      <c r="BG792" s="41"/>
      <c r="BI792" s="41"/>
      <c r="BK792" s="41"/>
      <c r="BM792" s="41"/>
      <c r="BO792" s="41"/>
    </row>
    <row r="793" spans="2:67" ht="12" x14ac:dyDescent="0.2">
      <c r="B793" s="16"/>
      <c r="C793" s="98">
        <f t="shared" si="1137"/>
        <v>81</v>
      </c>
      <c r="D793" s="98" t="s">
        <v>108</v>
      </c>
      <c r="E793" s="99" t="s">
        <v>894</v>
      </c>
      <c r="F793" s="100" t="s">
        <v>1196</v>
      </c>
      <c r="G793" s="101" t="s">
        <v>584</v>
      </c>
      <c r="H793" s="102">
        <v>14</v>
      </c>
      <c r="I793" s="103"/>
      <c r="J793" s="104">
        <f t="shared" si="1136"/>
        <v>0</v>
      </c>
      <c r="K793" s="268"/>
      <c r="M793" s="41"/>
      <c r="O793" s="41"/>
      <c r="Q793" s="41"/>
      <c r="S793" s="41"/>
      <c r="U793" s="41"/>
      <c r="W793" s="41"/>
      <c r="Y793" s="41"/>
      <c r="AA793" s="41"/>
      <c r="AC793" s="41"/>
      <c r="AE793" s="41"/>
      <c r="AG793" s="41"/>
      <c r="AI793" s="41"/>
      <c r="AK793" s="41"/>
      <c r="AM793" s="41"/>
      <c r="AO793" s="41"/>
      <c r="AQ793" s="41"/>
      <c r="AS793" s="41"/>
      <c r="AU793" s="41"/>
      <c r="AW793" s="41"/>
      <c r="AY793" s="41"/>
      <c r="BA793" s="41"/>
      <c r="BC793" s="41"/>
      <c r="BE793" s="41"/>
      <c r="BG793" s="41"/>
      <c r="BI793" s="41"/>
      <c r="BK793" s="41"/>
      <c r="BM793" s="41"/>
      <c r="BO793" s="41"/>
    </row>
    <row r="794" spans="2:67" ht="12" x14ac:dyDescent="0.2">
      <c r="B794" s="16"/>
      <c r="C794" s="98">
        <f t="shared" si="1137"/>
        <v>82</v>
      </c>
      <c r="D794" s="98" t="s">
        <v>108</v>
      </c>
      <c r="E794" s="99" t="s">
        <v>896</v>
      </c>
      <c r="F794" s="100" t="s">
        <v>1197</v>
      </c>
      <c r="G794" s="101" t="s">
        <v>584</v>
      </c>
      <c r="H794" s="102">
        <v>9</v>
      </c>
      <c r="I794" s="103"/>
      <c r="J794" s="104">
        <f t="shared" si="1136"/>
        <v>0</v>
      </c>
      <c r="K794" s="268"/>
      <c r="M794" s="41"/>
      <c r="O794" s="41"/>
      <c r="Q794" s="41"/>
      <c r="S794" s="41"/>
      <c r="U794" s="41"/>
      <c r="W794" s="41"/>
      <c r="Y794" s="41"/>
      <c r="AA794" s="41"/>
      <c r="AC794" s="41"/>
      <c r="AE794" s="41"/>
      <c r="AG794" s="41"/>
      <c r="AI794" s="41"/>
      <c r="AK794" s="41"/>
      <c r="AM794" s="41"/>
      <c r="AO794" s="41"/>
      <c r="AQ794" s="41"/>
      <c r="AS794" s="41"/>
      <c r="AU794" s="41"/>
      <c r="AW794" s="41"/>
      <c r="AY794" s="41"/>
      <c r="BA794" s="41"/>
      <c r="BC794" s="41"/>
      <c r="BE794" s="41"/>
      <c r="BG794" s="41"/>
      <c r="BI794" s="41"/>
      <c r="BK794" s="41"/>
      <c r="BM794" s="41"/>
      <c r="BO794" s="41"/>
    </row>
    <row r="795" spans="2:67" ht="12" x14ac:dyDescent="0.2">
      <c r="B795" s="16"/>
      <c r="C795" s="98">
        <f t="shared" si="1137"/>
        <v>83</v>
      </c>
      <c r="D795" s="98" t="s">
        <v>108</v>
      </c>
      <c r="E795" s="99" t="s">
        <v>898</v>
      </c>
      <c r="F795" s="100" t="s">
        <v>899</v>
      </c>
      <c r="G795" s="101" t="s">
        <v>584</v>
      </c>
      <c r="H795" s="102">
        <v>1</v>
      </c>
      <c r="I795" s="103"/>
      <c r="J795" s="104">
        <f t="shared" si="1136"/>
        <v>0</v>
      </c>
      <c r="K795" s="268"/>
      <c r="M795" s="41"/>
      <c r="O795" s="41"/>
      <c r="Q795" s="41"/>
      <c r="S795" s="41"/>
      <c r="U795" s="41"/>
      <c r="W795" s="41"/>
      <c r="Y795" s="41"/>
      <c r="AA795" s="41"/>
      <c r="AC795" s="41"/>
      <c r="AE795" s="41"/>
      <c r="AG795" s="41"/>
      <c r="AI795" s="41"/>
      <c r="AK795" s="41"/>
      <c r="AM795" s="41"/>
      <c r="AO795" s="41"/>
      <c r="AQ795" s="41"/>
      <c r="AS795" s="41"/>
      <c r="AU795" s="41"/>
      <c r="AW795" s="41"/>
      <c r="AY795" s="41"/>
      <c r="BA795" s="41"/>
      <c r="BC795" s="41"/>
      <c r="BE795" s="41"/>
      <c r="BG795" s="41"/>
      <c r="BI795" s="41"/>
      <c r="BK795" s="41"/>
      <c r="BM795" s="41"/>
      <c r="BO795" s="41"/>
    </row>
    <row r="796" spans="2:67" ht="12" x14ac:dyDescent="0.2">
      <c r="B796" s="16"/>
      <c r="C796" s="98">
        <f t="shared" si="1137"/>
        <v>84</v>
      </c>
      <c r="D796" s="98" t="s">
        <v>108</v>
      </c>
      <c r="E796" s="99" t="s">
        <v>900</v>
      </c>
      <c r="F796" s="100" t="s">
        <v>901</v>
      </c>
      <c r="G796" s="101" t="s">
        <v>584</v>
      </c>
      <c r="H796" s="102">
        <v>2</v>
      </c>
      <c r="I796" s="103"/>
      <c r="J796" s="104">
        <f t="shared" si="1136"/>
        <v>0</v>
      </c>
      <c r="K796" s="268"/>
      <c r="M796" s="41"/>
      <c r="O796" s="41"/>
      <c r="Q796" s="41"/>
      <c r="S796" s="41"/>
      <c r="U796" s="41"/>
      <c r="W796" s="41"/>
      <c r="Y796" s="41"/>
      <c r="AA796" s="41"/>
      <c r="AC796" s="41"/>
      <c r="AE796" s="41"/>
      <c r="AG796" s="41"/>
      <c r="AI796" s="41"/>
      <c r="AK796" s="41"/>
      <c r="AM796" s="41"/>
      <c r="AO796" s="41"/>
      <c r="AQ796" s="41"/>
      <c r="AS796" s="41"/>
      <c r="AU796" s="41"/>
      <c r="AW796" s="41"/>
      <c r="AY796" s="41"/>
      <c r="BA796" s="41"/>
      <c r="BC796" s="41"/>
      <c r="BE796" s="41"/>
      <c r="BG796" s="41"/>
      <c r="BI796" s="41"/>
      <c r="BK796" s="41"/>
      <c r="BM796" s="41"/>
      <c r="BO796" s="41"/>
    </row>
    <row r="797" spans="2:67" ht="12" x14ac:dyDescent="0.2">
      <c r="B797" s="16"/>
      <c r="C797" s="98">
        <f t="shared" si="1137"/>
        <v>85</v>
      </c>
      <c r="D797" s="98" t="s">
        <v>108</v>
      </c>
      <c r="E797" s="99" t="s">
        <v>904</v>
      </c>
      <c r="F797" s="100" t="s">
        <v>905</v>
      </c>
      <c r="G797" s="101" t="s">
        <v>584</v>
      </c>
      <c r="H797" s="102">
        <v>2</v>
      </c>
      <c r="I797" s="103"/>
      <c r="J797" s="104">
        <f t="shared" si="1136"/>
        <v>0</v>
      </c>
      <c r="K797" s="268"/>
      <c r="M797" s="41"/>
      <c r="O797" s="41"/>
      <c r="Q797" s="41"/>
      <c r="S797" s="41"/>
      <c r="U797" s="41"/>
      <c r="W797" s="41"/>
      <c r="Y797" s="41"/>
      <c r="AA797" s="41"/>
      <c r="AC797" s="41"/>
      <c r="AE797" s="41"/>
      <c r="AG797" s="41"/>
      <c r="AI797" s="41"/>
      <c r="AK797" s="41"/>
      <c r="AM797" s="41"/>
      <c r="AO797" s="41"/>
      <c r="AQ797" s="41"/>
      <c r="AS797" s="41"/>
      <c r="AU797" s="41"/>
      <c r="AW797" s="41"/>
      <c r="AY797" s="41"/>
      <c r="BA797" s="41"/>
      <c r="BC797" s="41"/>
      <c r="BE797" s="41"/>
      <c r="BG797" s="41"/>
      <c r="BI797" s="41"/>
      <c r="BK797" s="41"/>
      <c r="BM797" s="41"/>
      <c r="BO797" s="41"/>
    </row>
    <row r="798" spans="2:67" ht="12" x14ac:dyDescent="0.2">
      <c r="B798" s="16"/>
      <c r="C798" s="98">
        <f t="shared" si="1137"/>
        <v>86</v>
      </c>
      <c r="D798" s="98" t="s">
        <v>108</v>
      </c>
      <c r="E798" s="99" t="s">
        <v>908</v>
      </c>
      <c r="F798" s="100" t="s">
        <v>909</v>
      </c>
      <c r="G798" s="101" t="s">
        <v>584</v>
      </c>
      <c r="H798" s="102">
        <v>47</v>
      </c>
      <c r="I798" s="103"/>
      <c r="J798" s="104">
        <f t="shared" si="1136"/>
        <v>0</v>
      </c>
      <c r="K798" s="268"/>
      <c r="M798" s="41"/>
      <c r="O798" s="41"/>
      <c r="Q798" s="41"/>
      <c r="S798" s="41"/>
      <c r="U798" s="41"/>
      <c r="W798" s="41"/>
      <c r="Y798" s="41"/>
      <c r="AA798" s="41"/>
      <c r="AC798" s="41"/>
      <c r="AE798" s="41"/>
      <c r="AG798" s="41"/>
      <c r="AI798" s="41"/>
      <c r="AK798" s="41"/>
      <c r="AM798" s="41"/>
      <c r="AO798" s="41"/>
      <c r="AQ798" s="41"/>
      <c r="AS798" s="41"/>
      <c r="AU798" s="41"/>
      <c r="AW798" s="41"/>
      <c r="AY798" s="41"/>
      <c r="BA798" s="41"/>
      <c r="BC798" s="41"/>
      <c r="BE798" s="41"/>
      <c r="BG798" s="41"/>
      <c r="BI798" s="41"/>
      <c r="BK798" s="41"/>
      <c r="BM798" s="41"/>
      <c r="BO798" s="41"/>
    </row>
    <row r="799" spans="2:67" x14ac:dyDescent="0.2">
      <c r="B799" s="23"/>
      <c r="C799" s="24"/>
      <c r="D799" s="24"/>
      <c r="E799" s="24"/>
      <c r="F799" s="24"/>
      <c r="G799" s="24"/>
      <c r="H799" s="24"/>
      <c r="I799" s="24"/>
      <c r="J799" s="24"/>
      <c r="K799" s="284"/>
      <c r="M799" s="41"/>
      <c r="O799" s="41"/>
      <c r="Q799" s="41"/>
      <c r="S799" s="41"/>
      <c r="U799" s="41"/>
      <c r="W799" s="41"/>
      <c r="Y799" s="41"/>
      <c r="AA799" s="41"/>
      <c r="AC799" s="41"/>
      <c r="AE799" s="41"/>
      <c r="AG799" s="41"/>
      <c r="AI799" s="41"/>
      <c r="AK799" s="41"/>
      <c r="AM799" s="41"/>
      <c r="AO799" s="41"/>
      <c r="AQ799" s="41"/>
      <c r="AS799" s="41"/>
      <c r="AU799" s="41"/>
      <c r="AW799" s="41"/>
      <c r="AY799" s="41"/>
      <c r="BA799" s="41"/>
      <c r="BC799" s="41"/>
      <c r="BE799" s="41"/>
      <c r="BG799" s="41"/>
      <c r="BI799" s="41"/>
      <c r="BK799" s="41"/>
      <c r="BM799" s="41"/>
      <c r="BO799" s="41"/>
    </row>
    <row r="800" spans="2:67" x14ac:dyDescent="0.2">
      <c r="M800" s="41"/>
      <c r="O800" s="41"/>
      <c r="Q800" s="41"/>
      <c r="S800" s="41"/>
      <c r="U800" s="41"/>
      <c r="W800" s="41"/>
      <c r="Y800" s="41"/>
      <c r="AA800" s="41"/>
      <c r="AC800" s="41"/>
      <c r="AE800" s="41"/>
      <c r="AG800" s="41"/>
      <c r="AI800" s="41"/>
      <c r="AK800" s="41"/>
      <c r="AM800" s="41"/>
      <c r="AO800" s="41"/>
      <c r="AQ800" s="41"/>
      <c r="AS800" s="41"/>
      <c r="AU800" s="41"/>
      <c r="AW800" s="41"/>
      <c r="AY800" s="41"/>
      <c r="BA800" s="41"/>
      <c r="BC800" s="41"/>
      <c r="BE800" s="41"/>
      <c r="BG800" s="41"/>
      <c r="BI800" s="41"/>
      <c r="BK800" s="41"/>
      <c r="BM800" s="41"/>
      <c r="BO800" s="41"/>
    </row>
    <row r="801" spans="13:67" x14ac:dyDescent="0.2">
      <c r="M801" s="41"/>
      <c r="O801" s="41"/>
      <c r="Q801" s="41"/>
      <c r="S801" s="41"/>
      <c r="U801" s="41"/>
      <c r="W801" s="41"/>
      <c r="Y801" s="41"/>
      <c r="AA801" s="41"/>
      <c r="AC801" s="41"/>
      <c r="AE801" s="41"/>
      <c r="AG801" s="41"/>
      <c r="AI801" s="41"/>
      <c r="AK801" s="41"/>
      <c r="AM801" s="41"/>
      <c r="AO801" s="41"/>
      <c r="AQ801" s="41"/>
      <c r="AS801" s="41"/>
      <c r="AU801" s="41"/>
      <c r="AW801" s="41"/>
      <c r="AY801" s="41"/>
      <c r="BA801" s="41"/>
      <c r="BC801" s="41"/>
      <c r="BE801" s="41"/>
      <c r="BG801" s="41"/>
      <c r="BI801" s="41"/>
      <c r="BK801" s="41"/>
      <c r="BM801" s="41"/>
      <c r="BO801" s="41"/>
    </row>
    <row r="802" spans="13:67" x14ac:dyDescent="0.2">
      <c r="M802" s="41"/>
      <c r="O802" s="41"/>
      <c r="Q802" s="41"/>
      <c r="S802" s="41"/>
      <c r="U802" s="41"/>
      <c r="W802" s="41"/>
      <c r="Y802" s="41"/>
      <c r="AA802" s="41"/>
      <c r="AC802" s="41"/>
      <c r="AE802" s="41"/>
      <c r="AG802" s="41"/>
      <c r="AI802" s="41"/>
      <c r="AK802" s="41"/>
      <c r="AM802" s="41"/>
      <c r="AO802" s="41"/>
      <c r="AQ802" s="41"/>
      <c r="AS802" s="41"/>
      <c r="AU802" s="41"/>
      <c r="AW802" s="41"/>
      <c r="AY802" s="41"/>
      <c r="BA802" s="41"/>
      <c r="BC802" s="41"/>
      <c r="BE802" s="41"/>
      <c r="BG802" s="41"/>
      <c r="BI802" s="41"/>
      <c r="BK802" s="41"/>
      <c r="BM802" s="41"/>
      <c r="BO802" s="41"/>
    </row>
    <row r="803" spans="13:67" x14ac:dyDescent="0.2">
      <c r="M803" s="41"/>
      <c r="O803" s="41"/>
      <c r="Q803" s="41"/>
      <c r="S803" s="41"/>
      <c r="U803" s="41"/>
      <c r="W803" s="41"/>
      <c r="Y803" s="41"/>
      <c r="AA803" s="41"/>
      <c r="AC803" s="41"/>
      <c r="AE803" s="41"/>
      <c r="AG803" s="41"/>
      <c r="AI803" s="41"/>
      <c r="AK803" s="41"/>
      <c r="AM803" s="41"/>
      <c r="AO803" s="41"/>
      <c r="AQ803" s="41"/>
      <c r="AS803" s="41"/>
      <c r="AU803" s="41"/>
      <c r="AW803" s="41"/>
      <c r="AY803" s="41"/>
      <c r="BA803" s="41"/>
      <c r="BC803" s="41"/>
      <c r="BE803" s="41"/>
      <c r="BG803" s="41"/>
      <c r="BI803" s="41"/>
      <c r="BK803" s="41"/>
      <c r="BM803" s="41"/>
      <c r="BO803" s="41"/>
    </row>
    <row r="804" spans="13:67" x14ac:dyDescent="0.2">
      <c r="M804" s="41"/>
      <c r="O804" s="41"/>
      <c r="Q804" s="41"/>
      <c r="S804" s="41"/>
      <c r="U804" s="41"/>
      <c r="W804" s="41"/>
      <c r="Y804" s="41"/>
      <c r="AA804" s="41"/>
      <c r="AC804" s="41"/>
      <c r="AE804" s="41"/>
      <c r="AG804" s="41"/>
      <c r="AI804" s="41"/>
      <c r="AK804" s="41"/>
      <c r="AM804" s="41"/>
      <c r="AO804" s="41"/>
      <c r="AQ804" s="41"/>
      <c r="AS804" s="41"/>
      <c r="AU804" s="41"/>
      <c r="AW804" s="41"/>
      <c r="AY804" s="41"/>
      <c r="BA804" s="41"/>
      <c r="BC804" s="41"/>
      <c r="BE804" s="41"/>
      <c r="BG804" s="41"/>
      <c r="BI804" s="41"/>
      <c r="BK804" s="41"/>
      <c r="BM804" s="41"/>
      <c r="BO804" s="41"/>
    </row>
    <row r="805" spans="13:67" x14ac:dyDescent="0.2">
      <c r="M805" s="41"/>
      <c r="O805" s="41"/>
      <c r="Q805" s="41"/>
      <c r="S805" s="41"/>
      <c r="U805" s="41"/>
      <c r="W805" s="41"/>
      <c r="Y805" s="41"/>
      <c r="AA805" s="41"/>
      <c r="AC805" s="41"/>
      <c r="AE805" s="41"/>
      <c r="AG805" s="41"/>
      <c r="AI805" s="41"/>
      <c r="AK805" s="41"/>
      <c r="AM805" s="41"/>
      <c r="AO805" s="41"/>
      <c r="AQ805" s="41"/>
      <c r="AS805" s="41"/>
      <c r="AU805" s="41"/>
      <c r="AW805" s="41"/>
      <c r="AY805" s="41"/>
      <c r="BA805" s="41"/>
      <c r="BC805" s="41"/>
      <c r="BE805" s="41"/>
      <c r="BG805" s="41"/>
      <c r="BI805" s="41"/>
      <c r="BK805" s="41"/>
      <c r="BM805" s="41"/>
      <c r="BO805" s="41"/>
    </row>
    <row r="806" spans="13:67" x14ac:dyDescent="0.2">
      <c r="M806" s="41"/>
      <c r="O806" s="41"/>
      <c r="Q806" s="41"/>
      <c r="S806" s="41"/>
      <c r="U806" s="41"/>
      <c r="W806" s="41"/>
      <c r="Y806" s="41"/>
      <c r="AA806" s="41"/>
      <c r="AC806" s="41"/>
      <c r="AE806" s="41"/>
      <c r="AG806" s="41"/>
      <c r="AI806" s="41"/>
      <c r="AK806" s="41"/>
      <c r="AM806" s="41"/>
      <c r="AO806" s="41"/>
      <c r="AQ806" s="41"/>
      <c r="AS806" s="41"/>
      <c r="AU806" s="41"/>
      <c r="AW806" s="41"/>
      <c r="AY806" s="41"/>
      <c r="BA806" s="41"/>
      <c r="BC806" s="41"/>
      <c r="BE806" s="41"/>
      <c r="BG806" s="41"/>
      <c r="BI806" s="41"/>
      <c r="BK806" s="41"/>
      <c r="BM806" s="41"/>
      <c r="BO806" s="41"/>
    </row>
    <row r="807" spans="13:67" x14ac:dyDescent="0.2">
      <c r="M807" s="41"/>
      <c r="O807" s="41"/>
      <c r="Q807" s="41"/>
      <c r="S807" s="41"/>
      <c r="U807" s="41"/>
      <c r="W807" s="41"/>
      <c r="Y807" s="41"/>
      <c r="AA807" s="41"/>
      <c r="AC807" s="41"/>
      <c r="AE807" s="41"/>
      <c r="AG807" s="41"/>
      <c r="AI807" s="41"/>
      <c r="AK807" s="41"/>
      <c r="AM807" s="41"/>
      <c r="AO807" s="41"/>
      <c r="AQ807" s="41"/>
      <c r="AS807" s="41"/>
      <c r="AU807" s="41"/>
      <c r="AW807" s="41"/>
      <c r="AY807" s="41"/>
      <c r="BA807" s="41"/>
      <c r="BC807" s="41"/>
      <c r="BE807" s="41"/>
      <c r="BG807" s="41"/>
      <c r="BI807" s="41"/>
      <c r="BK807" s="41"/>
      <c r="BM807" s="41"/>
      <c r="BO807" s="41"/>
    </row>
    <row r="808" spans="13:67" x14ac:dyDescent="0.2">
      <c r="M808" s="41"/>
      <c r="O808" s="41"/>
      <c r="Q808" s="41"/>
      <c r="S808" s="41"/>
      <c r="U808" s="41"/>
      <c r="W808" s="41"/>
      <c r="Y808" s="41"/>
      <c r="AA808" s="41"/>
      <c r="AC808" s="41"/>
      <c r="AE808" s="41"/>
      <c r="AG808" s="41"/>
      <c r="AI808" s="41"/>
      <c r="AK808" s="41"/>
      <c r="AM808" s="41"/>
      <c r="AO808" s="41"/>
      <c r="AQ808" s="41"/>
      <c r="AS808" s="41"/>
      <c r="AU808" s="41"/>
      <c r="AW808" s="41"/>
      <c r="AY808" s="41"/>
      <c r="BA808" s="41"/>
      <c r="BC808" s="41"/>
      <c r="BE808" s="41"/>
      <c r="BG808" s="41"/>
      <c r="BI808" s="41"/>
      <c r="BK808" s="41"/>
      <c r="BM808" s="41"/>
      <c r="BO808" s="41"/>
    </row>
    <row r="809" spans="13:67" x14ac:dyDescent="0.2">
      <c r="M809" s="41"/>
      <c r="O809" s="41"/>
      <c r="Q809" s="41"/>
      <c r="S809" s="41"/>
      <c r="U809" s="41"/>
      <c r="W809" s="41"/>
      <c r="Y809" s="41"/>
      <c r="AA809" s="41"/>
      <c r="AC809" s="41"/>
      <c r="AE809" s="41"/>
      <c r="AG809" s="41"/>
      <c r="AI809" s="41"/>
      <c r="AK809" s="41"/>
      <c r="AM809" s="41"/>
      <c r="AO809" s="41"/>
      <c r="AQ809" s="41"/>
      <c r="AS809" s="41"/>
      <c r="AU809" s="41"/>
      <c r="AW809" s="41"/>
      <c r="AY809" s="41"/>
      <c r="BA809" s="41"/>
      <c r="BC809" s="41"/>
      <c r="BE809" s="41"/>
      <c r="BG809" s="41"/>
      <c r="BI809" s="41"/>
      <c r="BK809" s="41"/>
      <c r="BM809" s="41"/>
      <c r="BO809" s="41"/>
    </row>
    <row r="810" spans="13:67" x14ac:dyDescent="0.2">
      <c r="M810" s="41"/>
      <c r="O810" s="41"/>
      <c r="Q810" s="41"/>
      <c r="S810" s="41"/>
      <c r="U810" s="41"/>
      <c r="W810" s="41"/>
      <c r="Y810" s="41"/>
      <c r="AA810" s="41"/>
      <c r="AC810" s="41"/>
      <c r="AE810" s="41"/>
      <c r="AG810" s="41"/>
      <c r="AI810" s="41"/>
      <c r="AK810" s="41"/>
      <c r="AM810" s="41"/>
      <c r="AO810" s="41"/>
      <c r="AQ810" s="41"/>
      <c r="AS810" s="41"/>
      <c r="AU810" s="41"/>
      <c r="AW810" s="41"/>
      <c r="AY810" s="41"/>
      <c r="BA810" s="41"/>
      <c r="BC810" s="41"/>
      <c r="BE810" s="41"/>
      <c r="BG810" s="41"/>
      <c r="BI810" s="41"/>
      <c r="BK810" s="41"/>
      <c r="BM810" s="41"/>
      <c r="BO810" s="41"/>
    </row>
    <row r="811" spans="13:67" x14ac:dyDescent="0.2">
      <c r="M811" s="41"/>
      <c r="O811" s="41"/>
      <c r="Q811" s="41"/>
      <c r="S811" s="41"/>
      <c r="U811" s="41"/>
      <c r="W811" s="41"/>
      <c r="Y811" s="41"/>
      <c r="AA811" s="41"/>
      <c r="AC811" s="41"/>
      <c r="AE811" s="41"/>
      <c r="AG811" s="41"/>
      <c r="AI811" s="41"/>
      <c r="AK811" s="41"/>
      <c r="AM811" s="41"/>
      <c r="AO811" s="41"/>
      <c r="AQ811" s="41"/>
      <c r="AS811" s="41"/>
      <c r="AU811" s="41"/>
      <c r="AW811" s="41"/>
      <c r="AY811" s="41"/>
      <c r="BA811" s="41"/>
      <c r="BC811" s="41"/>
      <c r="BE811" s="41"/>
      <c r="BG811" s="41"/>
      <c r="BI811" s="41"/>
      <c r="BK811" s="41"/>
      <c r="BM811" s="41"/>
      <c r="BO811" s="41"/>
    </row>
    <row r="812" spans="13:67" x14ac:dyDescent="0.2">
      <c r="M812" s="41"/>
      <c r="O812" s="41"/>
      <c r="Q812" s="41"/>
      <c r="S812" s="41"/>
      <c r="U812" s="41"/>
      <c r="W812" s="41"/>
      <c r="Y812" s="41"/>
      <c r="AA812" s="41"/>
      <c r="AC812" s="41"/>
      <c r="AE812" s="41"/>
      <c r="AG812" s="41"/>
      <c r="AI812" s="41"/>
      <c r="AK812" s="41"/>
      <c r="AM812" s="41"/>
      <c r="AO812" s="41"/>
      <c r="AQ812" s="41"/>
      <c r="AS812" s="41"/>
      <c r="AU812" s="41"/>
      <c r="AW812" s="41"/>
      <c r="AY812" s="41"/>
      <c r="BA812" s="41"/>
      <c r="BC812" s="41"/>
      <c r="BE812" s="41"/>
      <c r="BG812" s="41"/>
      <c r="BI812" s="41"/>
      <c r="BK812" s="41"/>
      <c r="BM812" s="41"/>
      <c r="BO812" s="41"/>
    </row>
    <row r="813" spans="13:67" x14ac:dyDescent="0.2">
      <c r="M813" s="41"/>
      <c r="O813" s="41"/>
      <c r="Q813" s="41"/>
      <c r="S813" s="41"/>
      <c r="U813" s="41"/>
      <c r="W813" s="41"/>
      <c r="Y813" s="41"/>
      <c r="AA813" s="41"/>
      <c r="AC813" s="41"/>
      <c r="AE813" s="41"/>
      <c r="AG813" s="41"/>
      <c r="AI813" s="41"/>
      <c r="AK813" s="41"/>
      <c r="AM813" s="41"/>
      <c r="AO813" s="41"/>
      <c r="AQ813" s="41"/>
      <c r="AS813" s="41"/>
      <c r="AU813" s="41"/>
      <c r="AW813" s="41"/>
      <c r="AY813" s="41"/>
      <c r="BA813" s="41"/>
      <c r="BC813" s="41"/>
      <c r="BE813" s="41"/>
      <c r="BG813" s="41"/>
      <c r="BI813" s="41"/>
      <c r="BK813" s="41"/>
      <c r="BM813" s="41"/>
      <c r="BO813" s="41"/>
    </row>
    <row r="814" spans="13:67" x14ac:dyDescent="0.2">
      <c r="M814" s="41"/>
      <c r="O814" s="41"/>
      <c r="Q814" s="41"/>
      <c r="S814" s="41"/>
      <c r="U814" s="41"/>
      <c r="W814" s="41"/>
      <c r="Y814" s="41"/>
      <c r="AA814" s="41"/>
      <c r="AC814" s="41"/>
      <c r="AE814" s="41"/>
      <c r="AG814" s="41"/>
      <c r="AI814" s="41"/>
      <c r="AK814" s="41"/>
      <c r="AM814" s="41"/>
      <c r="AO814" s="41"/>
      <c r="AQ814" s="41"/>
      <c r="AS814" s="41"/>
      <c r="AU814" s="41"/>
      <c r="AW814" s="41"/>
      <c r="AY814" s="41"/>
      <c r="BA814" s="41"/>
      <c r="BC814" s="41"/>
      <c r="BE814" s="41"/>
      <c r="BG814" s="41"/>
      <c r="BI814" s="41"/>
      <c r="BK814" s="41"/>
      <c r="BM814" s="41"/>
      <c r="BO814" s="41"/>
    </row>
    <row r="815" spans="13:67" x14ac:dyDescent="0.2">
      <c r="M815" s="41"/>
      <c r="O815" s="41"/>
      <c r="Q815" s="41"/>
      <c r="S815" s="41"/>
      <c r="U815" s="41"/>
      <c r="W815" s="41"/>
      <c r="Y815" s="41"/>
      <c r="AA815" s="41"/>
      <c r="AC815" s="41"/>
      <c r="AE815" s="41"/>
      <c r="AG815" s="41"/>
      <c r="AI815" s="41"/>
      <c r="AK815" s="41"/>
      <c r="AM815" s="41"/>
      <c r="AO815" s="41"/>
      <c r="AQ815" s="41"/>
      <c r="AS815" s="41"/>
      <c r="AU815" s="41"/>
      <c r="AW815" s="41"/>
      <c r="AY815" s="41"/>
      <c r="BA815" s="41"/>
      <c r="BC815" s="41"/>
      <c r="BE815" s="41"/>
      <c r="BG815" s="41"/>
      <c r="BI815" s="41"/>
      <c r="BK815" s="41"/>
      <c r="BM815" s="41"/>
      <c r="BO815" s="41"/>
    </row>
    <row r="816" spans="13:67" x14ac:dyDescent="0.2">
      <c r="M816" s="41"/>
      <c r="O816" s="41"/>
      <c r="Q816" s="41"/>
      <c r="S816" s="41"/>
      <c r="U816" s="41"/>
      <c r="W816" s="41"/>
      <c r="Y816" s="41"/>
      <c r="AA816" s="41"/>
      <c r="AC816" s="41"/>
      <c r="AE816" s="41"/>
      <c r="AG816" s="41"/>
      <c r="AI816" s="41"/>
      <c r="AK816" s="41"/>
      <c r="AM816" s="41"/>
      <c r="AO816" s="41"/>
      <c r="AQ816" s="41"/>
      <c r="AS816" s="41"/>
      <c r="AU816" s="41"/>
      <c r="AW816" s="41"/>
      <c r="AY816" s="41"/>
      <c r="BA816" s="41"/>
      <c r="BC816" s="41"/>
      <c r="BE816" s="41"/>
      <c r="BG816" s="41"/>
      <c r="BI816" s="41"/>
      <c r="BK816" s="41"/>
      <c r="BM816" s="41"/>
      <c r="BO816" s="41"/>
    </row>
    <row r="817" spans="13:67" x14ac:dyDescent="0.2">
      <c r="M817" s="41"/>
      <c r="O817" s="41"/>
      <c r="Q817" s="41"/>
      <c r="S817" s="41"/>
      <c r="U817" s="41"/>
      <c r="W817" s="41"/>
      <c r="Y817" s="41"/>
      <c r="AA817" s="41"/>
      <c r="AC817" s="41"/>
      <c r="AE817" s="41"/>
      <c r="AG817" s="41"/>
      <c r="AI817" s="41"/>
      <c r="AK817" s="41"/>
      <c r="AM817" s="41"/>
      <c r="AO817" s="41"/>
      <c r="AQ817" s="41"/>
      <c r="AS817" s="41"/>
      <c r="AU817" s="41"/>
      <c r="AW817" s="41"/>
      <c r="AY817" s="41"/>
      <c r="BA817" s="41"/>
      <c r="BC817" s="41"/>
      <c r="BE817" s="41"/>
      <c r="BG817" s="41"/>
      <c r="BI817" s="41"/>
      <c r="BK817" s="41"/>
      <c r="BM817" s="41"/>
      <c r="BO817" s="41"/>
    </row>
    <row r="818" spans="13:67" x14ac:dyDescent="0.2">
      <c r="M818" s="41"/>
      <c r="O818" s="41"/>
      <c r="Q818" s="41"/>
      <c r="S818" s="41"/>
      <c r="U818" s="41"/>
      <c r="W818" s="41"/>
      <c r="Y818" s="41"/>
      <c r="AA818" s="41"/>
      <c r="AC818" s="41"/>
      <c r="AE818" s="41"/>
      <c r="AG818" s="41"/>
      <c r="AI818" s="41"/>
      <c r="AK818" s="41"/>
      <c r="AM818" s="41"/>
      <c r="AO818" s="41"/>
      <c r="AQ818" s="41"/>
      <c r="AS818" s="41"/>
      <c r="AU818" s="41"/>
      <c r="AW818" s="41"/>
      <c r="AY818" s="41"/>
      <c r="BA818" s="41"/>
      <c r="BC818" s="41"/>
      <c r="BE818" s="41"/>
      <c r="BG818" s="41"/>
      <c r="BI818" s="41"/>
      <c r="BK818" s="41"/>
      <c r="BM818" s="41"/>
      <c r="BO818" s="41"/>
    </row>
    <row r="819" spans="13:67" x14ac:dyDescent="0.2">
      <c r="M819" s="41"/>
      <c r="O819" s="41"/>
      <c r="Q819" s="41"/>
      <c r="S819" s="41"/>
      <c r="U819" s="41"/>
      <c r="W819" s="41"/>
      <c r="Y819" s="41"/>
      <c r="AA819" s="41"/>
      <c r="AC819" s="41"/>
      <c r="AE819" s="41"/>
      <c r="AG819" s="41"/>
      <c r="AI819" s="41"/>
      <c r="AK819" s="41"/>
      <c r="AM819" s="41"/>
      <c r="AO819" s="41"/>
      <c r="AQ819" s="41"/>
      <c r="AS819" s="41"/>
      <c r="AU819" s="41"/>
      <c r="AW819" s="41"/>
      <c r="AY819" s="41"/>
      <c r="BA819" s="41"/>
      <c r="BC819" s="41"/>
      <c r="BE819" s="41"/>
      <c r="BG819" s="41"/>
      <c r="BI819" s="41"/>
      <c r="BK819" s="41"/>
      <c r="BM819" s="41"/>
      <c r="BO819" s="41"/>
    </row>
    <row r="820" spans="13:67" x14ac:dyDescent="0.2">
      <c r="M820" s="41"/>
      <c r="O820" s="41"/>
      <c r="Q820" s="41"/>
      <c r="S820" s="41"/>
      <c r="U820" s="41"/>
      <c r="W820" s="41"/>
      <c r="Y820" s="41"/>
      <c r="AA820" s="41"/>
      <c r="AC820" s="41"/>
      <c r="AE820" s="41"/>
      <c r="AG820" s="41"/>
      <c r="AI820" s="41"/>
      <c r="AK820" s="41"/>
      <c r="AM820" s="41"/>
      <c r="AO820" s="41"/>
      <c r="AQ820" s="41"/>
      <c r="AS820" s="41"/>
      <c r="AU820" s="41"/>
      <c r="AW820" s="41"/>
      <c r="AY820" s="41"/>
      <c r="BA820" s="41"/>
      <c r="BC820" s="41"/>
      <c r="BE820" s="41"/>
      <c r="BG820" s="41"/>
      <c r="BI820" s="41"/>
      <c r="BK820" s="41"/>
      <c r="BM820" s="41"/>
      <c r="BO820" s="41"/>
    </row>
    <row r="821" spans="13:67" x14ac:dyDescent="0.2">
      <c r="M821" s="41"/>
      <c r="O821" s="41"/>
      <c r="Q821" s="41"/>
      <c r="S821" s="41"/>
      <c r="U821" s="41"/>
      <c r="W821" s="41"/>
      <c r="Y821" s="41"/>
      <c r="AA821" s="41"/>
      <c r="AC821" s="41"/>
      <c r="AE821" s="41"/>
      <c r="AG821" s="41"/>
      <c r="AI821" s="41"/>
      <c r="AK821" s="41"/>
      <c r="AM821" s="41"/>
      <c r="AO821" s="41"/>
      <c r="AQ821" s="41"/>
      <c r="AS821" s="41"/>
      <c r="AU821" s="41"/>
      <c r="AW821" s="41"/>
      <c r="AY821" s="41"/>
      <c r="BA821" s="41"/>
      <c r="BC821" s="41"/>
      <c r="BE821" s="41"/>
      <c r="BG821" s="41"/>
      <c r="BI821" s="41"/>
      <c r="BK821" s="41"/>
      <c r="BM821" s="41"/>
      <c r="BO821" s="41"/>
    </row>
    <row r="822" spans="13:67" x14ac:dyDescent="0.2">
      <c r="M822" s="41"/>
      <c r="O822" s="41"/>
      <c r="Q822" s="41"/>
      <c r="S822" s="41"/>
      <c r="U822" s="41"/>
      <c r="W822" s="41"/>
      <c r="Y822" s="41"/>
      <c r="AA822" s="41"/>
      <c r="AC822" s="41"/>
      <c r="AE822" s="41"/>
      <c r="AG822" s="41"/>
      <c r="AI822" s="41"/>
      <c r="AK822" s="41"/>
      <c r="AM822" s="41"/>
      <c r="AO822" s="41"/>
      <c r="AQ822" s="41"/>
      <c r="AS822" s="41"/>
      <c r="AU822" s="41"/>
      <c r="AW822" s="41"/>
      <c r="AY822" s="41"/>
      <c r="BA822" s="41"/>
      <c r="BC822" s="41"/>
      <c r="BE822" s="41"/>
      <c r="BG822" s="41"/>
      <c r="BI822" s="41"/>
      <c r="BK822" s="41"/>
      <c r="BM822" s="41"/>
      <c r="BO822" s="41"/>
    </row>
    <row r="823" spans="13:67" x14ac:dyDescent="0.2">
      <c r="M823" s="41"/>
      <c r="O823" s="41"/>
      <c r="Q823" s="41"/>
      <c r="S823" s="41"/>
      <c r="U823" s="41"/>
      <c r="W823" s="41"/>
      <c r="Y823" s="41"/>
      <c r="AA823" s="41"/>
      <c r="AC823" s="41"/>
      <c r="AE823" s="41"/>
      <c r="AG823" s="41"/>
      <c r="AI823" s="41"/>
      <c r="AK823" s="41"/>
      <c r="AM823" s="41"/>
      <c r="AO823" s="41"/>
      <c r="AQ823" s="41"/>
      <c r="AS823" s="41"/>
      <c r="AU823" s="41"/>
      <c r="AW823" s="41"/>
      <c r="AY823" s="41"/>
      <c r="BA823" s="41"/>
      <c r="BC823" s="41"/>
      <c r="BE823" s="41"/>
      <c r="BG823" s="41"/>
      <c r="BI823" s="41"/>
      <c r="BK823" s="41"/>
      <c r="BM823" s="41"/>
      <c r="BO823" s="41"/>
    </row>
    <row r="824" spans="13:67" x14ac:dyDescent="0.2">
      <c r="M824" s="41"/>
      <c r="O824" s="41"/>
      <c r="Q824" s="41"/>
      <c r="S824" s="41"/>
      <c r="U824" s="41"/>
      <c r="W824" s="41"/>
      <c r="Y824" s="41"/>
      <c r="AA824" s="41"/>
      <c r="AC824" s="41"/>
      <c r="AE824" s="41"/>
      <c r="AG824" s="41"/>
      <c r="AI824" s="41"/>
      <c r="AK824" s="41"/>
      <c r="AM824" s="41"/>
      <c r="AO824" s="41"/>
      <c r="AQ824" s="41"/>
      <c r="AS824" s="41"/>
      <c r="AU824" s="41"/>
      <c r="AW824" s="41"/>
      <c r="AY824" s="41"/>
      <c r="BA824" s="41"/>
      <c r="BC824" s="41"/>
      <c r="BE824" s="41"/>
      <c r="BG824" s="41"/>
      <c r="BI824" s="41"/>
      <c r="BK824" s="41"/>
      <c r="BM824" s="41"/>
      <c r="BO824" s="41"/>
    </row>
    <row r="825" spans="13:67" x14ac:dyDescent="0.2">
      <c r="M825" s="41"/>
      <c r="O825" s="41"/>
      <c r="Q825" s="41"/>
      <c r="S825" s="41"/>
      <c r="U825" s="41"/>
      <c r="W825" s="41"/>
      <c r="Y825" s="41"/>
      <c r="AA825" s="41"/>
      <c r="AC825" s="41"/>
      <c r="AE825" s="41"/>
      <c r="AG825" s="41"/>
      <c r="AI825" s="41"/>
      <c r="AK825" s="41"/>
      <c r="AM825" s="41"/>
      <c r="AO825" s="41"/>
      <c r="AQ825" s="41"/>
      <c r="AS825" s="41"/>
      <c r="AU825" s="41"/>
      <c r="AW825" s="41"/>
      <c r="AY825" s="41"/>
      <c r="BA825" s="41"/>
      <c r="BC825" s="41"/>
      <c r="BE825" s="41"/>
      <c r="BG825" s="41"/>
      <c r="BI825" s="41"/>
      <c r="BK825" s="41"/>
      <c r="BM825" s="41"/>
      <c r="BO825" s="41"/>
    </row>
    <row r="826" spans="13:67" x14ac:dyDescent="0.2">
      <c r="M826" s="41"/>
      <c r="O826" s="41"/>
      <c r="Q826" s="41"/>
      <c r="S826" s="41"/>
      <c r="U826" s="41"/>
      <c r="W826" s="41"/>
      <c r="Y826" s="41"/>
      <c r="AA826" s="41"/>
      <c r="AC826" s="41"/>
      <c r="AE826" s="41"/>
      <c r="AG826" s="41"/>
      <c r="AI826" s="41"/>
      <c r="AK826" s="41"/>
      <c r="AM826" s="41"/>
      <c r="AO826" s="41"/>
      <c r="AQ826" s="41"/>
      <c r="AS826" s="41"/>
      <c r="AU826" s="41"/>
      <c r="AW826" s="41"/>
      <c r="AY826" s="41"/>
      <c r="BA826" s="41"/>
      <c r="BC826" s="41"/>
      <c r="BE826" s="41"/>
      <c r="BG826" s="41"/>
      <c r="BI826" s="41"/>
      <c r="BK826" s="41"/>
      <c r="BM826" s="41"/>
      <c r="BO826" s="41"/>
    </row>
    <row r="827" spans="13:67" x14ac:dyDescent="0.2">
      <c r="M827" s="41"/>
      <c r="O827" s="41"/>
      <c r="Q827" s="41"/>
      <c r="S827" s="41"/>
      <c r="U827" s="41"/>
      <c r="W827" s="41"/>
      <c r="Y827" s="41"/>
      <c r="AA827" s="41"/>
      <c r="AC827" s="41"/>
      <c r="AE827" s="41"/>
      <c r="AG827" s="41"/>
      <c r="AI827" s="41"/>
      <c r="AK827" s="41"/>
      <c r="AM827" s="41"/>
      <c r="AO827" s="41"/>
      <c r="AQ827" s="41"/>
      <c r="AS827" s="41"/>
      <c r="AU827" s="41"/>
      <c r="AW827" s="41"/>
      <c r="AY827" s="41"/>
      <c r="BA827" s="41"/>
      <c r="BC827" s="41"/>
      <c r="BE827" s="41"/>
      <c r="BG827" s="41"/>
      <c r="BI827" s="41"/>
      <c r="BK827" s="41"/>
      <c r="BM827" s="41"/>
      <c r="BO827" s="41"/>
    </row>
    <row r="828" spans="13:67" x14ac:dyDescent="0.2">
      <c r="M828" s="41"/>
      <c r="O828" s="41"/>
      <c r="Q828" s="41"/>
      <c r="S828" s="41"/>
      <c r="U828" s="41"/>
      <c r="W828" s="41"/>
      <c r="Y828" s="41"/>
      <c r="AA828" s="41"/>
      <c r="AC828" s="41"/>
      <c r="AE828" s="41"/>
      <c r="AG828" s="41"/>
      <c r="AI828" s="41"/>
      <c r="AK828" s="41"/>
      <c r="AM828" s="41"/>
      <c r="AO828" s="41"/>
      <c r="AQ828" s="41"/>
      <c r="AS828" s="41"/>
      <c r="AU828" s="41"/>
      <c r="AW828" s="41"/>
      <c r="AY828" s="41"/>
      <c r="BA828" s="41"/>
      <c r="BC828" s="41"/>
      <c r="BE828" s="41"/>
      <c r="BG828" s="41"/>
      <c r="BI828" s="41"/>
      <c r="BK828" s="41"/>
      <c r="BM828" s="41"/>
      <c r="BO828" s="41"/>
    </row>
    <row r="829" spans="13:67" x14ac:dyDescent="0.2">
      <c r="M829" s="41"/>
      <c r="O829" s="41"/>
      <c r="Q829" s="41"/>
      <c r="S829" s="41"/>
      <c r="U829" s="41"/>
      <c r="W829" s="41"/>
      <c r="Y829" s="41"/>
      <c r="AA829" s="41"/>
      <c r="AC829" s="41"/>
      <c r="AE829" s="41"/>
      <c r="AG829" s="41"/>
      <c r="AI829" s="41"/>
      <c r="AK829" s="41"/>
      <c r="AM829" s="41"/>
      <c r="AO829" s="41"/>
      <c r="AQ829" s="41"/>
      <c r="AS829" s="41"/>
      <c r="AU829" s="41"/>
      <c r="AW829" s="41"/>
      <c r="AY829" s="41"/>
      <c r="BA829" s="41"/>
      <c r="BC829" s="41"/>
      <c r="BE829" s="41"/>
      <c r="BG829" s="41"/>
      <c r="BI829" s="41"/>
      <c r="BK829" s="41"/>
      <c r="BM829" s="41"/>
      <c r="BO829" s="41"/>
    </row>
    <row r="830" spans="13:67" x14ac:dyDescent="0.2">
      <c r="M830" s="41"/>
      <c r="O830" s="41"/>
      <c r="Q830" s="41"/>
      <c r="S830" s="41"/>
      <c r="U830" s="41"/>
      <c r="W830" s="41"/>
      <c r="Y830" s="41"/>
      <c r="AA830" s="41"/>
      <c r="AC830" s="41"/>
      <c r="AE830" s="41"/>
      <c r="AG830" s="41"/>
      <c r="AI830" s="41"/>
      <c r="AK830" s="41"/>
      <c r="AM830" s="41"/>
      <c r="AO830" s="41"/>
      <c r="AQ830" s="41"/>
      <c r="AS830" s="41"/>
      <c r="AU830" s="41"/>
      <c r="AW830" s="41"/>
      <c r="AY830" s="41"/>
      <c r="BA830" s="41"/>
      <c r="BC830" s="41"/>
      <c r="BE830" s="41"/>
      <c r="BG830" s="41"/>
      <c r="BI830" s="41"/>
      <c r="BK830" s="41"/>
      <c r="BM830" s="41"/>
      <c r="BO830" s="41"/>
    </row>
    <row r="831" spans="13:67" x14ac:dyDescent="0.2">
      <c r="M831" s="41"/>
      <c r="O831" s="41"/>
      <c r="Q831" s="41"/>
      <c r="S831" s="41"/>
      <c r="U831" s="41"/>
      <c r="W831" s="41"/>
      <c r="Y831" s="41"/>
      <c r="AA831" s="41"/>
      <c r="AC831" s="41"/>
      <c r="AE831" s="41"/>
      <c r="AG831" s="41"/>
      <c r="AI831" s="41"/>
      <c r="AK831" s="41"/>
      <c r="AM831" s="41"/>
      <c r="AO831" s="41"/>
      <c r="AQ831" s="41"/>
      <c r="AS831" s="41"/>
      <c r="AU831" s="41"/>
      <c r="AW831" s="41"/>
      <c r="AY831" s="41"/>
      <c r="BA831" s="41"/>
      <c r="BC831" s="41"/>
      <c r="BE831" s="41"/>
      <c r="BG831" s="41"/>
      <c r="BI831" s="41"/>
      <c r="BK831" s="41"/>
      <c r="BM831" s="41"/>
      <c r="BO831" s="41"/>
    </row>
    <row r="832" spans="13:67" x14ac:dyDescent="0.2">
      <c r="M832" s="41"/>
      <c r="O832" s="41"/>
      <c r="Q832" s="41"/>
      <c r="S832" s="41"/>
      <c r="U832" s="41"/>
      <c r="W832" s="41"/>
      <c r="Y832" s="41"/>
      <c r="AA832" s="41"/>
      <c r="AC832" s="41"/>
      <c r="AE832" s="41"/>
      <c r="AG832" s="41"/>
      <c r="AI832" s="41"/>
      <c r="AK832" s="41"/>
      <c r="AM832" s="41"/>
      <c r="AO832" s="41"/>
      <c r="AQ832" s="41"/>
      <c r="AS832" s="41"/>
      <c r="AU832" s="41"/>
      <c r="AW832" s="41"/>
      <c r="AY832" s="41"/>
      <c r="BA832" s="41"/>
      <c r="BC832" s="41"/>
      <c r="BE832" s="41"/>
      <c r="BG832" s="41"/>
      <c r="BI832" s="41"/>
      <c r="BK832" s="41"/>
      <c r="BM832" s="41"/>
      <c r="BO832" s="41"/>
    </row>
    <row r="833" spans="13:67" x14ac:dyDescent="0.2">
      <c r="M833" s="41"/>
      <c r="O833" s="41"/>
      <c r="Q833" s="41"/>
      <c r="S833" s="41"/>
      <c r="U833" s="41"/>
      <c r="W833" s="41"/>
      <c r="Y833" s="41"/>
      <c r="AA833" s="41"/>
      <c r="AC833" s="41"/>
      <c r="AE833" s="41"/>
      <c r="AG833" s="41"/>
      <c r="AI833" s="41"/>
      <c r="AK833" s="41"/>
      <c r="AM833" s="41"/>
      <c r="AO833" s="41"/>
      <c r="AQ833" s="41"/>
      <c r="AS833" s="41"/>
      <c r="AU833" s="41"/>
      <c r="AW833" s="41"/>
      <c r="AY833" s="41"/>
      <c r="BA833" s="41"/>
      <c r="BC833" s="41"/>
      <c r="BE833" s="41"/>
      <c r="BG833" s="41"/>
      <c r="BI833" s="41"/>
      <c r="BK833" s="41"/>
      <c r="BM833" s="41"/>
      <c r="BO833" s="41"/>
    </row>
    <row r="834" spans="13:67" x14ac:dyDescent="0.2">
      <c r="M834" s="41"/>
      <c r="O834" s="41"/>
      <c r="Q834" s="41"/>
      <c r="S834" s="41"/>
      <c r="U834" s="41"/>
      <c r="W834" s="41"/>
      <c r="Y834" s="41"/>
      <c r="AA834" s="41"/>
      <c r="AC834" s="41"/>
      <c r="AE834" s="41"/>
      <c r="AG834" s="41"/>
      <c r="AI834" s="41"/>
      <c r="AK834" s="41"/>
      <c r="AM834" s="41"/>
      <c r="AO834" s="41"/>
      <c r="AQ834" s="41"/>
      <c r="AS834" s="41"/>
      <c r="AU834" s="41"/>
      <c r="AW834" s="41"/>
      <c r="AY834" s="41"/>
      <c r="BA834" s="41"/>
      <c r="BC834" s="41"/>
      <c r="BE834" s="41"/>
      <c r="BG834" s="41"/>
      <c r="BI834" s="41"/>
      <c r="BK834" s="41"/>
      <c r="BM834" s="41"/>
      <c r="BO834" s="41"/>
    </row>
    <row r="835" spans="13:67" x14ac:dyDescent="0.2">
      <c r="M835" s="41"/>
      <c r="O835" s="41"/>
      <c r="Q835" s="41"/>
      <c r="S835" s="41"/>
      <c r="U835" s="41"/>
      <c r="W835" s="41"/>
      <c r="Y835" s="41"/>
      <c r="AA835" s="41"/>
      <c r="AC835" s="41"/>
      <c r="AE835" s="41"/>
      <c r="AG835" s="41"/>
      <c r="AI835" s="41"/>
      <c r="AK835" s="41"/>
      <c r="AM835" s="41"/>
      <c r="AO835" s="41"/>
      <c r="AQ835" s="41"/>
      <c r="AS835" s="41"/>
      <c r="AU835" s="41"/>
      <c r="AW835" s="41"/>
      <c r="AY835" s="41"/>
      <c r="BA835" s="41"/>
      <c r="BC835" s="41"/>
      <c r="BE835" s="41"/>
      <c r="BG835" s="41"/>
      <c r="BI835" s="41"/>
      <c r="BK835" s="41"/>
      <c r="BM835" s="41"/>
      <c r="BO835" s="41"/>
    </row>
    <row r="836" spans="13:67" x14ac:dyDescent="0.2">
      <c r="M836" s="41"/>
      <c r="O836" s="41"/>
      <c r="Q836" s="41"/>
      <c r="S836" s="41"/>
      <c r="U836" s="41"/>
      <c r="W836" s="41"/>
      <c r="Y836" s="41"/>
      <c r="AA836" s="41"/>
      <c r="AC836" s="41"/>
      <c r="AE836" s="41"/>
      <c r="AG836" s="41"/>
      <c r="AI836" s="41"/>
      <c r="AK836" s="41"/>
      <c r="AM836" s="41"/>
      <c r="AO836" s="41"/>
      <c r="AQ836" s="41"/>
      <c r="AS836" s="41"/>
      <c r="AU836" s="41"/>
      <c r="AW836" s="41"/>
      <c r="AY836" s="41"/>
      <c r="BA836" s="41"/>
      <c r="BC836" s="41"/>
      <c r="BE836" s="41"/>
      <c r="BG836" s="41"/>
      <c r="BI836" s="41"/>
      <c r="BK836" s="41"/>
      <c r="BM836" s="41"/>
      <c r="BO836" s="41"/>
    </row>
    <row r="837" spans="13:67" x14ac:dyDescent="0.2">
      <c r="M837" s="41"/>
      <c r="O837" s="41"/>
      <c r="Q837" s="41"/>
      <c r="S837" s="41"/>
      <c r="U837" s="41"/>
      <c r="W837" s="41"/>
      <c r="Y837" s="41"/>
      <c r="AA837" s="41"/>
      <c r="AC837" s="41"/>
      <c r="AE837" s="41"/>
      <c r="AG837" s="41"/>
      <c r="AI837" s="41"/>
      <c r="AK837" s="41"/>
      <c r="AM837" s="41"/>
      <c r="AO837" s="41"/>
      <c r="AQ837" s="41"/>
      <c r="AS837" s="41"/>
      <c r="AU837" s="41"/>
      <c r="AW837" s="41"/>
      <c r="AY837" s="41"/>
      <c r="BA837" s="41"/>
      <c r="BC837" s="41"/>
      <c r="BE837" s="41"/>
      <c r="BG837" s="41"/>
      <c r="BI837" s="41"/>
      <c r="BK837" s="41"/>
      <c r="BM837" s="41"/>
      <c r="BO837" s="41"/>
    </row>
    <row r="838" spans="13:67" x14ac:dyDescent="0.2">
      <c r="M838" s="41"/>
      <c r="O838" s="41"/>
      <c r="Q838" s="41"/>
      <c r="S838" s="41"/>
      <c r="U838" s="41"/>
      <c r="W838" s="41"/>
      <c r="Y838" s="41"/>
      <c r="AA838" s="41"/>
      <c r="AC838" s="41"/>
      <c r="AE838" s="41"/>
      <c r="AG838" s="41"/>
      <c r="AI838" s="41"/>
      <c r="AK838" s="41"/>
      <c r="AM838" s="41"/>
      <c r="AO838" s="41"/>
      <c r="AQ838" s="41"/>
      <c r="AS838" s="41"/>
      <c r="AU838" s="41"/>
      <c r="AW838" s="41"/>
      <c r="AY838" s="41"/>
      <c r="BA838" s="41"/>
      <c r="BC838" s="41"/>
      <c r="BE838" s="41"/>
      <c r="BG838" s="41"/>
      <c r="BI838" s="41"/>
      <c r="BK838" s="41"/>
      <c r="BM838" s="41"/>
      <c r="BO838" s="41"/>
    </row>
    <row r="839" spans="13:67" x14ac:dyDescent="0.2">
      <c r="M839" s="41"/>
      <c r="O839" s="41"/>
      <c r="Q839" s="41"/>
      <c r="S839" s="41"/>
      <c r="U839" s="41"/>
      <c r="W839" s="41"/>
      <c r="Y839" s="41"/>
      <c r="AA839" s="41"/>
      <c r="AC839" s="41"/>
      <c r="AE839" s="41"/>
      <c r="AG839" s="41"/>
      <c r="AI839" s="41"/>
      <c r="AK839" s="41"/>
      <c r="AM839" s="41"/>
      <c r="AO839" s="41"/>
      <c r="AQ839" s="41"/>
      <c r="AS839" s="41"/>
      <c r="AU839" s="41"/>
      <c r="AW839" s="41"/>
      <c r="AY839" s="41"/>
      <c r="BA839" s="41"/>
      <c r="BC839" s="41"/>
      <c r="BE839" s="41"/>
      <c r="BG839" s="41"/>
      <c r="BI839" s="41"/>
      <c r="BK839" s="41"/>
      <c r="BM839" s="41"/>
      <c r="BO839" s="41"/>
    </row>
    <row r="840" spans="13:67" x14ac:dyDescent="0.2">
      <c r="M840" s="41"/>
      <c r="O840" s="41"/>
      <c r="Q840" s="41"/>
      <c r="S840" s="41"/>
      <c r="U840" s="41"/>
      <c r="W840" s="41"/>
      <c r="Y840" s="41"/>
      <c r="AA840" s="41"/>
      <c r="AC840" s="41"/>
      <c r="AE840" s="41"/>
      <c r="AG840" s="41"/>
      <c r="AI840" s="41"/>
      <c r="AK840" s="41"/>
      <c r="AM840" s="41"/>
      <c r="AO840" s="41"/>
      <c r="AQ840" s="41"/>
      <c r="AS840" s="41"/>
      <c r="AU840" s="41"/>
      <c r="AW840" s="41"/>
      <c r="AY840" s="41"/>
      <c r="BA840" s="41"/>
      <c r="BC840" s="41"/>
      <c r="BE840" s="41"/>
      <c r="BG840" s="41"/>
      <c r="BI840" s="41"/>
      <c r="BK840" s="41"/>
      <c r="BM840" s="41"/>
      <c r="BO840" s="41"/>
    </row>
    <row r="841" spans="13:67" x14ac:dyDescent="0.2">
      <c r="M841" s="41"/>
      <c r="O841" s="41"/>
      <c r="Q841" s="41"/>
      <c r="S841" s="41"/>
      <c r="U841" s="41"/>
      <c r="W841" s="41"/>
      <c r="Y841" s="41"/>
      <c r="AA841" s="41"/>
      <c r="AC841" s="41"/>
      <c r="AE841" s="41"/>
      <c r="AG841" s="41"/>
      <c r="AI841" s="41"/>
      <c r="AK841" s="41"/>
      <c r="AM841" s="41"/>
      <c r="AO841" s="41"/>
      <c r="AQ841" s="41"/>
      <c r="AS841" s="41"/>
      <c r="AU841" s="41"/>
      <c r="AW841" s="41"/>
      <c r="AY841" s="41"/>
      <c r="BA841" s="41"/>
      <c r="BC841" s="41"/>
      <c r="BE841" s="41"/>
      <c r="BG841" s="41"/>
      <c r="BI841" s="41"/>
      <c r="BK841" s="41"/>
      <c r="BM841" s="41"/>
      <c r="BO841" s="41"/>
    </row>
    <row r="842" spans="13:67" x14ac:dyDescent="0.2">
      <c r="M842" s="41"/>
      <c r="O842" s="41"/>
      <c r="Q842" s="41"/>
      <c r="S842" s="41"/>
      <c r="U842" s="41"/>
      <c r="W842" s="41"/>
      <c r="Y842" s="41"/>
      <c r="AA842" s="41"/>
      <c r="AC842" s="41"/>
      <c r="AE842" s="41"/>
      <c r="AG842" s="41"/>
      <c r="AI842" s="41"/>
      <c r="AK842" s="41"/>
      <c r="AM842" s="41"/>
      <c r="AO842" s="41"/>
      <c r="AQ842" s="41"/>
      <c r="AS842" s="41"/>
      <c r="AU842" s="41"/>
      <c r="AW842" s="41"/>
      <c r="AY842" s="41"/>
      <c r="BA842" s="41"/>
      <c r="BC842" s="41"/>
      <c r="BE842" s="41"/>
      <c r="BG842" s="41"/>
      <c r="BI842" s="41"/>
      <c r="BK842" s="41"/>
      <c r="BM842" s="41"/>
      <c r="BO842" s="41"/>
    </row>
    <row r="843" spans="13:67" x14ac:dyDescent="0.2">
      <c r="M843" s="41"/>
      <c r="O843" s="41"/>
      <c r="Q843" s="41"/>
      <c r="S843" s="41"/>
      <c r="U843" s="41"/>
      <c r="W843" s="41"/>
      <c r="Y843" s="41"/>
      <c r="AA843" s="41"/>
      <c r="AC843" s="41"/>
      <c r="AE843" s="41"/>
      <c r="AG843" s="41"/>
      <c r="AI843" s="41"/>
      <c r="AK843" s="41"/>
      <c r="AM843" s="41"/>
      <c r="AO843" s="41"/>
      <c r="AQ843" s="41"/>
      <c r="AS843" s="41"/>
      <c r="AU843" s="41"/>
      <c r="AW843" s="41"/>
      <c r="AY843" s="41"/>
      <c r="BA843" s="41"/>
      <c r="BC843" s="41"/>
      <c r="BE843" s="41"/>
      <c r="BG843" s="41"/>
      <c r="BI843" s="41"/>
      <c r="BK843" s="41"/>
      <c r="BM843" s="41"/>
      <c r="BO843" s="41"/>
    </row>
    <row r="844" spans="13:67" x14ac:dyDescent="0.2">
      <c r="M844" s="41"/>
      <c r="O844" s="41"/>
      <c r="Q844" s="41"/>
      <c r="S844" s="41"/>
      <c r="U844" s="41"/>
      <c r="W844" s="41"/>
      <c r="Y844" s="41"/>
      <c r="AA844" s="41"/>
      <c r="AC844" s="41"/>
      <c r="AE844" s="41"/>
      <c r="AG844" s="41"/>
      <c r="AI844" s="41"/>
      <c r="AK844" s="41"/>
      <c r="AM844" s="41"/>
      <c r="AO844" s="41"/>
      <c r="AQ844" s="41"/>
      <c r="AS844" s="41"/>
      <c r="AU844" s="41"/>
      <c r="AW844" s="41"/>
      <c r="AY844" s="41"/>
      <c r="BA844" s="41"/>
      <c r="BC844" s="41"/>
      <c r="BE844" s="41"/>
      <c r="BG844" s="41"/>
      <c r="BI844" s="41"/>
      <c r="BK844" s="41"/>
      <c r="BM844" s="41"/>
      <c r="BO844" s="41"/>
    </row>
    <row r="845" spans="13:67" x14ac:dyDescent="0.2">
      <c r="M845" s="41"/>
      <c r="O845" s="41"/>
      <c r="Q845" s="41"/>
      <c r="S845" s="41"/>
      <c r="U845" s="41"/>
      <c r="W845" s="41"/>
      <c r="Y845" s="41"/>
      <c r="AA845" s="41"/>
      <c r="AC845" s="41"/>
      <c r="AE845" s="41"/>
      <c r="AG845" s="41"/>
      <c r="AI845" s="41"/>
      <c r="AK845" s="41"/>
      <c r="AM845" s="41"/>
      <c r="AO845" s="41"/>
      <c r="AQ845" s="41"/>
      <c r="AS845" s="41"/>
      <c r="AU845" s="41"/>
      <c r="AW845" s="41"/>
      <c r="AY845" s="41"/>
      <c r="BA845" s="41"/>
      <c r="BC845" s="41"/>
      <c r="BE845" s="41"/>
      <c r="BG845" s="41"/>
      <c r="BI845" s="41"/>
      <c r="BK845" s="41"/>
      <c r="BM845" s="41"/>
      <c r="BO845" s="41"/>
    </row>
    <row r="846" spans="13:67" x14ac:dyDescent="0.2">
      <c r="M846" s="41"/>
      <c r="O846" s="41"/>
      <c r="Q846" s="41"/>
      <c r="S846" s="41"/>
      <c r="U846" s="41"/>
      <c r="W846" s="41"/>
      <c r="Y846" s="41"/>
      <c r="AA846" s="41"/>
      <c r="AC846" s="41"/>
      <c r="AE846" s="41"/>
      <c r="AG846" s="41"/>
      <c r="AI846" s="41"/>
      <c r="AK846" s="41"/>
      <c r="AM846" s="41"/>
      <c r="AO846" s="41"/>
      <c r="AQ846" s="41"/>
      <c r="AS846" s="41"/>
      <c r="AU846" s="41"/>
      <c r="AW846" s="41"/>
      <c r="AY846" s="41"/>
      <c r="BA846" s="41"/>
      <c r="BC846" s="41"/>
      <c r="BE846" s="41"/>
      <c r="BG846" s="41"/>
      <c r="BI846" s="41"/>
      <c r="BK846" s="41"/>
      <c r="BM846" s="41"/>
      <c r="BO846" s="41"/>
    </row>
    <row r="847" spans="13:67" x14ac:dyDescent="0.2">
      <c r="M847" s="41"/>
      <c r="O847" s="41"/>
      <c r="Q847" s="41"/>
      <c r="S847" s="41"/>
      <c r="U847" s="41"/>
      <c r="W847" s="41"/>
      <c r="Y847" s="41"/>
      <c r="AA847" s="41"/>
      <c r="AC847" s="41"/>
      <c r="AE847" s="41"/>
      <c r="AG847" s="41"/>
      <c r="AI847" s="41"/>
      <c r="AK847" s="41"/>
      <c r="AM847" s="41"/>
      <c r="AO847" s="41"/>
      <c r="AQ847" s="41"/>
      <c r="AS847" s="41"/>
      <c r="AU847" s="41"/>
      <c r="AW847" s="41"/>
      <c r="AY847" s="41"/>
      <c r="BA847" s="41"/>
      <c r="BC847" s="41"/>
      <c r="BE847" s="41"/>
      <c r="BG847" s="41"/>
      <c r="BI847" s="41"/>
      <c r="BK847" s="41"/>
      <c r="BM847" s="41"/>
      <c r="BO847" s="41"/>
    </row>
    <row r="848" spans="13:67" x14ac:dyDescent="0.2">
      <c r="M848" s="41"/>
      <c r="O848" s="41"/>
      <c r="Q848" s="41"/>
      <c r="S848" s="41"/>
      <c r="U848" s="41"/>
      <c r="W848" s="41"/>
      <c r="Y848" s="41"/>
      <c r="AA848" s="41"/>
      <c r="AC848" s="41"/>
      <c r="AE848" s="41"/>
      <c r="AG848" s="41"/>
      <c r="AI848" s="41"/>
      <c r="AK848" s="41"/>
      <c r="AM848" s="41"/>
      <c r="AO848" s="41"/>
      <c r="AQ848" s="41"/>
      <c r="AS848" s="41"/>
      <c r="AU848" s="41"/>
      <c r="AW848" s="41"/>
      <c r="AY848" s="41"/>
      <c r="BA848" s="41"/>
      <c r="BC848" s="41"/>
      <c r="BE848" s="41"/>
      <c r="BG848" s="41"/>
      <c r="BI848" s="41"/>
      <c r="BK848" s="41"/>
      <c r="BM848" s="41"/>
      <c r="BO848" s="41"/>
    </row>
    <row r="849" spans="13:67" x14ac:dyDescent="0.2">
      <c r="M849" s="41"/>
      <c r="O849" s="41"/>
      <c r="Q849" s="41"/>
      <c r="S849" s="41"/>
      <c r="U849" s="41"/>
      <c r="W849" s="41"/>
      <c r="Y849" s="41"/>
      <c r="AA849" s="41"/>
      <c r="AC849" s="41"/>
      <c r="AE849" s="41"/>
      <c r="AG849" s="41"/>
      <c r="AI849" s="41"/>
      <c r="AK849" s="41"/>
      <c r="AM849" s="41"/>
      <c r="AO849" s="41"/>
      <c r="AQ849" s="41"/>
      <c r="AS849" s="41"/>
      <c r="AU849" s="41"/>
      <c r="AW849" s="41"/>
      <c r="AY849" s="41"/>
      <c r="BA849" s="41"/>
      <c r="BC849" s="41"/>
      <c r="BE849" s="41"/>
      <c r="BG849" s="41"/>
      <c r="BI849" s="41"/>
      <c r="BK849" s="41"/>
      <c r="BM849" s="41"/>
      <c r="BO849" s="41"/>
    </row>
    <row r="850" spans="13:67" x14ac:dyDescent="0.2">
      <c r="M850" s="41"/>
      <c r="O850" s="41"/>
      <c r="Q850" s="41"/>
      <c r="S850" s="41"/>
      <c r="U850" s="41"/>
      <c r="W850" s="41"/>
      <c r="Y850" s="41"/>
      <c r="AA850" s="41"/>
      <c r="AC850" s="41"/>
      <c r="AE850" s="41"/>
      <c r="AG850" s="41"/>
      <c r="AI850" s="41"/>
      <c r="AK850" s="41"/>
      <c r="AM850" s="41"/>
      <c r="AO850" s="41"/>
      <c r="AQ850" s="41"/>
      <c r="AS850" s="41"/>
      <c r="AU850" s="41"/>
      <c r="AW850" s="41"/>
      <c r="AY850" s="41"/>
      <c r="BA850" s="41"/>
      <c r="BC850" s="41"/>
      <c r="BE850" s="41"/>
      <c r="BG850" s="41"/>
      <c r="BI850" s="41"/>
      <c r="BK850" s="41"/>
      <c r="BM850" s="41"/>
      <c r="BO850" s="41"/>
    </row>
    <row r="851" spans="13:67" x14ac:dyDescent="0.2">
      <c r="M851" s="41"/>
      <c r="O851" s="41"/>
      <c r="Q851" s="41"/>
      <c r="S851" s="41"/>
      <c r="U851" s="41"/>
      <c r="W851" s="41"/>
      <c r="Y851" s="41"/>
      <c r="AA851" s="41"/>
      <c r="AC851" s="41"/>
      <c r="AE851" s="41"/>
      <c r="AG851" s="41"/>
      <c r="AI851" s="41"/>
      <c r="AK851" s="41"/>
      <c r="AM851" s="41"/>
      <c r="AO851" s="41"/>
      <c r="AQ851" s="41"/>
      <c r="AS851" s="41"/>
      <c r="AU851" s="41"/>
      <c r="AW851" s="41"/>
      <c r="AY851" s="41"/>
      <c r="BA851" s="41"/>
      <c r="BC851" s="41"/>
      <c r="BE851" s="41"/>
      <c r="BG851" s="41"/>
      <c r="BI851" s="41"/>
      <c r="BK851" s="41"/>
      <c r="BM851" s="41"/>
      <c r="BO851" s="41"/>
    </row>
    <row r="852" spans="13:67" x14ac:dyDescent="0.2">
      <c r="M852" s="41"/>
      <c r="O852" s="41"/>
      <c r="Q852" s="41"/>
      <c r="S852" s="41"/>
      <c r="U852" s="41"/>
      <c r="W852" s="41"/>
      <c r="Y852" s="41"/>
      <c r="AA852" s="41"/>
      <c r="AC852" s="41"/>
      <c r="AE852" s="41"/>
      <c r="AG852" s="41"/>
      <c r="AI852" s="41"/>
      <c r="AK852" s="41"/>
      <c r="AM852" s="41"/>
      <c r="AO852" s="41"/>
      <c r="AQ852" s="41"/>
      <c r="AS852" s="41"/>
      <c r="AU852" s="41"/>
      <c r="AW852" s="41"/>
      <c r="AY852" s="41"/>
      <c r="BA852" s="41"/>
      <c r="BC852" s="41"/>
      <c r="BE852" s="41"/>
      <c r="BG852" s="41"/>
      <c r="BI852" s="41"/>
      <c r="BK852" s="41"/>
      <c r="BM852" s="41"/>
      <c r="BO852" s="41"/>
    </row>
    <row r="853" spans="13:67" x14ac:dyDescent="0.2">
      <c r="M853" s="41"/>
      <c r="O853" s="41"/>
      <c r="Q853" s="41"/>
      <c r="S853" s="41"/>
      <c r="U853" s="41"/>
      <c r="W853" s="41"/>
      <c r="Y853" s="41"/>
      <c r="AA853" s="41"/>
      <c r="AC853" s="41"/>
      <c r="AE853" s="41"/>
      <c r="AG853" s="41"/>
      <c r="AI853" s="41"/>
      <c r="AK853" s="41"/>
      <c r="AM853" s="41"/>
      <c r="AO853" s="41"/>
      <c r="AQ853" s="41"/>
      <c r="AS853" s="41"/>
      <c r="AU853" s="41"/>
      <c r="AW853" s="41"/>
      <c r="AY853" s="41"/>
      <c r="BA853" s="41"/>
      <c r="BC853" s="41"/>
      <c r="BE853" s="41"/>
      <c r="BG853" s="41"/>
      <c r="BI853" s="41"/>
      <c r="BK853" s="41"/>
      <c r="BM853" s="41"/>
      <c r="BO853" s="41"/>
    </row>
    <row r="854" spans="13:67" x14ac:dyDescent="0.2">
      <c r="M854" s="41"/>
      <c r="O854" s="41"/>
      <c r="Q854" s="41"/>
      <c r="S854" s="41"/>
      <c r="U854" s="41"/>
      <c r="W854" s="41"/>
      <c r="Y854" s="41"/>
      <c r="AA854" s="41"/>
      <c r="AC854" s="41"/>
      <c r="AE854" s="41"/>
      <c r="AG854" s="41"/>
      <c r="AI854" s="41"/>
      <c r="AK854" s="41"/>
      <c r="AM854" s="41"/>
      <c r="AO854" s="41"/>
      <c r="AQ854" s="41"/>
      <c r="AS854" s="41"/>
      <c r="AU854" s="41"/>
      <c r="AW854" s="41"/>
      <c r="AY854" s="41"/>
      <c r="BA854" s="41"/>
      <c r="BC854" s="41"/>
      <c r="BE854" s="41"/>
      <c r="BG854" s="41"/>
      <c r="BI854" s="41"/>
      <c r="BK854" s="41"/>
      <c r="BM854" s="41"/>
      <c r="BO854" s="41"/>
    </row>
    <row r="855" spans="13:67" x14ac:dyDescent="0.2">
      <c r="M855" s="41"/>
      <c r="O855" s="41"/>
      <c r="Q855" s="41"/>
      <c r="S855" s="41"/>
      <c r="U855" s="41"/>
      <c r="W855" s="41"/>
      <c r="Y855" s="41"/>
      <c r="AA855" s="41"/>
      <c r="AC855" s="41"/>
      <c r="AE855" s="41"/>
      <c r="AG855" s="41"/>
      <c r="AI855" s="41"/>
      <c r="AK855" s="41"/>
      <c r="AM855" s="41"/>
      <c r="AO855" s="41"/>
      <c r="AQ855" s="41"/>
      <c r="AS855" s="41"/>
      <c r="AU855" s="41"/>
      <c r="AW855" s="41"/>
      <c r="AY855" s="41"/>
      <c r="BA855" s="41"/>
      <c r="BC855" s="41"/>
      <c r="BE855" s="41"/>
      <c r="BG855" s="41"/>
      <c r="BI855" s="41"/>
      <c r="BK855" s="41"/>
      <c r="BM855" s="41"/>
      <c r="BO855" s="41"/>
    </row>
    <row r="856" spans="13:67" x14ac:dyDescent="0.2">
      <c r="M856" s="41"/>
      <c r="O856" s="41"/>
      <c r="Q856" s="41"/>
      <c r="S856" s="41"/>
      <c r="U856" s="41"/>
      <c r="W856" s="41"/>
      <c r="Y856" s="41"/>
      <c r="AA856" s="41"/>
      <c r="AC856" s="41"/>
      <c r="AE856" s="41"/>
      <c r="AG856" s="41"/>
      <c r="AI856" s="41"/>
      <c r="AK856" s="41"/>
      <c r="AM856" s="41"/>
      <c r="AO856" s="41"/>
      <c r="AQ856" s="41"/>
      <c r="AS856" s="41"/>
      <c r="AU856" s="41"/>
      <c r="AW856" s="41"/>
      <c r="AY856" s="41"/>
      <c r="BA856" s="41"/>
      <c r="BC856" s="41"/>
      <c r="BE856" s="41"/>
      <c r="BG856" s="41"/>
      <c r="BI856" s="41"/>
      <c r="BK856" s="41"/>
      <c r="BM856" s="41"/>
      <c r="BO856" s="41"/>
    </row>
    <row r="857" spans="13:67" x14ac:dyDescent="0.2">
      <c r="M857" s="41"/>
      <c r="O857" s="41"/>
      <c r="Q857" s="41"/>
      <c r="S857" s="41"/>
      <c r="U857" s="41"/>
      <c r="W857" s="41"/>
      <c r="Y857" s="41"/>
      <c r="AA857" s="41"/>
      <c r="AC857" s="41"/>
      <c r="AE857" s="41"/>
      <c r="AG857" s="41"/>
      <c r="AI857" s="41"/>
      <c r="AK857" s="41"/>
      <c r="AM857" s="41"/>
      <c r="AO857" s="41"/>
      <c r="AQ857" s="41"/>
      <c r="AS857" s="41"/>
      <c r="AU857" s="41"/>
      <c r="AW857" s="41"/>
      <c r="AY857" s="41"/>
      <c r="BA857" s="41"/>
      <c r="BC857" s="41"/>
      <c r="BE857" s="41"/>
      <c r="BG857" s="41"/>
      <c r="BI857" s="41"/>
      <c r="BK857" s="41"/>
      <c r="BM857" s="41"/>
      <c r="BO857" s="41"/>
    </row>
    <row r="858" spans="13:67" x14ac:dyDescent="0.2">
      <c r="M858" s="41"/>
      <c r="O858" s="41"/>
      <c r="Q858" s="41"/>
      <c r="S858" s="41"/>
      <c r="U858" s="41"/>
      <c r="W858" s="41"/>
      <c r="Y858" s="41"/>
      <c r="AA858" s="41"/>
      <c r="AC858" s="41"/>
      <c r="AE858" s="41"/>
      <c r="AG858" s="41"/>
      <c r="AI858" s="41"/>
      <c r="AK858" s="41"/>
      <c r="AM858" s="41"/>
      <c r="AO858" s="41"/>
      <c r="AQ858" s="41"/>
      <c r="AS858" s="41"/>
      <c r="AU858" s="41"/>
      <c r="AW858" s="41"/>
      <c r="AY858" s="41"/>
      <c r="BA858" s="41"/>
      <c r="BC858" s="41"/>
      <c r="BE858" s="41"/>
      <c r="BG858" s="41"/>
      <c r="BI858" s="41"/>
      <c r="BK858" s="41"/>
      <c r="BM858" s="41"/>
      <c r="BO858" s="41"/>
    </row>
    <row r="859" spans="13:67" x14ac:dyDescent="0.2">
      <c r="M859" s="41"/>
      <c r="O859" s="41"/>
      <c r="Q859" s="41"/>
      <c r="S859" s="41"/>
      <c r="U859" s="41"/>
      <c r="W859" s="41"/>
      <c r="Y859" s="41"/>
      <c r="AA859" s="41"/>
      <c r="AC859" s="41"/>
      <c r="AE859" s="41"/>
      <c r="AG859" s="41"/>
      <c r="AI859" s="41"/>
      <c r="AK859" s="41"/>
      <c r="AM859" s="41"/>
      <c r="AO859" s="41"/>
      <c r="AQ859" s="41"/>
      <c r="AS859" s="41"/>
      <c r="AU859" s="41"/>
      <c r="AW859" s="41"/>
      <c r="AY859" s="41"/>
      <c r="BA859" s="41"/>
      <c r="BC859" s="41"/>
      <c r="BE859" s="41"/>
      <c r="BG859" s="41"/>
      <c r="BI859" s="41"/>
      <c r="BK859" s="41"/>
      <c r="BM859" s="41"/>
      <c r="BO859" s="41"/>
    </row>
    <row r="860" spans="13:67" x14ac:dyDescent="0.2">
      <c r="M860" s="41"/>
      <c r="O860" s="41"/>
      <c r="Q860" s="41"/>
      <c r="S860" s="41"/>
      <c r="U860" s="41"/>
      <c r="W860" s="41"/>
      <c r="Y860" s="41"/>
      <c r="AA860" s="41"/>
      <c r="AC860" s="41"/>
      <c r="AE860" s="41"/>
      <c r="AG860" s="41"/>
      <c r="AI860" s="41"/>
      <c r="AK860" s="41"/>
      <c r="AM860" s="41"/>
      <c r="AO860" s="41"/>
      <c r="AQ860" s="41"/>
      <c r="AS860" s="41"/>
      <c r="AU860" s="41"/>
      <c r="AW860" s="41"/>
      <c r="AY860" s="41"/>
      <c r="BA860" s="41"/>
      <c r="BC860" s="41"/>
      <c r="BE860" s="41"/>
      <c r="BG860" s="41"/>
      <c r="BI860" s="41"/>
      <c r="BK860" s="41"/>
      <c r="BM860" s="41"/>
      <c r="BO860" s="41"/>
    </row>
    <row r="861" spans="13:67" x14ac:dyDescent="0.2">
      <c r="M861" s="41"/>
      <c r="O861" s="41"/>
      <c r="Q861" s="41"/>
      <c r="S861" s="41"/>
      <c r="U861" s="41"/>
      <c r="W861" s="41"/>
      <c r="Y861" s="41"/>
      <c r="AA861" s="41"/>
      <c r="AC861" s="41"/>
      <c r="AE861" s="41"/>
      <c r="AG861" s="41"/>
      <c r="AI861" s="41"/>
      <c r="AK861" s="41"/>
      <c r="AM861" s="41"/>
      <c r="AO861" s="41"/>
      <c r="AQ861" s="41"/>
      <c r="AS861" s="41"/>
      <c r="AU861" s="41"/>
      <c r="AW861" s="41"/>
      <c r="AY861" s="41"/>
      <c r="BA861" s="41"/>
      <c r="BC861" s="41"/>
      <c r="BE861" s="41"/>
      <c r="BG861" s="41"/>
      <c r="BI861" s="41"/>
      <c r="BK861" s="41"/>
      <c r="BM861" s="41"/>
      <c r="BO861" s="41"/>
    </row>
    <row r="862" spans="13:67" x14ac:dyDescent="0.2">
      <c r="M862" s="41"/>
      <c r="O862" s="41"/>
      <c r="Q862" s="41"/>
      <c r="S862" s="41"/>
      <c r="U862" s="41"/>
      <c r="W862" s="41"/>
      <c r="Y862" s="41"/>
      <c r="AA862" s="41"/>
      <c r="AC862" s="41"/>
      <c r="AE862" s="41"/>
      <c r="AG862" s="41"/>
      <c r="AI862" s="41"/>
      <c r="AK862" s="41"/>
      <c r="AM862" s="41"/>
      <c r="AO862" s="41"/>
      <c r="AQ862" s="41"/>
      <c r="AS862" s="41"/>
      <c r="AU862" s="41"/>
      <c r="AW862" s="41"/>
      <c r="AY862" s="41"/>
      <c r="BA862" s="41"/>
      <c r="BC862" s="41"/>
      <c r="BE862" s="41"/>
      <c r="BG862" s="41"/>
      <c r="BI862" s="41"/>
      <c r="BK862" s="41"/>
      <c r="BM862" s="41"/>
      <c r="BO862" s="41"/>
    </row>
    <row r="863" spans="13:67" x14ac:dyDescent="0.2">
      <c r="M863" s="41"/>
      <c r="O863" s="41"/>
      <c r="Q863" s="41"/>
      <c r="S863" s="41"/>
      <c r="U863" s="41"/>
      <c r="W863" s="41"/>
      <c r="Y863" s="41"/>
      <c r="AA863" s="41"/>
      <c r="AC863" s="41"/>
      <c r="AE863" s="41"/>
      <c r="AG863" s="41"/>
      <c r="AI863" s="41"/>
      <c r="AK863" s="41"/>
      <c r="AM863" s="41"/>
      <c r="AO863" s="41"/>
      <c r="AQ863" s="41"/>
      <c r="AS863" s="41"/>
      <c r="AU863" s="41"/>
      <c r="AW863" s="41"/>
      <c r="AY863" s="41"/>
      <c r="BA863" s="41"/>
      <c r="BC863" s="41"/>
      <c r="BE863" s="41"/>
      <c r="BG863" s="41"/>
      <c r="BI863" s="41"/>
      <c r="BK863" s="41"/>
      <c r="BM863" s="41"/>
      <c r="BO863" s="41"/>
    </row>
    <row r="864" spans="13:67" x14ac:dyDescent="0.2">
      <c r="M864" s="41"/>
      <c r="O864" s="41"/>
      <c r="Q864" s="41"/>
      <c r="S864" s="41"/>
      <c r="U864" s="41"/>
      <c r="W864" s="41"/>
      <c r="Y864" s="41"/>
      <c r="AA864" s="41"/>
      <c r="AC864" s="41"/>
      <c r="AE864" s="41"/>
      <c r="AG864" s="41"/>
      <c r="AI864" s="41"/>
      <c r="AK864" s="41"/>
      <c r="AM864" s="41"/>
      <c r="AO864" s="41"/>
      <c r="AQ864" s="41"/>
      <c r="AS864" s="41"/>
      <c r="AU864" s="41"/>
      <c r="AW864" s="41"/>
      <c r="AY864" s="41"/>
      <c r="BA864" s="41"/>
      <c r="BC864" s="41"/>
      <c r="BE864" s="41"/>
      <c r="BG864" s="41"/>
      <c r="BI864" s="41"/>
      <c r="BK864" s="41"/>
      <c r="BM864" s="41"/>
      <c r="BO864" s="41"/>
    </row>
    <row r="865" spans="13:67" x14ac:dyDescent="0.2">
      <c r="M865" s="41"/>
      <c r="O865" s="41"/>
      <c r="Q865" s="41"/>
      <c r="S865" s="41"/>
      <c r="U865" s="41"/>
      <c r="W865" s="41"/>
      <c r="Y865" s="41"/>
      <c r="AA865" s="41"/>
      <c r="AC865" s="41"/>
      <c r="AE865" s="41"/>
      <c r="AG865" s="41"/>
      <c r="AI865" s="41"/>
      <c r="AK865" s="41"/>
      <c r="AM865" s="41"/>
      <c r="AO865" s="41"/>
      <c r="AQ865" s="41"/>
      <c r="AS865" s="41"/>
      <c r="AU865" s="41"/>
      <c r="AW865" s="41"/>
      <c r="AY865" s="41"/>
      <c r="BA865" s="41"/>
      <c r="BC865" s="41"/>
      <c r="BE865" s="41"/>
      <c r="BG865" s="41"/>
      <c r="BI865" s="41"/>
      <c r="BK865" s="41"/>
      <c r="BM865" s="41"/>
      <c r="BO865" s="41"/>
    </row>
    <row r="866" spans="13:67" x14ac:dyDescent="0.2">
      <c r="M866" s="41"/>
      <c r="O866" s="41"/>
      <c r="Q866" s="41"/>
      <c r="S866" s="41"/>
      <c r="U866" s="41"/>
      <c r="W866" s="41"/>
      <c r="Y866" s="41"/>
      <c r="AA866" s="41"/>
      <c r="AC866" s="41"/>
      <c r="AE866" s="41"/>
      <c r="AG866" s="41"/>
      <c r="AI866" s="41"/>
      <c r="AK866" s="41"/>
      <c r="AM866" s="41"/>
      <c r="AO866" s="41"/>
      <c r="AQ866" s="41"/>
      <c r="AS866" s="41"/>
      <c r="AU866" s="41"/>
      <c r="AW866" s="41"/>
      <c r="AY866" s="41"/>
      <c r="BA866" s="41"/>
      <c r="BC866" s="41"/>
      <c r="BE866" s="41"/>
      <c r="BG866" s="41"/>
      <c r="BI866" s="41"/>
      <c r="BK866" s="41"/>
      <c r="BM866" s="41"/>
      <c r="BO866" s="41"/>
    </row>
    <row r="867" spans="13:67" x14ac:dyDescent="0.2">
      <c r="M867" s="41"/>
      <c r="O867" s="41"/>
      <c r="Q867" s="41"/>
      <c r="S867" s="41"/>
      <c r="U867" s="41"/>
      <c r="W867" s="41"/>
      <c r="Y867" s="41"/>
      <c r="AA867" s="41"/>
      <c r="AC867" s="41"/>
      <c r="AE867" s="41"/>
      <c r="AG867" s="41"/>
      <c r="AI867" s="41"/>
      <c r="AK867" s="41"/>
      <c r="AM867" s="41"/>
      <c r="AO867" s="41"/>
      <c r="AQ867" s="41"/>
      <c r="AS867" s="41"/>
      <c r="AU867" s="41"/>
      <c r="AW867" s="41"/>
      <c r="AY867" s="41"/>
      <c r="BA867" s="41"/>
      <c r="BC867" s="41"/>
      <c r="BE867" s="41"/>
      <c r="BG867" s="41"/>
      <c r="BI867" s="41"/>
      <c r="BK867" s="41"/>
      <c r="BM867" s="41"/>
      <c r="BO867" s="41"/>
    </row>
    <row r="868" spans="13:67" x14ac:dyDescent="0.2">
      <c r="M868" s="41"/>
      <c r="O868" s="41"/>
      <c r="Q868" s="41"/>
      <c r="S868" s="41"/>
      <c r="U868" s="41"/>
      <c r="W868" s="41"/>
      <c r="Y868" s="41"/>
      <c r="AA868" s="41"/>
      <c r="AC868" s="41"/>
      <c r="AE868" s="41"/>
      <c r="AG868" s="41"/>
      <c r="AI868" s="41"/>
      <c r="AK868" s="41"/>
      <c r="AM868" s="41"/>
      <c r="AO868" s="41"/>
      <c r="AQ868" s="41"/>
      <c r="AS868" s="41"/>
      <c r="AU868" s="41"/>
      <c r="AW868" s="41"/>
      <c r="AY868" s="41"/>
      <c r="BA868" s="41"/>
      <c r="BC868" s="41"/>
      <c r="BE868" s="41"/>
      <c r="BG868" s="41"/>
      <c r="BI868" s="41"/>
      <c r="BK868" s="41"/>
      <c r="BM868" s="41"/>
      <c r="BO868" s="41"/>
    </row>
    <row r="869" spans="13:67" x14ac:dyDescent="0.2">
      <c r="M869" s="41"/>
      <c r="O869" s="41"/>
      <c r="Q869" s="41"/>
      <c r="S869" s="41"/>
      <c r="U869" s="41"/>
      <c r="W869" s="41"/>
      <c r="Y869" s="41"/>
      <c r="AA869" s="41"/>
      <c r="AC869" s="41"/>
      <c r="AE869" s="41"/>
      <c r="AG869" s="41"/>
      <c r="AI869" s="41"/>
      <c r="AK869" s="41"/>
      <c r="AM869" s="41"/>
      <c r="AO869" s="41"/>
      <c r="AQ869" s="41"/>
      <c r="AS869" s="41"/>
      <c r="AU869" s="41"/>
      <c r="AW869" s="41"/>
      <c r="AY869" s="41"/>
      <c r="BA869" s="41"/>
      <c r="BC869" s="41"/>
      <c r="BE869" s="41"/>
      <c r="BG869" s="41"/>
      <c r="BI869" s="41"/>
      <c r="BK869" s="41"/>
      <c r="BM869" s="41"/>
      <c r="BO869" s="41"/>
    </row>
    <row r="870" spans="13:67" x14ac:dyDescent="0.2">
      <c r="M870" s="41"/>
      <c r="O870" s="41"/>
      <c r="Q870" s="41"/>
      <c r="S870" s="41"/>
      <c r="U870" s="41"/>
      <c r="W870" s="41"/>
      <c r="Y870" s="41"/>
      <c r="AA870" s="41"/>
      <c r="AC870" s="41"/>
      <c r="AE870" s="41"/>
      <c r="AG870" s="41"/>
      <c r="AI870" s="41"/>
      <c r="AK870" s="41"/>
      <c r="AM870" s="41"/>
      <c r="AO870" s="41"/>
      <c r="AQ870" s="41"/>
      <c r="AS870" s="41"/>
      <c r="AU870" s="41"/>
      <c r="AW870" s="41"/>
      <c r="AY870" s="41"/>
      <c r="BA870" s="41"/>
      <c r="BC870" s="41"/>
      <c r="BE870" s="41"/>
      <c r="BG870" s="41"/>
      <c r="BI870" s="41"/>
      <c r="BK870" s="41"/>
      <c r="BM870" s="41"/>
      <c r="BO870" s="41"/>
    </row>
    <row r="871" spans="13:67" x14ac:dyDescent="0.2">
      <c r="M871" s="41"/>
      <c r="O871" s="41"/>
      <c r="Q871" s="41"/>
      <c r="S871" s="41"/>
      <c r="U871" s="41"/>
      <c r="W871" s="41"/>
      <c r="Y871" s="41"/>
      <c r="AA871" s="41"/>
      <c r="AC871" s="41"/>
      <c r="AE871" s="41"/>
      <c r="AG871" s="41"/>
      <c r="AI871" s="41"/>
      <c r="AK871" s="41"/>
      <c r="AM871" s="41"/>
      <c r="AO871" s="41"/>
      <c r="AQ871" s="41"/>
      <c r="AS871" s="41"/>
      <c r="AU871" s="41"/>
      <c r="AW871" s="41"/>
      <c r="AY871" s="41"/>
      <c r="BA871" s="41"/>
      <c r="BC871" s="41"/>
      <c r="BE871" s="41"/>
      <c r="BG871" s="41"/>
      <c r="BI871" s="41"/>
      <c r="BK871" s="41"/>
      <c r="BM871" s="41"/>
      <c r="BO871" s="41"/>
    </row>
    <row r="872" spans="13:67" x14ac:dyDescent="0.2">
      <c r="M872" s="41"/>
      <c r="O872" s="41"/>
      <c r="Q872" s="41"/>
      <c r="S872" s="41"/>
      <c r="U872" s="41"/>
      <c r="W872" s="41"/>
      <c r="Y872" s="41"/>
      <c r="AA872" s="41"/>
      <c r="AC872" s="41"/>
      <c r="AE872" s="41"/>
      <c r="AG872" s="41"/>
      <c r="AI872" s="41"/>
      <c r="AK872" s="41"/>
      <c r="AM872" s="41"/>
      <c r="AO872" s="41"/>
      <c r="AQ872" s="41"/>
      <c r="AS872" s="41"/>
      <c r="AU872" s="41"/>
      <c r="AW872" s="41"/>
      <c r="AY872" s="41"/>
      <c r="BA872" s="41"/>
      <c r="BC872" s="41"/>
      <c r="BE872" s="41"/>
      <c r="BG872" s="41"/>
      <c r="BI872" s="41"/>
      <c r="BK872" s="41"/>
      <c r="BM872" s="41"/>
      <c r="BO872" s="41"/>
    </row>
    <row r="873" spans="13:67" x14ac:dyDescent="0.2">
      <c r="M873" s="41"/>
      <c r="O873" s="41"/>
      <c r="Q873" s="41"/>
      <c r="S873" s="41"/>
      <c r="U873" s="41"/>
      <c r="W873" s="41"/>
      <c r="Y873" s="41"/>
      <c r="AA873" s="41"/>
      <c r="AC873" s="41"/>
      <c r="AE873" s="41"/>
      <c r="AG873" s="41"/>
      <c r="AI873" s="41"/>
      <c r="AK873" s="41"/>
      <c r="AM873" s="41"/>
      <c r="AO873" s="41"/>
      <c r="AQ873" s="41"/>
      <c r="AS873" s="41"/>
      <c r="AU873" s="41"/>
      <c r="AW873" s="41"/>
      <c r="AY873" s="41"/>
      <c r="BA873" s="41"/>
      <c r="BC873" s="41"/>
      <c r="BE873" s="41"/>
      <c r="BG873" s="41"/>
      <c r="BI873" s="41"/>
      <c r="BK873" s="41"/>
      <c r="BM873" s="41"/>
      <c r="BO873" s="41"/>
    </row>
    <row r="874" spans="13:67" x14ac:dyDescent="0.2">
      <c r="M874" s="41"/>
      <c r="O874" s="41"/>
      <c r="Q874" s="41"/>
      <c r="S874" s="41"/>
      <c r="U874" s="41"/>
      <c r="W874" s="41"/>
      <c r="Y874" s="41"/>
      <c r="AA874" s="41"/>
      <c r="AC874" s="41"/>
      <c r="AE874" s="41"/>
      <c r="AG874" s="41"/>
      <c r="AI874" s="41"/>
      <c r="AK874" s="41"/>
      <c r="AM874" s="41"/>
      <c r="AO874" s="41"/>
      <c r="AQ874" s="41"/>
      <c r="AS874" s="41"/>
      <c r="AU874" s="41"/>
      <c r="AW874" s="41"/>
      <c r="AY874" s="41"/>
      <c r="BA874" s="41"/>
      <c r="BC874" s="41"/>
      <c r="BE874" s="41"/>
      <c r="BG874" s="41"/>
      <c r="BI874" s="41"/>
      <c r="BK874" s="41"/>
      <c r="BM874" s="41"/>
      <c r="BO874" s="41"/>
    </row>
    <row r="875" spans="13:67" x14ac:dyDescent="0.2">
      <c r="M875" s="41"/>
      <c r="O875" s="41"/>
      <c r="Q875" s="41"/>
      <c r="S875" s="41"/>
      <c r="U875" s="41"/>
      <c r="W875" s="41"/>
      <c r="Y875" s="41"/>
      <c r="AA875" s="41"/>
      <c r="AC875" s="41"/>
      <c r="AE875" s="41"/>
      <c r="AG875" s="41"/>
      <c r="AI875" s="41"/>
      <c r="AK875" s="41"/>
      <c r="AM875" s="41"/>
      <c r="AO875" s="41"/>
      <c r="AQ875" s="41"/>
      <c r="AS875" s="41"/>
      <c r="AU875" s="41"/>
      <c r="AW875" s="41"/>
      <c r="AY875" s="41"/>
      <c r="BA875" s="41"/>
      <c r="BC875" s="41"/>
      <c r="BE875" s="41"/>
      <c r="BG875" s="41"/>
      <c r="BI875" s="41"/>
      <c r="BK875" s="41"/>
      <c r="BM875" s="41"/>
      <c r="BO875" s="41"/>
    </row>
    <row r="876" spans="13:67" x14ac:dyDescent="0.2">
      <c r="M876" s="41"/>
      <c r="O876" s="41"/>
      <c r="Q876" s="41"/>
      <c r="S876" s="41"/>
      <c r="U876" s="41"/>
      <c r="W876" s="41"/>
      <c r="Y876" s="41"/>
      <c r="AA876" s="41"/>
      <c r="AC876" s="41"/>
      <c r="AE876" s="41"/>
      <c r="AG876" s="41"/>
      <c r="AI876" s="41"/>
      <c r="AK876" s="41"/>
      <c r="AM876" s="41"/>
      <c r="AO876" s="41"/>
      <c r="AQ876" s="41"/>
      <c r="AS876" s="41"/>
      <c r="AU876" s="41"/>
      <c r="AW876" s="41"/>
      <c r="AY876" s="41"/>
      <c r="BA876" s="41"/>
      <c r="BC876" s="41"/>
      <c r="BE876" s="41"/>
      <c r="BG876" s="41"/>
      <c r="BI876" s="41"/>
      <c r="BK876" s="41"/>
      <c r="BM876" s="41"/>
      <c r="BO876" s="41"/>
    </row>
    <row r="877" spans="13:67" x14ac:dyDescent="0.2">
      <c r="M877" s="41"/>
      <c r="O877" s="41"/>
      <c r="Q877" s="41"/>
      <c r="S877" s="41"/>
      <c r="U877" s="41"/>
      <c r="W877" s="41"/>
      <c r="Y877" s="41"/>
      <c r="AA877" s="41"/>
      <c r="AC877" s="41"/>
      <c r="AE877" s="41"/>
      <c r="AG877" s="41"/>
      <c r="AI877" s="41"/>
      <c r="AK877" s="41"/>
      <c r="AM877" s="41"/>
      <c r="AO877" s="41"/>
      <c r="AQ877" s="41"/>
      <c r="AS877" s="41"/>
      <c r="AU877" s="41"/>
      <c r="AW877" s="41"/>
      <c r="AY877" s="41"/>
      <c r="BA877" s="41"/>
      <c r="BC877" s="41"/>
      <c r="BE877" s="41"/>
      <c r="BG877" s="41"/>
      <c r="BI877" s="41"/>
      <c r="BK877" s="41"/>
      <c r="BM877" s="41"/>
      <c r="BO877" s="41"/>
    </row>
    <row r="878" spans="13:67" x14ac:dyDescent="0.2">
      <c r="M878" s="41"/>
      <c r="O878" s="41"/>
      <c r="Q878" s="41"/>
      <c r="S878" s="41"/>
      <c r="U878" s="41"/>
      <c r="W878" s="41"/>
      <c r="Y878" s="41"/>
      <c r="AA878" s="41"/>
      <c r="AC878" s="41"/>
      <c r="AE878" s="41"/>
      <c r="AG878" s="41"/>
      <c r="AI878" s="41"/>
      <c r="AK878" s="41"/>
      <c r="AM878" s="41"/>
      <c r="AO878" s="41"/>
      <c r="AQ878" s="41"/>
      <c r="AS878" s="41"/>
      <c r="AU878" s="41"/>
      <c r="AW878" s="41"/>
      <c r="AY878" s="41"/>
      <c r="BA878" s="41"/>
      <c r="BC878" s="41"/>
      <c r="BE878" s="41"/>
      <c r="BG878" s="41"/>
      <c r="BI878" s="41"/>
      <c r="BK878" s="41"/>
      <c r="BM878" s="41"/>
      <c r="BO878" s="41"/>
    </row>
    <row r="879" spans="13:67" x14ac:dyDescent="0.2">
      <c r="M879" s="41"/>
      <c r="O879" s="41"/>
      <c r="Q879" s="41"/>
      <c r="S879" s="41"/>
      <c r="U879" s="41"/>
      <c r="W879" s="41"/>
      <c r="Y879" s="41"/>
      <c r="AA879" s="41"/>
      <c r="AC879" s="41"/>
      <c r="AE879" s="41"/>
      <c r="AG879" s="41"/>
      <c r="AI879" s="41"/>
      <c r="AK879" s="41"/>
      <c r="AM879" s="41"/>
      <c r="AO879" s="41"/>
      <c r="AQ879" s="41"/>
      <c r="AS879" s="41"/>
      <c r="AU879" s="41"/>
      <c r="AW879" s="41"/>
      <c r="AY879" s="41"/>
      <c r="BA879" s="41"/>
      <c r="BC879" s="41"/>
      <c r="BE879" s="41"/>
      <c r="BG879" s="41"/>
      <c r="BI879" s="41"/>
      <c r="BK879" s="41"/>
      <c r="BM879" s="41"/>
      <c r="BO879" s="41"/>
    </row>
    <row r="880" spans="13:67" x14ac:dyDescent="0.2">
      <c r="M880" s="41"/>
      <c r="O880" s="41"/>
      <c r="Q880" s="41"/>
      <c r="S880" s="41"/>
      <c r="U880" s="41"/>
      <c r="W880" s="41"/>
      <c r="Y880" s="41"/>
      <c r="AA880" s="41"/>
      <c r="AC880" s="41"/>
      <c r="AE880" s="41"/>
      <c r="AG880" s="41"/>
      <c r="AI880" s="41"/>
      <c r="AK880" s="41"/>
      <c r="AM880" s="41"/>
      <c r="AO880" s="41"/>
      <c r="AQ880" s="41"/>
      <c r="AS880" s="41"/>
      <c r="AU880" s="41"/>
      <c r="AW880" s="41"/>
      <c r="AY880" s="41"/>
      <c r="BA880" s="41"/>
      <c r="BC880" s="41"/>
      <c r="BE880" s="41"/>
      <c r="BG880" s="41"/>
      <c r="BI880" s="41"/>
      <c r="BK880" s="41"/>
      <c r="BM880" s="41"/>
      <c r="BO880" s="41"/>
    </row>
    <row r="881" spans="13:67" x14ac:dyDescent="0.2">
      <c r="M881" s="41"/>
      <c r="O881" s="41"/>
      <c r="Q881" s="41"/>
      <c r="S881" s="41"/>
      <c r="U881" s="41"/>
      <c r="W881" s="41"/>
      <c r="Y881" s="41"/>
      <c r="AA881" s="41"/>
      <c r="AC881" s="41"/>
      <c r="AE881" s="41"/>
      <c r="AG881" s="41"/>
      <c r="AI881" s="41"/>
      <c r="AK881" s="41"/>
      <c r="AM881" s="41"/>
      <c r="AO881" s="41"/>
      <c r="AQ881" s="41"/>
      <c r="AS881" s="41"/>
      <c r="AU881" s="41"/>
      <c r="AW881" s="41"/>
      <c r="AY881" s="41"/>
      <c r="BA881" s="41"/>
      <c r="BC881" s="41"/>
      <c r="BE881" s="41"/>
      <c r="BG881" s="41"/>
      <c r="BI881" s="41"/>
      <c r="BK881" s="41"/>
      <c r="BM881" s="41"/>
      <c r="BO881" s="41"/>
    </row>
    <row r="882" spans="13:67" x14ac:dyDescent="0.2">
      <c r="M882" s="41"/>
      <c r="O882" s="41"/>
      <c r="Q882" s="41"/>
      <c r="S882" s="41"/>
      <c r="U882" s="41"/>
      <c r="W882" s="41"/>
      <c r="Y882" s="41"/>
      <c r="AA882" s="41"/>
      <c r="AC882" s="41"/>
      <c r="AE882" s="41"/>
      <c r="AG882" s="41"/>
      <c r="AI882" s="41"/>
      <c r="AK882" s="41"/>
      <c r="AM882" s="41"/>
      <c r="AO882" s="41"/>
      <c r="AQ882" s="41"/>
      <c r="AS882" s="41"/>
      <c r="AU882" s="41"/>
      <c r="AW882" s="41"/>
      <c r="AY882" s="41"/>
      <c r="BA882" s="41"/>
      <c r="BC882" s="41"/>
      <c r="BE882" s="41"/>
      <c r="BG882" s="41"/>
      <c r="BI882" s="41"/>
      <c r="BK882" s="41"/>
      <c r="BM882" s="41"/>
      <c r="BO882" s="41"/>
    </row>
    <row r="883" spans="13:67" x14ac:dyDescent="0.2">
      <c r="M883" s="41"/>
      <c r="O883" s="41"/>
      <c r="Q883" s="41"/>
      <c r="S883" s="41"/>
      <c r="U883" s="41"/>
      <c r="W883" s="41"/>
      <c r="Y883" s="41"/>
      <c r="AA883" s="41"/>
      <c r="AC883" s="41"/>
      <c r="AE883" s="41"/>
      <c r="AG883" s="41"/>
      <c r="AI883" s="41"/>
      <c r="AK883" s="41"/>
      <c r="AM883" s="41"/>
      <c r="AO883" s="41"/>
      <c r="AQ883" s="41"/>
      <c r="AS883" s="41"/>
      <c r="AU883" s="41"/>
      <c r="AW883" s="41"/>
      <c r="AY883" s="41"/>
      <c r="BA883" s="41"/>
      <c r="BC883" s="41"/>
      <c r="BE883" s="41"/>
      <c r="BG883" s="41"/>
      <c r="BI883" s="41"/>
      <c r="BK883" s="41"/>
      <c r="BM883" s="41"/>
      <c r="BO883" s="41"/>
    </row>
    <row r="884" spans="13:67" x14ac:dyDescent="0.2">
      <c r="M884" s="41"/>
      <c r="O884" s="41"/>
      <c r="Q884" s="41"/>
      <c r="S884" s="41"/>
      <c r="U884" s="41"/>
      <c r="W884" s="41"/>
      <c r="Y884" s="41"/>
      <c r="AA884" s="41"/>
      <c r="AC884" s="41"/>
      <c r="AE884" s="41"/>
      <c r="AG884" s="41"/>
      <c r="AI884" s="41"/>
      <c r="AK884" s="41"/>
      <c r="AM884" s="41"/>
      <c r="AO884" s="41"/>
      <c r="AQ884" s="41"/>
      <c r="AS884" s="41"/>
      <c r="AU884" s="41"/>
      <c r="AW884" s="41"/>
      <c r="AY884" s="41"/>
      <c r="BA884" s="41"/>
      <c r="BC884" s="41"/>
      <c r="BE884" s="41"/>
      <c r="BG884" s="41"/>
      <c r="BI884" s="41"/>
      <c r="BK884" s="41"/>
      <c r="BM884" s="41"/>
      <c r="BO884" s="41"/>
    </row>
    <row r="885" spans="13:67" x14ac:dyDescent="0.2">
      <c r="M885" s="41"/>
      <c r="O885" s="41"/>
      <c r="Q885" s="41"/>
      <c r="S885" s="41"/>
      <c r="U885" s="41"/>
      <c r="W885" s="41"/>
      <c r="Y885" s="41"/>
      <c r="AA885" s="41"/>
      <c r="AC885" s="41"/>
      <c r="AE885" s="41"/>
      <c r="AG885" s="41"/>
      <c r="AI885" s="41"/>
      <c r="AK885" s="41"/>
      <c r="AM885" s="41"/>
      <c r="AO885" s="41"/>
      <c r="AQ885" s="41"/>
      <c r="AS885" s="41"/>
      <c r="AU885" s="41"/>
      <c r="AW885" s="41"/>
      <c r="AY885" s="41"/>
      <c r="BA885" s="41"/>
      <c r="BC885" s="41"/>
      <c r="BE885" s="41"/>
      <c r="BG885" s="41"/>
      <c r="BI885" s="41"/>
      <c r="BK885" s="41"/>
      <c r="BM885" s="41"/>
      <c r="BO885" s="41"/>
    </row>
    <row r="886" spans="13:67" x14ac:dyDescent="0.2">
      <c r="M886" s="41"/>
      <c r="O886" s="41"/>
      <c r="Q886" s="41"/>
      <c r="S886" s="41"/>
      <c r="U886" s="41"/>
      <c r="W886" s="41"/>
      <c r="Y886" s="41"/>
      <c r="AA886" s="41"/>
      <c r="AC886" s="41"/>
      <c r="AE886" s="41"/>
      <c r="AG886" s="41"/>
      <c r="AI886" s="41"/>
      <c r="AK886" s="41"/>
      <c r="AM886" s="41"/>
      <c r="AO886" s="41"/>
      <c r="AQ886" s="41"/>
      <c r="AS886" s="41"/>
      <c r="AU886" s="41"/>
      <c r="AW886" s="41"/>
      <c r="AY886" s="41"/>
      <c r="BA886" s="41"/>
      <c r="BC886" s="41"/>
      <c r="BE886" s="41"/>
      <c r="BG886" s="41"/>
      <c r="BI886" s="41"/>
      <c r="BK886" s="41"/>
      <c r="BM886" s="41"/>
      <c r="BO886" s="41"/>
    </row>
    <row r="887" spans="13:67" x14ac:dyDescent="0.2">
      <c r="M887" s="41"/>
      <c r="O887" s="41"/>
      <c r="Q887" s="41"/>
      <c r="S887" s="41"/>
      <c r="U887" s="41"/>
      <c r="W887" s="41"/>
      <c r="Y887" s="41"/>
      <c r="AA887" s="41"/>
      <c r="AC887" s="41"/>
      <c r="AE887" s="41"/>
      <c r="AG887" s="41"/>
      <c r="AI887" s="41"/>
      <c r="AK887" s="41"/>
      <c r="AM887" s="41"/>
      <c r="AO887" s="41"/>
      <c r="AQ887" s="41"/>
      <c r="AS887" s="41"/>
      <c r="AU887" s="41"/>
      <c r="AW887" s="41"/>
      <c r="AY887" s="41"/>
      <c r="BA887" s="41"/>
      <c r="BC887" s="41"/>
      <c r="BE887" s="41"/>
      <c r="BG887" s="41"/>
      <c r="BI887" s="41"/>
      <c r="BK887" s="41"/>
      <c r="BM887" s="41"/>
      <c r="BO887" s="41"/>
    </row>
    <row r="888" spans="13:67" x14ac:dyDescent="0.2">
      <c r="M888" s="41"/>
      <c r="O888" s="41"/>
      <c r="Q888" s="41"/>
      <c r="S888" s="41"/>
      <c r="U888" s="41"/>
      <c r="W888" s="41"/>
      <c r="Y888" s="41"/>
      <c r="AA888" s="41"/>
      <c r="AC888" s="41"/>
      <c r="AE888" s="41"/>
      <c r="AG888" s="41"/>
      <c r="AI888" s="41"/>
      <c r="AK888" s="41"/>
      <c r="AM888" s="41"/>
      <c r="AO888" s="41"/>
      <c r="AQ888" s="41"/>
      <c r="AS888" s="41"/>
      <c r="AU888" s="41"/>
      <c r="AW888" s="41"/>
      <c r="AY888" s="41"/>
      <c r="BA888" s="41"/>
      <c r="BC888" s="41"/>
      <c r="BE888" s="41"/>
      <c r="BG888" s="41"/>
      <c r="BI888" s="41"/>
      <c r="BK888" s="41"/>
      <c r="BM888" s="41"/>
      <c r="BO888" s="41"/>
    </row>
    <row r="889" spans="13:67" x14ac:dyDescent="0.2">
      <c r="M889" s="41"/>
      <c r="O889" s="41"/>
      <c r="Q889" s="41"/>
      <c r="S889" s="41"/>
      <c r="U889" s="41"/>
      <c r="W889" s="41"/>
      <c r="Y889" s="41"/>
      <c r="AA889" s="41"/>
      <c r="AC889" s="41"/>
      <c r="AE889" s="41"/>
      <c r="AG889" s="41"/>
      <c r="AI889" s="41"/>
      <c r="AK889" s="41"/>
      <c r="AM889" s="41"/>
      <c r="AO889" s="41"/>
      <c r="AQ889" s="41"/>
      <c r="AS889" s="41"/>
      <c r="AU889" s="41"/>
      <c r="AW889" s="41"/>
      <c r="AY889" s="41"/>
      <c r="BA889" s="41"/>
      <c r="BC889" s="41"/>
      <c r="BE889" s="41"/>
      <c r="BG889" s="41"/>
      <c r="BI889" s="41"/>
      <c r="BK889" s="41"/>
      <c r="BM889" s="41"/>
      <c r="BO889" s="41"/>
    </row>
    <row r="890" spans="13:67" x14ac:dyDescent="0.2">
      <c r="M890" s="41"/>
      <c r="O890" s="41"/>
      <c r="Q890" s="41"/>
      <c r="S890" s="41"/>
      <c r="U890" s="41"/>
      <c r="W890" s="41"/>
      <c r="Y890" s="41"/>
      <c r="AA890" s="41"/>
      <c r="AC890" s="41"/>
      <c r="AE890" s="41"/>
      <c r="AG890" s="41"/>
      <c r="AI890" s="41"/>
      <c r="AK890" s="41"/>
      <c r="AM890" s="41"/>
      <c r="AO890" s="41"/>
      <c r="AQ890" s="41"/>
      <c r="AS890" s="41"/>
      <c r="AU890" s="41"/>
      <c r="AW890" s="41"/>
      <c r="AY890" s="41"/>
      <c r="BA890" s="41"/>
      <c r="BC890" s="41"/>
      <c r="BE890" s="41"/>
      <c r="BG890" s="41"/>
      <c r="BI890" s="41"/>
      <c r="BK890" s="41"/>
      <c r="BM890" s="41"/>
      <c r="BO890" s="41"/>
    </row>
    <row r="891" spans="13:67" x14ac:dyDescent="0.2">
      <c r="M891" s="41"/>
      <c r="O891" s="41"/>
      <c r="Q891" s="41"/>
      <c r="S891" s="41"/>
      <c r="U891" s="41"/>
      <c r="W891" s="41"/>
      <c r="Y891" s="41"/>
      <c r="AA891" s="41"/>
      <c r="AC891" s="41"/>
      <c r="AE891" s="41"/>
      <c r="AG891" s="41"/>
      <c r="AI891" s="41"/>
      <c r="AK891" s="41"/>
      <c r="AM891" s="41"/>
      <c r="AO891" s="41"/>
      <c r="AQ891" s="41"/>
      <c r="AS891" s="41"/>
      <c r="AU891" s="41"/>
      <c r="AW891" s="41"/>
      <c r="AY891" s="41"/>
      <c r="BA891" s="41"/>
      <c r="BC891" s="41"/>
      <c r="BE891" s="41"/>
      <c r="BG891" s="41"/>
      <c r="BI891" s="41"/>
      <c r="BK891" s="41"/>
      <c r="BM891" s="41"/>
      <c r="BO891" s="41"/>
    </row>
    <row r="892" spans="13:67" x14ac:dyDescent="0.2">
      <c r="M892" s="41"/>
      <c r="O892" s="41"/>
      <c r="Q892" s="41"/>
      <c r="S892" s="41"/>
      <c r="U892" s="41"/>
      <c r="W892" s="41"/>
      <c r="Y892" s="41"/>
      <c r="AA892" s="41"/>
      <c r="AC892" s="41"/>
      <c r="AE892" s="41"/>
      <c r="AG892" s="41"/>
      <c r="AI892" s="41"/>
      <c r="AK892" s="41"/>
      <c r="AM892" s="41"/>
      <c r="AO892" s="41"/>
      <c r="AQ892" s="41"/>
      <c r="AS892" s="41"/>
      <c r="AU892" s="41"/>
      <c r="AW892" s="41"/>
      <c r="AY892" s="41"/>
      <c r="BA892" s="41"/>
      <c r="BC892" s="41"/>
      <c r="BE892" s="41"/>
      <c r="BG892" s="41"/>
      <c r="BI892" s="41"/>
      <c r="BK892" s="41"/>
      <c r="BM892" s="41"/>
      <c r="BO892" s="41"/>
    </row>
    <row r="893" spans="13:67" x14ac:dyDescent="0.2">
      <c r="M893" s="41"/>
      <c r="O893" s="41"/>
      <c r="Q893" s="41"/>
      <c r="S893" s="41"/>
      <c r="U893" s="41"/>
      <c r="W893" s="41"/>
      <c r="Y893" s="41"/>
      <c r="AA893" s="41"/>
      <c r="AC893" s="41"/>
      <c r="AE893" s="41"/>
      <c r="AG893" s="41"/>
      <c r="AI893" s="41"/>
      <c r="AK893" s="41"/>
      <c r="AM893" s="41"/>
      <c r="AO893" s="41"/>
      <c r="AQ893" s="41"/>
      <c r="AS893" s="41"/>
      <c r="AU893" s="41"/>
      <c r="AW893" s="41"/>
      <c r="AY893" s="41"/>
      <c r="BA893" s="41"/>
      <c r="BC893" s="41"/>
      <c r="BE893" s="41"/>
      <c r="BG893" s="41"/>
      <c r="BI893" s="41"/>
      <c r="BK893" s="41"/>
      <c r="BM893" s="41"/>
      <c r="BO893" s="41"/>
    </row>
    <row r="894" spans="13:67" x14ac:dyDescent="0.2">
      <c r="M894" s="41"/>
      <c r="O894" s="41"/>
      <c r="Q894" s="41"/>
      <c r="S894" s="41"/>
      <c r="U894" s="41"/>
      <c r="W894" s="41"/>
      <c r="Y894" s="41"/>
      <c r="AA894" s="41"/>
      <c r="AC894" s="41"/>
      <c r="AE894" s="41"/>
      <c r="AG894" s="41"/>
      <c r="AI894" s="41"/>
      <c r="AK894" s="41"/>
      <c r="AM894" s="41"/>
      <c r="AO894" s="41"/>
      <c r="AQ894" s="41"/>
      <c r="AS894" s="41"/>
      <c r="AU894" s="41"/>
      <c r="AW894" s="41"/>
      <c r="AY894" s="41"/>
      <c r="BA894" s="41"/>
      <c r="BC894" s="41"/>
      <c r="BE894" s="41"/>
      <c r="BG894" s="41"/>
      <c r="BI894" s="41"/>
      <c r="BK894" s="41"/>
      <c r="BM894" s="41"/>
      <c r="BO894" s="41"/>
    </row>
    <row r="895" spans="13:67" x14ac:dyDescent="0.2">
      <c r="M895" s="41"/>
      <c r="O895" s="41"/>
      <c r="Q895" s="41"/>
      <c r="S895" s="41"/>
      <c r="U895" s="41"/>
      <c r="W895" s="41"/>
      <c r="Y895" s="41"/>
      <c r="AA895" s="41"/>
      <c r="AC895" s="41"/>
      <c r="AE895" s="41"/>
      <c r="AG895" s="41"/>
      <c r="AI895" s="41"/>
      <c r="AK895" s="41"/>
      <c r="AM895" s="41"/>
      <c r="AO895" s="41"/>
      <c r="AQ895" s="41"/>
      <c r="AS895" s="41"/>
      <c r="AU895" s="41"/>
      <c r="AW895" s="41"/>
      <c r="AY895" s="41"/>
      <c r="BA895" s="41"/>
      <c r="BC895" s="41"/>
      <c r="BE895" s="41"/>
      <c r="BG895" s="41"/>
      <c r="BI895" s="41"/>
      <c r="BK895" s="41"/>
      <c r="BM895" s="41"/>
      <c r="BO895" s="41"/>
    </row>
    <row r="896" spans="13:67" x14ac:dyDescent="0.2">
      <c r="M896" s="41"/>
      <c r="O896" s="41"/>
      <c r="Q896" s="41"/>
      <c r="S896" s="41"/>
      <c r="U896" s="41"/>
      <c r="W896" s="41"/>
      <c r="Y896" s="41"/>
      <c r="AA896" s="41"/>
      <c r="AC896" s="41"/>
      <c r="AE896" s="41"/>
      <c r="AG896" s="41"/>
      <c r="AI896" s="41"/>
      <c r="AK896" s="41"/>
      <c r="AM896" s="41"/>
      <c r="AO896" s="41"/>
      <c r="AQ896" s="41"/>
      <c r="AS896" s="41"/>
      <c r="AU896" s="41"/>
      <c r="AW896" s="41"/>
      <c r="AY896" s="41"/>
      <c r="BA896" s="41"/>
      <c r="BC896" s="41"/>
      <c r="BE896" s="41"/>
      <c r="BG896" s="41"/>
      <c r="BI896" s="41"/>
      <c r="BK896" s="41"/>
      <c r="BM896" s="41"/>
      <c r="BO896" s="41"/>
    </row>
    <row r="897" spans="13:67" x14ac:dyDescent="0.2">
      <c r="M897" s="41"/>
      <c r="O897" s="41"/>
      <c r="Q897" s="41"/>
      <c r="S897" s="41"/>
      <c r="U897" s="41"/>
      <c r="W897" s="41"/>
      <c r="Y897" s="41"/>
      <c r="AA897" s="41"/>
      <c r="AC897" s="41"/>
      <c r="AE897" s="41"/>
      <c r="AG897" s="41"/>
      <c r="AI897" s="41"/>
      <c r="AK897" s="41"/>
      <c r="AM897" s="41"/>
      <c r="AO897" s="41"/>
      <c r="AQ897" s="41"/>
      <c r="AS897" s="41"/>
      <c r="AU897" s="41"/>
      <c r="AW897" s="41"/>
      <c r="AY897" s="41"/>
      <c r="BA897" s="41"/>
      <c r="BC897" s="41"/>
      <c r="BE897" s="41"/>
      <c r="BG897" s="41"/>
      <c r="BI897" s="41"/>
      <c r="BK897" s="41"/>
      <c r="BM897" s="41"/>
      <c r="BO897" s="41"/>
    </row>
    <row r="898" spans="13:67" x14ac:dyDescent="0.2">
      <c r="M898" s="41"/>
      <c r="O898" s="41"/>
      <c r="Q898" s="41"/>
      <c r="S898" s="41"/>
      <c r="U898" s="41"/>
      <c r="W898" s="41"/>
      <c r="Y898" s="41"/>
      <c r="AA898" s="41"/>
      <c r="AC898" s="41"/>
      <c r="AE898" s="41"/>
      <c r="AG898" s="41"/>
      <c r="AI898" s="41"/>
      <c r="AK898" s="41"/>
      <c r="AM898" s="41"/>
      <c r="AO898" s="41"/>
      <c r="AQ898" s="41"/>
      <c r="AS898" s="41"/>
      <c r="AU898" s="41"/>
      <c r="AW898" s="41"/>
      <c r="AY898" s="41"/>
      <c r="BA898" s="41"/>
      <c r="BC898" s="41"/>
      <c r="BE898" s="41"/>
      <c r="BG898" s="41"/>
      <c r="BI898" s="41"/>
      <c r="BK898" s="41"/>
      <c r="BM898" s="41"/>
      <c r="BO898" s="41"/>
    </row>
    <row r="899" spans="13:67" x14ac:dyDescent="0.2">
      <c r="M899" s="41"/>
      <c r="O899" s="41"/>
      <c r="Q899" s="41"/>
      <c r="S899" s="41"/>
      <c r="U899" s="41"/>
      <c r="W899" s="41"/>
      <c r="Y899" s="41"/>
      <c r="AA899" s="41"/>
      <c r="AC899" s="41"/>
      <c r="AE899" s="41"/>
      <c r="AG899" s="41"/>
      <c r="AI899" s="41"/>
      <c r="AK899" s="41"/>
      <c r="AM899" s="41"/>
      <c r="AO899" s="41"/>
      <c r="AQ899" s="41"/>
      <c r="AS899" s="41"/>
      <c r="AU899" s="41"/>
      <c r="AW899" s="41"/>
      <c r="AY899" s="41"/>
      <c r="BA899" s="41"/>
      <c r="BC899" s="41"/>
      <c r="BE899" s="41"/>
      <c r="BG899" s="41"/>
      <c r="BI899" s="41"/>
      <c r="BK899" s="41"/>
      <c r="BM899" s="41"/>
      <c r="BO899" s="41"/>
    </row>
    <row r="900" spans="13:67" x14ac:dyDescent="0.2">
      <c r="M900" s="41"/>
      <c r="O900" s="41"/>
      <c r="Q900" s="41"/>
      <c r="S900" s="41"/>
      <c r="U900" s="41"/>
      <c r="W900" s="41"/>
      <c r="Y900" s="41"/>
      <c r="AA900" s="41"/>
      <c r="AC900" s="41"/>
      <c r="AE900" s="41"/>
      <c r="AG900" s="41"/>
      <c r="AI900" s="41"/>
      <c r="AK900" s="41"/>
      <c r="AM900" s="41"/>
      <c r="AO900" s="41"/>
      <c r="AQ900" s="41"/>
      <c r="AS900" s="41"/>
      <c r="AU900" s="41"/>
      <c r="AW900" s="41"/>
      <c r="AY900" s="41"/>
      <c r="BA900" s="41"/>
      <c r="BC900" s="41"/>
      <c r="BE900" s="41"/>
      <c r="BG900" s="41"/>
      <c r="BI900" s="41"/>
      <c r="BK900" s="41"/>
      <c r="BM900" s="41"/>
      <c r="BO900" s="41"/>
    </row>
    <row r="901" spans="13:67" x14ac:dyDescent="0.2">
      <c r="M901" s="41"/>
      <c r="O901" s="41"/>
      <c r="Q901" s="41"/>
      <c r="S901" s="41"/>
      <c r="U901" s="41"/>
      <c r="W901" s="41"/>
      <c r="Y901" s="41"/>
      <c r="AA901" s="41"/>
      <c r="AC901" s="41"/>
      <c r="AE901" s="41"/>
      <c r="AG901" s="41"/>
      <c r="AI901" s="41"/>
      <c r="AK901" s="41"/>
      <c r="AM901" s="41"/>
      <c r="AO901" s="41"/>
      <c r="AQ901" s="41"/>
      <c r="AS901" s="41"/>
      <c r="AU901" s="41"/>
      <c r="AW901" s="41"/>
      <c r="AY901" s="41"/>
      <c r="BA901" s="41"/>
      <c r="BC901" s="41"/>
      <c r="BE901" s="41"/>
      <c r="BG901" s="41"/>
      <c r="BI901" s="41"/>
      <c r="BK901" s="41"/>
      <c r="BM901" s="41"/>
      <c r="BO901" s="41"/>
    </row>
    <row r="902" spans="13:67" x14ac:dyDescent="0.2">
      <c r="M902" s="41"/>
      <c r="O902" s="41"/>
      <c r="Q902" s="41"/>
      <c r="S902" s="41"/>
      <c r="U902" s="41"/>
      <c r="W902" s="41"/>
      <c r="Y902" s="41"/>
      <c r="AA902" s="41"/>
      <c r="AC902" s="41"/>
      <c r="AE902" s="41"/>
      <c r="AG902" s="41"/>
      <c r="AI902" s="41"/>
      <c r="AK902" s="41"/>
      <c r="AM902" s="41"/>
      <c r="AO902" s="41"/>
      <c r="AQ902" s="41"/>
      <c r="AS902" s="41"/>
      <c r="AU902" s="41"/>
      <c r="AW902" s="41"/>
      <c r="AY902" s="41"/>
      <c r="BA902" s="41"/>
      <c r="BC902" s="41"/>
      <c r="BE902" s="41"/>
      <c r="BG902" s="41"/>
      <c r="BI902" s="41"/>
      <c r="BK902" s="41"/>
      <c r="BM902" s="41"/>
      <c r="BO902" s="41"/>
    </row>
    <row r="903" spans="13:67" x14ac:dyDescent="0.2">
      <c r="M903" s="41"/>
      <c r="O903" s="41"/>
      <c r="Q903" s="41"/>
      <c r="S903" s="41"/>
      <c r="U903" s="41"/>
      <c r="W903" s="41"/>
      <c r="Y903" s="41"/>
      <c r="AA903" s="41"/>
      <c r="AC903" s="41"/>
      <c r="AE903" s="41"/>
      <c r="AG903" s="41"/>
      <c r="AI903" s="41"/>
      <c r="AK903" s="41"/>
      <c r="AM903" s="41"/>
      <c r="AO903" s="41"/>
      <c r="AQ903" s="41"/>
      <c r="AS903" s="41"/>
      <c r="AU903" s="41"/>
      <c r="AW903" s="41"/>
      <c r="AY903" s="41"/>
      <c r="BA903" s="41"/>
      <c r="BC903" s="41"/>
      <c r="BE903" s="41"/>
      <c r="BG903" s="41"/>
      <c r="BI903" s="41"/>
      <c r="BK903" s="41"/>
      <c r="BM903" s="41"/>
      <c r="BO903" s="41"/>
    </row>
    <row r="904" spans="13:67" x14ac:dyDescent="0.2">
      <c r="M904" s="41"/>
      <c r="O904" s="41"/>
      <c r="Q904" s="41"/>
      <c r="S904" s="41"/>
      <c r="U904" s="41"/>
      <c r="W904" s="41"/>
      <c r="Y904" s="41"/>
      <c r="AA904" s="41"/>
      <c r="AC904" s="41"/>
      <c r="AE904" s="41"/>
      <c r="AG904" s="41"/>
      <c r="AI904" s="41"/>
      <c r="AK904" s="41"/>
      <c r="AM904" s="41"/>
      <c r="AO904" s="41"/>
      <c r="AQ904" s="41"/>
      <c r="AS904" s="41"/>
      <c r="AU904" s="41"/>
      <c r="AW904" s="41"/>
      <c r="AY904" s="41"/>
      <c r="BA904" s="41"/>
      <c r="BC904" s="41"/>
      <c r="BE904" s="41"/>
      <c r="BG904" s="41"/>
      <c r="BI904" s="41"/>
      <c r="BK904" s="41"/>
      <c r="BM904" s="41"/>
      <c r="BO904" s="41"/>
    </row>
    <row r="905" spans="13:67" x14ac:dyDescent="0.2">
      <c r="M905" s="41"/>
      <c r="O905" s="41"/>
      <c r="Q905" s="41"/>
      <c r="S905" s="41"/>
      <c r="U905" s="41"/>
      <c r="W905" s="41"/>
      <c r="Y905" s="41"/>
      <c r="AA905" s="41"/>
      <c r="AC905" s="41"/>
      <c r="AE905" s="41"/>
      <c r="AG905" s="41"/>
      <c r="AI905" s="41"/>
      <c r="AK905" s="41"/>
      <c r="AM905" s="41"/>
      <c r="AO905" s="41"/>
      <c r="AQ905" s="41"/>
      <c r="AS905" s="41"/>
      <c r="AU905" s="41"/>
      <c r="AW905" s="41"/>
      <c r="AY905" s="41"/>
      <c r="BA905" s="41"/>
      <c r="BC905" s="41"/>
      <c r="BE905" s="41"/>
      <c r="BG905" s="41"/>
      <c r="BI905" s="41"/>
      <c r="BK905" s="41"/>
      <c r="BM905" s="41"/>
      <c r="BO905" s="41"/>
    </row>
    <row r="906" spans="13:67" x14ac:dyDescent="0.2">
      <c r="M906" s="41"/>
      <c r="O906" s="41"/>
      <c r="Q906" s="41"/>
      <c r="S906" s="41"/>
      <c r="U906" s="41"/>
      <c r="W906" s="41"/>
      <c r="Y906" s="41"/>
      <c r="AA906" s="41"/>
      <c r="AC906" s="41"/>
      <c r="AE906" s="41"/>
      <c r="AG906" s="41"/>
      <c r="AI906" s="41"/>
      <c r="AK906" s="41"/>
      <c r="AM906" s="41"/>
      <c r="AO906" s="41"/>
      <c r="AQ906" s="41"/>
      <c r="AS906" s="41"/>
      <c r="AU906" s="41"/>
      <c r="AW906" s="41"/>
      <c r="AY906" s="41"/>
      <c r="BA906" s="41"/>
      <c r="BC906" s="41"/>
      <c r="BE906" s="41"/>
      <c r="BG906" s="41"/>
      <c r="BI906" s="41"/>
      <c r="BK906" s="41"/>
      <c r="BM906" s="41"/>
      <c r="BO906" s="41"/>
    </row>
    <row r="907" spans="13:67" x14ac:dyDescent="0.2">
      <c r="M907" s="41"/>
      <c r="O907" s="41"/>
      <c r="Q907" s="41"/>
      <c r="S907" s="41"/>
      <c r="U907" s="41"/>
      <c r="W907" s="41"/>
      <c r="Y907" s="41"/>
      <c r="AA907" s="41"/>
      <c r="AC907" s="41"/>
      <c r="AE907" s="41"/>
      <c r="AG907" s="41"/>
      <c r="AI907" s="41"/>
      <c r="AK907" s="41"/>
      <c r="AM907" s="41"/>
      <c r="AO907" s="41"/>
      <c r="AQ907" s="41"/>
      <c r="AS907" s="41"/>
      <c r="AU907" s="41"/>
      <c r="AW907" s="41"/>
      <c r="AY907" s="41"/>
      <c r="BA907" s="41"/>
      <c r="BC907" s="41"/>
      <c r="BE907" s="41"/>
      <c r="BG907" s="41"/>
      <c r="BI907" s="41"/>
      <c r="BK907" s="41"/>
      <c r="BM907" s="41"/>
      <c r="BO907" s="41"/>
    </row>
    <row r="908" spans="13:67" x14ac:dyDescent="0.2">
      <c r="M908" s="41"/>
      <c r="O908" s="41"/>
      <c r="Q908" s="41"/>
      <c r="S908" s="41"/>
      <c r="U908" s="41"/>
      <c r="W908" s="41"/>
      <c r="Y908" s="41"/>
      <c r="AA908" s="41"/>
      <c r="AC908" s="41"/>
      <c r="AE908" s="41"/>
      <c r="AG908" s="41"/>
      <c r="AI908" s="41"/>
      <c r="AK908" s="41"/>
      <c r="AM908" s="41"/>
      <c r="AO908" s="41"/>
      <c r="AQ908" s="41"/>
      <c r="AS908" s="41"/>
      <c r="AU908" s="41"/>
      <c r="AW908" s="41"/>
      <c r="AY908" s="41"/>
      <c r="BA908" s="41"/>
      <c r="BC908" s="41"/>
      <c r="BE908" s="41"/>
      <c r="BG908" s="41"/>
      <c r="BI908" s="41"/>
      <c r="BK908" s="41"/>
      <c r="BM908" s="41"/>
      <c r="BO908" s="41"/>
    </row>
    <row r="909" spans="13:67" x14ac:dyDescent="0.2">
      <c r="M909" s="41"/>
      <c r="O909" s="41"/>
      <c r="Q909" s="41"/>
      <c r="S909" s="41"/>
      <c r="U909" s="41"/>
      <c r="W909" s="41"/>
      <c r="Y909" s="41"/>
      <c r="AA909" s="41"/>
      <c r="AC909" s="41"/>
      <c r="AE909" s="41"/>
      <c r="AG909" s="41"/>
      <c r="AI909" s="41"/>
      <c r="AK909" s="41"/>
      <c r="AM909" s="41"/>
      <c r="AO909" s="41"/>
      <c r="AQ909" s="41"/>
      <c r="AS909" s="41"/>
      <c r="AU909" s="41"/>
      <c r="AW909" s="41"/>
      <c r="AY909" s="41"/>
      <c r="BA909" s="41"/>
      <c r="BC909" s="41"/>
      <c r="BE909" s="41"/>
      <c r="BG909" s="41"/>
      <c r="BI909" s="41"/>
      <c r="BK909" s="41"/>
      <c r="BM909" s="41"/>
      <c r="BO909" s="41"/>
    </row>
    <row r="910" spans="13:67" x14ac:dyDescent="0.2">
      <c r="M910" s="41"/>
      <c r="O910" s="41"/>
      <c r="Q910" s="41"/>
      <c r="S910" s="41"/>
      <c r="U910" s="41"/>
      <c r="W910" s="41"/>
      <c r="Y910" s="41"/>
      <c r="AA910" s="41"/>
      <c r="AC910" s="41"/>
      <c r="AE910" s="41"/>
      <c r="AG910" s="41"/>
      <c r="AI910" s="41"/>
      <c r="AK910" s="41"/>
      <c r="AM910" s="41"/>
      <c r="AO910" s="41"/>
      <c r="AQ910" s="41"/>
      <c r="AS910" s="41"/>
      <c r="AU910" s="41"/>
      <c r="AW910" s="41"/>
      <c r="AY910" s="41"/>
      <c r="BA910" s="41"/>
      <c r="BC910" s="41"/>
      <c r="BE910" s="41"/>
      <c r="BG910" s="41"/>
      <c r="BI910" s="41"/>
      <c r="BK910" s="41"/>
      <c r="BM910" s="41"/>
      <c r="BO910" s="41"/>
    </row>
    <row r="911" spans="13:67" x14ac:dyDescent="0.2">
      <c r="M911" s="41"/>
      <c r="O911" s="41"/>
      <c r="Q911" s="41"/>
      <c r="S911" s="41"/>
      <c r="U911" s="41"/>
      <c r="W911" s="41"/>
      <c r="Y911" s="41"/>
      <c r="AA911" s="41"/>
      <c r="AC911" s="41"/>
      <c r="AE911" s="41"/>
      <c r="AG911" s="41"/>
      <c r="AI911" s="41"/>
      <c r="AK911" s="41"/>
      <c r="AM911" s="41"/>
      <c r="AO911" s="41"/>
      <c r="AQ911" s="41"/>
      <c r="AS911" s="41"/>
      <c r="AU911" s="41"/>
      <c r="AW911" s="41"/>
      <c r="AY911" s="41"/>
      <c r="BA911" s="41"/>
      <c r="BC911" s="41"/>
      <c r="BE911" s="41"/>
      <c r="BG911" s="41"/>
      <c r="BI911" s="41"/>
      <c r="BK911" s="41"/>
      <c r="BM911" s="41"/>
      <c r="BO911" s="41"/>
    </row>
    <row r="912" spans="13:67" x14ac:dyDescent="0.2">
      <c r="M912" s="41"/>
      <c r="O912" s="41"/>
      <c r="Q912" s="41"/>
      <c r="S912" s="41"/>
      <c r="U912" s="41"/>
      <c r="W912" s="41"/>
      <c r="Y912" s="41"/>
      <c r="AA912" s="41"/>
      <c r="AC912" s="41"/>
      <c r="AE912" s="41"/>
      <c r="AG912" s="41"/>
      <c r="AI912" s="41"/>
      <c r="AK912" s="41"/>
      <c r="AM912" s="41"/>
      <c r="AO912" s="41"/>
      <c r="AQ912" s="41"/>
      <c r="AS912" s="41"/>
      <c r="AU912" s="41"/>
      <c r="AW912" s="41"/>
      <c r="AY912" s="41"/>
      <c r="BA912" s="41"/>
      <c r="BC912" s="41"/>
      <c r="BE912" s="41"/>
      <c r="BG912" s="41"/>
      <c r="BI912" s="41"/>
      <c r="BK912" s="41"/>
      <c r="BM912" s="41"/>
      <c r="BO912" s="41"/>
    </row>
    <row r="913" spans="13:67" x14ac:dyDescent="0.2">
      <c r="M913" s="41"/>
      <c r="O913" s="41"/>
      <c r="Q913" s="41"/>
      <c r="S913" s="41"/>
      <c r="U913" s="41"/>
      <c r="W913" s="41"/>
      <c r="Y913" s="41"/>
      <c r="AA913" s="41"/>
      <c r="AC913" s="41"/>
      <c r="AE913" s="41"/>
      <c r="AG913" s="41"/>
      <c r="AI913" s="41"/>
      <c r="AK913" s="41"/>
      <c r="AM913" s="41"/>
      <c r="AO913" s="41"/>
      <c r="AQ913" s="41"/>
      <c r="AS913" s="41"/>
      <c r="AU913" s="41"/>
      <c r="AW913" s="41"/>
      <c r="AY913" s="41"/>
      <c r="BA913" s="41"/>
      <c r="BC913" s="41"/>
      <c r="BE913" s="41"/>
      <c r="BG913" s="41"/>
      <c r="BI913" s="41"/>
      <c r="BK913" s="41"/>
      <c r="BM913" s="41"/>
      <c r="BO913" s="41"/>
    </row>
    <row r="914" spans="13:67" x14ac:dyDescent="0.2">
      <c r="M914" s="41"/>
      <c r="O914" s="41"/>
      <c r="Q914" s="41"/>
      <c r="S914" s="41"/>
      <c r="U914" s="41"/>
      <c r="W914" s="41"/>
      <c r="Y914" s="41"/>
      <c r="AA914" s="41"/>
      <c r="AC914" s="41"/>
      <c r="AE914" s="41"/>
      <c r="AG914" s="41"/>
      <c r="AI914" s="41"/>
      <c r="AK914" s="41"/>
      <c r="AM914" s="41"/>
      <c r="AO914" s="41"/>
      <c r="AQ914" s="41"/>
      <c r="AS914" s="41"/>
      <c r="AU914" s="41"/>
      <c r="AW914" s="41"/>
      <c r="AY914" s="41"/>
      <c r="BA914" s="41"/>
      <c r="BC914" s="41"/>
      <c r="BE914" s="41"/>
      <c r="BG914" s="41"/>
      <c r="BI914" s="41"/>
      <c r="BK914" s="41"/>
      <c r="BM914" s="41"/>
      <c r="BO914" s="41"/>
    </row>
    <row r="915" spans="13:67" x14ac:dyDescent="0.2">
      <c r="M915" s="41"/>
      <c r="O915" s="41"/>
      <c r="Q915" s="41"/>
      <c r="S915" s="41"/>
      <c r="U915" s="41"/>
      <c r="W915" s="41"/>
      <c r="Y915" s="41"/>
      <c r="AA915" s="41"/>
      <c r="AC915" s="41"/>
      <c r="AE915" s="41"/>
      <c r="AG915" s="41"/>
      <c r="AI915" s="41"/>
      <c r="AK915" s="41"/>
      <c r="AM915" s="41"/>
      <c r="AO915" s="41"/>
      <c r="AQ915" s="41"/>
      <c r="AS915" s="41"/>
      <c r="AU915" s="41"/>
      <c r="AW915" s="41"/>
      <c r="AY915" s="41"/>
      <c r="BA915" s="41"/>
      <c r="BC915" s="41"/>
      <c r="BE915" s="41"/>
      <c r="BG915" s="41"/>
      <c r="BI915" s="41"/>
      <c r="BK915" s="41"/>
      <c r="BM915" s="41"/>
      <c r="BO915" s="41"/>
    </row>
    <row r="916" spans="13:67" x14ac:dyDescent="0.2">
      <c r="M916" s="41"/>
      <c r="O916" s="41"/>
      <c r="Q916" s="41"/>
      <c r="S916" s="41"/>
      <c r="U916" s="41"/>
      <c r="W916" s="41"/>
      <c r="Y916" s="41"/>
      <c r="AA916" s="41"/>
      <c r="AC916" s="41"/>
      <c r="AE916" s="41"/>
      <c r="AG916" s="41"/>
      <c r="AI916" s="41"/>
      <c r="AK916" s="41"/>
      <c r="AM916" s="41"/>
      <c r="AO916" s="41"/>
      <c r="AQ916" s="41"/>
      <c r="AS916" s="41"/>
      <c r="AU916" s="41"/>
      <c r="AW916" s="41"/>
      <c r="AY916" s="41"/>
      <c r="BA916" s="41"/>
      <c r="BC916" s="41"/>
      <c r="BE916" s="41"/>
      <c r="BG916" s="41"/>
      <c r="BI916" s="41"/>
      <c r="BK916" s="41"/>
      <c r="BM916" s="41"/>
      <c r="BO916" s="41"/>
    </row>
    <row r="917" spans="13:67" x14ac:dyDescent="0.2">
      <c r="M917" s="41"/>
      <c r="O917" s="41"/>
      <c r="Q917" s="41"/>
      <c r="S917" s="41"/>
      <c r="U917" s="41"/>
      <c r="W917" s="41"/>
      <c r="Y917" s="41"/>
      <c r="AA917" s="41"/>
      <c r="AC917" s="41"/>
      <c r="AE917" s="41"/>
      <c r="AG917" s="41"/>
      <c r="AI917" s="41"/>
      <c r="AK917" s="41"/>
      <c r="AM917" s="41"/>
      <c r="AO917" s="41"/>
      <c r="AQ917" s="41"/>
      <c r="AS917" s="41"/>
      <c r="AU917" s="41"/>
      <c r="AW917" s="41"/>
      <c r="AY917" s="41"/>
      <c r="BA917" s="41"/>
      <c r="BC917" s="41"/>
      <c r="BE917" s="41"/>
      <c r="BG917" s="41"/>
      <c r="BI917" s="41"/>
      <c r="BK917" s="41"/>
      <c r="BM917" s="41"/>
      <c r="BO917" s="41"/>
    </row>
    <row r="918" spans="13:67" x14ac:dyDescent="0.2">
      <c r="M918" s="41"/>
      <c r="O918" s="41"/>
      <c r="Q918" s="41"/>
      <c r="S918" s="41"/>
      <c r="U918" s="41"/>
      <c r="W918" s="41"/>
      <c r="Y918" s="41"/>
      <c r="AA918" s="41"/>
      <c r="AC918" s="41"/>
      <c r="AE918" s="41"/>
      <c r="AG918" s="41"/>
      <c r="AI918" s="41"/>
      <c r="AK918" s="41"/>
      <c r="AM918" s="41"/>
      <c r="AO918" s="41"/>
      <c r="AQ918" s="41"/>
      <c r="AS918" s="41"/>
      <c r="AU918" s="41"/>
      <c r="AW918" s="41"/>
      <c r="AY918" s="41"/>
      <c r="BA918" s="41"/>
      <c r="BC918" s="41"/>
      <c r="BE918" s="41"/>
      <c r="BG918" s="41"/>
      <c r="BI918" s="41"/>
      <c r="BK918" s="41"/>
      <c r="BM918" s="41"/>
      <c r="BO918" s="41"/>
    </row>
    <row r="919" spans="13:67" x14ac:dyDescent="0.2">
      <c r="M919" s="41"/>
      <c r="O919" s="41"/>
      <c r="Q919" s="41"/>
      <c r="S919" s="41"/>
      <c r="U919" s="41"/>
      <c r="W919" s="41"/>
      <c r="Y919" s="41"/>
      <c r="AA919" s="41"/>
      <c r="AC919" s="41"/>
      <c r="AE919" s="41"/>
      <c r="AG919" s="41"/>
      <c r="AI919" s="41"/>
      <c r="AK919" s="41"/>
      <c r="AM919" s="41"/>
      <c r="AO919" s="41"/>
      <c r="AQ919" s="41"/>
      <c r="AS919" s="41"/>
      <c r="AU919" s="41"/>
      <c r="AW919" s="41"/>
      <c r="AY919" s="41"/>
      <c r="BA919" s="41"/>
      <c r="BC919" s="41"/>
      <c r="BE919" s="41"/>
      <c r="BG919" s="41"/>
      <c r="BI919" s="41"/>
      <c r="BK919" s="41"/>
      <c r="BM919" s="41"/>
      <c r="BO919" s="41"/>
    </row>
    <row r="920" spans="13:67" x14ac:dyDescent="0.2">
      <c r="M920" s="41"/>
      <c r="O920" s="41"/>
      <c r="Q920" s="41"/>
      <c r="S920" s="41"/>
      <c r="U920" s="41"/>
      <c r="W920" s="41"/>
      <c r="Y920" s="41"/>
      <c r="AA920" s="41"/>
      <c r="AC920" s="41"/>
      <c r="AE920" s="41"/>
      <c r="AG920" s="41"/>
      <c r="AI920" s="41"/>
      <c r="AK920" s="41"/>
      <c r="AM920" s="41"/>
      <c r="AO920" s="41"/>
      <c r="AQ920" s="41"/>
      <c r="AS920" s="41"/>
      <c r="AU920" s="41"/>
      <c r="AW920" s="41"/>
      <c r="AY920" s="41"/>
      <c r="BA920" s="41"/>
      <c r="BC920" s="41"/>
      <c r="BE920" s="41"/>
      <c r="BG920" s="41"/>
      <c r="BI920" s="41"/>
      <c r="BK920" s="41"/>
      <c r="BM920" s="41"/>
      <c r="BO920" s="41"/>
    </row>
    <row r="921" spans="13:67" x14ac:dyDescent="0.2">
      <c r="M921" s="41"/>
      <c r="O921" s="41"/>
      <c r="Q921" s="41"/>
      <c r="S921" s="41"/>
      <c r="U921" s="41"/>
      <c r="W921" s="41"/>
      <c r="Y921" s="41"/>
      <c r="AA921" s="41"/>
      <c r="AC921" s="41"/>
      <c r="AE921" s="41"/>
      <c r="AG921" s="41"/>
      <c r="AI921" s="41"/>
      <c r="AK921" s="41"/>
      <c r="AM921" s="41"/>
      <c r="AO921" s="41"/>
      <c r="AQ921" s="41"/>
      <c r="AS921" s="41"/>
      <c r="AU921" s="41"/>
      <c r="AW921" s="41"/>
      <c r="AY921" s="41"/>
      <c r="BA921" s="41"/>
      <c r="BC921" s="41"/>
      <c r="BE921" s="41"/>
      <c r="BG921" s="41"/>
      <c r="BI921" s="41"/>
      <c r="BK921" s="41"/>
      <c r="BM921" s="41"/>
      <c r="BO921" s="41"/>
    </row>
    <row r="922" spans="13:67" x14ac:dyDescent="0.2">
      <c r="M922" s="41"/>
      <c r="O922" s="41"/>
      <c r="Q922" s="41"/>
      <c r="S922" s="41"/>
      <c r="U922" s="41"/>
      <c r="W922" s="41"/>
      <c r="Y922" s="41"/>
      <c r="AA922" s="41"/>
      <c r="AC922" s="41"/>
      <c r="AE922" s="41"/>
      <c r="AG922" s="41"/>
      <c r="AI922" s="41"/>
      <c r="AK922" s="41"/>
      <c r="AM922" s="41"/>
      <c r="AO922" s="41"/>
      <c r="AQ922" s="41"/>
      <c r="AS922" s="41"/>
      <c r="AU922" s="41"/>
      <c r="AW922" s="41"/>
      <c r="AY922" s="41"/>
      <c r="BA922" s="41"/>
      <c r="BC922" s="41"/>
      <c r="BE922" s="41"/>
      <c r="BG922" s="41"/>
      <c r="BI922" s="41"/>
      <c r="BK922" s="41"/>
      <c r="BM922" s="41"/>
      <c r="BO922" s="41"/>
    </row>
    <row r="923" spans="13:67" x14ac:dyDescent="0.2">
      <c r="M923" s="41"/>
      <c r="O923" s="41"/>
      <c r="Q923" s="41"/>
      <c r="S923" s="41"/>
      <c r="U923" s="41"/>
      <c r="W923" s="41"/>
      <c r="Y923" s="41"/>
      <c r="AA923" s="41"/>
      <c r="AC923" s="41"/>
      <c r="AE923" s="41"/>
      <c r="AG923" s="41"/>
      <c r="AI923" s="41"/>
      <c r="AK923" s="41"/>
      <c r="AM923" s="41"/>
      <c r="AO923" s="41"/>
      <c r="AQ923" s="41"/>
      <c r="AS923" s="41"/>
      <c r="AU923" s="41"/>
      <c r="AW923" s="41"/>
      <c r="AY923" s="41"/>
      <c r="BA923" s="41"/>
      <c r="BC923" s="41"/>
      <c r="BE923" s="41"/>
      <c r="BG923" s="41"/>
      <c r="BI923" s="41"/>
      <c r="BK923" s="41"/>
      <c r="BM923" s="41"/>
      <c r="BO923" s="41"/>
    </row>
    <row r="924" spans="13:67" x14ac:dyDescent="0.2">
      <c r="M924" s="41"/>
      <c r="O924" s="41"/>
      <c r="Q924" s="41"/>
      <c r="S924" s="41"/>
      <c r="U924" s="41"/>
      <c r="W924" s="41"/>
      <c r="Y924" s="41"/>
      <c r="AA924" s="41"/>
      <c r="AC924" s="41"/>
      <c r="AE924" s="41"/>
      <c r="AG924" s="41"/>
      <c r="AI924" s="41"/>
      <c r="AK924" s="41"/>
      <c r="AM924" s="41"/>
      <c r="AO924" s="41"/>
      <c r="AQ924" s="41"/>
      <c r="AS924" s="41"/>
      <c r="AU924" s="41"/>
      <c r="AW924" s="41"/>
      <c r="AY924" s="41"/>
      <c r="BA924" s="41"/>
      <c r="BC924" s="41"/>
      <c r="BE924" s="41"/>
      <c r="BG924" s="41"/>
      <c r="BI924" s="41"/>
      <c r="BK924" s="41"/>
      <c r="BM924" s="41"/>
      <c r="BO924" s="41"/>
    </row>
    <row r="925" spans="13:67" x14ac:dyDescent="0.2">
      <c r="M925" s="41"/>
      <c r="O925" s="41"/>
      <c r="Q925" s="41"/>
      <c r="S925" s="41"/>
      <c r="U925" s="41"/>
      <c r="W925" s="41"/>
      <c r="Y925" s="41"/>
      <c r="AA925" s="41"/>
      <c r="AC925" s="41"/>
      <c r="AE925" s="41"/>
      <c r="AG925" s="41"/>
      <c r="AI925" s="41"/>
      <c r="AK925" s="41"/>
      <c r="AM925" s="41"/>
      <c r="AO925" s="41"/>
      <c r="AQ925" s="41"/>
      <c r="AS925" s="41"/>
      <c r="AU925" s="41"/>
      <c r="AW925" s="41"/>
      <c r="AY925" s="41"/>
      <c r="BA925" s="41"/>
      <c r="BC925" s="41"/>
      <c r="BE925" s="41"/>
      <c r="BG925" s="41"/>
      <c r="BI925" s="41"/>
      <c r="BK925" s="41"/>
      <c r="BM925" s="41"/>
      <c r="BO925" s="41"/>
    </row>
    <row r="926" spans="13:67" x14ac:dyDescent="0.2">
      <c r="M926" s="41"/>
      <c r="O926" s="41"/>
      <c r="Q926" s="41"/>
      <c r="S926" s="41"/>
      <c r="U926" s="41"/>
      <c r="W926" s="41"/>
      <c r="Y926" s="41"/>
      <c r="AA926" s="41"/>
      <c r="AC926" s="41"/>
      <c r="AE926" s="41"/>
      <c r="AG926" s="41"/>
      <c r="AI926" s="41"/>
      <c r="AK926" s="41"/>
      <c r="AM926" s="41"/>
      <c r="AO926" s="41"/>
      <c r="AQ926" s="41"/>
      <c r="AS926" s="41"/>
      <c r="AU926" s="41"/>
      <c r="AW926" s="41"/>
      <c r="AY926" s="41"/>
      <c r="BA926" s="41"/>
      <c r="BC926" s="41"/>
      <c r="BE926" s="41"/>
      <c r="BG926" s="41"/>
      <c r="BI926" s="41"/>
      <c r="BK926" s="41"/>
      <c r="BM926" s="41"/>
      <c r="BO926" s="41"/>
    </row>
    <row r="927" spans="13:67" x14ac:dyDescent="0.2">
      <c r="M927" s="41"/>
      <c r="O927" s="41"/>
      <c r="Q927" s="41"/>
      <c r="S927" s="41"/>
      <c r="U927" s="41"/>
      <c r="W927" s="41"/>
      <c r="Y927" s="41"/>
      <c r="AA927" s="41"/>
      <c r="AC927" s="41"/>
      <c r="AE927" s="41"/>
      <c r="AG927" s="41"/>
      <c r="AI927" s="41"/>
      <c r="AK927" s="41"/>
      <c r="AM927" s="41"/>
      <c r="AO927" s="41"/>
      <c r="AQ927" s="41"/>
      <c r="AS927" s="41"/>
      <c r="AU927" s="41"/>
      <c r="AW927" s="41"/>
      <c r="AY927" s="41"/>
      <c r="BA927" s="41"/>
      <c r="BC927" s="41"/>
      <c r="BE927" s="41"/>
      <c r="BG927" s="41"/>
      <c r="BI927" s="41"/>
      <c r="BK927" s="41"/>
      <c r="BM927" s="41"/>
      <c r="BO927" s="41"/>
    </row>
    <row r="928" spans="13:67" x14ac:dyDescent="0.2">
      <c r="M928" s="41"/>
      <c r="O928" s="41"/>
      <c r="Q928" s="41"/>
      <c r="S928" s="41"/>
      <c r="U928" s="41"/>
      <c r="W928" s="41"/>
      <c r="Y928" s="41"/>
      <c r="AA928" s="41"/>
      <c r="AC928" s="41"/>
      <c r="AE928" s="41"/>
      <c r="AG928" s="41"/>
      <c r="AI928" s="41"/>
      <c r="AK928" s="41"/>
      <c r="AM928" s="41"/>
      <c r="AO928" s="41"/>
      <c r="AQ928" s="41"/>
      <c r="AS928" s="41"/>
      <c r="AU928" s="41"/>
      <c r="AW928" s="41"/>
      <c r="AY928" s="41"/>
      <c r="BA928" s="41"/>
      <c r="BC928" s="41"/>
      <c r="BE928" s="41"/>
      <c r="BG928" s="41"/>
      <c r="BI928" s="41"/>
      <c r="BK928" s="41"/>
      <c r="BM928" s="41"/>
      <c r="BO928" s="41"/>
    </row>
    <row r="929" spans="13:67" x14ac:dyDescent="0.2">
      <c r="M929" s="41"/>
      <c r="O929" s="41"/>
      <c r="Q929" s="41"/>
      <c r="S929" s="41"/>
      <c r="U929" s="41"/>
      <c r="W929" s="41"/>
      <c r="Y929" s="41"/>
      <c r="AA929" s="41"/>
      <c r="AC929" s="41"/>
      <c r="AE929" s="41"/>
      <c r="AG929" s="41"/>
      <c r="AI929" s="41"/>
      <c r="AK929" s="41"/>
      <c r="AM929" s="41"/>
      <c r="AO929" s="41"/>
      <c r="AQ929" s="41"/>
      <c r="AS929" s="41"/>
      <c r="AU929" s="41"/>
      <c r="AW929" s="41"/>
      <c r="AY929" s="41"/>
      <c r="BA929" s="41"/>
      <c r="BC929" s="41"/>
      <c r="BE929" s="41"/>
      <c r="BG929" s="41"/>
      <c r="BI929" s="41"/>
      <c r="BK929" s="41"/>
      <c r="BM929" s="41"/>
      <c r="BO929" s="41"/>
    </row>
    <row r="930" spans="13:67" x14ac:dyDescent="0.2">
      <c r="M930" s="41"/>
      <c r="O930" s="41"/>
      <c r="Q930" s="41"/>
      <c r="S930" s="41"/>
      <c r="U930" s="41"/>
      <c r="W930" s="41"/>
      <c r="Y930" s="41"/>
      <c r="AA930" s="41"/>
      <c r="AC930" s="41"/>
      <c r="AE930" s="41"/>
      <c r="AG930" s="41"/>
      <c r="AI930" s="41"/>
      <c r="AK930" s="41"/>
      <c r="AM930" s="41"/>
      <c r="AO930" s="41"/>
      <c r="AQ930" s="41"/>
      <c r="AS930" s="41"/>
      <c r="AU930" s="41"/>
      <c r="AW930" s="41"/>
      <c r="AY930" s="41"/>
      <c r="BA930" s="41"/>
      <c r="BC930" s="41"/>
      <c r="BE930" s="41"/>
      <c r="BG930" s="41"/>
      <c r="BI930" s="41"/>
      <c r="BK930" s="41"/>
      <c r="BM930" s="41"/>
      <c r="BO930" s="41"/>
    </row>
    <row r="931" spans="13:67" x14ac:dyDescent="0.2">
      <c r="M931" s="41"/>
      <c r="O931" s="41"/>
      <c r="Q931" s="41"/>
      <c r="S931" s="41"/>
      <c r="U931" s="41"/>
      <c r="W931" s="41"/>
      <c r="Y931" s="41"/>
      <c r="AA931" s="41"/>
      <c r="AC931" s="41"/>
      <c r="AE931" s="41"/>
      <c r="AG931" s="41"/>
      <c r="AI931" s="41"/>
      <c r="AK931" s="41"/>
      <c r="AM931" s="41"/>
      <c r="AO931" s="41"/>
      <c r="AQ931" s="41"/>
      <c r="AS931" s="41"/>
      <c r="AU931" s="41"/>
      <c r="AW931" s="41"/>
      <c r="AY931" s="41"/>
      <c r="BA931" s="41"/>
      <c r="BC931" s="41"/>
      <c r="BE931" s="41"/>
      <c r="BG931" s="41"/>
      <c r="BI931" s="41"/>
      <c r="BK931" s="41"/>
      <c r="BM931" s="41"/>
      <c r="BO931" s="41"/>
    </row>
    <row r="932" spans="13:67" x14ac:dyDescent="0.2">
      <c r="M932" s="41"/>
      <c r="O932" s="41"/>
      <c r="Q932" s="41"/>
      <c r="S932" s="41"/>
      <c r="U932" s="41"/>
      <c r="W932" s="41"/>
      <c r="Y932" s="41"/>
      <c r="AA932" s="41"/>
      <c r="AC932" s="41"/>
      <c r="AE932" s="41"/>
      <c r="AG932" s="41"/>
      <c r="AI932" s="41"/>
      <c r="AK932" s="41"/>
      <c r="AM932" s="41"/>
      <c r="AO932" s="41"/>
      <c r="AQ932" s="41"/>
      <c r="AS932" s="41"/>
      <c r="AU932" s="41"/>
      <c r="AW932" s="41"/>
      <c r="AY932" s="41"/>
      <c r="BA932" s="41"/>
      <c r="BC932" s="41"/>
      <c r="BE932" s="41"/>
      <c r="BG932" s="41"/>
      <c r="BI932" s="41"/>
      <c r="BK932" s="41"/>
      <c r="BM932" s="41"/>
      <c r="BO932" s="41"/>
    </row>
    <row r="933" spans="13:67" x14ac:dyDescent="0.2">
      <c r="M933" s="41"/>
      <c r="O933" s="41"/>
      <c r="Q933" s="41"/>
      <c r="S933" s="41"/>
      <c r="U933" s="41"/>
      <c r="W933" s="41"/>
      <c r="Y933" s="41"/>
      <c r="AA933" s="41"/>
      <c r="AC933" s="41"/>
      <c r="AE933" s="41"/>
      <c r="AG933" s="41"/>
      <c r="AI933" s="41"/>
      <c r="AK933" s="41"/>
      <c r="AM933" s="41"/>
      <c r="AO933" s="41"/>
      <c r="AQ933" s="41"/>
      <c r="AS933" s="41"/>
      <c r="AU933" s="41"/>
      <c r="AW933" s="41"/>
      <c r="AY933" s="41"/>
      <c r="BA933" s="41"/>
      <c r="BC933" s="41"/>
      <c r="BE933" s="41"/>
      <c r="BG933" s="41"/>
      <c r="BI933" s="41"/>
      <c r="BK933" s="41"/>
      <c r="BM933" s="41"/>
      <c r="BO933" s="41"/>
    </row>
    <row r="934" spans="13:67" x14ac:dyDescent="0.2">
      <c r="M934" s="41"/>
      <c r="O934" s="41"/>
      <c r="Q934" s="41"/>
      <c r="S934" s="41"/>
      <c r="U934" s="41"/>
      <c r="W934" s="41"/>
      <c r="Y934" s="41"/>
      <c r="AA934" s="41"/>
      <c r="AC934" s="41"/>
      <c r="AE934" s="41"/>
      <c r="AG934" s="41"/>
      <c r="AI934" s="41"/>
      <c r="AK934" s="41"/>
      <c r="AM934" s="41"/>
      <c r="AO934" s="41"/>
      <c r="AQ934" s="41"/>
      <c r="AS934" s="41"/>
      <c r="AU934" s="41"/>
      <c r="AW934" s="41"/>
      <c r="AY934" s="41"/>
      <c r="BA934" s="41"/>
      <c r="BC934" s="41"/>
      <c r="BE934" s="41"/>
      <c r="BG934" s="41"/>
      <c r="BI934" s="41"/>
      <c r="BK934" s="41"/>
      <c r="BM934" s="41"/>
      <c r="BO934" s="41"/>
    </row>
    <row r="935" spans="13:67" x14ac:dyDescent="0.2">
      <c r="M935" s="41"/>
      <c r="O935" s="41"/>
      <c r="Q935" s="41"/>
      <c r="S935" s="41"/>
      <c r="U935" s="41"/>
      <c r="W935" s="41"/>
      <c r="Y935" s="41"/>
      <c r="AA935" s="41"/>
      <c r="AC935" s="41"/>
      <c r="AE935" s="41"/>
      <c r="AG935" s="41"/>
      <c r="AI935" s="41"/>
      <c r="AK935" s="41"/>
      <c r="AM935" s="41"/>
      <c r="AO935" s="41"/>
      <c r="AQ935" s="41"/>
      <c r="AS935" s="41"/>
      <c r="AU935" s="41"/>
      <c r="AW935" s="41"/>
      <c r="AY935" s="41"/>
      <c r="BA935" s="41"/>
      <c r="BC935" s="41"/>
      <c r="BE935" s="41"/>
      <c r="BG935" s="41"/>
      <c r="BI935" s="41"/>
      <c r="BK935" s="41"/>
      <c r="BM935" s="41"/>
      <c r="BO935" s="41"/>
    </row>
    <row r="936" spans="13:67" x14ac:dyDescent="0.2">
      <c r="M936" s="41"/>
      <c r="O936" s="41"/>
      <c r="Q936" s="41"/>
      <c r="S936" s="41"/>
      <c r="U936" s="41"/>
      <c r="W936" s="41"/>
      <c r="Y936" s="41"/>
      <c r="AA936" s="41"/>
      <c r="AC936" s="41"/>
      <c r="AE936" s="41"/>
      <c r="AG936" s="41"/>
      <c r="AI936" s="41"/>
      <c r="AK936" s="41"/>
      <c r="AM936" s="41"/>
      <c r="AO936" s="41"/>
      <c r="AQ936" s="41"/>
      <c r="AS936" s="41"/>
      <c r="AU936" s="41"/>
      <c r="AW936" s="41"/>
      <c r="AY936" s="41"/>
      <c r="BA936" s="41"/>
      <c r="BC936" s="41"/>
      <c r="BE936" s="41"/>
      <c r="BG936" s="41"/>
      <c r="BI936" s="41"/>
      <c r="BK936" s="41"/>
      <c r="BM936" s="41"/>
      <c r="BO936" s="41"/>
    </row>
    <row r="937" spans="13:67" x14ac:dyDescent="0.2">
      <c r="M937" s="41"/>
      <c r="O937" s="41"/>
      <c r="Q937" s="41"/>
      <c r="S937" s="41"/>
      <c r="U937" s="41"/>
      <c r="W937" s="41"/>
      <c r="Y937" s="41"/>
      <c r="AA937" s="41"/>
      <c r="AC937" s="41"/>
      <c r="AE937" s="41"/>
      <c r="AG937" s="41"/>
      <c r="AI937" s="41"/>
      <c r="AK937" s="41"/>
      <c r="AM937" s="41"/>
      <c r="AO937" s="41"/>
      <c r="AQ937" s="41"/>
      <c r="AS937" s="41"/>
      <c r="AU937" s="41"/>
      <c r="AW937" s="41"/>
      <c r="AY937" s="41"/>
      <c r="BA937" s="41"/>
      <c r="BC937" s="41"/>
      <c r="BE937" s="41"/>
      <c r="BG937" s="41"/>
      <c r="BI937" s="41"/>
      <c r="BK937" s="41"/>
      <c r="BM937" s="41"/>
      <c r="BO937" s="41"/>
    </row>
    <row r="938" spans="13:67" x14ac:dyDescent="0.2">
      <c r="M938" s="41"/>
      <c r="O938" s="41"/>
      <c r="Q938" s="41"/>
      <c r="S938" s="41"/>
      <c r="U938" s="41"/>
      <c r="W938" s="41"/>
      <c r="Y938" s="41"/>
      <c r="AA938" s="41"/>
      <c r="AC938" s="41"/>
      <c r="AE938" s="41"/>
      <c r="AG938" s="41"/>
      <c r="AI938" s="41"/>
      <c r="AK938" s="41"/>
      <c r="AM938" s="41"/>
      <c r="AO938" s="41"/>
      <c r="AQ938" s="41"/>
      <c r="AS938" s="41"/>
      <c r="AU938" s="41"/>
      <c r="AW938" s="41"/>
      <c r="AY938" s="41"/>
      <c r="BA938" s="41"/>
      <c r="BC938" s="41"/>
      <c r="BE938" s="41"/>
      <c r="BG938" s="41"/>
      <c r="BI938" s="41"/>
      <c r="BK938" s="41"/>
      <c r="BM938" s="41"/>
      <c r="BO938" s="41"/>
    </row>
    <row r="939" spans="13:67" x14ac:dyDescent="0.2">
      <c r="M939" s="41"/>
      <c r="O939" s="41"/>
      <c r="Q939" s="41"/>
      <c r="S939" s="41"/>
      <c r="U939" s="41"/>
      <c r="W939" s="41"/>
      <c r="Y939" s="41"/>
      <c r="AA939" s="41"/>
      <c r="AC939" s="41"/>
      <c r="AE939" s="41"/>
      <c r="AG939" s="41"/>
      <c r="AI939" s="41"/>
      <c r="AK939" s="41"/>
      <c r="AM939" s="41"/>
      <c r="AO939" s="41"/>
      <c r="AQ939" s="41"/>
      <c r="AS939" s="41"/>
      <c r="AU939" s="41"/>
      <c r="AW939" s="41"/>
      <c r="AY939" s="41"/>
      <c r="BA939" s="41"/>
      <c r="BC939" s="41"/>
      <c r="BE939" s="41"/>
      <c r="BG939" s="41"/>
      <c r="BI939" s="41"/>
      <c r="BK939" s="41"/>
      <c r="BM939" s="41"/>
      <c r="BO939" s="41"/>
    </row>
    <row r="940" spans="13:67" x14ac:dyDescent="0.2">
      <c r="M940" s="41"/>
      <c r="O940" s="41"/>
      <c r="Q940" s="41"/>
      <c r="S940" s="41"/>
      <c r="U940" s="41"/>
      <c r="W940" s="41"/>
      <c r="Y940" s="41"/>
      <c r="AA940" s="41"/>
      <c r="AC940" s="41"/>
      <c r="AE940" s="41"/>
      <c r="AG940" s="41"/>
      <c r="AI940" s="41"/>
      <c r="AK940" s="41"/>
      <c r="AM940" s="41"/>
      <c r="AO940" s="41"/>
      <c r="AQ940" s="41"/>
      <c r="AS940" s="41"/>
      <c r="AU940" s="41"/>
      <c r="AW940" s="41"/>
      <c r="AY940" s="41"/>
      <c r="BA940" s="41"/>
      <c r="BC940" s="41"/>
      <c r="BE940" s="41"/>
      <c r="BG940" s="41"/>
      <c r="BI940" s="41"/>
      <c r="BK940" s="41"/>
      <c r="BM940" s="41"/>
      <c r="BO940" s="41"/>
    </row>
    <row r="941" spans="13:67" x14ac:dyDescent="0.2">
      <c r="M941" s="41"/>
      <c r="O941" s="41"/>
      <c r="Q941" s="41"/>
      <c r="S941" s="41"/>
      <c r="U941" s="41"/>
      <c r="W941" s="41"/>
      <c r="Y941" s="41"/>
      <c r="AA941" s="41"/>
      <c r="AC941" s="41"/>
      <c r="AE941" s="41"/>
      <c r="AG941" s="41"/>
      <c r="AI941" s="41"/>
      <c r="AK941" s="41"/>
      <c r="AM941" s="41"/>
      <c r="AO941" s="41"/>
      <c r="AQ941" s="41"/>
      <c r="AS941" s="41"/>
      <c r="AU941" s="41"/>
      <c r="AW941" s="41"/>
      <c r="AY941" s="41"/>
      <c r="BA941" s="41"/>
      <c r="BC941" s="41"/>
      <c r="BE941" s="41"/>
      <c r="BG941" s="41"/>
      <c r="BI941" s="41"/>
      <c r="BK941" s="41"/>
      <c r="BM941" s="41"/>
      <c r="BO941" s="41"/>
    </row>
    <row r="942" spans="13:67" x14ac:dyDescent="0.2">
      <c r="M942" s="41"/>
      <c r="O942" s="41"/>
      <c r="Q942" s="41"/>
      <c r="S942" s="41"/>
      <c r="U942" s="41"/>
      <c r="W942" s="41"/>
      <c r="Y942" s="41"/>
      <c r="AA942" s="41"/>
      <c r="AC942" s="41"/>
      <c r="AE942" s="41"/>
      <c r="AG942" s="41"/>
      <c r="AI942" s="41"/>
      <c r="AK942" s="41"/>
      <c r="AM942" s="41"/>
      <c r="AO942" s="41"/>
      <c r="AQ942" s="41"/>
      <c r="AS942" s="41"/>
      <c r="AU942" s="41"/>
      <c r="AW942" s="41"/>
      <c r="AY942" s="41"/>
      <c r="BA942" s="41"/>
      <c r="BC942" s="41"/>
      <c r="BE942" s="41"/>
      <c r="BG942" s="41"/>
      <c r="BI942" s="41"/>
      <c r="BK942" s="41"/>
      <c r="BM942" s="41"/>
      <c r="BO942" s="41"/>
    </row>
    <row r="943" spans="13:67" x14ac:dyDescent="0.2">
      <c r="M943" s="41"/>
      <c r="O943" s="41"/>
      <c r="Q943" s="41"/>
      <c r="S943" s="41"/>
      <c r="U943" s="41"/>
      <c r="W943" s="41"/>
      <c r="Y943" s="41"/>
      <c r="AA943" s="41"/>
      <c r="AC943" s="41"/>
      <c r="AE943" s="41"/>
      <c r="AG943" s="41"/>
      <c r="AI943" s="41"/>
      <c r="AK943" s="41"/>
      <c r="AM943" s="41"/>
      <c r="AO943" s="41"/>
      <c r="AQ943" s="41"/>
      <c r="AS943" s="41"/>
      <c r="AU943" s="41"/>
      <c r="AW943" s="41"/>
      <c r="AY943" s="41"/>
      <c r="BA943" s="41"/>
      <c r="BC943" s="41"/>
      <c r="BE943" s="41"/>
      <c r="BG943" s="41"/>
      <c r="BI943" s="41"/>
      <c r="BK943" s="41"/>
      <c r="BM943" s="41"/>
      <c r="BO943" s="41"/>
    </row>
    <row r="944" spans="13:67" x14ac:dyDescent="0.2">
      <c r="M944" s="41"/>
      <c r="O944" s="41"/>
      <c r="Q944" s="41"/>
      <c r="S944" s="41"/>
      <c r="U944" s="41"/>
      <c r="W944" s="41"/>
      <c r="Y944" s="41"/>
      <c r="AA944" s="41"/>
      <c r="AC944" s="41"/>
      <c r="AE944" s="41"/>
      <c r="AG944" s="41"/>
      <c r="AI944" s="41"/>
      <c r="AK944" s="41"/>
      <c r="AM944" s="41"/>
      <c r="AO944" s="41"/>
      <c r="AQ944" s="41"/>
      <c r="AS944" s="41"/>
      <c r="AU944" s="41"/>
      <c r="AW944" s="41"/>
      <c r="AY944" s="41"/>
      <c r="BA944" s="41"/>
      <c r="BC944" s="41"/>
      <c r="BE944" s="41"/>
      <c r="BG944" s="41"/>
      <c r="BI944" s="41"/>
      <c r="BK944" s="41"/>
      <c r="BM944" s="41"/>
      <c r="BO944" s="41"/>
    </row>
    <row r="945" spans="13:67" x14ac:dyDescent="0.2">
      <c r="M945" s="41"/>
      <c r="O945" s="41"/>
      <c r="Q945" s="41"/>
      <c r="S945" s="41"/>
      <c r="U945" s="41"/>
      <c r="W945" s="41"/>
      <c r="Y945" s="41"/>
      <c r="AA945" s="41"/>
      <c r="AC945" s="41"/>
      <c r="AE945" s="41"/>
      <c r="AG945" s="41"/>
      <c r="AI945" s="41"/>
      <c r="AK945" s="41"/>
      <c r="AM945" s="41"/>
      <c r="AO945" s="41"/>
      <c r="AQ945" s="41"/>
      <c r="AS945" s="41"/>
      <c r="AU945" s="41"/>
      <c r="AW945" s="41"/>
      <c r="AY945" s="41"/>
      <c r="BA945" s="41"/>
      <c r="BC945" s="41"/>
      <c r="BE945" s="41"/>
      <c r="BG945" s="41"/>
      <c r="BI945" s="41"/>
      <c r="BK945" s="41"/>
      <c r="BM945" s="41"/>
      <c r="BO945" s="41"/>
    </row>
    <row r="946" spans="13:67" x14ac:dyDescent="0.2">
      <c r="M946" s="41"/>
      <c r="O946" s="41"/>
      <c r="Q946" s="41"/>
      <c r="S946" s="41"/>
      <c r="U946" s="41"/>
      <c r="W946" s="41"/>
      <c r="Y946" s="41"/>
      <c r="AA946" s="41"/>
      <c r="AC946" s="41"/>
      <c r="AE946" s="41"/>
      <c r="AG946" s="41"/>
      <c r="AI946" s="41"/>
      <c r="AK946" s="41"/>
      <c r="AM946" s="41"/>
      <c r="AO946" s="41"/>
      <c r="AQ946" s="41"/>
      <c r="AS946" s="41"/>
      <c r="AU946" s="41"/>
      <c r="AW946" s="41"/>
      <c r="AY946" s="41"/>
      <c r="BA946" s="41"/>
      <c r="BC946" s="41"/>
      <c r="BE946" s="41"/>
      <c r="BG946" s="41"/>
      <c r="BI946" s="41"/>
      <c r="BK946" s="41"/>
      <c r="BM946" s="41"/>
      <c r="BO946" s="41"/>
    </row>
    <row r="947" spans="13:67" x14ac:dyDescent="0.2">
      <c r="M947" s="41"/>
      <c r="O947" s="41"/>
      <c r="Q947" s="41"/>
      <c r="S947" s="41"/>
      <c r="U947" s="41"/>
      <c r="W947" s="41"/>
      <c r="Y947" s="41"/>
      <c r="AA947" s="41"/>
      <c r="AC947" s="41"/>
      <c r="AE947" s="41"/>
      <c r="AG947" s="41"/>
      <c r="AI947" s="41"/>
      <c r="AK947" s="41"/>
      <c r="AM947" s="41"/>
      <c r="AO947" s="41"/>
      <c r="AQ947" s="41"/>
      <c r="AS947" s="41"/>
      <c r="AU947" s="41"/>
      <c r="AW947" s="41"/>
      <c r="AY947" s="41"/>
      <c r="BA947" s="41"/>
      <c r="BC947" s="41"/>
      <c r="BE947" s="41"/>
      <c r="BG947" s="41"/>
      <c r="BI947" s="41"/>
      <c r="BK947" s="41"/>
      <c r="BM947" s="41"/>
      <c r="BO947" s="41"/>
    </row>
    <row r="948" spans="13:67" x14ac:dyDescent="0.2">
      <c r="M948" s="41"/>
      <c r="O948" s="41"/>
      <c r="Q948" s="41"/>
      <c r="S948" s="41"/>
      <c r="U948" s="41"/>
      <c r="W948" s="41"/>
      <c r="Y948" s="41"/>
      <c r="AA948" s="41"/>
      <c r="AC948" s="41"/>
      <c r="AE948" s="41"/>
      <c r="AG948" s="41"/>
      <c r="AI948" s="41"/>
      <c r="AK948" s="41"/>
      <c r="AM948" s="41"/>
      <c r="AO948" s="41"/>
      <c r="AQ948" s="41"/>
      <c r="AS948" s="41"/>
      <c r="AU948" s="41"/>
      <c r="AW948" s="41"/>
      <c r="AY948" s="41"/>
      <c r="BA948" s="41"/>
      <c r="BC948" s="41"/>
      <c r="BE948" s="41"/>
      <c r="BG948" s="41"/>
      <c r="BI948" s="41"/>
      <c r="BK948" s="41"/>
      <c r="BM948" s="41"/>
      <c r="BO948" s="41"/>
    </row>
    <row r="949" spans="13:67" x14ac:dyDescent="0.2">
      <c r="M949" s="41"/>
      <c r="O949" s="41"/>
      <c r="Q949" s="41"/>
      <c r="S949" s="41"/>
      <c r="U949" s="41"/>
      <c r="W949" s="41"/>
      <c r="Y949" s="41"/>
      <c r="AA949" s="41"/>
      <c r="AC949" s="41"/>
      <c r="AE949" s="41"/>
      <c r="AG949" s="41"/>
      <c r="AI949" s="41"/>
      <c r="AK949" s="41"/>
      <c r="AM949" s="41"/>
      <c r="AO949" s="41"/>
      <c r="AQ949" s="41"/>
      <c r="AS949" s="41"/>
      <c r="AU949" s="41"/>
      <c r="AW949" s="41"/>
      <c r="AY949" s="41"/>
      <c r="BA949" s="41"/>
      <c r="BC949" s="41"/>
      <c r="BE949" s="41"/>
      <c r="BG949" s="41"/>
      <c r="BI949" s="41"/>
      <c r="BK949" s="41"/>
      <c r="BM949" s="41"/>
      <c r="BO949" s="41"/>
    </row>
    <row r="950" spans="13:67" x14ac:dyDescent="0.2">
      <c r="M950" s="41"/>
      <c r="O950" s="41"/>
      <c r="Q950" s="41"/>
      <c r="S950" s="41"/>
      <c r="U950" s="41"/>
      <c r="W950" s="41"/>
      <c r="Y950" s="41"/>
      <c r="AA950" s="41"/>
      <c r="AC950" s="41"/>
      <c r="AE950" s="41"/>
      <c r="AG950" s="41"/>
      <c r="AI950" s="41"/>
      <c r="AK950" s="41"/>
      <c r="AM950" s="41"/>
      <c r="AO950" s="41"/>
      <c r="AQ950" s="41"/>
      <c r="AS950" s="41"/>
      <c r="AU950" s="41"/>
      <c r="AW950" s="41"/>
      <c r="AY950" s="41"/>
      <c r="BA950" s="41"/>
      <c r="BC950" s="41"/>
      <c r="BE950" s="41"/>
      <c r="BG950" s="41"/>
      <c r="BI950" s="41"/>
      <c r="BK950" s="41"/>
      <c r="BM950" s="41"/>
      <c r="BO950" s="41"/>
    </row>
    <row r="951" spans="13:67" x14ac:dyDescent="0.2">
      <c r="M951" s="41"/>
      <c r="O951" s="41"/>
      <c r="Q951" s="41"/>
      <c r="S951" s="41"/>
      <c r="U951" s="41"/>
      <c r="W951" s="41"/>
      <c r="Y951" s="41"/>
      <c r="AA951" s="41"/>
      <c r="AC951" s="41"/>
      <c r="AE951" s="41"/>
      <c r="AG951" s="41"/>
      <c r="AI951" s="41"/>
      <c r="AK951" s="41"/>
      <c r="AM951" s="41"/>
      <c r="AO951" s="41"/>
      <c r="AQ951" s="41"/>
      <c r="AS951" s="41"/>
      <c r="AU951" s="41"/>
      <c r="AW951" s="41"/>
      <c r="AY951" s="41"/>
      <c r="BA951" s="41"/>
      <c r="BC951" s="41"/>
      <c r="BE951" s="41"/>
      <c r="BG951" s="41"/>
      <c r="BI951" s="41"/>
      <c r="BK951" s="41"/>
      <c r="BM951" s="41"/>
      <c r="BO951" s="41"/>
    </row>
    <row r="952" spans="13:67" x14ac:dyDescent="0.2">
      <c r="M952" s="41"/>
      <c r="O952" s="41"/>
      <c r="Q952" s="41"/>
      <c r="S952" s="41"/>
      <c r="U952" s="41"/>
      <c r="W952" s="41"/>
      <c r="Y952" s="41"/>
      <c r="AA952" s="41"/>
      <c r="AC952" s="41"/>
      <c r="AE952" s="41"/>
      <c r="AG952" s="41"/>
      <c r="AI952" s="41"/>
      <c r="AK952" s="41"/>
      <c r="AM952" s="41"/>
      <c r="AO952" s="41"/>
      <c r="AQ952" s="41"/>
      <c r="AS952" s="41"/>
      <c r="AU952" s="41"/>
      <c r="AW952" s="41"/>
      <c r="AY952" s="41"/>
      <c r="BA952" s="41"/>
      <c r="BC952" s="41"/>
      <c r="BE952" s="41"/>
      <c r="BG952" s="41"/>
      <c r="BI952" s="41"/>
      <c r="BK952" s="41"/>
      <c r="BM952" s="41"/>
      <c r="BO952" s="41"/>
    </row>
    <row r="953" spans="13:67" x14ac:dyDescent="0.2">
      <c r="M953" s="41"/>
      <c r="O953" s="41"/>
      <c r="Q953" s="41"/>
      <c r="S953" s="41"/>
      <c r="U953" s="41"/>
      <c r="W953" s="41"/>
      <c r="Y953" s="41"/>
      <c r="AA953" s="41"/>
      <c r="AC953" s="41"/>
      <c r="AE953" s="41"/>
      <c r="AG953" s="41"/>
      <c r="AI953" s="41"/>
      <c r="AK953" s="41"/>
      <c r="AM953" s="41"/>
      <c r="AO953" s="41"/>
      <c r="AQ953" s="41"/>
      <c r="AS953" s="41"/>
      <c r="AU953" s="41"/>
      <c r="AW953" s="41"/>
      <c r="AY953" s="41"/>
      <c r="BA953" s="41"/>
      <c r="BC953" s="41"/>
      <c r="BE953" s="41"/>
      <c r="BG953" s="41"/>
      <c r="BI953" s="41"/>
      <c r="BK953" s="41"/>
      <c r="BM953" s="41"/>
      <c r="BO953" s="41"/>
    </row>
    <row r="954" spans="13:67" x14ac:dyDescent="0.2">
      <c r="M954" s="41"/>
      <c r="O954" s="41"/>
      <c r="Q954" s="41"/>
      <c r="S954" s="41"/>
      <c r="U954" s="41"/>
      <c r="W954" s="41"/>
      <c r="Y954" s="41"/>
      <c r="AA954" s="41"/>
      <c r="AC954" s="41"/>
      <c r="AE954" s="41"/>
      <c r="AG954" s="41"/>
      <c r="AI954" s="41"/>
      <c r="AK954" s="41"/>
      <c r="AM954" s="41"/>
      <c r="AO954" s="41"/>
      <c r="AQ954" s="41"/>
      <c r="AS954" s="41"/>
      <c r="AU954" s="41"/>
      <c r="AW954" s="41"/>
      <c r="AY954" s="41"/>
      <c r="BA954" s="41"/>
      <c r="BC954" s="41"/>
      <c r="BE954" s="41"/>
      <c r="BG954" s="41"/>
      <c r="BI954" s="41"/>
      <c r="BK954" s="41"/>
      <c r="BM954" s="41"/>
      <c r="BO954" s="41"/>
    </row>
    <row r="955" spans="13:67" x14ac:dyDescent="0.2">
      <c r="M955" s="41"/>
      <c r="O955" s="41"/>
      <c r="Q955" s="41"/>
      <c r="S955" s="41"/>
      <c r="U955" s="41"/>
      <c r="W955" s="41"/>
      <c r="Y955" s="41"/>
      <c r="AA955" s="41"/>
      <c r="AC955" s="41"/>
      <c r="AE955" s="41"/>
      <c r="AG955" s="41"/>
      <c r="AI955" s="41"/>
      <c r="AK955" s="41"/>
      <c r="AM955" s="41"/>
      <c r="AO955" s="41"/>
      <c r="AQ955" s="41"/>
      <c r="AS955" s="41"/>
      <c r="AU955" s="41"/>
      <c r="AW955" s="41"/>
      <c r="AY955" s="41"/>
      <c r="BA955" s="41"/>
      <c r="BC955" s="41"/>
      <c r="BE955" s="41"/>
      <c r="BG955" s="41"/>
      <c r="BI955" s="41"/>
      <c r="BK955" s="41"/>
      <c r="BM955" s="41"/>
      <c r="BO955" s="41"/>
    </row>
    <row r="956" spans="13:67" x14ac:dyDescent="0.2">
      <c r="M956" s="41"/>
      <c r="O956" s="41"/>
      <c r="Q956" s="41"/>
      <c r="S956" s="41"/>
      <c r="U956" s="41"/>
      <c r="W956" s="41"/>
      <c r="Y956" s="41"/>
      <c r="AA956" s="41"/>
      <c r="AC956" s="41"/>
      <c r="AE956" s="41"/>
      <c r="AG956" s="41"/>
      <c r="AI956" s="41"/>
      <c r="AK956" s="41"/>
      <c r="AM956" s="41"/>
      <c r="AO956" s="41"/>
      <c r="AQ956" s="41"/>
      <c r="AS956" s="41"/>
      <c r="AU956" s="41"/>
      <c r="AW956" s="41"/>
      <c r="AY956" s="41"/>
      <c r="BA956" s="41"/>
      <c r="BC956" s="41"/>
      <c r="BE956" s="41"/>
      <c r="BG956" s="41"/>
      <c r="BI956" s="41"/>
      <c r="BK956" s="41"/>
      <c r="BM956" s="41"/>
      <c r="BO956" s="41"/>
    </row>
    <row r="957" spans="13:67" x14ac:dyDescent="0.2">
      <c r="M957" s="41"/>
      <c r="O957" s="41"/>
      <c r="Q957" s="41"/>
      <c r="S957" s="41"/>
      <c r="U957" s="41"/>
      <c r="W957" s="41"/>
      <c r="Y957" s="41"/>
      <c r="AA957" s="41"/>
      <c r="AC957" s="41"/>
      <c r="AE957" s="41"/>
      <c r="AG957" s="41"/>
      <c r="AI957" s="41"/>
      <c r="AK957" s="41"/>
      <c r="AM957" s="41"/>
      <c r="AO957" s="41"/>
      <c r="AQ957" s="41"/>
      <c r="AS957" s="41"/>
      <c r="AU957" s="41"/>
      <c r="AW957" s="41"/>
      <c r="AY957" s="41"/>
      <c r="BA957" s="41"/>
      <c r="BC957" s="41"/>
      <c r="BE957" s="41"/>
      <c r="BG957" s="41"/>
      <c r="BI957" s="41"/>
      <c r="BK957" s="41"/>
      <c r="BM957" s="41"/>
      <c r="BO957" s="41"/>
    </row>
    <row r="958" spans="13:67" x14ac:dyDescent="0.2">
      <c r="M958" s="41"/>
      <c r="O958" s="41"/>
      <c r="Q958" s="41"/>
      <c r="S958" s="41"/>
      <c r="U958" s="41"/>
      <c r="W958" s="41"/>
      <c r="Y958" s="41"/>
      <c r="AA958" s="41"/>
      <c r="AC958" s="41"/>
      <c r="AE958" s="41"/>
      <c r="AG958" s="41"/>
      <c r="AI958" s="41"/>
      <c r="AK958" s="41"/>
      <c r="AM958" s="41"/>
      <c r="AO958" s="41"/>
      <c r="AQ958" s="41"/>
      <c r="AS958" s="41"/>
      <c r="AU958" s="41"/>
      <c r="AW958" s="41"/>
      <c r="AY958" s="41"/>
      <c r="BA958" s="41"/>
      <c r="BC958" s="41"/>
      <c r="BE958" s="41"/>
      <c r="BG958" s="41"/>
      <c r="BI958" s="41"/>
      <c r="BK958" s="41"/>
      <c r="BM958" s="41"/>
      <c r="BO958" s="41"/>
    </row>
    <row r="959" spans="13:67" x14ac:dyDescent="0.2">
      <c r="M959" s="41"/>
      <c r="O959" s="41"/>
      <c r="Q959" s="41"/>
      <c r="S959" s="41"/>
      <c r="U959" s="41"/>
      <c r="W959" s="41"/>
      <c r="Y959" s="41"/>
      <c r="AA959" s="41"/>
      <c r="AC959" s="41"/>
      <c r="AE959" s="41"/>
      <c r="AG959" s="41"/>
      <c r="AI959" s="41"/>
      <c r="AK959" s="41"/>
      <c r="AM959" s="41"/>
      <c r="AO959" s="41"/>
      <c r="AQ959" s="41"/>
      <c r="AS959" s="41"/>
      <c r="AU959" s="41"/>
      <c r="AW959" s="41"/>
      <c r="AY959" s="41"/>
      <c r="BA959" s="41"/>
      <c r="BC959" s="41"/>
      <c r="BE959" s="41"/>
      <c r="BG959" s="41"/>
      <c r="BI959" s="41"/>
      <c r="BK959" s="41"/>
      <c r="BM959" s="41"/>
      <c r="BO959" s="41"/>
    </row>
    <row r="960" spans="13:67" x14ac:dyDescent="0.2">
      <c r="M960" s="41"/>
      <c r="O960" s="41"/>
      <c r="Q960" s="41"/>
      <c r="S960" s="41"/>
      <c r="U960" s="41"/>
      <c r="W960" s="41"/>
      <c r="Y960" s="41"/>
      <c r="AA960" s="41"/>
      <c r="AC960" s="41"/>
      <c r="AE960" s="41"/>
      <c r="AG960" s="41"/>
      <c r="AI960" s="41"/>
      <c r="AK960" s="41"/>
      <c r="AM960" s="41"/>
      <c r="AO960" s="41"/>
      <c r="AQ960" s="41"/>
      <c r="AS960" s="41"/>
      <c r="AU960" s="41"/>
      <c r="AW960" s="41"/>
      <c r="AY960" s="41"/>
      <c r="BA960" s="41"/>
      <c r="BC960" s="41"/>
      <c r="BE960" s="41"/>
      <c r="BG960" s="41"/>
      <c r="BI960" s="41"/>
      <c r="BK960" s="41"/>
      <c r="BM960" s="41"/>
      <c r="BO960" s="41"/>
    </row>
    <row r="961" spans="13:67" x14ac:dyDescent="0.2">
      <c r="M961" s="41"/>
      <c r="O961" s="41"/>
      <c r="Q961" s="41"/>
      <c r="S961" s="41"/>
      <c r="U961" s="41"/>
      <c r="W961" s="41"/>
      <c r="Y961" s="41"/>
      <c r="AA961" s="41"/>
      <c r="AC961" s="41"/>
      <c r="AE961" s="41"/>
      <c r="AG961" s="41"/>
      <c r="AI961" s="41"/>
      <c r="AK961" s="41"/>
      <c r="AM961" s="41"/>
      <c r="AO961" s="41"/>
      <c r="AQ961" s="41"/>
      <c r="AS961" s="41"/>
      <c r="AU961" s="41"/>
      <c r="AW961" s="41"/>
      <c r="AY961" s="41"/>
      <c r="BA961" s="41"/>
      <c r="BC961" s="41"/>
      <c r="BE961" s="41"/>
      <c r="BG961" s="41"/>
      <c r="BI961" s="41"/>
      <c r="BK961" s="41"/>
      <c r="BM961" s="41"/>
      <c r="BO961" s="41"/>
    </row>
    <row r="962" spans="13:67" x14ac:dyDescent="0.2">
      <c r="M962" s="41"/>
      <c r="O962" s="41"/>
      <c r="Q962" s="41"/>
      <c r="S962" s="41"/>
      <c r="U962" s="41"/>
      <c r="W962" s="41"/>
      <c r="Y962" s="41"/>
      <c r="AA962" s="41"/>
      <c r="AC962" s="41"/>
      <c r="AE962" s="41"/>
      <c r="AG962" s="41"/>
      <c r="AI962" s="41"/>
      <c r="AK962" s="41"/>
      <c r="AM962" s="41"/>
      <c r="AO962" s="41"/>
      <c r="AQ962" s="41"/>
      <c r="AS962" s="41"/>
      <c r="AU962" s="41"/>
      <c r="AW962" s="41"/>
      <c r="AY962" s="41"/>
      <c r="BA962" s="41"/>
      <c r="BC962" s="41"/>
      <c r="BE962" s="41"/>
      <c r="BG962" s="41"/>
      <c r="BI962" s="41"/>
      <c r="BK962" s="41"/>
      <c r="BM962" s="41"/>
      <c r="BO962" s="41"/>
    </row>
    <row r="963" spans="13:67" x14ac:dyDescent="0.2">
      <c r="M963" s="41"/>
      <c r="O963" s="41"/>
      <c r="Q963" s="41"/>
      <c r="S963" s="41"/>
      <c r="U963" s="41"/>
      <c r="W963" s="41"/>
      <c r="Y963" s="41"/>
      <c r="AA963" s="41"/>
      <c r="AC963" s="41"/>
      <c r="AE963" s="41"/>
      <c r="AG963" s="41"/>
      <c r="AI963" s="41"/>
      <c r="AK963" s="41"/>
      <c r="AM963" s="41"/>
      <c r="AO963" s="41"/>
      <c r="AQ963" s="41"/>
      <c r="AS963" s="41"/>
      <c r="AU963" s="41"/>
      <c r="AW963" s="41"/>
      <c r="AY963" s="41"/>
      <c r="BA963" s="41"/>
      <c r="BC963" s="41"/>
      <c r="BE963" s="41"/>
      <c r="BG963" s="41"/>
      <c r="BI963" s="41"/>
      <c r="BK963" s="41"/>
      <c r="BM963" s="41"/>
      <c r="BO963" s="41"/>
    </row>
    <row r="964" spans="13:67" x14ac:dyDescent="0.2">
      <c r="M964" s="41"/>
      <c r="O964" s="41"/>
      <c r="Q964" s="41"/>
      <c r="S964" s="41"/>
      <c r="U964" s="41"/>
      <c r="W964" s="41"/>
      <c r="Y964" s="41"/>
      <c r="AA964" s="41"/>
      <c r="AC964" s="41"/>
      <c r="AE964" s="41"/>
      <c r="AG964" s="41"/>
      <c r="AI964" s="41"/>
      <c r="AK964" s="41"/>
      <c r="AM964" s="41"/>
      <c r="AO964" s="41"/>
      <c r="AQ964" s="41"/>
      <c r="AS964" s="41"/>
      <c r="AU964" s="41"/>
      <c r="AW964" s="41"/>
      <c r="AY964" s="41"/>
      <c r="BA964" s="41"/>
      <c r="BC964" s="41"/>
      <c r="BE964" s="41"/>
      <c r="BG964" s="41"/>
      <c r="BI964" s="41"/>
      <c r="BK964" s="41"/>
      <c r="BM964" s="41"/>
      <c r="BO964" s="41"/>
    </row>
    <row r="965" spans="13:67" x14ac:dyDescent="0.2">
      <c r="M965" s="41"/>
      <c r="O965" s="41"/>
      <c r="Q965" s="41"/>
      <c r="S965" s="41"/>
      <c r="U965" s="41"/>
      <c r="W965" s="41"/>
      <c r="Y965" s="41"/>
      <c r="AA965" s="41"/>
      <c r="AC965" s="41"/>
      <c r="AE965" s="41"/>
      <c r="AG965" s="41"/>
      <c r="AI965" s="41"/>
      <c r="AK965" s="41"/>
      <c r="AM965" s="41"/>
      <c r="AO965" s="41"/>
      <c r="AQ965" s="41"/>
      <c r="AS965" s="41"/>
      <c r="AU965" s="41"/>
      <c r="AW965" s="41"/>
      <c r="AY965" s="41"/>
      <c r="BA965" s="41"/>
      <c r="BC965" s="41"/>
      <c r="BE965" s="41"/>
      <c r="BG965" s="41"/>
      <c r="BI965" s="41"/>
      <c r="BK965" s="41"/>
      <c r="BM965" s="41"/>
      <c r="BO965" s="41"/>
    </row>
    <row r="966" spans="13:67" x14ac:dyDescent="0.2">
      <c r="M966" s="41"/>
      <c r="O966" s="41"/>
      <c r="Q966" s="41"/>
      <c r="S966" s="41"/>
      <c r="U966" s="41"/>
      <c r="W966" s="41"/>
      <c r="Y966" s="41"/>
      <c r="AA966" s="41"/>
      <c r="AC966" s="41"/>
      <c r="AE966" s="41"/>
      <c r="AG966" s="41"/>
      <c r="AI966" s="41"/>
      <c r="AK966" s="41"/>
      <c r="AM966" s="41"/>
      <c r="AO966" s="41"/>
      <c r="AQ966" s="41"/>
      <c r="AS966" s="41"/>
      <c r="AU966" s="41"/>
      <c r="AW966" s="41"/>
      <c r="AY966" s="41"/>
      <c r="BA966" s="41"/>
      <c r="BC966" s="41"/>
      <c r="BE966" s="41"/>
      <c r="BG966" s="41"/>
      <c r="BI966" s="41"/>
      <c r="BK966" s="41"/>
      <c r="BM966" s="41"/>
      <c r="BO966" s="41"/>
    </row>
    <row r="967" spans="13:67" x14ac:dyDescent="0.2">
      <c r="M967" s="41"/>
      <c r="O967" s="41"/>
      <c r="Q967" s="41"/>
      <c r="S967" s="41"/>
      <c r="U967" s="41"/>
      <c r="W967" s="41"/>
      <c r="Y967" s="41"/>
      <c r="AA967" s="41"/>
      <c r="AC967" s="41"/>
      <c r="AE967" s="41"/>
      <c r="AG967" s="41"/>
      <c r="AI967" s="41"/>
      <c r="AK967" s="41"/>
      <c r="AM967" s="41"/>
      <c r="AO967" s="41"/>
      <c r="AQ967" s="41"/>
      <c r="AS967" s="41"/>
      <c r="AU967" s="41"/>
      <c r="AW967" s="41"/>
      <c r="AY967" s="41"/>
      <c r="BA967" s="41"/>
      <c r="BC967" s="41"/>
      <c r="BE967" s="41"/>
      <c r="BG967" s="41"/>
      <c r="BI967" s="41"/>
      <c r="BK967" s="41"/>
      <c r="BM967" s="41"/>
      <c r="BO967" s="41"/>
    </row>
    <row r="968" spans="13:67" x14ac:dyDescent="0.2">
      <c r="M968" s="41"/>
      <c r="O968" s="41"/>
      <c r="Q968" s="41"/>
      <c r="S968" s="41"/>
      <c r="U968" s="41"/>
      <c r="W968" s="41"/>
      <c r="Y968" s="41"/>
      <c r="AA968" s="41"/>
      <c r="AC968" s="41"/>
      <c r="AE968" s="41"/>
      <c r="AG968" s="41"/>
      <c r="AI968" s="41"/>
      <c r="AK968" s="41"/>
      <c r="AM968" s="41"/>
      <c r="AO968" s="41"/>
      <c r="AQ968" s="41"/>
      <c r="AS968" s="41"/>
      <c r="AU968" s="41"/>
      <c r="AW968" s="41"/>
      <c r="AY968" s="41"/>
      <c r="BA968" s="41"/>
      <c r="BC968" s="41"/>
      <c r="BE968" s="41"/>
      <c r="BG968" s="41"/>
      <c r="BI968" s="41"/>
      <c r="BK968" s="41"/>
      <c r="BM968" s="41"/>
      <c r="BO968" s="41"/>
    </row>
    <row r="969" spans="13:67" x14ac:dyDescent="0.2">
      <c r="M969" s="41"/>
      <c r="O969" s="41"/>
      <c r="Q969" s="41"/>
      <c r="S969" s="41"/>
      <c r="U969" s="41"/>
      <c r="W969" s="41"/>
      <c r="Y969" s="41"/>
      <c r="AA969" s="41"/>
      <c r="AC969" s="41"/>
      <c r="AE969" s="41"/>
      <c r="AG969" s="41"/>
      <c r="AI969" s="41"/>
      <c r="AK969" s="41"/>
      <c r="AM969" s="41"/>
      <c r="AO969" s="41"/>
      <c r="AQ969" s="41"/>
      <c r="AS969" s="41"/>
      <c r="AU969" s="41"/>
      <c r="AW969" s="41"/>
      <c r="AY969" s="41"/>
      <c r="BA969" s="41"/>
      <c r="BC969" s="41"/>
      <c r="BE969" s="41"/>
      <c r="BG969" s="41"/>
      <c r="BI969" s="41"/>
      <c r="BK969" s="41"/>
      <c r="BM969" s="41"/>
      <c r="BO969" s="41"/>
    </row>
    <row r="970" spans="13:67" x14ac:dyDescent="0.2">
      <c r="M970" s="41"/>
      <c r="O970" s="41"/>
      <c r="Q970" s="41"/>
      <c r="S970" s="41"/>
      <c r="U970" s="41"/>
      <c r="W970" s="41"/>
      <c r="Y970" s="41"/>
      <c r="AA970" s="41"/>
      <c r="AC970" s="41"/>
      <c r="AE970" s="41"/>
      <c r="AG970" s="41"/>
      <c r="AI970" s="41"/>
      <c r="AK970" s="41"/>
      <c r="AM970" s="41"/>
      <c r="AO970" s="41"/>
      <c r="AQ970" s="41"/>
      <c r="AS970" s="41"/>
      <c r="AU970" s="41"/>
      <c r="AW970" s="41"/>
      <c r="AY970" s="41"/>
      <c r="BA970" s="41"/>
      <c r="BC970" s="41"/>
      <c r="BE970" s="41"/>
      <c r="BG970" s="41"/>
      <c r="BI970" s="41"/>
      <c r="BK970" s="41"/>
      <c r="BM970" s="41"/>
      <c r="BO970" s="41"/>
    </row>
    <row r="971" spans="13:67" x14ac:dyDescent="0.2">
      <c r="M971" s="41"/>
      <c r="O971" s="41"/>
      <c r="Q971" s="41"/>
      <c r="S971" s="41"/>
      <c r="U971" s="41"/>
      <c r="W971" s="41"/>
      <c r="Y971" s="41"/>
      <c r="AA971" s="41"/>
      <c r="AC971" s="41"/>
      <c r="AE971" s="41"/>
      <c r="AG971" s="41"/>
      <c r="AI971" s="41"/>
      <c r="AK971" s="41"/>
      <c r="AM971" s="41"/>
      <c r="AO971" s="41"/>
      <c r="AQ971" s="41"/>
      <c r="AS971" s="41"/>
      <c r="AU971" s="41"/>
      <c r="AW971" s="41"/>
      <c r="AY971" s="41"/>
      <c r="BA971" s="41"/>
      <c r="BC971" s="41"/>
      <c r="BE971" s="41"/>
      <c r="BG971" s="41"/>
      <c r="BI971" s="41"/>
      <c r="BK971" s="41"/>
      <c r="BM971" s="41"/>
      <c r="BO971" s="41"/>
    </row>
    <row r="972" spans="13:67" x14ac:dyDescent="0.2">
      <c r="M972" s="41"/>
      <c r="O972" s="41"/>
      <c r="Q972" s="41"/>
      <c r="S972" s="41"/>
      <c r="U972" s="41"/>
      <c r="W972" s="41"/>
      <c r="Y972" s="41"/>
      <c r="AA972" s="41"/>
      <c r="AC972" s="41"/>
      <c r="AE972" s="41"/>
      <c r="AG972" s="41"/>
      <c r="AI972" s="41"/>
      <c r="AK972" s="41"/>
      <c r="AM972" s="41"/>
      <c r="AO972" s="41"/>
      <c r="AQ972" s="41"/>
      <c r="AS972" s="41"/>
      <c r="AU972" s="41"/>
      <c r="AW972" s="41"/>
      <c r="AY972" s="41"/>
      <c r="BA972" s="41"/>
      <c r="BC972" s="41"/>
      <c r="BE972" s="41"/>
      <c r="BG972" s="41"/>
      <c r="BI972" s="41"/>
      <c r="BK972" s="41"/>
      <c r="BM972" s="41"/>
      <c r="BO972" s="41"/>
    </row>
    <row r="973" spans="13:67" x14ac:dyDescent="0.2">
      <c r="M973" s="41"/>
      <c r="O973" s="41"/>
      <c r="Q973" s="41"/>
      <c r="S973" s="41"/>
      <c r="U973" s="41"/>
      <c r="W973" s="41"/>
      <c r="Y973" s="41"/>
      <c r="AA973" s="41"/>
      <c r="AC973" s="41"/>
      <c r="AE973" s="41"/>
      <c r="AG973" s="41"/>
      <c r="AI973" s="41"/>
      <c r="AK973" s="41"/>
      <c r="AM973" s="41"/>
      <c r="AO973" s="41"/>
      <c r="AQ973" s="41"/>
      <c r="AS973" s="41"/>
      <c r="AU973" s="41"/>
      <c r="AW973" s="41"/>
      <c r="AY973" s="41"/>
      <c r="BA973" s="41"/>
      <c r="BC973" s="41"/>
      <c r="BE973" s="41"/>
      <c r="BG973" s="41"/>
      <c r="BI973" s="41"/>
      <c r="BK973" s="41"/>
      <c r="BM973" s="41"/>
      <c r="BO973" s="41"/>
    </row>
    <row r="974" spans="13:67" x14ac:dyDescent="0.2">
      <c r="M974" s="41"/>
      <c r="O974" s="41"/>
      <c r="Q974" s="41"/>
      <c r="S974" s="41"/>
      <c r="U974" s="41"/>
      <c r="W974" s="41"/>
      <c r="Y974" s="41"/>
      <c r="AA974" s="41"/>
      <c r="AC974" s="41"/>
      <c r="AE974" s="41"/>
      <c r="AG974" s="41"/>
      <c r="AI974" s="41"/>
      <c r="AK974" s="41"/>
      <c r="AM974" s="41"/>
      <c r="AO974" s="41"/>
      <c r="AQ974" s="41"/>
      <c r="AS974" s="41"/>
      <c r="AU974" s="41"/>
      <c r="AW974" s="41"/>
      <c r="AY974" s="41"/>
      <c r="BA974" s="41"/>
      <c r="BC974" s="41"/>
      <c r="BE974" s="41"/>
      <c r="BG974" s="41"/>
      <c r="BI974" s="41"/>
      <c r="BK974" s="41"/>
      <c r="BM974" s="41"/>
      <c r="BO974" s="41"/>
    </row>
    <row r="975" spans="13:67" x14ac:dyDescent="0.2">
      <c r="M975" s="41"/>
      <c r="O975" s="41"/>
      <c r="Q975" s="41"/>
      <c r="S975" s="41"/>
      <c r="U975" s="41"/>
      <c r="W975" s="41"/>
      <c r="Y975" s="41"/>
      <c r="AA975" s="41"/>
      <c r="AC975" s="41"/>
      <c r="AE975" s="41"/>
      <c r="AG975" s="41"/>
      <c r="AI975" s="41"/>
      <c r="AK975" s="41"/>
      <c r="AM975" s="41"/>
      <c r="AO975" s="41"/>
      <c r="AQ975" s="41"/>
      <c r="AS975" s="41"/>
      <c r="AU975" s="41"/>
      <c r="AW975" s="41"/>
      <c r="AY975" s="41"/>
      <c r="BA975" s="41"/>
      <c r="BC975" s="41"/>
      <c r="BE975" s="41"/>
      <c r="BG975" s="41"/>
      <c r="BI975" s="41"/>
      <c r="BK975" s="41"/>
      <c r="BM975" s="41"/>
      <c r="BO975" s="41"/>
    </row>
    <row r="976" spans="13:67" x14ac:dyDescent="0.2">
      <c r="M976" s="41"/>
      <c r="O976" s="41"/>
      <c r="Q976" s="41"/>
      <c r="S976" s="41"/>
      <c r="U976" s="41"/>
      <c r="W976" s="41"/>
      <c r="Y976" s="41"/>
      <c r="AA976" s="41"/>
      <c r="AC976" s="41"/>
      <c r="AE976" s="41"/>
      <c r="AG976" s="41"/>
      <c r="AI976" s="41"/>
      <c r="AK976" s="41"/>
      <c r="AM976" s="41"/>
      <c r="AO976" s="41"/>
      <c r="AQ976" s="41"/>
      <c r="AS976" s="41"/>
      <c r="AU976" s="41"/>
      <c r="AW976" s="41"/>
      <c r="AY976" s="41"/>
      <c r="BA976" s="41"/>
      <c r="BC976" s="41"/>
      <c r="BE976" s="41"/>
      <c r="BG976" s="41"/>
      <c r="BI976" s="41"/>
      <c r="BK976" s="41"/>
      <c r="BM976" s="41"/>
      <c r="BO976" s="41"/>
    </row>
    <row r="977" spans="13:67" x14ac:dyDescent="0.2">
      <c r="M977" s="41"/>
      <c r="O977" s="41"/>
      <c r="Q977" s="41"/>
      <c r="S977" s="41"/>
      <c r="U977" s="41"/>
      <c r="W977" s="41"/>
      <c r="Y977" s="41"/>
      <c r="AA977" s="41"/>
      <c r="AC977" s="41"/>
      <c r="AE977" s="41"/>
      <c r="AG977" s="41"/>
      <c r="AI977" s="41"/>
      <c r="AK977" s="41"/>
      <c r="AM977" s="41"/>
      <c r="AO977" s="41"/>
      <c r="AQ977" s="41"/>
      <c r="AS977" s="41"/>
      <c r="AU977" s="41"/>
      <c r="AW977" s="41"/>
      <c r="AY977" s="41"/>
      <c r="BA977" s="41"/>
      <c r="BC977" s="41"/>
      <c r="BE977" s="41"/>
      <c r="BG977" s="41"/>
      <c r="BI977" s="41"/>
      <c r="BK977" s="41"/>
      <c r="BM977" s="41"/>
      <c r="BO977" s="41"/>
    </row>
    <row r="978" spans="13:67" x14ac:dyDescent="0.2">
      <c r="M978" s="41"/>
      <c r="O978" s="41"/>
      <c r="Q978" s="41"/>
      <c r="S978" s="41"/>
      <c r="U978" s="41"/>
      <c r="W978" s="41"/>
      <c r="Y978" s="41"/>
      <c r="AA978" s="41"/>
      <c r="AC978" s="41"/>
      <c r="AE978" s="41"/>
      <c r="AG978" s="41"/>
      <c r="AI978" s="41"/>
      <c r="AK978" s="41"/>
      <c r="AM978" s="41"/>
      <c r="AO978" s="41"/>
      <c r="AQ978" s="41"/>
      <c r="AS978" s="41"/>
      <c r="AU978" s="41"/>
      <c r="AW978" s="41"/>
      <c r="AY978" s="41"/>
      <c r="BA978" s="41"/>
      <c r="BC978" s="41"/>
      <c r="BE978" s="41"/>
      <c r="BG978" s="41"/>
      <c r="BI978" s="41"/>
      <c r="BK978" s="41"/>
      <c r="BM978" s="41"/>
      <c r="BO978" s="41"/>
    </row>
    <row r="979" spans="13:67" x14ac:dyDescent="0.2">
      <c r="M979" s="41"/>
      <c r="O979" s="41"/>
      <c r="Q979" s="41"/>
      <c r="S979" s="41"/>
      <c r="U979" s="41"/>
      <c r="W979" s="41"/>
      <c r="Y979" s="41"/>
      <c r="AA979" s="41"/>
      <c r="AC979" s="41"/>
      <c r="AE979" s="41"/>
      <c r="AG979" s="41"/>
      <c r="AI979" s="41"/>
      <c r="AK979" s="41"/>
      <c r="AM979" s="41"/>
      <c r="AO979" s="41"/>
      <c r="AQ979" s="41"/>
      <c r="AS979" s="41"/>
      <c r="AU979" s="41"/>
      <c r="AW979" s="41"/>
      <c r="AY979" s="41"/>
      <c r="BA979" s="41"/>
      <c r="BC979" s="41"/>
      <c r="BE979" s="41"/>
      <c r="BG979" s="41"/>
      <c r="BI979" s="41"/>
      <c r="BK979" s="41"/>
      <c r="BM979" s="41"/>
      <c r="BO979" s="41"/>
    </row>
    <row r="980" spans="13:67" x14ac:dyDescent="0.2">
      <c r="M980" s="41"/>
      <c r="O980" s="41"/>
      <c r="Q980" s="41"/>
      <c r="S980" s="41"/>
      <c r="U980" s="41"/>
      <c r="W980" s="41"/>
      <c r="Y980" s="41"/>
      <c r="AA980" s="41"/>
      <c r="AC980" s="41"/>
      <c r="AE980" s="41"/>
      <c r="AG980" s="41"/>
      <c r="AI980" s="41"/>
      <c r="AK980" s="41"/>
      <c r="AM980" s="41"/>
      <c r="AO980" s="41"/>
      <c r="AQ980" s="41"/>
      <c r="AS980" s="41"/>
      <c r="AU980" s="41"/>
      <c r="AW980" s="41"/>
      <c r="AY980" s="41"/>
      <c r="BA980" s="41"/>
      <c r="BC980" s="41"/>
      <c r="BE980" s="41"/>
      <c r="BG980" s="41"/>
      <c r="BI980" s="41"/>
      <c r="BK980" s="41"/>
      <c r="BM980" s="41"/>
      <c r="BO980" s="41"/>
    </row>
    <row r="981" spans="13:67" x14ac:dyDescent="0.2">
      <c r="M981" s="41"/>
      <c r="O981" s="41"/>
      <c r="Q981" s="41"/>
      <c r="S981" s="41"/>
      <c r="U981" s="41"/>
      <c r="W981" s="41"/>
      <c r="Y981" s="41"/>
      <c r="AA981" s="41"/>
      <c r="AC981" s="41"/>
      <c r="AE981" s="41"/>
      <c r="AG981" s="41"/>
      <c r="AI981" s="41"/>
      <c r="AK981" s="41"/>
      <c r="AM981" s="41"/>
      <c r="AO981" s="41"/>
      <c r="AQ981" s="41"/>
      <c r="AS981" s="41"/>
      <c r="AU981" s="41"/>
      <c r="AW981" s="41"/>
      <c r="AY981" s="41"/>
      <c r="BA981" s="41"/>
      <c r="BC981" s="41"/>
      <c r="BE981" s="41"/>
      <c r="BG981" s="41"/>
      <c r="BI981" s="41"/>
      <c r="BK981" s="41"/>
      <c r="BM981" s="41"/>
      <c r="BO981" s="41"/>
    </row>
    <row r="982" spans="13:67" x14ac:dyDescent="0.2">
      <c r="M982" s="41"/>
      <c r="O982" s="41"/>
      <c r="Q982" s="41"/>
      <c r="S982" s="41"/>
      <c r="U982" s="41"/>
      <c r="W982" s="41"/>
      <c r="Y982" s="41"/>
      <c r="AA982" s="41"/>
      <c r="AC982" s="41"/>
      <c r="AE982" s="41"/>
      <c r="AG982" s="41"/>
      <c r="AI982" s="41"/>
      <c r="AK982" s="41"/>
      <c r="AM982" s="41"/>
      <c r="AO982" s="41"/>
      <c r="AQ982" s="41"/>
      <c r="AS982" s="41"/>
      <c r="AU982" s="41"/>
      <c r="AW982" s="41"/>
      <c r="AY982" s="41"/>
      <c r="BA982" s="41"/>
      <c r="BC982" s="41"/>
      <c r="BE982" s="41"/>
      <c r="BG982" s="41"/>
      <c r="BI982" s="41"/>
      <c r="BK982" s="41"/>
      <c r="BM982" s="41"/>
      <c r="BO982" s="41"/>
    </row>
    <row r="983" spans="13:67" x14ac:dyDescent="0.2">
      <c r="M983" s="41"/>
      <c r="O983" s="41"/>
      <c r="Q983" s="41"/>
      <c r="S983" s="41"/>
      <c r="U983" s="41"/>
      <c r="W983" s="41"/>
      <c r="Y983" s="41"/>
      <c r="AA983" s="41"/>
      <c r="AC983" s="41"/>
      <c r="AE983" s="41"/>
      <c r="AG983" s="41"/>
      <c r="AI983" s="41"/>
      <c r="AK983" s="41"/>
      <c r="AM983" s="41"/>
      <c r="AO983" s="41"/>
      <c r="AQ983" s="41"/>
      <c r="AS983" s="41"/>
      <c r="AU983" s="41"/>
      <c r="AW983" s="41"/>
      <c r="AY983" s="41"/>
      <c r="BA983" s="41"/>
      <c r="BC983" s="41"/>
      <c r="BE983" s="41"/>
      <c r="BG983" s="41"/>
      <c r="BI983" s="41"/>
      <c r="BK983" s="41"/>
      <c r="BM983" s="41"/>
      <c r="BO983" s="41"/>
    </row>
    <row r="984" spans="13:67" x14ac:dyDescent="0.2">
      <c r="M984" s="41"/>
      <c r="O984" s="41"/>
      <c r="Q984" s="41"/>
      <c r="S984" s="41"/>
      <c r="U984" s="41"/>
      <c r="W984" s="41"/>
      <c r="Y984" s="41"/>
      <c r="AA984" s="41"/>
      <c r="AC984" s="41"/>
      <c r="AE984" s="41"/>
      <c r="AG984" s="41"/>
      <c r="AI984" s="41"/>
      <c r="AK984" s="41"/>
      <c r="AM984" s="41"/>
      <c r="AO984" s="41"/>
      <c r="AQ984" s="41"/>
      <c r="AS984" s="41"/>
      <c r="AU984" s="41"/>
      <c r="AW984" s="41"/>
      <c r="AY984" s="41"/>
      <c r="BA984" s="41"/>
      <c r="BC984" s="41"/>
      <c r="BE984" s="41"/>
      <c r="BG984" s="41"/>
      <c r="BI984" s="41"/>
      <c r="BK984" s="41"/>
      <c r="BM984" s="41"/>
      <c r="BO984" s="41"/>
    </row>
    <row r="985" spans="13:67" x14ac:dyDescent="0.2">
      <c r="M985" s="41"/>
      <c r="O985" s="41"/>
      <c r="Q985" s="41"/>
      <c r="S985" s="41"/>
      <c r="U985" s="41"/>
      <c r="W985" s="41"/>
      <c r="Y985" s="41"/>
      <c r="AA985" s="41"/>
      <c r="AC985" s="41"/>
      <c r="AE985" s="41"/>
      <c r="AG985" s="41"/>
      <c r="AI985" s="41"/>
      <c r="AK985" s="41"/>
      <c r="AM985" s="41"/>
      <c r="AO985" s="41"/>
      <c r="AQ985" s="41"/>
      <c r="AS985" s="41"/>
      <c r="AU985" s="41"/>
      <c r="AW985" s="41"/>
      <c r="AY985" s="41"/>
      <c r="BA985" s="41"/>
      <c r="BC985" s="41"/>
      <c r="BE985" s="41"/>
      <c r="BG985" s="41"/>
      <c r="BI985" s="41"/>
      <c r="BK985" s="41"/>
      <c r="BM985" s="41"/>
      <c r="BO985" s="41"/>
    </row>
    <row r="986" spans="13:67" x14ac:dyDescent="0.2">
      <c r="M986" s="41"/>
      <c r="O986" s="41"/>
      <c r="Q986" s="41"/>
      <c r="S986" s="41"/>
      <c r="U986" s="41"/>
      <c r="W986" s="41"/>
      <c r="Y986" s="41"/>
      <c r="AA986" s="41"/>
      <c r="AC986" s="41"/>
      <c r="AE986" s="41"/>
      <c r="AG986" s="41"/>
      <c r="AI986" s="41"/>
      <c r="AK986" s="41"/>
      <c r="AM986" s="41"/>
      <c r="AO986" s="41"/>
      <c r="AQ986" s="41"/>
      <c r="AS986" s="41"/>
      <c r="AU986" s="41"/>
      <c r="AW986" s="41"/>
      <c r="AY986" s="41"/>
      <c r="BA986" s="41"/>
      <c r="BC986" s="41"/>
      <c r="BE986" s="41"/>
      <c r="BG986" s="41"/>
      <c r="BI986" s="41"/>
      <c r="BK986" s="41"/>
      <c r="BM986" s="41"/>
      <c r="BO986" s="41"/>
    </row>
    <row r="987" spans="13:67" x14ac:dyDescent="0.2">
      <c r="M987" s="41"/>
      <c r="O987" s="41"/>
      <c r="Q987" s="41"/>
      <c r="S987" s="41"/>
      <c r="U987" s="41"/>
      <c r="W987" s="41"/>
      <c r="Y987" s="41"/>
      <c r="AA987" s="41"/>
      <c r="AC987" s="41"/>
      <c r="AE987" s="41"/>
      <c r="AG987" s="41"/>
      <c r="AI987" s="41"/>
      <c r="AK987" s="41"/>
      <c r="AM987" s="41"/>
      <c r="AO987" s="41"/>
      <c r="AQ987" s="41"/>
      <c r="AS987" s="41"/>
      <c r="AU987" s="41"/>
      <c r="AW987" s="41"/>
      <c r="AY987" s="41"/>
      <c r="BA987" s="41"/>
      <c r="BC987" s="41"/>
      <c r="BE987" s="41"/>
      <c r="BG987" s="41"/>
      <c r="BI987" s="41"/>
      <c r="BK987" s="41"/>
      <c r="BM987" s="41"/>
      <c r="BO987" s="41"/>
    </row>
    <row r="988" spans="13:67" x14ac:dyDescent="0.2">
      <c r="M988" s="41"/>
      <c r="O988" s="41"/>
      <c r="Q988" s="41"/>
      <c r="S988" s="41"/>
      <c r="U988" s="41"/>
      <c r="W988" s="41"/>
      <c r="Y988" s="41"/>
      <c r="AA988" s="41"/>
      <c r="AC988" s="41"/>
      <c r="AE988" s="41"/>
      <c r="AG988" s="41"/>
      <c r="AI988" s="41"/>
      <c r="AK988" s="41"/>
      <c r="AM988" s="41"/>
      <c r="AO988" s="41"/>
      <c r="AQ988" s="41"/>
      <c r="AS988" s="41"/>
      <c r="AU988" s="41"/>
      <c r="AW988" s="41"/>
      <c r="AY988" s="41"/>
      <c r="BA988" s="41"/>
      <c r="BC988" s="41"/>
      <c r="BE988" s="41"/>
      <c r="BG988" s="41"/>
      <c r="BI988" s="41"/>
      <c r="BK988" s="41"/>
      <c r="BM988" s="41"/>
      <c r="BO988" s="41"/>
    </row>
    <row r="989" spans="13:67" x14ac:dyDescent="0.2">
      <c r="M989" s="41"/>
      <c r="O989" s="41"/>
      <c r="Q989" s="41"/>
      <c r="S989" s="41"/>
      <c r="U989" s="41"/>
      <c r="W989" s="41"/>
      <c r="Y989" s="41"/>
      <c r="AA989" s="41"/>
      <c r="AC989" s="41"/>
      <c r="AE989" s="41"/>
      <c r="AG989" s="41"/>
      <c r="AI989" s="41"/>
      <c r="AK989" s="41"/>
      <c r="AM989" s="41"/>
      <c r="AO989" s="41"/>
      <c r="AQ989" s="41"/>
      <c r="AS989" s="41"/>
      <c r="AU989" s="41"/>
      <c r="AW989" s="41"/>
      <c r="AY989" s="41"/>
      <c r="BA989" s="41"/>
      <c r="BC989" s="41"/>
      <c r="BE989" s="41"/>
      <c r="BG989" s="41"/>
      <c r="BI989" s="41"/>
      <c r="BK989" s="41"/>
      <c r="BM989" s="41"/>
      <c r="BO989" s="41"/>
    </row>
    <row r="990" spans="13:67" x14ac:dyDescent="0.2">
      <c r="M990" s="41"/>
      <c r="O990" s="41"/>
      <c r="Q990" s="41"/>
      <c r="S990" s="41"/>
      <c r="U990" s="41"/>
      <c r="W990" s="41"/>
      <c r="Y990" s="41"/>
      <c r="AA990" s="41"/>
      <c r="AC990" s="41"/>
      <c r="AE990" s="41"/>
      <c r="AG990" s="41"/>
      <c r="AI990" s="41"/>
      <c r="AK990" s="41"/>
      <c r="AM990" s="41"/>
      <c r="AO990" s="41"/>
      <c r="AQ990" s="41"/>
      <c r="AS990" s="41"/>
      <c r="AU990" s="41"/>
      <c r="AW990" s="41"/>
      <c r="AY990" s="41"/>
      <c r="BA990" s="41"/>
      <c r="BC990" s="41"/>
      <c r="BE990" s="41"/>
      <c r="BG990" s="41"/>
      <c r="BI990" s="41"/>
      <c r="BK990" s="41"/>
      <c r="BM990" s="41"/>
      <c r="BO990" s="41"/>
    </row>
    <row r="991" spans="13:67" x14ac:dyDescent="0.2">
      <c r="M991" s="41"/>
      <c r="O991" s="41"/>
      <c r="Q991" s="41"/>
      <c r="S991" s="41"/>
      <c r="U991" s="41"/>
      <c r="W991" s="41"/>
      <c r="Y991" s="41"/>
      <c r="AA991" s="41"/>
      <c r="AC991" s="41"/>
      <c r="AE991" s="41"/>
      <c r="AG991" s="41"/>
      <c r="AI991" s="41"/>
      <c r="AK991" s="41"/>
      <c r="AM991" s="41"/>
      <c r="AO991" s="41"/>
      <c r="AQ991" s="41"/>
      <c r="AS991" s="41"/>
      <c r="AU991" s="41"/>
      <c r="AW991" s="41"/>
      <c r="AY991" s="41"/>
      <c r="BA991" s="41"/>
      <c r="BC991" s="41"/>
      <c r="BE991" s="41"/>
      <c r="BG991" s="41"/>
      <c r="BI991" s="41"/>
      <c r="BK991" s="41"/>
      <c r="BM991" s="41"/>
      <c r="BO991" s="41"/>
    </row>
    <row r="992" spans="13:67" x14ac:dyDescent="0.2">
      <c r="M992" s="41"/>
      <c r="O992" s="41"/>
      <c r="Q992" s="41"/>
      <c r="S992" s="41"/>
      <c r="U992" s="41"/>
      <c r="W992" s="41"/>
      <c r="Y992" s="41"/>
      <c r="AA992" s="41"/>
      <c r="AC992" s="41"/>
      <c r="AE992" s="41"/>
      <c r="AG992" s="41"/>
      <c r="AI992" s="41"/>
      <c r="AK992" s="41"/>
      <c r="AM992" s="41"/>
      <c r="AO992" s="41"/>
      <c r="AQ992" s="41"/>
      <c r="AS992" s="41"/>
      <c r="AU992" s="41"/>
      <c r="AW992" s="41"/>
      <c r="AY992" s="41"/>
      <c r="BA992" s="41"/>
      <c r="BC992" s="41"/>
      <c r="BE992" s="41"/>
      <c r="BG992" s="41"/>
      <c r="BI992" s="41"/>
      <c r="BK992" s="41"/>
      <c r="BM992" s="41"/>
      <c r="BO992" s="41"/>
    </row>
    <row r="993" spans="13:67" x14ac:dyDescent="0.2">
      <c r="M993" s="41"/>
      <c r="O993" s="41"/>
      <c r="Q993" s="41"/>
      <c r="S993" s="41"/>
      <c r="U993" s="41"/>
      <c r="W993" s="41"/>
      <c r="Y993" s="41"/>
      <c r="AA993" s="41"/>
      <c r="AC993" s="41"/>
      <c r="AE993" s="41"/>
      <c r="AG993" s="41"/>
      <c r="AI993" s="41"/>
      <c r="AK993" s="41"/>
      <c r="AM993" s="41"/>
      <c r="AO993" s="41"/>
      <c r="AQ993" s="41"/>
      <c r="AS993" s="41"/>
      <c r="AU993" s="41"/>
      <c r="AW993" s="41"/>
      <c r="AY993" s="41"/>
      <c r="BA993" s="41"/>
      <c r="BC993" s="41"/>
      <c r="BE993" s="41"/>
      <c r="BG993" s="41"/>
      <c r="BI993" s="41"/>
      <c r="BK993" s="41"/>
      <c r="BM993" s="41"/>
      <c r="BO993" s="41"/>
    </row>
    <row r="994" spans="13:67" x14ac:dyDescent="0.2">
      <c r="M994" s="41"/>
      <c r="O994" s="41"/>
      <c r="Q994" s="41"/>
      <c r="S994" s="41"/>
      <c r="U994" s="41"/>
      <c r="W994" s="41"/>
      <c r="Y994" s="41"/>
      <c r="AA994" s="41"/>
      <c r="AC994" s="41"/>
      <c r="AE994" s="41"/>
      <c r="AG994" s="41"/>
      <c r="AI994" s="41"/>
      <c r="AK994" s="41"/>
      <c r="AM994" s="41"/>
      <c r="AO994" s="41"/>
      <c r="AQ994" s="41"/>
      <c r="AS994" s="41"/>
      <c r="AU994" s="41"/>
      <c r="AW994" s="41"/>
      <c r="AY994" s="41"/>
      <c r="BA994" s="41"/>
      <c r="BC994" s="41"/>
      <c r="BE994" s="41"/>
      <c r="BG994" s="41"/>
      <c r="BI994" s="41"/>
      <c r="BK994" s="41"/>
      <c r="BM994" s="41"/>
      <c r="BO994" s="41"/>
    </row>
    <row r="995" spans="13:67" x14ac:dyDescent="0.2">
      <c r="M995" s="41"/>
      <c r="O995" s="41"/>
      <c r="Q995" s="41"/>
      <c r="S995" s="41"/>
      <c r="U995" s="41"/>
      <c r="W995" s="41"/>
      <c r="Y995" s="41"/>
      <c r="AA995" s="41"/>
      <c r="AC995" s="41"/>
      <c r="AE995" s="41"/>
      <c r="AG995" s="41"/>
      <c r="AI995" s="41"/>
      <c r="AK995" s="41"/>
      <c r="AM995" s="41"/>
      <c r="AO995" s="41"/>
      <c r="AQ995" s="41"/>
      <c r="AS995" s="41"/>
      <c r="AU995" s="41"/>
      <c r="AW995" s="41"/>
      <c r="AY995" s="41"/>
      <c r="BA995" s="41"/>
      <c r="BC995" s="41"/>
      <c r="BE995" s="41"/>
      <c r="BG995" s="41"/>
      <c r="BI995" s="41"/>
      <c r="BK995" s="41"/>
      <c r="BM995" s="41"/>
      <c r="BO995" s="41"/>
    </row>
    <row r="996" spans="13:67" x14ac:dyDescent="0.2">
      <c r="M996" s="41"/>
      <c r="O996" s="41"/>
      <c r="Q996" s="41"/>
      <c r="S996" s="41"/>
      <c r="U996" s="41"/>
      <c r="W996" s="41"/>
      <c r="Y996" s="41"/>
      <c r="AA996" s="41"/>
      <c r="AC996" s="41"/>
      <c r="AE996" s="41"/>
      <c r="AG996" s="41"/>
      <c r="AI996" s="41"/>
      <c r="AK996" s="41"/>
      <c r="AM996" s="41"/>
      <c r="AO996" s="41"/>
      <c r="AQ996" s="41"/>
      <c r="AS996" s="41"/>
      <c r="AU996" s="41"/>
      <c r="AW996" s="41"/>
      <c r="AY996" s="41"/>
      <c r="BA996" s="41"/>
      <c r="BC996" s="41"/>
      <c r="BE996" s="41"/>
      <c r="BG996" s="41"/>
      <c r="BI996" s="41"/>
      <c r="BK996" s="41"/>
      <c r="BM996" s="41"/>
      <c r="BO996" s="41"/>
    </row>
    <row r="997" spans="13:67" x14ac:dyDescent="0.2">
      <c r="M997" s="41"/>
      <c r="O997" s="41"/>
      <c r="Q997" s="41"/>
      <c r="S997" s="41"/>
      <c r="U997" s="41"/>
      <c r="W997" s="41"/>
      <c r="Y997" s="41"/>
      <c r="AA997" s="41"/>
      <c r="AC997" s="41"/>
      <c r="AE997" s="41"/>
      <c r="AG997" s="41"/>
      <c r="AI997" s="41"/>
      <c r="AK997" s="41"/>
      <c r="AM997" s="41"/>
      <c r="AO997" s="41"/>
      <c r="AQ997" s="41"/>
      <c r="AS997" s="41"/>
      <c r="AU997" s="41"/>
      <c r="AW997" s="41"/>
      <c r="AY997" s="41"/>
      <c r="BA997" s="41"/>
      <c r="BC997" s="41"/>
      <c r="BE997" s="41"/>
      <c r="BG997" s="41"/>
      <c r="BI997" s="41"/>
      <c r="BK997" s="41"/>
      <c r="BM997" s="41"/>
      <c r="BO997" s="41"/>
    </row>
    <row r="998" spans="13:67" x14ac:dyDescent="0.2">
      <c r="M998" s="41"/>
      <c r="O998" s="41"/>
      <c r="Q998" s="41"/>
      <c r="S998" s="41"/>
      <c r="U998" s="41"/>
      <c r="W998" s="41"/>
      <c r="Y998" s="41"/>
      <c r="AA998" s="41"/>
      <c r="AC998" s="41"/>
      <c r="AE998" s="41"/>
      <c r="AG998" s="41"/>
      <c r="AI998" s="41"/>
      <c r="AK998" s="41"/>
      <c r="AM998" s="41"/>
      <c r="AO998" s="41"/>
      <c r="AQ998" s="41"/>
      <c r="AS998" s="41"/>
      <c r="AU998" s="41"/>
      <c r="AW998" s="41"/>
      <c r="AY998" s="41"/>
      <c r="BA998" s="41"/>
      <c r="BC998" s="41"/>
      <c r="BE998" s="41"/>
      <c r="BG998" s="41"/>
      <c r="BI998" s="41"/>
      <c r="BK998" s="41"/>
      <c r="BM998" s="41"/>
      <c r="BO998" s="41"/>
    </row>
    <row r="999" spans="13:67" x14ac:dyDescent="0.2">
      <c r="M999" s="41"/>
      <c r="O999" s="41"/>
      <c r="Q999" s="41"/>
      <c r="S999" s="41"/>
      <c r="U999" s="41"/>
      <c r="W999" s="41"/>
      <c r="Y999" s="41"/>
      <c r="AA999" s="41"/>
      <c r="AC999" s="41"/>
      <c r="AE999" s="41"/>
      <c r="AG999" s="41"/>
      <c r="AI999" s="41"/>
      <c r="AK999" s="41"/>
      <c r="AM999" s="41"/>
      <c r="AO999" s="41"/>
      <c r="AQ999" s="41"/>
      <c r="AS999" s="41"/>
      <c r="AU999" s="41"/>
      <c r="AW999" s="41"/>
      <c r="AY999" s="41"/>
      <c r="BA999" s="41"/>
      <c r="BC999" s="41"/>
      <c r="BE999" s="41"/>
      <c r="BG999" s="41"/>
      <c r="BI999" s="41"/>
      <c r="BK999" s="41"/>
      <c r="BM999" s="41"/>
      <c r="BO999" s="41"/>
    </row>
    <row r="1000" spans="13:67" x14ac:dyDescent="0.2">
      <c r="M1000" s="41"/>
      <c r="O1000" s="41"/>
      <c r="Q1000" s="41"/>
      <c r="S1000" s="41"/>
      <c r="U1000" s="41"/>
      <c r="W1000" s="41"/>
      <c r="Y1000" s="41"/>
      <c r="AA1000" s="41"/>
      <c r="AC1000" s="41"/>
      <c r="AE1000" s="41"/>
      <c r="AG1000" s="41"/>
      <c r="AI1000" s="41"/>
      <c r="AK1000" s="41"/>
      <c r="AM1000" s="41"/>
      <c r="AO1000" s="41"/>
      <c r="AQ1000" s="41"/>
      <c r="AS1000" s="41"/>
      <c r="AU1000" s="41"/>
      <c r="AW1000" s="41"/>
      <c r="AY1000" s="41"/>
      <c r="BA1000" s="41"/>
      <c r="BC1000" s="41"/>
      <c r="BE1000" s="41"/>
      <c r="BG1000" s="41"/>
      <c r="BI1000" s="41"/>
      <c r="BK1000" s="41"/>
      <c r="BM1000" s="41"/>
      <c r="BO1000" s="41"/>
    </row>
    <row r="1001" spans="13:67" x14ac:dyDescent="0.2">
      <c r="M1001" s="41"/>
      <c r="O1001" s="41"/>
      <c r="Q1001" s="41"/>
      <c r="S1001" s="41"/>
      <c r="U1001" s="41"/>
      <c r="W1001" s="41"/>
      <c r="Y1001" s="41"/>
      <c r="AA1001" s="41"/>
      <c r="AC1001" s="41"/>
      <c r="AE1001" s="41"/>
      <c r="AG1001" s="41"/>
      <c r="AI1001" s="41"/>
      <c r="AK1001" s="41"/>
      <c r="AM1001" s="41"/>
      <c r="AO1001" s="41"/>
      <c r="AQ1001" s="41"/>
      <c r="AS1001" s="41"/>
      <c r="AU1001" s="41"/>
      <c r="AW1001" s="41"/>
      <c r="AY1001" s="41"/>
      <c r="BA1001" s="41"/>
      <c r="BC1001" s="41"/>
      <c r="BE1001" s="41"/>
      <c r="BG1001" s="41"/>
      <c r="BI1001" s="41"/>
      <c r="BK1001" s="41"/>
      <c r="BM1001" s="41"/>
      <c r="BO1001" s="41"/>
    </row>
    <row r="1002" spans="13:67" x14ac:dyDescent="0.2">
      <c r="M1002" s="41"/>
      <c r="O1002" s="41"/>
      <c r="Q1002" s="41"/>
      <c r="S1002" s="41"/>
      <c r="U1002" s="41"/>
      <c r="W1002" s="41"/>
      <c r="Y1002" s="41"/>
      <c r="AA1002" s="41"/>
      <c r="AC1002" s="41"/>
      <c r="AE1002" s="41"/>
      <c r="AG1002" s="41"/>
      <c r="AI1002" s="41"/>
      <c r="AK1002" s="41"/>
      <c r="AM1002" s="41"/>
      <c r="AO1002" s="41"/>
      <c r="AQ1002" s="41"/>
      <c r="AS1002" s="41"/>
      <c r="AU1002" s="41"/>
      <c r="AW1002" s="41"/>
      <c r="AY1002" s="41"/>
      <c r="BA1002" s="41"/>
      <c r="BC1002" s="41"/>
      <c r="BE1002" s="41"/>
      <c r="BG1002" s="41"/>
      <c r="BI1002" s="41"/>
      <c r="BK1002" s="41"/>
      <c r="BM1002" s="41"/>
      <c r="BO1002" s="41"/>
    </row>
    <row r="1003" spans="13:67" x14ac:dyDescent="0.2">
      <c r="M1003" s="41"/>
      <c r="O1003" s="41"/>
      <c r="Q1003" s="41"/>
      <c r="S1003" s="41"/>
      <c r="U1003" s="41"/>
      <c r="W1003" s="41"/>
      <c r="Y1003" s="41"/>
      <c r="AA1003" s="41"/>
      <c r="AC1003" s="41"/>
      <c r="AE1003" s="41"/>
      <c r="AG1003" s="41"/>
      <c r="AI1003" s="41"/>
      <c r="AK1003" s="41"/>
      <c r="AM1003" s="41"/>
      <c r="AO1003" s="41"/>
      <c r="AQ1003" s="41"/>
      <c r="AS1003" s="41"/>
      <c r="AU1003" s="41"/>
      <c r="AW1003" s="41"/>
      <c r="AY1003" s="41"/>
      <c r="BA1003" s="41"/>
      <c r="BC1003" s="41"/>
      <c r="BE1003" s="41"/>
      <c r="BG1003" s="41"/>
      <c r="BI1003" s="41"/>
      <c r="BK1003" s="41"/>
      <c r="BM1003" s="41"/>
      <c r="BO1003" s="41"/>
    </row>
    <row r="1004" spans="13:67" x14ac:dyDescent="0.2">
      <c r="M1004" s="41"/>
      <c r="O1004" s="41"/>
      <c r="Q1004" s="41"/>
      <c r="S1004" s="41"/>
      <c r="U1004" s="41"/>
      <c r="W1004" s="41"/>
      <c r="Y1004" s="41"/>
      <c r="AA1004" s="41"/>
      <c r="AC1004" s="41"/>
      <c r="AE1004" s="41"/>
      <c r="AG1004" s="41"/>
      <c r="AI1004" s="41"/>
      <c r="AK1004" s="41"/>
      <c r="AM1004" s="41"/>
      <c r="AO1004" s="41"/>
      <c r="AQ1004" s="41"/>
      <c r="AS1004" s="41"/>
      <c r="AU1004" s="41"/>
      <c r="AW1004" s="41"/>
      <c r="AY1004" s="41"/>
      <c r="BA1004" s="41"/>
      <c r="BC1004" s="41"/>
      <c r="BE1004" s="41"/>
      <c r="BG1004" s="41"/>
      <c r="BI1004" s="41"/>
      <c r="BK1004" s="41"/>
      <c r="BM1004" s="41"/>
      <c r="BO1004" s="41"/>
    </row>
    <row r="1005" spans="13:67" x14ac:dyDescent="0.2">
      <c r="M1005" s="41"/>
      <c r="O1005" s="41"/>
      <c r="Q1005" s="41"/>
      <c r="S1005" s="41"/>
      <c r="U1005" s="41"/>
      <c r="W1005" s="41"/>
      <c r="Y1005" s="41"/>
      <c r="AA1005" s="41"/>
      <c r="AC1005" s="41"/>
      <c r="AE1005" s="41"/>
      <c r="AG1005" s="41"/>
      <c r="AI1005" s="41"/>
      <c r="AK1005" s="41"/>
      <c r="AM1005" s="41"/>
      <c r="AO1005" s="41"/>
      <c r="AQ1005" s="41"/>
      <c r="AS1005" s="41"/>
      <c r="AU1005" s="41"/>
      <c r="AW1005" s="41"/>
      <c r="AY1005" s="41"/>
      <c r="BA1005" s="41"/>
      <c r="BC1005" s="41"/>
      <c r="BE1005" s="41"/>
      <c r="BG1005" s="41"/>
      <c r="BI1005" s="41"/>
      <c r="BK1005" s="41"/>
      <c r="BM1005" s="41"/>
      <c r="BO1005" s="41"/>
    </row>
    <row r="1006" spans="13:67" x14ac:dyDescent="0.2">
      <c r="M1006" s="41"/>
      <c r="O1006" s="41"/>
      <c r="Q1006" s="41"/>
      <c r="S1006" s="41"/>
      <c r="U1006" s="41"/>
      <c r="W1006" s="41"/>
      <c r="Y1006" s="41"/>
      <c r="AA1006" s="41"/>
      <c r="AC1006" s="41"/>
      <c r="AE1006" s="41"/>
      <c r="AG1006" s="41"/>
      <c r="AI1006" s="41"/>
      <c r="AK1006" s="41"/>
      <c r="AM1006" s="41"/>
      <c r="AO1006" s="41"/>
      <c r="AQ1006" s="41"/>
      <c r="AS1006" s="41"/>
      <c r="AU1006" s="41"/>
      <c r="AW1006" s="41"/>
      <c r="AY1006" s="41"/>
      <c r="BA1006" s="41"/>
      <c r="BC1006" s="41"/>
      <c r="BE1006" s="41"/>
      <c r="BG1006" s="41"/>
      <c r="BI1006" s="41"/>
      <c r="BK1006" s="41"/>
      <c r="BM1006" s="41"/>
      <c r="BO1006" s="41"/>
    </row>
    <row r="1007" spans="13:67" x14ac:dyDescent="0.2">
      <c r="M1007" s="41"/>
      <c r="O1007" s="41"/>
      <c r="Q1007" s="41"/>
      <c r="S1007" s="41"/>
      <c r="U1007" s="41"/>
      <c r="W1007" s="41"/>
      <c r="Y1007" s="41"/>
      <c r="AA1007" s="41"/>
      <c r="AC1007" s="41"/>
      <c r="AE1007" s="41"/>
      <c r="AG1007" s="41"/>
      <c r="AI1007" s="41"/>
      <c r="AK1007" s="41"/>
      <c r="AM1007" s="41"/>
      <c r="AO1007" s="41"/>
      <c r="AQ1007" s="41"/>
      <c r="AS1007" s="41"/>
      <c r="AU1007" s="41"/>
      <c r="AW1007" s="41"/>
      <c r="AY1007" s="41"/>
      <c r="BA1007" s="41"/>
      <c r="BC1007" s="41"/>
      <c r="BE1007" s="41"/>
      <c r="BG1007" s="41"/>
      <c r="BI1007" s="41"/>
      <c r="BK1007" s="41"/>
      <c r="BM1007" s="41"/>
      <c r="BO1007" s="41"/>
    </row>
    <row r="1008" spans="13:67" x14ac:dyDescent="0.2">
      <c r="M1008" s="41"/>
      <c r="O1008" s="41"/>
      <c r="Q1008" s="41"/>
      <c r="S1008" s="41"/>
      <c r="U1008" s="41"/>
      <c r="W1008" s="41"/>
      <c r="Y1008" s="41"/>
      <c r="AA1008" s="41"/>
      <c r="AC1008" s="41"/>
      <c r="AE1008" s="41"/>
      <c r="AG1008" s="41"/>
      <c r="AI1008" s="41"/>
      <c r="AK1008" s="41"/>
      <c r="AM1008" s="41"/>
      <c r="AO1008" s="41"/>
      <c r="AQ1008" s="41"/>
      <c r="AS1008" s="41"/>
      <c r="AU1008" s="41"/>
      <c r="AW1008" s="41"/>
      <c r="AY1008" s="41"/>
      <c r="BA1008" s="41"/>
      <c r="BC1008" s="41"/>
      <c r="BE1008" s="41"/>
      <c r="BG1008" s="41"/>
      <c r="BI1008" s="41"/>
      <c r="BK1008" s="41"/>
      <c r="BM1008" s="41"/>
      <c r="BO1008" s="41"/>
    </row>
    <row r="1009" spans="13:67" x14ac:dyDescent="0.2">
      <c r="M1009" s="41"/>
      <c r="O1009" s="41"/>
      <c r="Q1009" s="41"/>
      <c r="S1009" s="41"/>
      <c r="U1009" s="41"/>
      <c r="W1009" s="41"/>
      <c r="Y1009" s="41"/>
      <c r="AA1009" s="41"/>
      <c r="AC1009" s="41"/>
      <c r="AE1009" s="41"/>
      <c r="AG1009" s="41"/>
      <c r="AI1009" s="41"/>
      <c r="AK1009" s="41"/>
      <c r="AM1009" s="41"/>
      <c r="AO1009" s="41"/>
      <c r="AQ1009" s="41"/>
      <c r="AS1009" s="41"/>
      <c r="AU1009" s="41"/>
      <c r="AW1009" s="41"/>
      <c r="AY1009" s="41"/>
      <c r="BA1009" s="41"/>
      <c r="BC1009" s="41"/>
      <c r="BE1009" s="41"/>
      <c r="BG1009" s="41"/>
      <c r="BI1009" s="41"/>
      <c r="BK1009" s="41"/>
      <c r="BM1009" s="41"/>
      <c r="BO1009" s="41"/>
    </row>
    <row r="1010" spans="13:67" x14ac:dyDescent="0.2">
      <c r="M1010" s="41"/>
      <c r="O1010" s="41"/>
      <c r="Q1010" s="41"/>
      <c r="S1010" s="41"/>
      <c r="U1010" s="41"/>
      <c r="W1010" s="41"/>
      <c r="Y1010" s="41"/>
      <c r="AA1010" s="41"/>
      <c r="AC1010" s="41"/>
      <c r="AE1010" s="41"/>
      <c r="AG1010" s="41"/>
      <c r="AI1010" s="41"/>
      <c r="AK1010" s="41"/>
      <c r="AM1010" s="41"/>
      <c r="AO1010" s="41"/>
      <c r="AQ1010" s="41"/>
      <c r="AS1010" s="41"/>
      <c r="AU1010" s="41"/>
      <c r="AW1010" s="41"/>
      <c r="AY1010" s="41"/>
      <c r="BA1010" s="41"/>
      <c r="BC1010" s="41"/>
      <c r="BE1010" s="41"/>
      <c r="BG1010" s="41"/>
      <c r="BI1010" s="41"/>
      <c r="BK1010" s="41"/>
      <c r="BM1010" s="41"/>
      <c r="BO1010" s="41"/>
    </row>
    <row r="1011" spans="13:67" x14ac:dyDescent="0.2">
      <c r="M1011" s="41"/>
      <c r="O1011" s="41"/>
      <c r="Q1011" s="41"/>
      <c r="S1011" s="41"/>
      <c r="U1011" s="41"/>
      <c r="W1011" s="41"/>
      <c r="Y1011" s="41"/>
      <c r="AA1011" s="41"/>
      <c r="AC1011" s="41"/>
      <c r="AE1011" s="41"/>
      <c r="AG1011" s="41"/>
      <c r="AI1011" s="41"/>
      <c r="AK1011" s="41"/>
      <c r="AM1011" s="41"/>
      <c r="AO1011" s="41"/>
      <c r="AQ1011" s="41"/>
      <c r="AS1011" s="41"/>
      <c r="AU1011" s="41"/>
      <c r="AW1011" s="41"/>
      <c r="AY1011" s="41"/>
      <c r="BA1011" s="41"/>
      <c r="BC1011" s="41"/>
      <c r="BE1011" s="41"/>
      <c r="BG1011" s="41"/>
      <c r="BI1011" s="41"/>
      <c r="BK1011" s="41"/>
      <c r="BM1011" s="41"/>
      <c r="BO1011" s="41"/>
    </row>
    <row r="1012" spans="13:67" x14ac:dyDescent="0.2">
      <c r="M1012" s="41"/>
      <c r="O1012" s="41"/>
      <c r="Q1012" s="41"/>
      <c r="S1012" s="41"/>
      <c r="U1012" s="41"/>
      <c r="W1012" s="41"/>
      <c r="Y1012" s="41"/>
      <c r="AA1012" s="41"/>
      <c r="AC1012" s="41"/>
      <c r="AE1012" s="41"/>
      <c r="AG1012" s="41"/>
      <c r="AI1012" s="41"/>
      <c r="AK1012" s="41"/>
      <c r="AM1012" s="41"/>
      <c r="AO1012" s="41"/>
      <c r="AQ1012" s="41"/>
      <c r="AS1012" s="41"/>
      <c r="AU1012" s="41"/>
      <c r="AW1012" s="41"/>
      <c r="AY1012" s="41"/>
      <c r="BA1012" s="41"/>
      <c r="BC1012" s="41"/>
      <c r="BE1012" s="41"/>
      <c r="BG1012" s="41"/>
      <c r="BI1012" s="41"/>
      <c r="BK1012" s="41"/>
      <c r="BM1012" s="41"/>
      <c r="BO1012" s="41"/>
    </row>
    <row r="1013" spans="13:67" x14ac:dyDescent="0.2">
      <c r="M1013" s="41"/>
      <c r="O1013" s="41"/>
      <c r="Q1013" s="41"/>
      <c r="S1013" s="41"/>
      <c r="U1013" s="41"/>
      <c r="W1013" s="41"/>
      <c r="Y1013" s="41"/>
      <c r="AA1013" s="41"/>
      <c r="AC1013" s="41"/>
      <c r="AE1013" s="41"/>
      <c r="AG1013" s="41"/>
      <c r="AI1013" s="41"/>
      <c r="AK1013" s="41"/>
      <c r="AM1013" s="41"/>
      <c r="AO1013" s="41"/>
      <c r="AQ1013" s="41"/>
      <c r="AS1013" s="41"/>
      <c r="AU1013" s="41"/>
      <c r="AW1013" s="41"/>
      <c r="AY1013" s="41"/>
      <c r="BA1013" s="41"/>
      <c r="BC1013" s="41"/>
      <c r="BE1013" s="41"/>
      <c r="BG1013" s="41"/>
      <c r="BI1013" s="41"/>
      <c r="BK1013" s="41"/>
      <c r="BM1013" s="41"/>
      <c r="BO1013" s="41"/>
    </row>
    <row r="1014" spans="13:67" x14ac:dyDescent="0.2">
      <c r="M1014" s="41"/>
      <c r="O1014" s="41"/>
      <c r="Q1014" s="41"/>
      <c r="S1014" s="41"/>
      <c r="U1014" s="41"/>
      <c r="W1014" s="41"/>
      <c r="Y1014" s="41"/>
      <c r="AA1014" s="41"/>
      <c r="AC1014" s="41"/>
      <c r="AE1014" s="41"/>
      <c r="AG1014" s="41"/>
      <c r="AI1014" s="41"/>
      <c r="AK1014" s="41"/>
      <c r="AM1014" s="41"/>
      <c r="AO1014" s="41"/>
      <c r="AQ1014" s="41"/>
      <c r="AS1014" s="41"/>
      <c r="AU1014" s="41"/>
      <c r="AW1014" s="41"/>
      <c r="AY1014" s="41"/>
      <c r="BA1014" s="41"/>
      <c r="BC1014" s="41"/>
      <c r="BE1014" s="41"/>
      <c r="BG1014" s="41"/>
      <c r="BI1014" s="41"/>
      <c r="BK1014" s="41"/>
      <c r="BM1014" s="41"/>
      <c r="BO1014" s="41"/>
    </row>
    <row r="1015" spans="13:67" x14ac:dyDescent="0.2">
      <c r="M1015" s="41"/>
      <c r="O1015" s="41"/>
      <c r="Q1015" s="41"/>
      <c r="S1015" s="41"/>
      <c r="U1015" s="41"/>
      <c r="W1015" s="41"/>
      <c r="Y1015" s="41"/>
      <c r="AA1015" s="41"/>
      <c r="AC1015" s="41"/>
      <c r="AE1015" s="41"/>
      <c r="AG1015" s="41"/>
      <c r="AI1015" s="41"/>
      <c r="AK1015" s="41"/>
      <c r="AM1015" s="41"/>
      <c r="AO1015" s="41"/>
      <c r="AQ1015" s="41"/>
      <c r="AS1015" s="41"/>
      <c r="AU1015" s="41"/>
      <c r="AW1015" s="41"/>
      <c r="AY1015" s="41"/>
      <c r="BA1015" s="41"/>
      <c r="BC1015" s="41"/>
      <c r="BE1015" s="41"/>
      <c r="BG1015" s="41"/>
      <c r="BI1015" s="41"/>
      <c r="BK1015" s="41"/>
      <c r="BM1015" s="41"/>
      <c r="BO1015" s="41"/>
    </row>
    <row r="1016" spans="13:67" x14ac:dyDescent="0.2">
      <c r="M1016" s="41"/>
      <c r="O1016" s="41"/>
      <c r="Q1016" s="41"/>
      <c r="S1016" s="41"/>
      <c r="U1016" s="41"/>
      <c r="W1016" s="41"/>
      <c r="Y1016" s="41"/>
      <c r="AA1016" s="41"/>
      <c r="AC1016" s="41"/>
      <c r="AE1016" s="41"/>
      <c r="AG1016" s="41"/>
      <c r="AI1016" s="41"/>
      <c r="AK1016" s="41"/>
      <c r="AM1016" s="41"/>
      <c r="AO1016" s="41"/>
      <c r="AQ1016" s="41"/>
      <c r="AS1016" s="41"/>
      <c r="AU1016" s="41"/>
      <c r="AW1016" s="41"/>
      <c r="AY1016" s="41"/>
      <c r="BA1016" s="41"/>
      <c r="BC1016" s="41"/>
      <c r="BE1016" s="41"/>
      <c r="BG1016" s="41"/>
      <c r="BI1016" s="41"/>
      <c r="BK1016" s="41"/>
      <c r="BM1016" s="41"/>
      <c r="BO1016" s="41"/>
    </row>
    <row r="1017" spans="13:67" x14ac:dyDescent="0.2">
      <c r="M1017" s="41"/>
      <c r="O1017" s="41"/>
      <c r="Q1017" s="41"/>
      <c r="S1017" s="41"/>
      <c r="U1017" s="41"/>
      <c r="W1017" s="41"/>
      <c r="Y1017" s="41"/>
      <c r="AA1017" s="41"/>
      <c r="AC1017" s="41"/>
      <c r="AE1017" s="41"/>
      <c r="AG1017" s="41"/>
      <c r="AI1017" s="41"/>
      <c r="AK1017" s="41"/>
      <c r="AM1017" s="41"/>
      <c r="AO1017" s="41"/>
      <c r="AQ1017" s="41"/>
      <c r="AS1017" s="41"/>
      <c r="AU1017" s="41"/>
      <c r="AW1017" s="41"/>
      <c r="AY1017" s="41"/>
      <c r="BA1017" s="41"/>
      <c r="BC1017" s="41"/>
      <c r="BE1017" s="41"/>
      <c r="BG1017" s="41"/>
      <c r="BI1017" s="41"/>
      <c r="BK1017" s="41"/>
      <c r="BM1017" s="41"/>
      <c r="BO1017" s="41"/>
    </row>
    <row r="1018" spans="13:67" x14ac:dyDescent="0.2">
      <c r="M1018" s="41"/>
      <c r="O1018" s="41"/>
      <c r="Q1018" s="41"/>
      <c r="S1018" s="41"/>
      <c r="U1018" s="41"/>
      <c r="W1018" s="41"/>
      <c r="Y1018" s="41"/>
      <c r="AA1018" s="41"/>
      <c r="AC1018" s="41"/>
      <c r="AE1018" s="41"/>
      <c r="AG1018" s="41"/>
      <c r="AI1018" s="41"/>
      <c r="AK1018" s="41"/>
      <c r="AM1018" s="41"/>
      <c r="AO1018" s="41"/>
      <c r="AQ1018" s="41"/>
      <c r="AS1018" s="41"/>
      <c r="AU1018" s="41"/>
      <c r="AW1018" s="41"/>
      <c r="AY1018" s="41"/>
      <c r="BA1018" s="41"/>
      <c r="BC1018" s="41"/>
      <c r="BE1018" s="41"/>
      <c r="BG1018" s="41"/>
      <c r="BI1018" s="41"/>
      <c r="BK1018" s="41"/>
      <c r="BM1018" s="41"/>
      <c r="BO1018" s="41"/>
    </row>
    <row r="1019" spans="13:67" x14ac:dyDescent="0.2">
      <c r="M1019" s="41"/>
      <c r="O1019" s="41"/>
      <c r="Q1019" s="41"/>
      <c r="S1019" s="41"/>
      <c r="U1019" s="41"/>
      <c r="W1019" s="41"/>
      <c r="Y1019" s="41"/>
      <c r="AA1019" s="41"/>
      <c r="AC1019" s="41"/>
      <c r="AE1019" s="41"/>
      <c r="AG1019" s="41"/>
      <c r="AI1019" s="41"/>
      <c r="AK1019" s="41"/>
      <c r="AM1019" s="41"/>
      <c r="AO1019" s="41"/>
      <c r="AQ1019" s="41"/>
      <c r="AS1019" s="41"/>
      <c r="AU1019" s="41"/>
      <c r="AW1019" s="41"/>
      <c r="AY1019" s="41"/>
      <c r="BA1019" s="41"/>
      <c r="BC1019" s="41"/>
      <c r="BE1019" s="41"/>
      <c r="BG1019" s="41"/>
      <c r="BI1019" s="41"/>
      <c r="BK1019" s="41"/>
      <c r="BM1019" s="41"/>
      <c r="BO1019" s="41"/>
    </row>
    <row r="1020" spans="13:67" x14ac:dyDescent="0.2">
      <c r="M1020" s="41"/>
      <c r="O1020" s="41"/>
      <c r="Q1020" s="41"/>
      <c r="S1020" s="41"/>
      <c r="U1020" s="41"/>
      <c r="W1020" s="41"/>
      <c r="Y1020" s="41"/>
      <c r="AA1020" s="41"/>
      <c r="AC1020" s="41"/>
      <c r="AE1020" s="41"/>
      <c r="AG1020" s="41"/>
      <c r="AI1020" s="41"/>
      <c r="AK1020" s="41"/>
      <c r="AM1020" s="41"/>
      <c r="AO1020" s="41"/>
      <c r="AQ1020" s="41"/>
      <c r="AS1020" s="41"/>
      <c r="AU1020" s="41"/>
      <c r="AW1020" s="41"/>
      <c r="AY1020" s="41"/>
      <c r="BA1020" s="41"/>
      <c r="BC1020" s="41"/>
      <c r="BE1020" s="41"/>
      <c r="BG1020" s="41"/>
      <c r="BI1020" s="41"/>
      <c r="BK1020" s="41"/>
      <c r="BM1020" s="41"/>
      <c r="BO1020" s="41"/>
    </row>
    <row r="1021" spans="13:67" x14ac:dyDescent="0.2">
      <c r="M1021" s="41"/>
      <c r="O1021" s="41"/>
      <c r="Q1021" s="41"/>
      <c r="S1021" s="41"/>
      <c r="U1021" s="41"/>
      <c r="W1021" s="41"/>
      <c r="Y1021" s="41"/>
      <c r="AA1021" s="41"/>
      <c r="AC1021" s="41"/>
      <c r="AE1021" s="41"/>
      <c r="AG1021" s="41"/>
      <c r="AI1021" s="41"/>
      <c r="AK1021" s="41"/>
      <c r="AM1021" s="41"/>
      <c r="AO1021" s="41"/>
      <c r="AQ1021" s="41"/>
      <c r="AS1021" s="41"/>
      <c r="AU1021" s="41"/>
      <c r="AW1021" s="41"/>
      <c r="AY1021" s="41"/>
      <c r="BA1021" s="41"/>
      <c r="BC1021" s="41"/>
      <c r="BE1021" s="41"/>
      <c r="BG1021" s="41"/>
      <c r="BI1021" s="41"/>
      <c r="BK1021" s="41"/>
      <c r="BM1021" s="41"/>
      <c r="BO1021" s="41"/>
    </row>
    <row r="1022" spans="13:67" x14ac:dyDescent="0.2">
      <c r="M1022" s="41"/>
      <c r="O1022" s="41"/>
      <c r="Q1022" s="41"/>
      <c r="S1022" s="41"/>
      <c r="U1022" s="41"/>
      <c r="W1022" s="41"/>
      <c r="Y1022" s="41"/>
      <c r="AA1022" s="41"/>
      <c r="AC1022" s="41"/>
      <c r="AE1022" s="41"/>
      <c r="AG1022" s="41"/>
      <c r="AI1022" s="41"/>
      <c r="AK1022" s="41"/>
      <c r="AM1022" s="41"/>
      <c r="AO1022" s="41"/>
      <c r="AQ1022" s="41"/>
      <c r="AS1022" s="41"/>
      <c r="AU1022" s="41"/>
      <c r="AW1022" s="41"/>
      <c r="AY1022" s="41"/>
      <c r="BA1022" s="41"/>
      <c r="BC1022" s="41"/>
      <c r="BE1022" s="41"/>
      <c r="BG1022" s="41"/>
      <c r="BI1022" s="41"/>
      <c r="BK1022" s="41"/>
      <c r="BM1022" s="41"/>
      <c r="BO1022" s="41"/>
    </row>
    <row r="1023" spans="13:67" x14ac:dyDescent="0.2">
      <c r="M1023" s="41"/>
      <c r="O1023" s="41"/>
      <c r="Q1023" s="41"/>
      <c r="S1023" s="41"/>
      <c r="U1023" s="41"/>
      <c r="W1023" s="41"/>
      <c r="Y1023" s="41"/>
      <c r="AA1023" s="41"/>
      <c r="AC1023" s="41"/>
      <c r="AE1023" s="41"/>
      <c r="AG1023" s="41"/>
      <c r="AI1023" s="41"/>
      <c r="AK1023" s="41"/>
      <c r="AM1023" s="41"/>
      <c r="AO1023" s="41"/>
      <c r="AQ1023" s="41"/>
      <c r="AS1023" s="41"/>
      <c r="AU1023" s="41"/>
      <c r="AW1023" s="41"/>
      <c r="AY1023" s="41"/>
      <c r="BA1023" s="41"/>
      <c r="BC1023" s="41"/>
      <c r="BE1023" s="41"/>
      <c r="BG1023" s="41"/>
      <c r="BI1023" s="41"/>
      <c r="BK1023" s="41"/>
      <c r="BM1023" s="41"/>
      <c r="BO1023" s="41"/>
    </row>
    <row r="1024" spans="13:67" x14ac:dyDescent="0.2">
      <c r="M1024" s="41"/>
      <c r="O1024" s="41"/>
      <c r="Q1024" s="41"/>
      <c r="S1024" s="41"/>
      <c r="U1024" s="41"/>
      <c r="W1024" s="41"/>
      <c r="Y1024" s="41"/>
      <c r="AA1024" s="41"/>
      <c r="AC1024" s="41"/>
      <c r="AE1024" s="41"/>
      <c r="AG1024" s="41"/>
      <c r="AI1024" s="41"/>
      <c r="AK1024" s="41"/>
      <c r="AM1024" s="41"/>
      <c r="AO1024" s="41"/>
      <c r="AQ1024" s="41"/>
      <c r="AS1024" s="41"/>
      <c r="AU1024" s="41"/>
      <c r="AW1024" s="41"/>
      <c r="AY1024" s="41"/>
      <c r="BA1024" s="41"/>
      <c r="BC1024" s="41"/>
      <c r="BE1024" s="41"/>
      <c r="BG1024" s="41"/>
      <c r="BI1024" s="41"/>
      <c r="BK1024" s="41"/>
      <c r="BM1024" s="41"/>
      <c r="BO1024" s="41"/>
    </row>
    <row r="1025" spans="13:67" x14ac:dyDescent="0.2">
      <c r="M1025" s="41"/>
      <c r="O1025" s="41"/>
      <c r="Q1025" s="41"/>
      <c r="S1025" s="41"/>
      <c r="U1025" s="41"/>
      <c r="W1025" s="41"/>
      <c r="Y1025" s="41"/>
      <c r="AA1025" s="41"/>
      <c r="AC1025" s="41"/>
      <c r="AE1025" s="41"/>
      <c r="AG1025" s="41"/>
      <c r="AI1025" s="41"/>
      <c r="AK1025" s="41"/>
      <c r="AM1025" s="41"/>
      <c r="AO1025" s="41"/>
      <c r="AQ1025" s="41"/>
      <c r="AS1025" s="41"/>
      <c r="AU1025" s="41"/>
      <c r="AW1025" s="41"/>
      <c r="AY1025" s="41"/>
      <c r="BA1025" s="41"/>
      <c r="BC1025" s="41"/>
      <c r="BE1025" s="41"/>
      <c r="BG1025" s="41"/>
      <c r="BI1025" s="41"/>
      <c r="BK1025" s="41"/>
      <c r="BM1025" s="41"/>
      <c r="BO1025" s="41"/>
    </row>
    <row r="1026" spans="13:67" x14ac:dyDescent="0.2">
      <c r="M1026" s="41"/>
      <c r="O1026" s="41"/>
      <c r="Q1026" s="41"/>
      <c r="S1026" s="41"/>
      <c r="U1026" s="41"/>
      <c r="W1026" s="41"/>
      <c r="Y1026" s="41"/>
      <c r="AA1026" s="41"/>
      <c r="AC1026" s="41"/>
      <c r="AE1026" s="41"/>
      <c r="AG1026" s="41"/>
      <c r="AI1026" s="41"/>
      <c r="AK1026" s="41"/>
      <c r="AM1026" s="41"/>
      <c r="AO1026" s="41"/>
      <c r="AQ1026" s="41"/>
      <c r="AS1026" s="41"/>
      <c r="AU1026" s="41"/>
      <c r="AW1026" s="41"/>
      <c r="AY1026" s="41"/>
      <c r="BA1026" s="41"/>
      <c r="BC1026" s="41"/>
      <c r="BE1026" s="41"/>
      <c r="BG1026" s="41"/>
      <c r="BI1026" s="41"/>
      <c r="BK1026" s="41"/>
      <c r="BM1026" s="41"/>
      <c r="BO1026" s="41"/>
    </row>
    <row r="1027" spans="13:67" x14ac:dyDescent="0.2">
      <c r="M1027" s="41"/>
      <c r="O1027" s="41"/>
      <c r="Q1027" s="41"/>
      <c r="S1027" s="41"/>
      <c r="U1027" s="41"/>
      <c r="W1027" s="41"/>
      <c r="Y1027" s="41"/>
      <c r="AA1027" s="41"/>
      <c r="AC1027" s="41"/>
      <c r="AE1027" s="41"/>
      <c r="AG1027" s="41"/>
      <c r="AI1027" s="41"/>
      <c r="AK1027" s="41"/>
      <c r="AM1027" s="41"/>
      <c r="AO1027" s="41"/>
      <c r="AQ1027" s="41"/>
      <c r="AS1027" s="41"/>
      <c r="AU1027" s="41"/>
      <c r="AW1027" s="41"/>
      <c r="AY1027" s="41"/>
      <c r="BA1027" s="41"/>
      <c r="BC1027" s="41"/>
      <c r="BE1027" s="41"/>
      <c r="BG1027" s="41"/>
      <c r="BI1027" s="41"/>
      <c r="BK1027" s="41"/>
      <c r="BM1027" s="41"/>
      <c r="BO1027" s="41"/>
    </row>
    <row r="1028" spans="13:67" x14ac:dyDescent="0.2">
      <c r="M1028" s="41"/>
      <c r="O1028" s="41"/>
      <c r="Q1028" s="41"/>
      <c r="S1028" s="41"/>
      <c r="U1028" s="41"/>
      <c r="W1028" s="41"/>
      <c r="Y1028" s="41"/>
      <c r="AA1028" s="41"/>
      <c r="AC1028" s="41"/>
      <c r="AE1028" s="41"/>
      <c r="AG1028" s="41"/>
      <c r="AI1028" s="41"/>
      <c r="AK1028" s="41"/>
      <c r="AM1028" s="41"/>
      <c r="AO1028" s="41"/>
      <c r="AQ1028" s="41"/>
      <c r="AS1028" s="41"/>
      <c r="AU1028" s="41"/>
      <c r="AW1028" s="41"/>
      <c r="AY1028" s="41"/>
      <c r="BA1028" s="41"/>
      <c r="BC1028" s="41"/>
      <c r="BE1028" s="41"/>
      <c r="BG1028" s="41"/>
      <c r="BI1028" s="41"/>
      <c r="BK1028" s="41"/>
      <c r="BM1028" s="41"/>
      <c r="BO1028" s="41"/>
    </row>
    <row r="1029" spans="13:67" x14ac:dyDescent="0.2">
      <c r="M1029" s="41"/>
      <c r="O1029" s="41"/>
      <c r="Q1029" s="41"/>
      <c r="S1029" s="41"/>
      <c r="U1029" s="41"/>
      <c r="W1029" s="41"/>
      <c r="Y1029" s="41"/>
      <c r="AA1029" s="41"/>
      <c r="AC1029" s="41"/>
      <c r="AE1029" s="41"/>
      <c r="AG1029" s="41"/>
      <c r="AI1029" s="41"/>
      <c r="AK1029" s="41"/>
      <c r="AM1029" s="41"/>
      <c r="AO1029" s="41"/>
      <c r="AQ1029" s="41"/>
      <c r="AS1029" s="41"/>
      <c r="AU1029" s="41"/>
      <c r="AW1029" s="41"/>
      <c r="AY1029" s="41"/>
      <c r="BA1029" s="41"/>
      <c r="BC1029" s="41"/>
      <c r="BE1029" s="41"/>
      <c r="BG1029" s="41"/>
      <c r="BI1029" s="41"/>
      <c r="BK1029" s="41"/>
      <c r="BM1029" s="41"/>
      <c r="BO1029" s="41"/>
    </row>
    <row r="1030" spans="13:67" x14ac:dyDescent="0.2">
      <c r="M1030" s="41"/>
      <c r="O1030" s="41"/>
      <c r="Q1030" s="41"/>
      <c r="S1030" s="41"/>
      <c r="U1030" s="41"/>
      <c r="W1030" s="41"/>
      <c r="Y1030" s="41"/>
      <c r="AA1030" s="41"/>
      <c r="AC1030" s="41"/>
      <c r="AE1030" s="41"/>
      <c r="AG1030" s="41"/>
      <c r="AI1030" s="41"/>
      <c r="AK1030" s="41"/>
      <c r="AM1030" s="41"/>
      <c r="AO1030" s="41"/>
      <c r="AQ1030" s="41"/>
      <c r="AS1030" s="41"/>
      <c r="AU1030" s="41"/>
      <c r="AW1030" s="41"/>
      <c r="AY1030" s="41"/>
      <c r="BA1030" s="41"/>
      <c r="BC1030" s="41"/>
      <c r="BE1030" s="41"/>
      <c r="BG1030" s="41"/>
      <c r="BI1030" s="41"/>
      <c r="BK1030" s="41"/>
      <c r="BM1030" s="41"/>
      <c r="BO1030" s="41"/>
    </row>
    <row r="1031" spans="13:67" x14ac:dyDescent="0.2">
      <c r="M1031" s="41"/>
      <c r="O1031" s="41"/>
      <c r="Q1031" s="41"/>
      <c r="S1031" s="41"/>
      <c r="U1031" s="41"/>
      <c r="W1031" s="41"/>
      <c r="Y1031" s="41"/>
      <c r="AA1031" s="41"/>
      <c r="AC1031" s="41"/>
      <c r="AE1031" s="41"/>
      <c r="AG1031" s="41"/>
      <c r="AI1031" s="41"/>
      <c r="AK1031" s="41"/>
      <c r="AM1031" s="41"/>
      <c r="AO1031" s="41"/>
      <c r="AQ1031" s="41"/>
      <c r="AS1031" s="41"/>
      <c r="AU1031" s="41"/>
      <c r="AW1031" s="41"/>
      <c r="AY1031" s="41"/>
      <c r="BA1031" s="41"/>
      <c r="BC1031" s="41"/>
      <c r="BE1031" s="41"/>
      <c r="BG1031" s="41"/>
      <c r="BI1031" s="41"/>
      <c r="BK1031" s="41"/>
      <c r="BM1031" s="41"/>
      <c r="BO1031" s="41"/>
    </row>
    <row r="1032" spans="13:67" x14ac:dyDescent="0.2">
      <c r="M1032" s="41"/>
      <c r="O1032" s="41"/>
      <c r="Q1032" s="41"/>
      <c r="S1032" s="41"/>
      <c r="U1032" s="41"/>
      <c r="W1032" s="41"/>
      <c r="Y1032" s="41"/>
      <c r="AA1032" s="41"/>
      <c r="AC1032" s="41"/>
      <c r="AE1032" s="41"/>
      <c r="AG1032" s="41"/>
      <c r="AI1032" s="41"/>
      <c r="AK1032" s="41"/>
      <c r="AM1032" s="41"/>
      <c r="AO1032" s="41"/>
      <c r="AQ1032" s="41"/>
      <c r="AS1032" s="41"/>
      <c r="AU1032" s="41"/>
      <c r="AW1032" s="41"/>
      <c r="AY1032" s="41"/>
      <c r="BA1032" s="41"/>
      <c r="BC1032" s="41"/>
      <c r="BE1032" s="41"/>
      <c r="BG1032" s="41"/>
      <c r="BI1032" s="41"/>
      <c r="BK1032" s="41"/>
      <c r="BM1032" s="41"/>
      <c r="BO1032" s="41"/>
    </row>
    <row r="1033" spans="13:67" x14ac:dyDescent="0.2">
      <c r="M1033" s="41"/>
      <c r="O1033" s="41"/>
      <c r="Q1033" s="41"/>
      <c r="S1033" s="41"/>
      <c r="U1033" s="41"/>
      <c r="W1033" s="41"/>
      <c r="Y1033" s="41"/>
      <c r="AA1033" s="41"/>
      <c r="AC1033" s="41"/>
      <c r="AE1033" s="41"/>
      <c r="AG1033" s="41"/>
      <c r="AI1033" s="41"/>
      <c r="AK1033" s="41"/>
      <c r="AM1033" s="41"/>
      <c r="AO1033" s="41"/>
      <c r="AQ1033" s="41"/>
      <c r="AS1033" s="41"/>
      <c r="AU1033" s="41"/>
      <c r="AW1033" s="41"/>
      <c r="AY1033" s="41"/>
      <c r="BA1033" s="41"/>
      <c r="BC1033" s="41"/>
      <c r="BE1033" s="41"/>
      <c r="BG1033" s="41"/>
      <c r="BI1033" s="41"/>
      <c r="BK1033" s="41"/>
      <c r="BM1033" s="41"/>
      <c r="BO1033" s="41"/>
    </row>
    <row r="1034" spans="13:67" x14ac:dyDescent="0.2">
      <c r="M1034" s="41"/>
      <c r="O1034" s="41"/>
      <c r="Q1034" s="41"/>
      <c r="S1034" s="41"/>
      <c r="U1034" s="41"/>
      <c r="W1034" s="41"/>
      <c r="Y1034" s="41"/>
      <c r="AA1034" s="41"/>
      <c r="AC1034" s="41"/>
      <c r="AE1034" s="41"/>
      <c r="AG1034" s="41"/>
      <c r="AI1034" s="41"/>
      <c r="AK1034" s="41"/>
      <c r="AM1034" s="41"/>
      <c r="AO1034" s="41"/>
      <c r="AQ1034" s="41"/>
      <c r="AS1034" s="41"/>
      <c r="AU1034" s="41"/>
      <c r="AW1034" s="41"/>
      <c r="AY1034" s="41"/>
      <c r="BA1034" s="41"/>
      <c r="BC1034" s="41"/>
      <c r="BE1034" s="41"/>
      <c r="BG1034" s="41"/>
      <c r="BI1034" s="41"/>
      <c r="BK1034" s="41"/>
      <c r="BM1034" s="41"/>
      <c r="BO1034" s="41"/>
    </row>
    <row r="1035" spans="13:67" x14ac:dyDescent="0.2">
      <c r="M1035" s="41"/>
      <c r="O1035" s="41"/>
      <c r="Q1035" s="41"/>
      <c r="S1035" s="41"/>
      <c r="U1035" s="41"/>
      <c r="W1035" s="41"/>
      <c r="Y1035" s="41"/>
      <c r="AA1035" s="41"/>
      <c r="AC1035" s="41"/>
      <c r="AE1035" s="41"/>
      <c r="AG1035" s="41"/>
      <c r="AI1035" s="41"/>
      <c r="AK1035" s="41"/>
      <c r="AM1035" s="41"/>
      <c r="AO1035" s="41"/>
      <c r="AQ1035" s="41"/>
      <c r="AS1035" s="41"/>
      <c r="AU1035" s="41"/>
      <c r="AW1035" s="41"/>
      <c r="AY1035" s="41"/>
      <c r="BA1035" s="41"/>
      <c r="BC1035" s="41"/>
      <c r="BE1035" s="41"/>
      <c r="BG1035" s="41"/>
      <c r="BI1035" s="41"/>
      <c r="BK1035" s="41"/>
      <c r="BM1035" s="41"/>
      <c r="BO1035" s="41"/>
    </row>
    <row r="1036" spans="13:67" x14ac:dyDescent="0.2">
      <c r="M1036" s="41"/>
      <c r="O1036" s="41"/>
      <c r="Q1036" s="41"/>
      <c r="S1036" s="41"/>
      <c r="U1036" s="41"/>
      <c r="W1036" s="41"/>
      <c r="Y1036" s="41"/>
      <c r="AA1036" s="41"/>
      <c r="AC1036" s="41"/>
      <c r="AE1036" s="41"/>
      <c r="AG1036" s="41"/>
      <c r="AI1036" s="41"/>
      <c r="AK1036" s="41"/>
      <c r="AM1036" s="41"/>
      <c r="AO1036" s="41"/>
      <c r="AQ1036" s="41"/>
      <c r="AS1036" s="41"/>
      <c r="AU1036" s="41"/>
      <c r="AW1036" s="41"/>
      <c r="AY1036" s="41"/>
      <c r="BA1036" s="41"/>
      <c r="BC1036" s="41"/>
      <c r="BE1036" s="41"/>
      <c r="BG1036" s="41"/>
      <c r="BI1036" s="41"/>
      <c r="BK1036" s="41"/>
      <c r="BM1036" s="41"/>
      <c r="BO1036" s="41"/>
    </row>
    <row r="1037" spans="13:67" x14ac:dyDescent="0.2">
      <c r="M1037" s="41"/>
      <c r="O1037" s="41"/>
      <c r="Q1037" s="41"/>
      <c r="S1037" s="41"/>
      <c r="U1037" s="41"/>
      <c r="W1037" s="41"/>
      <c r="Y1037" s="41"/>
      <c r="AA1037" s="41"/>
      <c r="AC1037" s="41"/>
      <c r="AE1037" s="41"/>
      <c r="AG1037" s="41"/>
      <c r="AI1037" s="41"/>
      <c r="AK1037" s="41"/>
      <c r="AM1037" s="41"/>
      <c r="AO1037" s="41"/>
      <c r="AQ1037" s="41"/>
      <c r="AS1037" s="41"/>
      <c r="AU1037" s="41"/>
      <c r="AW1037" s="41"/>
      <c r="AY1037" s="41"/>
      <c r="BA1037" s="41"/>
      <c r="BC1037" s="41"/>
      <c r="BE1037" s="41"/>
      <c r="BG1037" s="41"/>
      <c r="BI1037" s="41"/>
      <c r="BK1037" s="41"/>
      <c r="BM1037" s="41"/>
      <c r="BO1037" s="41"/>
    </row>
    <row r="1038" spans="13:67" x14ac:dyDescent="0.2">
      <c r="M1038" s="41"/>
      <c r="O1038" s="41"/>
      <c r="Q1038" s="41"/>
      <c r="S1038" s="41"/>
      <c r="U1038" s="41"/>
      <c r="W1038" s="41"/>
      <c r="Y1038" s="41"/>
      <c r="AA1038" s="41"/>
      <c r="AC1038" s="41"/>
      <c r="AE1038" s="41"/>
      <c r="AG1038" s="41"/>
      <c r="AI1038" s="41"/>
      <c r="AK1038" s="41"/>
      <c r="AM1038" s="41"/>
      <c r="AO1038" s="41"/>
      <c r="AQ1038" s="41"/>
      <c r="AS1038" s="41"/>
      <c r="AU1038" s="41"/>
      <c r="AW1038" s="41"/>
      <c r="AY1038" s="41"/>
      <c r="BA1038" s="41"/>
      <c r="BC1038" s="41"/>
      <c r="BE1038" s="41"/>
      <c r="BG1038" s="41"/>
      <c r="BI1038" s="41"/>
      <c r="BK1038" s="41"/>
      <c r="BM1038" s="41"/>
      <c r="BO1038" s="41"/>
    </row>
    <row r="1039" spans="13:67" x14ac:dyDescent="0.2">
      <c r="M1039" s="41"/>
      <c r="O1039" s="41"/>
      <c r="Q1039" s="41"/>
      <c r="S1039" s="41"/>
      <c r="U1039" s="41"/>
      <c r="W1039" s="41"/>
      <c r="Y1039" s="41"/>
      <c r="AA1039" s="41"/>
      <c r="AC1039" s="41"/>
      <c r="AE1039" s="41"/>
      <c r="AG1039" s="41"/>
      <c r="AI1039" s="41"/>
      <c r="AK1039" s="41"/>
      <c r="AM1039" s="41"/>
      <c r="AO1039" s="41"/>
      <c r="AQ1039" s="41"/>
      <c r="AS1039" s="41"/>
      <c r="AU1039" s="41"/>
      <c r="AW1039" s="41"/>
      <c r="AY1039" s="41"/>
      <c r="BA1039" s="41"/>
      <c r="BC1039" s="41"/>
      <c r="BE1039" s="41"/>
      <c r="BG1039" s="41"/>
      <c r="BI1039" s="41"/>
      <c r="BK1039" s="41"/>
      <c r="BM1039" s="41"/>
      <c r="BO1039" s="41"/>
    </row>
    <row r="1040" spans="13:67" x14ac:dyDescent="0.2">
      <c r="M1040" s="41"/>
      <c r="O1040" s="41"/>
      <c r="Q1040" s="41"/>
      <c r="S1040" s="41"/>
      <c r="U1040" s="41"/>
      <c r="W1040" s="41"/>
      <c r="Y1040" s="41"/>
      <c r="AA1040" s="41"/>
      <c r="AC1040" s="41"/>
      <c r="AE1040" s="41"/>
      <c r="AG1040" s="41"/>
      <c r="AI1040" s="41"/>
      <c r="AK1040" s="41"/>
      <c r="AM1040" s="41"/>
      <c r="AO1040" s="41"/>
      <c r="AQ1040" s="41"/>
      <c r="AS1040" s="41"/>
      <c r="AU1040" s="41"/>
      <c r="AW1040" s="41"/>
      <c r="AY1040" s="41"/>
      <c r="BA1040" s="41"/>
      <c r="BC1040" s="41"/>
      <c r="BE1040" s="41"/>
      <c r="BG1040" s="41"/>
      <c r="BI1040" s="41"/>
      <c r="BK1040" s="41"/>
      <c r="BM1040" s="41"/>
      <c r="BO1040" s="41"/>
    </row>
    <row r="1041" spans="13:67" x14ac:dyDescent="0.2">
      <c r="M1041" s="41"/>
      <c r="O1041" s="41"/>
      <c r="Q1041" s="41"/>
      <c r="S1041" s="41"/>
      <c r="U1041" s="41"/>
      <c r="W1041" s="41"/>
      <c r="Y1041" s="41"/>
      <c r="AA1041" s="41"/>
      <c r="AC1041" s="41"/>
      <c r="AE1041" s="41"/>
      <c r="AG1041" s="41"/>
      <c r="AI1041" s="41"/>
      <c r="AK1041" s="41"/>
      <c r="AM1041" s="41"/>
      <c r="AO1041" s="41"/>
      <c r="AQ1041" s="41"/>
      <c r="AS1041" s="41"/>
      <c r="AU1041" s="41"/>
      <c r="AW1041" s="41"/>
      <c r="AY1041" s="41"/>
      <c r="BA1041" s="41"/>
      <c r="BC1041" s="41"/>
      <c r="BE1041" s="41"/>
      <c r="BG1041" s="41"/>
      <c r="BI1041" s="41"/>
      <c r="BK1041" s="41"/>
      <c r="BM1041" s="41"/>
      <c r="BO1041" s="41"/>
    </row>
    <row r="1042" spans="13:67" x14ac:dyDescent="0.2">
      <c r="M1042" s="41"/>
      <c r="O1042" s="41"/>
      <c r="Q1042" s="41"/>
      <c r="S1042" s="41"/>
      <c r="U1042" s="41"/>
      <c r="W1042" s="41"/>
      <c r="Y1042" s="41"/>
      <c r="AA1042" s="41"/>
      <c r="AC1042" s="41"/>
      <c r="AE1042" s="41"/>
      <c r="AG1042" s="41"/>
      <c r="AI1042" s="41"/>
      <c r="AK1042" s="41"/>
      <c r="AM1042" s="41"/>
      <c r="AO1042" s="41"/>
      <c r="AQ1042" s="41"/>
      <c r="AS1042" s="41"/>
      <c r="AU1042" s="41"/>
      <c r="AW1042" s="41"/>
      <c r="AY1042" s="41"/>
      <c r="BA1042" s="41"/>
      <c r="BC1042" s="41"/>
      <c r="BE1042" s="41"/>
      <c r="BG1042" s="41"/>
      <c r="BI1042" s="41"/>
      <c r="BK1042" s="41"/>
      <c r="BM1042" s="41"/>
      <c r="BO1042" s="41"/>
    </row>
    <row r="1043" spans="13:67" x14ac:dyDescent="0.2">
      <c r="M1043" s="41"/>
      <c r="O1043" s="41"/>
      <c r="Q1043" s="41"/>
      <c r="S1043" s="41"/>
      <c r="U1043" s="41"/>
      <c r="W1043" s="41"/>
      <c r="Y1043" s="41"/>
      <c r="AA1043" s="41"/>
      <c r="AC1043" s="41"/>
      <c r="AE1043" s="41"/>
      <c r="AG1043" s="41"/>
      <c r="AI1043" s="41"/>
      <c r="AK1043" s="41"/>
      <c r="AM1043" s="41"/>
      <c r="AO1043" s="41"/>
      <c r="AQ1043" s="41"/>
      <c r="AS1043" s="41"/>
      <c r="AU1043" s="41"/>
      <c r="AW1043" s="41"/>
      <c r="AY1043" s="41"/>
      <c r="BA1043" s="41"/>
      <c r="BC1043" s="41"/>
      <c r="BE1043" s="41"/>
      <c r="BG1043" s="41"/>
      <c r="BI1043" s="41"/>
      <c r="BK1043" s="41"/>
      <c r="BM1043" s="41"/>
      <c r="BO1043" s="41"/>
    </row>
    <row r="1044" spans="13:67" x14ac:dyDescent="0.2">
      <c r="M1044" s="41"/>
      <c r="O1044" s="41"/>
      <c r="Q1044" s="41"/>
      <c r="S1044" s="41"/>
      <c r="U1044" s="41"/>
      <c r="W1044" s="41"/>
      <c r="Y1044" s="41"/>
      <c r="AA1044" s="41"/>
      <c r="AC1044" s="41"/>
      <c r="AE1044" s="41"/>
      <c r="AG1044" s="41"/>
      <c r="AI1044" s="41"/>
      <c r="AK1044" s="41"/>
      <c r="AM1044" s="41"/>
      <c r="AO1044" s="41"/>
      <c r="AQ1044" s="41"/>
      <c r="AS1044" s="41"/>
      <c r="AU1044" s="41"/>
      <c r="AW1044" s="41"/>
      <c r="AY1044" s="41"/>
      <c r="BA1044" s="41"/>
      <c r="BC1044" s="41"/>
      <c r="BE1044" s="41"/>
      <c r="BG1044" s="41"/>
      <c r="BI1044" s="41"/>
      <c r="BK1044" s="41"/>
      <c r="BM1044" s="41"/>
      <c r="BO1044" s="41"/>
    </row>
    <row r="1045" spans="13:67" x14ac:dyDescent="0.2">
      <c r="M1045" s="41"/>
      <c r="O1045" s="41"/>
      <c r="Q1045" s="41"/>
      <c r="S1045" s="41"/>
      <c r="U1045" s="41"/>
      <c r="W1045" s="41"/>
      <c r="Y1045" s="41"/>
      <c r="AA1045" s="41"/>
      <c r="AC1045" s="41"/>
      <c r="AE1045" s="41"/>
      <c r="AG1045" s="41"/>
      <c r="AI1045" s="41"/>
      <c r="AK1045" s="41"/>
      <c r="AM1045" s="41"/>
      <c r="AO1045" s="41"/>
      <c r="AQ1045" s="41"/>
      <c r="AS1045" s="41"/>
      <c r="AU1045" s="41"/>
      <c r="AW1045" s="41"/>
      <c r="AY1045" s="41"/>
      <c r="BA1045" s="41"/>
      <c r="BC1045" s="41"/>
      <c r="BE1045" s="41"/>
      <c r="BG1045" s="41"/>
      <c r="BI1045" s="41"/>
      <c r="BK1045" s="41"/>
      <c r="BM1045" s="41"/>
      <c r="BO1045" s="41"/>
    </row>
    <row r="1046" spans="13:67" x14ac:dyDescent="0.2">
      <c r="M1046" s="41"/>
      <c r="O1046" s="41"/>
      <c r="Q1046" s="41"/>
      <c r="S1046" s="41"/>
      <c r="U1046" s="41"/>
      <c r="W1046" s="41"/>
      <c r="Y1046" s="41"/>
      <c r="AA1046" s="41"/>
      <c r="AC1046" s="41"/>
      <c r="AE1046" s="41"/>
      <c r="AG1046" s="41"/>
      <c r="AI1046" s="41"/>
      <c r="AK1046" s="41"/>
      <c r="AM1046" s="41"/>
      <c r="AO1046" s="41"/>
      <c r="AQ1046" s="41"/>
      <c r="AS1046" s="41"/>
      <c r="AU1046" s="41"/>
      <c r="AW1046" s="41"/>
      <c r="AY1046" s="41"/>
      <c r="BA1046" s="41"/>
      <c r="BC1046" s="41"/>
      <c r="BE1046" s="41"/>
      <c r="BG1046" s="41"/>
      <c r="BI1046" s="41"/>
      <c r="BK1046" s="41"/>
      <c r="BM1046" s="41"/>
      <c r="BO1046" s="41"/>
    </row>
    <row r="1047" spans="13:67" x14ac:dyDescent="0.2">
      <c r="M1047" s="41"/>
      <c r="O1047" s="41"/>
      <c r="Q1047" s="41"/>
      <c r="S1047" s="41"/>
      <c r="U1047" s="41"/>
      <c r="W1047" s="41"/>
      <c r="Y1047" s="41"/>
      <c r="AA1047" s="41"/>
      <c r="AC1047" s="41"/>
      <c r="AE1047" s="41"/>
      <c r="AG1047" s="41"/>
      <c r="AI1047" s="41"/>
      <c r="AK1047" s="41"/>
      <c r="AM1047" s="41"/>
      <c r="AO1047" s="41"/>
      <c r="AQ1047" s="41"/>
      <c r="AS1047" s="41"/>
      <c r="AU1047" s="41"/>
      <c r="AW1047" s="41"/>
      <c r="AY1047" s="41"/>
      <c r="BA1047" s="41"/>
      <c r="BC1047" s="41"/>
      <c r="BE1047" s="41"/>
      <c r="BG1047" s="41"/>
      <c r="BI1047" s="41"/>
      <c r="BK1047" s="41"/>
      <c r="BM1047" s="41"/>
      <c r="BO1047" s="41"/>
    </row>
    <row r="1048" spans="13:67" x14ac:dyDescent="0.2">
      <c r="M1048" s="41"/>
      <c r="O1048" s="41"/>
      <c r="Q1048" s="41"/>
      <c r="S1048" s="41"/>
      <c r="U1048" s="41"/>
      <c r="W1048" s="41"/>
      <c r="Y1048" s="41"/>
      <c r="AA1048" s="41"/>
      <c r="AC1048" s="41"/>
      <c r="AE1048" s="41"/>
      <c r="AG1048" s="41"/>
      <c r="AI1048" s="41"/>
      <c r="AK1048" s="41"/>
      <c r="AM1048" s="41"/>
      <c r="AO1048" s="41"/>
      <c r="AQ1048" s="41"/>
      <c r="AS1048" s="41"/>
      <c r="AU1048" s="41"/>
      <c r="AW1048" s="41"/>
      <c r="AY1048" s="41"/>
      <c r="BA1048" s="41"/>
      <c r="BC1048" s="41"/>
      <c r="BE1048" s="41"/>
      <c r="BG1048" s="41"/>
      <c r="BI1048" s="41"/>
      <c r="BK1048" s="41"/>
      <c r="BM1048" s="41"/>
      <c r="BO1048" s="41"/>
    </row>
    <row r="1049" spans="13:67" x14ac:dyDescent="0.2">
      <c r="M1049" s="41"/>
      <c r="O1049" s="41"/>
      <c r="Q1049" s="41"/>
      <c r="S1049" s="41"/>
      <c r="U1049" s="41"/>
      <c r="W1049" s="41"/>
      <c r="Y1049" s="41"/>
      <c r="AA1049" s="41"/>
      <c r="AC1049" s="41"/>
      <c r="AE1049" s="41"/>
      <c r="AG1049" s="41"/>
      <c r="AI1049" s="41"/>
      <c r="AK1049" s="41"/>
      <c r="AM1049" s="41"/>
      <c r="AO1049" s="41"/>
      <c r="AQ1049" s="41"/>
      <c r="AS1049" s="41"/>
      <c r="AU1049" s="41"/>
      <c r="AW1049" s="41"/>
      <c r="AY1049" s="41"/>
      <c r="BA1049" s="41"/>
      <c r="BC1049" s="41"/>
      <c r="BE1049" s="41"/>
      <c r="BG1049" s="41"/>
      <c r="BI1049" s="41"/>
      <c r="BK1049" s="41"/>
      <c r="BM1049" s="41"/>
      <c r="BO1049" s="41"/>
    </row>
    <row r="1050" spans="13:67" x14ac:dyDescent="0.2">
      <c r="M1050" s="41"/>
      <c r="O1050" s="41"/>
      <c r="Q1050" s="41"/>
      <c r="S1050" s="41"/>
      <c r="U1050" s="41"/>
      <c r="W1050" s="41"/>
      <c r="Y1050" s="41"/>
      <c r="AA1050" s="41"/>
      <c r="AC1050" s="41"/>
      <c r="AE1050" s="41"/>
      <c r="AG1050" s="41"/>
      <c r="AI1050" s="41"/>
      <c r="AK1050" s="41"/>
      <c r="AM1050" s="41"/>
      <c r="AO1050" s="41"/>
      <c r="AQ1050" s="41"/>
      <c r="AS1050" s="41"/>
      <c r="AU1050" s="41"/>
      <c r="AW1050" s="41"/>
      <c r="AY1050" s="41"/>
      <c r="BA1050" s="41"/>
      <c r="BC1050" s="41"/>
      <c r="BE1050" s="41"/>
      <c r="BG1050" s="41"/>
      <c r="BI1050" s="41"/>
      <c r="BK1050" s="41"/>
      <c r="BM1050" s="41"/>
      <c r="BO1050" s="41"/>
    </row>
    <row r="1051" spans="13:67" x14ac:dyDescent="0.2">
      <c r="M1051" s="41"/>
      <c r="O1051" s="41"/>
      <c r="Q1051" s="41"/>
      <c r="S1051" s="41"/>
      <c r="U1051" s="41"/>
      <c r="W1051" s="41"/>
      <c r="Y1051" s="41"/>
      <c r="AA1051" s="41"/>
      <c r="AC1051" s="41"/>
      <c r="AE1051" s="41"/>
      <c r="AG1051" s="41"/>
      <c r="AI1051" s="41"/>
      <c r="AK1051" s="41"/>
      <c r="AM1051" s="41"/>
      <c r="AO1051" s="41"/>
      <c r="AQ1051" s="41"/>
      <c r="AS1051" s="41"/>
      <c r="AU1051" s="41"/>
      <c r="AW1051" s="41"/>
      <c r="AY1051" s="41"/>
      <c r="BA1051" s="41"/>
      <c r="BC1051" s="41"/>
      <c r="BE1051" s="41"/>
      <c r="BG1051" s="41"/>
      <c r="BI1051" s="41"/>
      <c r="BK1051" s="41"/>
      <c r="BM1051" s="41"/>
      <c r="BO1051" s="41"/>
    </row>
    <row r="1052" spans="13:67" x14ac:dyDescent="0.2">
      <c r="M1052" s="41"/>
      <c r="O1052" s="41"/>
      <c r="Q1052" s="41"/>
      <c r="S1052" s="41"/>
      <c r="U1052" s="41"/>
      <c r="W1052" s="41"/>
      <c r="Y1052" s="41"/>
      <c r="AA1052" s="41"/>
      <c r="AC1052" s="41"/>
      <c r="AE1052" s="41"/>
      <c r="AG1052" s="41"/>
      <c r="AI1052" s="41"/>
      <c r="AK1052" s="41"/>
      <c r="AM1052" s="41"/>
      <c r="AO1052" s="41"/>
      <c r="AQ1052" s="41"/>
      <c r="AS1052" s="41"/>
      <c r="AU1052" s="41"/>
      <c r="AW1052" s="41"/>
      <c r="AY1052" s="41"/>
      <c r="BA1052" s="41"/>
      <c r="BC1052" s="41"/>
      <c r="BE1052" s="41"/>
      <c r="BG1052" s="41"/>
      <c r="BI1052" s="41"/>
      <c r="BK1052" s="41"/>
      <c r="BM1052" s="41"/>
      <c r="BO1052" s="41"/>
    </row>
    <row r="1053" spans="13:67" x14ac:dyDescent="0.2">
      <c r="M1053" s="41"/>
      <c r="O1053" s="41"/>
      <c r="Q1053" s="41"/>
      <c r="S1053" s="41"/>
      <c r="U1053" s="41"/>
      <c r="W1053" s="41"/>
      <c r="Y1053" s="41"/>
      <c r="AA1053" s="41"/>
      <c r="AC1053" s="41"/>
      <c r="AE1053" s="41"/>
      <c r="AG1053" s="41"/>
      <c r="AI1053" s="41"/>
      <c r="AK1053" s="41"/>
      <c r="AM1053" s="41"/>
      <c r="AO1053" s="41"/>
      <c r="AQ1053" s="41"/>
      <c r="AS1053" s="41"/>
      <c r="AU1053" s="41"/>
      <c r="AW1053" s="41"/>
      <c r="AY1053" s="41"/>
      <c r="BA1053" s="41"/>
      <c r="BC1053" s="41"/>
      <c r="BE1053" s="41"/>
      <c r="BG1053" s="41"/>
      <c r="BI1053" s="41"/>
      <c r="BK1053" s="41"/>
      <c r="BM1053" s="41"/>
      <c r="BO1053" s="41"/>
    </row>
    <row r="1054" spans="13:67" x14ac:dyDescent="0.2">
      <c r="M1054" s="41"/>
      <c r="O1054" s="41"/>
      <c r="Q1054" s="41"/>
      <c r="S1054" s="41"/>
      <c r="U1054" s="41"/>
      <c r="W1054" s="41"/>
      <c r="Y1054" s="41"/>
      <c r="AA1054" s="41"/>
      <c r="AC1054" s="41"/>
      <c r="AE1054" s="41"/>
      <c r="AG1054" s="41"/>
      <c r="AI1054" s="41"/>
      <c r="AK1054" s="41"/>
      <c r="AM1054" s="41"/>
      <c r="AO1054" s="41"/>
      <c r="AQ1054" s="41"/>
      <c r="AS1054" s="41"/>
      <c r="AU1054" s="41"/>
      <c r="AW1054" s="41"/>
      <c r="AY1054" s="41"/>
      <c r="BA1054" s="41"/>
      <c r="BC1054" s="41"/>
      <c r="BE1054" s="41"/>
      <c r="BG1054" s="41"/>
      <c r="BI1054" s="41"/>
      <c r="BK1054" s="41"/>
      <c r="BM1054" s="41"/>
      <c r="BO1054" s="41"/>
    </row>
    <row r="1055" spans="13:67" x14ac:dyDescent="0.2">
      <c r="M1055" s="41"/>
      <c r="O1055" s="41"/>
      <c r="Q1055" s="41"/>
      <c r="S1055" s="41"/>
      <c r="U1055" s="41"/>
      <c r="W1055" s="41"/>
      <c r="Y1055" s="41"/>
      <c r="AA1055" s="41"/>
      <c r="AC1055" s="41"/>
      <c r="AE1055" s="41"/>
      <c r="AG1055" s="41"/>
      <c r="AI1055" s="41"/>
      <c r="AK1055" s="41"/>
      <c r="AM1055" s="41"/>
      <c r="AO1055" s="41"/>
      <c r="AQ1055" s="41"/>
      <c r="AS1055" s="41"/>
      <c r="AU1055" s="41"/>
      <c r="AW1055" s="41"/>
      <c r="AY1055" s="41"/>
      <c r="BA1055" s="41"/>
      <c r="BC1055" s="41"/>
      <c r="BE1055" s="41"/>
      <c r="BG1055" s="41"/>
      <c r="BI1055" s="41"/>
      <c r="BK1055" s="41"/>
      <c r="BM1055" s="41"/>
      <c r="BO1055" s="41"/>
    </row>
    <row r="1056" spans="13:67" x14ac:dyDescent="0.2">
      <c r="M1056" s="41"/>
      <c r="O1056" s="41"/>
      <c r="Q1056" s="41"/>
      <c r="S1056" s="41"/>
      <c r="U1056" s="41"/>
      <c r="W1056" s="41"/>
      <c r="Y1056" s="41"/>
      <c r="AA1056" s="41"/>
      <c r="AC1056" s="41"/>
      <c r="AE1056" s="41"/>
      <c r="AG1056" s="41"/>
      <c r="AI1056" s="41"/>
      <c r="AK1056" s="41"/>
      <c r="AM1056" s="41"/>
      <c r="AO1056" s="41"/>
      <c r="AQ1056" s="41"/>
      <c r="AS1056" s="41"/>
      <c r="AU1056" s="41"/>
      <c r="AW1056" s="41"/>
      <c r="AY1056" s="41"/>
      <c r="BA1056" s="41"/>
      <c r="BC1056" s="41"/>
      <c r="BE1056" s="41"/>
      <c r="BG1056" s="41"/>
      <c r="BI1056" s="41"/>
      <c r="BK1056" s="41"/>
      <c r="BM1056" s="41"/>
      <c r="BO1056" s="41"/>
    </row>
    <row r="1057" spans="13:67" x14ac:dyDescent="0.2">
      <c r="M1057" s="41"/>
      <c r="O1057" s="41"/>
      <c r="Q1057" s="41"/>
      <c r="S1057" s="41"/>
      <c r="U1057" s="41"/>
      <c r="W1057" s="41"/>
      <c r="Y1057" s="41"/>
      <c r="AA1057" s="41"/>
      <c r="AC1057" s="41"/>
      <c r="AE1057" s="41"/>
      <c r="AG1057" s="41"/>
      <c r="AI1057" s="41"/>
      <c r="AK1057" s="41"/>
      <c r="AM1057" s="41"/>
      <c r="AO1057" s="41"/>
      <c r="AQ1057" s="41"/>
      <c r="AS1057" s="41"/>
      <c r="AU1057" s="41"/>
      <c r="AW1057" s="41"/>
      <c r="AY1057" s="41"/>
      <c r="BA1057" s="41"/>
      <c r="BC1057" s="41"/>
      <c r="BE1057" s="41"/>
      <c r="BG1057" s="41"/>
      <c r="BI1057" s="41"/>
      <c r="BK1057" s="41"/>
      <c r="BM1057" s="41"/>
      <c r="BO1057" s="41"/>
    </row>
    <row r="1058" spans="13:67" x14ac:dyDescent="0.2">
      <c r="M1058" s="41"/>
      <c r="O1058" s="41"/>
      <c r="Q1058" s="41"/>
      <c r="S1058" s="41"/>
      <c r="U1058" s="41"/>
      <c r="W1058" s="41"/>
      <c r="Y1058" s="41"/>
      <c r="AA1058" s="41"/>
      <c r="AC1058" s="41"/>
      <c r="AE1058" s="41"/>
      <c r="AG1058" s="41"/>
      <c r="AI1058" s="41"/>
      <c r="AK1058" s="41"/>
      <c r="AM1058" s="41"/>
      <c r="AO1058" s="41"/>
      <c r="AQ1058" s="41"/>
      <c r="AS1058" s="41"/>
      <c r="AU1058" s="41"/>
      <c r="AW1058" s="41"/>
      <c r="AY1058" s="41"/>
      <c r="BA1058" s="41"/>
      <c r="BC1058" s="41"/>
      <c r="BE1058" s="41"/>
      <c r="BG1058" s="41"/>
      <c r="BI1058" s="41"/>
      <c r="BK1058" s="41"/>
      <c r="BM1058" s="41"/>
      <c r="BO1058" s="41"/>
    </row>
    <row r="1059" spans="13:67" x14ac:dyDescent="0.2">
      <c r="M1059" s="41"/>
      <c r="O1059" s="41"/>
      <c r="Q1059" s="41"/>
      <c r="S1059" s="41"/>
      <c r="U1059" s="41"/>
      <c r="W1059" s="41"/>
      <c r="Y1059" s="41"/>
      <c r="AA1059" s="41"/>
      <c r="AC1059" s="41"/>
      <c r="AE1059" s="41"/>
      <c r="AG1059" s="41"/>
      <c r="AI1059" s="41"/>
      <c r="AK1059" s="41"/>
      <c r="AM1059" s="41"/>
      <c r="AO1059" s="41"/>
      <c r="AQ1059" s="41"/>
      <c r="AS1059" s="41"/>
      <c r="AU1059" s="41"/>
      <c r="AW1059" s="41"/>
      <c r="AY1059" s="41"/>
      <c r="BA1059" s="41"/>
      <c r="BC1059" s="41"/>
      <c r="BE1059" s="41"/>
      <c r="BG1059" s="41"/>
      <c r="BI1059" s="41"/>
      <c r="BK1059" s="41"/>
      <c r="BM1059" s="41"/>
      <c r="BO1059" s="41"/>
    </row>
    <row r="1060" spans="13:67" x14ac:dyDescent="0.2">
      <c r="M1060" s="41"/>
      <c r="O1060" s="41"/>
      <c r="Q1060" s="41"/>
      <c r="S1060" s="41"/>
      <c r="U1060" s="41"/>
      <c r="W1060" s="41"/>
      <c r="Y1060" s="41"/>
      <c r="AA1060" s="41"/>
      <c r="AC1060" s="41"/>
      <c r="AE1060" s="41"/>
      <c r="AG1060" s="41"/>
      <c r="AI1060" s="41"/>
      <c r="AK1060" s="41"/>
      <c r="AM1060" s="41"/>
      <c r="AO1060" s="41"/>
      <c r="AQ1060" s="41"/>
      <c r="AS1060" s="41"/>
      <c r="AU1060" s="41"/>
      <c r="AW1060" s="41"/>
      <c r="AY1060" s="41"/>
      <c r="BA1060" s="41"/>
      <c r="BC1060" s="41"/>
      <c r="BE1060" s="41"/>
      <c r="BG1060" s="41"/>
      <c r="BI1060" s="41"/>
      <c r="BK1060" s="41"/>
      <c r="BM1060" s="41"/>
      <c r="BO1060" s="41"/>
    </row>
    <row r="1061" spans="13:67" x14ac:dyDescent="0.2">
      <c r="M1061" s="41"/>
      <c r="O1061" s="41"/>
      <c r="Q1061" s="41"/>
      <c r="S1061" s="41"/>
      <c r="U1061" s="41"/>
      <c r="W1061" s="41"/>
      <c r="Y1061" s="41"/>
      <c r="AA1061" s="41"/>
      <c r="AC1061" s="41"/>
      <c r="AE1061" s="41"/>
      <c r="AG1061" s="41"/>
      <c r="AI1061" s="41"/>
      <c r="AK1061" s="41"/>
      <c r="AM1061" s="41"/>
      <c r="AO1061" s="41"/>
      <c r="AQ1061" s="41"/>
      <c r="AS1061" s="41"/>
      <c r="AU1061" s="41"/>
      <c r="AW1061" s="41"/>
      <c r="AY1061" s="41"/>
      <c r="BA1061" s="41"/>
      <c r="BC1061" s="41"/>
      <c r="BE1061" s="41"/>
      <c r="BG1061" s="41"/>
      <c r="BI1061" s="41"/>
      <c r="BK1061" s="41"/>
      <c r="BM1061" s="41"/>
      <c r="BO1061" s="41"/>
    </row>
    <row r="1062" spans="13:67" x14ac:dyDescent="0.2">
      <c r="M1062" s="41"/>
      <c r="O1062" s="41"/>
      <c r="Q1062" s="41"/>
      <c r="S1062" s="41"/>
      <c r="U1062" s="41"/>
      <c r="W1062" s="41"/>
      <c r="Y1062" s="41"/>
      <c r="AA1062" s="41"/>
      <c r="AC1062" s="41"/>
      <c r="AE1062" s="41"/>
      <c r="AG1062" s="41"/>
      <c r="AI1062" s="41"/>
      <c r="AK1062" s="41"/>
      <c r="AM1062" s="41"/>
      <c r="AO1062" s="41"/>
      <c r="AQ1062" s="41"/>
      <c r="AS1062" s="41"/>
      <c r="AU1062" s="41"/>
      <c r="AW1062" s="41"/>
      <c r="AY1062" s="41"/>
      <c r="BA1062" s="41"/>
      <c r="BC1062" s="41"/>
      <c r="BE1062" s="41"/>
      <c r="BG1062" s="41"/>
      <c r="BI1062" s="41"/>
      <c r="BK1062" s="41"/>
      <c r="BM1062" s="41"/>
      <c r="BO1062" s="41"/>
    </row>
    <row r="1063" spans="13:67" x14ac:dyDescent="0.2">
      <c r="M1063" s="41"/>
      <c r="O1063" s="41"/>
      <c r="Q1063" s="41"/>
      <c r="S1063" s="41"/>
      <c r="U1063" s="41"/>
      <c r="W1063" s="41"/>
      <c r="Y1063" s="41"/>
      <c r="AA1063" s="41"/>
      <c r="AC1063" s="41"/>
      <c r="AE1063" s="41"/>
      <c r="AG1063" s="41"/>
      <c r="AI1063" s="41"/>
      <c r="AK1063" s="41"/>
      <c r="AM1063" s="41"/>
      <c r="AO1063" s="41"/>
      <c r="AQ1063" s="41"/>
      <c r="AS1063" s="41"/>
      <c r="AU1063" s="41"/>
      <c r="AW1063" s="41"/>
      <c r="AY1063" s="41"/>
      <c r="BA1063" s="41"/>
      <c r="BC1063" s="41"/>
      <c r="BE1063" s="41"/>
      <c r="BG1063" s="41"/>
      <c r="BI1063" s="41"/>
      <c r="BK1063" s="41"/>
      <c r="BM1063" s="41"/>
      <c r="BO1063" s="41"/>
    </row>
    <row r="1064" spans="13:67" x14ac:dyDescent="0.2">
      <c r="M1064" s="41"/>
      <c r="O1064" s="41"/>
      <c r="Q1064" s="41"/>
      <c r="S1064" s="41"/>
      <c r="U1064" s="41"/>
      <c r="W1064" s="41"/>
      <c r="Y1064" s="41"/>
      <c r="AA1064" s="41"/>
      <c r="AC1064" s="41"/>
      <c r="AE1064" s="41"/>
      <c r="AG1064" s="41"/>
      <c r="AI1064" s="41"/>
      <c r="AK1064" s="41"/>
      <c r="AM1064" s="41"/>
      <c r="AO1064" s="41"/>
      <c r="AQ1064" s="41"/>
      <c r="AS1064" s="41"/>
      <c r="AU1064" s="41"/>
      <c r="AW1064" s="41"/>
      <c r="AY1064" s="41"/>
      <c r="BA1064" s="41"/>
      <c r="BC1064" s="41"/>
      <c r="BE1064" s="41"/>
      <c r="BG1064" s="41"/>
      <c r="BI1064" s="41"/>
      <c r="BK1064" s="41"/>
      <c r="BM1064" s="41"/>
      <c r="BO1064" s="41"/>
    </row>
    <row r="1065" spans="13:67" x14ac:dyDescent="0.2">
      <c r="M1065" s="41"/>
      <c r="O1065" s="41"/>
      <c r="Q1065" s="41"/>
      <c r="S1065" s="41"/>
      <c r="U1065" s="41"/>
      <c r="W1065" s="41"/>
      <c r="Y1065" s="41"/>
      <c r="AA1065" s="41"/>
      <c r="AC1065" s="41"/>
      <c r="AE1065" s="41"/>
      <c r="AG1065" s="41"/>
      <c r="AI1065" s="41"/>
      <c r="AK1065" s="41"/>
      <c r="AM1065" s="41"/>
      <c r="AO1065" s="41"/>
      <c r="AQ1065" s="41"/>
      <c r="AS1065" s="41"/>
      <c r="AU1065" s="41"/>
      <c r="AW1065" s="41"/>
      <c r="AY1065" s="41"/>
      <c r="BA1065" s="41"/>
      <c r="BC1065" s="41"/>
      <c r="BE1065" s="41"/>
      <c r="BG1065" s="41"/>
      <c r="BI1065" s="41"/>
      <c r="BK1065" s="41"/>
      <c r="BM1065" s="41"/>
      <c r="BO1065" s="41"/>
    </row>
    <row r="1066" spans="13:67" x14ac:dyDescent="0.2">
      <c r="M1066" s="41"/>
      <c r="O1066" s="41"/>
      <c r="Q1066" s="41"/>
      <c r="S1066" s="41"/>
      <c r="U1066" s="41"/>
      <c r="W1066" s="41"/>
      <c r="Y1066" s="41"/>
      <c r="AA1066" s="41"/>
      <c r="AC1066" s="41"/>
      <c r="AE1066" s="41"/>
      <c r="AG1066" s="41"/>
      <c r="AI1066" s="41"/>
      <c r="AK1066" s="41"/>
      <c r="AM1066" s="41"/>
      <c r="AO1066" s="41"/>
      <c r="AQ1066" s="41"/>
      <c r="AS1066" s="41"/>
      <c r="AU1066" s="41"/>
      <c r="AW1066" s="41"/>
      <c r="AY1066" s="41"/>
      <c r="BA1066" s="41"/>
      <c r="BC1066" s="41"/>
      <c r="BE1066" s="41"/>
      <c r="BG1066" s="41"/>
      <c r="BI1066" s="41"/>
      <c r="BK1066" s="41"/>
      <c r="BM1066" s="41"/>
      <c r="BO1066" s="41"/>
    </row>
    <row r="1067" spans="13:67" x14ac:dyDescent="0.2">
      <c r="M1067" s="41"/>
      <c r="O1067" s="41"/>
      <c r="Q1067" s="41"/>
      <c r="S1067" s="41"/>
      <c r="U1067" s="41"/>
      <c r="W1067" s="41"/>
      <c r="Y1067" s="41"/>
      <c r="AA1067" s="41"/>
      <c r="AC1067" s="41"/>
      <c r="AE1067" s="41"/>
      <c r="AG1067" s="41"/>
      <c r="AI1067" s="41"/>
      <c r="AK1067" s="41"/>
      <c r="AM1067" s="41"/>
      <c r="AO1067" s="41"/>
      <c r="AQ1067" s="41"/>
      <c r="AS1067" s="41"/>
      <c r="AU1067" s="41"/>
      <c r="AW1067" s="41"/>
      <c r="AY1067" s="41"/>
      <c r="BA1067" s="41"/>
      <c r="BC1067" s="41"/>
      <c r="BE1067" s="41"/>
      <c r="BG1067" s="41"/>
      <c r="BI1067" s="41"/>
      <c r="BK1067" s="41"/>
      <c r="BM1067" s="41"/>
      <c r="BO1067" s="41"/>
    </row>
    <row r="1068" spans="13:67" x14ac:dyDescent="0.2">
      <c r="M1068" s="41"/>
      <c r="O1068" s="41"/>
      <c r="Q1068" s="41"/>
      <c r="S1068" s="41"/>
      <c r="U1068" s="41"/>
      <c r="W1068" s="41"/>
      <c r="Y1068" s="41"/>
      <c r="AA1068" s="41"/>
      <c r="AC1068" s="41"/>
      <c r="AE1068" s="41"/>
      <c r="AG1068" s="41"/>
      <c r="AI1068" s="41"/>
      <c r="AK1068" s="41"/>
      <c r="AM1068" s="41"/>
      <c r="AO1068" s="41"/>
      <c r="AQ1068" s="41"/>
      <c r="AS1068" s="41"/>
      <c r="AU1068" s="41"/>
      <c r="AW1068" s="41"/>
      <c r="AY1068" s="41"/>
      <c r="BA1068" s="41"/>
      <c r="BC1068" s="41"/>
      <c r="BE1068" s="41"/>
      <c r="BG1068" s="41"/>
      <c r="BI1068" s="41"/>
      <c r="BK1068" s="41"/>
      <c r="BM1068" s="41"/>
      <c r="BO1068" s="41"/>
    </row>
    <row r="1069" spans="13:67" x14ac:dyDescent="0.2">
      <c r="M1069" s="41"/>
      <c r="O1069" s="41"/>
      <c r="Q1069" s="41"/>
      <c r="S1069" s="41"/>
      <c r="U1069" s="41"/>
      <c r="W1069" s="41"/>
      <c r="Y1069" s="41"/>
      <c r="AA1069" s="41"/>
      <c r="AC1069" s="41"/>
      <c r="AE1069" s="41"/>
      <c r="AG1069" s="41"/>
      <c r="AI1069" s="41"/>
      <c r="AK1069" s="41"/>
      <c r="AM1069" s="41"/>
      <c r="AO1069" s="41"/>
      <c r="AQ1069" s="41"/>
      <c r="AS1069" s="41"/>
      <c r="AU1069" s="41"/>
      <c r="AW1069" s="41"/>
      <c r="AY1069" s="41"/>
      <c r="BA1069" s="41"/>
      <c r="BC1069" s="41"/>
      <c r="BE1069" s="41"/>
      <c r="BG1069" s="41"/>
      <c r="BI1069" s="41"/>
      <c r="BK1069" s="41"/>
      <c r="BM1069" s="41"/>
      <c r="BO1069" s="41"/>
    </row>
    <row r="1070" spans="13:67" x14ac:dyDescent="0.2">
      <c r="M1070" s="41"/>
      <c r="O1070" s="41"/>
      <c r="Q1070" s="41"/>
      <c r="S1070" s="41"/>
      <c r="U1070" s="41"/>
      <c r="W1070" s="41"/>
      <c r="Y1070" s="41"/>
      <c r="AA1070" s="41"/>
      <c r="AC1070" s="41"/>
      <c r="AE1070" s="41"/>
      <c r="AG1070" s="41"/>
      <c r="AI1070" s="41"/>
      <c r="AK1070" s="41"/>
      <c r="AM1070" s="41"/>
      <c r="AO1070" s="41"/>
      <c r="AQ1070" s="41"/>
      <c r="AS1070" s="41"/>
      <c r="AU1070" s="41"/>
      <c r="AW1070" s="41"/>
      <c r="AY1070" s="41"/>
      <c r="BA1070" s="41"/>
      <c r="BC1070" s="41"/>
      <c r="BE1070" s="41"/>
      <c r="BG1070" s="41"/>
      <c r="BI1070" s="41"/>
      <c r="BK1070" s="41"/>
      <c r="BM1070" s="41"/>
      <c r="BO1070" s="41"/>
    </row>
    <row r="1071" spans="13:67" x14ac:dyDescent="0.2">
      <c r="M1071" s="41"/>
      <c r="O1071" s="41"/>
      <c r="Q1071" s="41"/>
      <c r="S1071" s="41"/>
      <c r="U1071" s="41"/>
      <c r="W1071" s="41"/>
      <c r="Y1071" s="41"/>
      <c r="AA1071" s="41"/>
      <c r="AC1071" s="41"/>
      <c r="AE1071" s="41"/>
      <c r="AG1071" s="41"/>
      <c r="AI1071" s="41"/>
      <c r="AK1071" s="41"/>
      <c r="AM1071" s="41"/>
      <c r="AO1071" s="41"/>
      <c r="AQ1071" s="41"/>
      <c r="AS1071" s="41"/>
      <c r="AU1071" s="41"/>
      <c r="AW1071" s="41"/>
      <c r="AY1071" s="41"/>
      <c r="BA1071" s="41"/>
      <c r="BC1071" s="41"/>
      <c r="BE1071" s="41"/>
      <c r="BG1071" s="41"/>
      <c r="BI1071" s="41"/>
      <c r="BK1071" s="41"/>
      <c r="BM1071" s="41"/>
      <c r="BO1071" s="41"/>
    </row>
    <row r="1072" spans="13:67" x14ac:dyDescent="0.2">
      <c r="M1072" s="41"/>
      <c r="O1072" s="41"/>
      <c r="Q1072" s="41"/>
      <c r="S1072" s="41"/>
      <c r="U1072" s="41"/>
      <c r="W1072" s="41"/>
      <c r="Y1072" s="41"/>
      <c r="AA1072" s="41"/>
      <c r="AC1072" s="41"/>
      <c r="AE1072" s="41"/>
      <c r="AG1072" s="41"/>
      <c r="AI1072" s="41"/>
      <c r="AK1072" s="41"/>
      <c r="AM1072" s="41"/>
      <c r="AO1072" s="41"/>
      <c r="AQ1072" s="41"/>
      <c r="AS1072" s="41"/>
      <c r="AU1072" s="41"/>
      <c r="AW1072" s="41"/>
      <c r="AY1072" s="41"/>
      <c r="BA1072" s="41"/>
      <c r="BC1072" s="41"/>
      <c r="BE1072" s="41"/>
      <c r="BG1072" s="41"/>
      <c r="BI1072" s="41"/>
      <c r="BK1072" s="41"/>
      <c r="BM1072" s="41"/>
      <c r="BO1072" s="41"/>
    </row>
    <row r="1073" spans="13:67" x14ac:dyDescent="0.2">
      <c r="M1073" s="41"/>
      <c r="O1073" s="41"/>
      <c r="Q1073" s="41"/>
      <c r="S1073" s="41"/>
      <c r="U1073" s="41"/>
      <c r="W1073" s="41"/>
      <c r="Y1073" s="41"/>
      <c r="AA1073" s="41"/>
      <c r="AC1073" s="41"/>
      <c r="AE1073" s="41"/>
      <c r="AG1073" s="41"/>
      <c r="AI1073" s="41"/>
      <c r="AK1073" s="41"/>
      <c r="AM1073" s="41"/>
      <c r="AO1073" s="41"/>
      <c r="AQ1073" s="41"/>
      <c r="AS1073" s="41"/>
      <c r="AU1073" s="41"/>
      <c r="AW1073" s="41"/>
      <c r="AY1073" s="41"/>
      <c r="BA1073" s="41"/>
      <c r="BC1073" s="41"/>
      <c r="BE1073" s="41"/>
      <c r="BG1073" s="41"/>
      <c r="BI1073" s="41"/>
      <c r="BK1073" s="41"/>
      <c r="BM1073" s="41"/>
      <c r="BO1073" s="41"/>
    </row>
    <row r="1074" spans="13:67" x14ac:dyDescent="0.2">
      <c r="M1074" s="41"/>
      <c r="O1074" s="41"/>
      <c r="Q1074" s="41"/>
      <c r="S1074" s="41"/>
      <c r="U1074" s="41"/>
      <c r="W1074" s="41"/>
      <c r="Y1074" s="41"/>
      <c r="AA1074" s="41"/>
      <c r="AC1074" s="41"/>
      <c r="AE1074" s="41"/>
      <c r="AG1074" s="41"/>
      <c r="AI1074" s="41"/>
      <c r="AK1074" s="41"/>
      <c r="AM1074" s="41"/>
      <c r="AO1074" s="41"/>
      <c r="AQ1074" s="41"/>
      <c r="AS1074" s="41"/>
      <c r="AU1074" s="41"/>
      <c r="AW1074" s="41"/>
      <c r="AY1074" s="41"/>
      <c r="BA1074" s="41"/>
      <c r="BC1074" s="41"/>
      <c r="BE1074" s="41"/>
      <c r="BG1074" s="41"/>
      <c r="BI1074" s="41"/>
      <c r="BK1074" s="41"/>
      <c r="BM1074" s="41"/>
      <c r="BO1074" s="41"/>
    </row>
    <row r="1075" spans="13:67" x14ac:dyDescent="0.2">
      <c r="M1075" s="41"/>
      <c r="O1075" s="41"/>
      <c r="Q1075" s="41"/>
      <c r="S1075" s="41"/>
      <c r="U1075" s="41"/>
      <c r="W1075" s="41"/>
      <c r="Y1075" s="41"/>
      <c r="AA1075" s="41"/>
      <c r="AC1075" s="41"/>
      <c r="AE1075" s="41"/>
      <c r="AG1075" s="41"/>
      <c r="AI1075" s="41"/>
      <c r="AK1075" s="41"/>
      <c r="AM1075" s="41"/>
      <c r="AO1075" s="41"/>
      <c r="AQ1075" s="41"/>
      <c r="AS1075" s="41"/>
      <c r="AU1075" s="41"/>
      <c r="AW1075" s="41"/>
      <c r="AY1075" s="41"/>
      <c r="BA1075" s="41"/>
      <c r="BC1075" s="41"/>
      <c r="BE1075" s="41"/>
      <c r="BG1075" s="41"/>
      <c r="BI1075" s="41"/>
      <c r="BK1075" s="41"/>
      <c r="BM1075" s="41"/>
      <c r="BO1075" s="41"/>
    </row>
    <row r="1076" spans="13:67" x14ac:dyDescent="0.2">
      <c r="M1076" s="41"/>
      <c r="O1076" s="41"/>
      <c r="Q1076" s="41"/>
      <c r="S1076" s="41"/>
      <c r="U1076" s="41"/>
      <c r="W1076" s="41"/>
      <c r="Y1076" s="41"/>
      <c r="AA1076" s="41"/>
      <c r="AC1076" s="41"/>
      <c r="AE1076" s="41"/>
      <c r="AG1076" s="41"/>
      <c r="AI1076" s="41"/>
      <c r="AK1076" s="41"/>
      <c r="AM1076" s="41"/>
      <c r="AO1076" s="41"/>
      <c r="AQ1076" s="41"/>
      <c r="AS1076" s="41"/>
      <c r="AU1076" s="41"/>
      <c r="AW1076" s="41"/>
      <c r="AY1076" s="41"/>
      <c r="BA1076" s="41"/>
      <c r="BC1076" s="41"/>
      <c r="BE1076" s="41"/>
      <c r="BG1076" s="41"/>
      <c r="BI1076" s="41"/>
      <c r="BK1076" s="41"/>
      <c r="BM1076" s="41"/>
      <c r="BO1076" s="41"/>
    </row>
    <row r="1077" spans="13:67" x14ac:dyDescent="0.2">
      <c r="M1077" s="41"/>
      <c r="O1077" s="41"/>
      <c r="Q1077" s="41"/>
      <c r="S1077" s="41"/>
      <c r="U1077" s="41"/>
      <c r="W1077" s="41"/>
      <c r="Y1077" s="41"/>
      <c r="AA1077" s="41"/>
      <c r="AC1077" s="41"/>
      <c r="AE1077" s="41"/>
      <c r="AG1077" s="41"/>
      <c r="AI1077" s="41"/>
      <c r="AK1077" s="41"/>
      <c r="AM1077" s="41"/>
      <c r="AO1077" s="41"/>
      <c r="AQ1077" s="41"/>
      <c r="AS1077" s="41"/>
      <c r="AU1077" s="41"/>
      <c r="AW1077" s="41"/>
      <c r="AY1077" s="41"/>
      <c r="BA1077" s="41"/>
      <c r="BC1077" s="41"/>
      <c r="BE1077" s="41"/>
      <c r="BG1077" s="41"/>
      <c r="BI1077" s="41"/>
      <c r="BK1077" s="41"/>
      <c r="BM1077" s="41"/>
      <c r="BO1077" s="41"/>
    </row>
    <row r="1078" spans="13:67" x14ac:dyDescent="0.2">
      <c r="M1078" s="41"/>
      <c r="O1078" s="41"/>
      <c r="Q1078" s="41"/>
      <c r="S1078" s="41"/>
      <c r="U1078" s="41"/>
      <c r="W1078" s="41"/>
      <c r="Y1078" s="41"/>
      <c r="AA1078" s="41"/>
      <c r="AC1078" s="41"/>
      <c r="AE1078" s="41"/>
      <c r="AG1078" s="41"/>
      <c r="AI1078" s="41"/>
      <c r="AK1078" s="41"/>
      <c r="AM1078" s="41"/>
      <c r="AO1078" s="41"/>
      <c r="AQ1078" s="41"/>
      <c r="AS1078" s="41"/>
      <c r="AU1078" s="41"/>
      <c r="AW1078" s="41"/>
      <c r="AY1078" s="41"/>
      <c r="BA1078" s="41"/>
      <c r="BC1078" s="41"/>
      <c r="BE1078" s="41"/>
      <c r="BG1078" s="41"/>
      <c r="BI1078" s="41"/>
      <c r="BK1078" s="41"/>
      <c r="BM1078" s="41"/>
      <c r="BO1078" s="41"/>
    </row>
    <row r="1079" spans="13:67" x14ac:dyDescent="0.2">
      <c r="M1079" s="41"/>
      <c r="O1079" s="41"/>
      <c r="Q1079" s="41"/>
      <c r="S1079" s="41"/>
      <c r="U1079" s="41"/>
      <c r="W1079" s="41"/>
      <c r="Y1079" s="41"/>
      <c r="AA1079" s="41"/>
      <c r="AC1079" s="41"/>
      <c r="AE1079" s="41"/>
      <c r="AG1079" s="41"/>
      <c r="AI1079" s="41"/>
      <c r="AK1079" s="41"/>
      <c r="AM1079" s="41"/>
      <c r="AO1079" s="41"/>
      <c r="AQ1079" s="41"/>
      <c r="AS1079" s="41"/>
      <c r="AU1079" s="41"/>
      <c r="AW1079" s="41"/>
      <c r="AY1079" s="41"/>
      <c r="BA1079" s="41"/>
      <c r="BC1079" s="41"/>
      <c r="BE1079" s="41"/>
      <c r="BG1079" s="41"/>
      <c r="BI1079" s="41"/>
      <c r="BK1079" s="41"/>
      <c r="BM1079" s="41"/>
      <c r="BO1079" s="41"/>
    </row>
    <row r="1080" spans="13:67" x14ac:dyDescent="0.2">
      <c r="M1080" s="41"/>
      <c r="O1080" s="41"/>
      <c r="Q1080" s="41"/>
      <c r="S1080" s="41"/>
      <c r="U1080" s="41"/>
      <c r="W1080" s="41"/>
      <c r="Y1080" s="41"/>
      <c r="AA1080" s="41"/>
      <c r="AC1080" s="41"/>
      <c r="AE1080" s="41"/>
      <c r="AG1080" s="41"/>
      <c r="AI1080" s="41"/>
      <c r="AK1080" s="41"/>
      <c r="AM1080" s="41"/>
      <c r="AO1080" s="41"/>
      <c r="AQ1080" s="41"/>
      <c r="AS1080" s="41"/>
      <c r="AU1080" s="41"/>
      <c r="AW1080" s="41"/>
      <c r="AY1080" s="41"/>
      <c r="BA1080" s="41"/>
      <c r="BC1080" s="41"/>
      <c r="BE1080" s="41"/>
      <c r="BG1080" s="41"/>
      <c r="BI1080" s="41"/>
      <c r="BK1080" s="41"/>
      <c r="BM1080" s="41"/>
      <c r="BO1080" s="41"/>
    </row>
    <row r="1081" spans="13:67" x14ac:dyDescent="0.2">
      <c r="M1081" s="41"/>
      <c r="O1081" s="41"/>
      <c r="Q1081" s="41"/>
      <c r="S1081" s="41"/>
      <c r="U1081" s="41"/>
      <c r="W1081" s="41"/>
      <c r="Y1081" s="41"/>
      <c r="AA1081" s="41"/>
      <c r="AC1081" s="41"/>
      <c r="AE1081" s="41"/>
      <c r="AG1081" s="41"/>
      <c r="AI1081" s="41"/>
      <c r="AK1081" s="41"/>
      <c r="AM1081" s="41"/>
      <c r="AO1081" s="41"/>
      <c r="AQ1081" s="41"/>
      <c r="AS1081" s="41"/>
      <c r="AU1081" s="41"/>
      <c r="AW1081" s="41"/>
      <c r="AY1081" s="41"/>
      <c r="BA1081" s="41"/>
      <c r="BC1081" s="41"/>
      <c r="BE1081" s="41"/>
      <c r="BG1081" s="41"/>
      <c r="BI1081" s="41"/>
      <c r="BK1081" s="41"/>
      <c r="BM1081" s="41"/>
      <c r="BO1081" s="41"/>
    </row>
    <row r="1082" spans="13:67" x14ac:dyDescent="0.2">
      <c r="M1082" s="41"/>
      <c r="O1082" s="41"/>
      <c r="Q1082" s="41"/>
      <c r="S1082" s="41"/>
      <c r="U1082" s="41"/>
      <c r="W1082" s="41"/>
      <c r="Y1082" s="41"/>
      <c r="AA1082" s="41"/>
      <c r="AC1082" s="41"/>
      <c r="AE1082" s="41"/>
      <c r="AG1082" s="41"/>
      <c r="AI1082" s="41"/>
      <c r="AK1082" s="41"/>
      <c r="AM1082" s="41"/>
      <c r="AO1082" s="41"/>
      <c r="AQ1082" s="41"/>
      <c r="AS1082" s="41"/>
      <c r="AU1082" s="41"/>
      <c r="AW1082" s="41"/>
      <c r="AY1082" s="41"/>
      <c r="BA1082" s="41"/>
      <c r="BC1082" s="41"/>
      <c r="BE1082" s="41"/>
      <c r="BG1082" s="41"/>
      <c r="BI1082" s="41"/>
      <c r="BK1082" s="41"/>
      <c r="BM1082" s="41"/>
      <c r="BO1082" s="41"/>
    </row>
    <row r="1083" spans="13:67" x14ac:dyDescent="0.2">
      <c r="M1083" s="41"/>
      <c r="O1083" s="41"/>
      <c r="Q1083" s="41"/>
      <c r="S1083" s="41"/>
      <c r="U1083" s="41"/>
      <c r="W1083" s="41"/>
      <c r="Y1083" s="41"/>
      <c r="AA1083" s="41"/>
      <c r="AC1083" s="41"/>
      <c r="AE1083" s="41"/>
      <c r="AG1083" s="41"/>
      <c r="AI1083" s="41"/>
      <c r="AK1083" s="41"/>
      <c r="AM1083" s="41"/>
      <c r="AO1083" s="41"/>
      <c r="AQ1083" s="41"/>
      <c r="AS1083" s="41"/>
      <c r="AU1083" s="41"/>
      <c r="AW1083" s="41"/>
      <c r="AY1083" s="41"/>
      <c r="BA1083" s="41"/>
      <c r="BC1083" s="41"/>
      <c r="BE1083" s="41"/>
      <c r="BG1083" s="41"/>
      <c r="BI1083" s="41"/>
      <c r="BK1083" s="41"/>
      <c r="BM1083" s="41"/>
      <c r="BO1083" s="41"/>
    </row>
    <row r="1084" spans="13:67" x14ac:dyDescent="0.2">
      <c r="M1084" s="41"/>
      <c r="O1084" s="41"/>
      <c r="Q1084" s="41"/>
      <c r="S1084" s="41"/>
      <c r="U1084" s="41"/>
      <c r="W1084" s="41"/>
      <c r="Y1084" s="41"/>
      <c r="AA1084" s="41"/>
      <c r="AC1084" s="41"/>
      <c r="AE1084" s="41"/>
      <c r="AG1084" s="41"/>
      <c r="AI1084" s="41"/>
      <c r="AK1084" s="41"/>
      <c r="AM1084" s="41"/>
      <c r="AO1084" s="41"/>
      <c r="AQ1084" s="41"/>
      <c r="AS1084" s="41"/>
      <c r="AU1084" s="41"/>
      <c r="AW1084" s="41"/>
      <c r="AY1084" s="41"/>
      <c r="BA1084" s="41"/>
      <c r="BC1084" s="41"/>
      <c r="BE1084" s="41"/>
      <c r="BG1084" s="41"/>
      <c r="BI1084" s="41"/>
      <c r="BK1084" s="41"/>
      <c r="BM1084" s="41"/>
      <c r="BO1084" s="41"/>
    </row>
    <row r="1085" spans="13:67" x14ac:dyDescent="0.2">
      <c r="M1085" s="41"/>
      <c r="O1085" s="41"/>
      <c r="Q1085" s="41"/>
      <c r="S1085" s="41"/>
      <c r="U1085" s="41"/>
      <c r="W1085" s="41"/>
      <c r="Y1085" s="41"/>
      <c r="AA1085" s="41"/>
      <c r="AC1085" s="41"/>
      <c r="AE1085" s="41"/>
      <c r="AG1085" s="41"/>
      <c r="AI1085" s="41"/>
      <c r="AK1085" s="41"/>
      <c r="AM1085" s="41"/>
      <c r="AO1085" s="41"/>
      <c r="AQ1085" s="41"/>
      <c r="AS1085" s="41"/>
      <c r="AU1085" s="41"/>
      <c r="AW1085" s="41"/>
      <c r="AY1085" s="41"/>
      <c r="BA1085" s="41"/>
      <c r="BC1085" s="41"/>
      <c r="BE1085" s="41"/>
      <c r="BG1085" s="41"/>
      <c r="BI1085" s="41"/>
      <c r="BK1085" s="41"/>
      <c r="BM1085" s="41"/>
      <c r="BO1085" s="41"/>
    </row>
    <row r="1086" spans="13:67" x14ac:dyDescent="0.2">
      <c r="M1086" s="41"/>
      <c r="O1086" s="41"/>
      <c r="Q1086" s="41"/>
      <c r="S1086" s="41"/>
      <c r="U1086" s="41"/>
      <c r="W1086" s="41"/>
      <c r="Y1086" s="41"/>
      <c r="AA1086" s="41"/>
      <c r="AC1086" s="41"/>
      <c r="AE1086" s="41"/>
      <c r="AG1086" s="41"/>
      <c r="AI1086" s="41"/>
      <c r="AK1086" s="41"/>
      <c r="AM1086" s="41"/>
      <c r="AO1086" s="41"/>
      <c r="AQ1086" s="41"/>
      <c r="AS1086" s="41"/>
      <c r="AU1086" s="41"/>
      <c r="AW1086" s="41"/>
      <c r="AY1086" s="41"/>
      <c r="BA1086" s="41"/>
      <c r="BC1086" s="41"/>
      <c r="BE1086" s="41"/>
      <c r="BG1086" s="41"/>
      <c r="BI1086" s="41"/>
      <c r="BK1086" s="41"/>
      <c r="BM1086" s="41"/>
      <c r="BO1086" s="41"/>
    </row>
    <row r="1087" spans="13:67" x14ac:dyDescent="0.2">
      <c r="M1087" s="41"/>
      <c r="O1087" s="41"/>
      <c r="Q1087" s="41"/>
      <c r="S1087" s="41"/>
      <c r="U1087" s="41"/>
      <c r="W1087" s="41"/>
      <c r="Y1087" s="41"/>
      <c r="AA1087" s="41"/>
      <c r="AC1087" s="41"/>
      <c r="AE1087" s="41"/>
      <c r="AG1087" s="41"/>
      <c r="AI1087" s="41"/>
      <c r="AK1087" s="41"/>
      <c r="AM1087" s="41"/>
      <c r="AO1087" s="41"/>
      <c r="AQ1087" s="41"/>
      <c r="AS1087" s="41"/>
      <c r="AU1087" s="41"/>
      <c r="AW1087" s="41"/>
      <c r="AY1087" s="41"/>
      <c r="BA1087" s="41"/>
      <c r="BC1087" s="41"/>
      <c r="BE1087" s="41"/>
      <c r="BG1087" s="41"/>
      <c r="BI1087" s="41"/>
      <c r="BK1087" s="41"/>
      <c r="BM1087" s="41"/>
      <c r="BO1087" s="41"/>
    </row>
    <row r="1088" spans="13:67" x14ac:dyDescent="0.2">
      <c r="M1088" s="41"/>
      <c r="O1088" s="41"/>
      <c r="Q1088" s="41"/>
      <c r="S1088" s="41"/>
      <c r="U1088" s="41"/>
      <c r="W1088" s="41"/>
      <c r="Y1088" s="41"/>
      <c r="AA1088" s="41"/>
      <c r="AC1088" s="41"/>
      <c r="AE1088" s="41"/>
      <c r="AG1088" s="41"/>
      <c r="AI1088" s="41"/>
      <c r="AK1088" s="41"/>
      <c r="AM1088" s="41"/>
      <c r="AO1088" s="41"/>
      <c r="AQ1088" s="41"/>
      <c r="AS1088" s="41"/>
      <c r="AU1088" s="41"/>
      <c r="AW1088" s="41"/>
      <c r="AY1088" s="41"/>
      <c r="BA1088" s="41"/>
      <c r="BC1088" s="41"/>
      <c r="BE1088" s="41"/>
      <c r="BG1088" s="41"/>
      <c r="BI1088" s="41"/>
      <c r="BK1088" s="41"/>
      <c r="BM1088" s="41"/>
      <c r="BO1088" s="41"/>
    </row>
    <row r="1089" spans="13:67" x14ac:dyDescent="0.2">
      <c r="M1089" s="41"/>
      <c r="O1089" s="41"/>
      <c r="Q1089" s="41"/>
      <c r="S1089" s="41"/>
      <c r="U1089" s="41"/>
      <c r="W1089" s="41"/>
      <c r="Y1089" s="41"/>
      <c r="AA1089" s="41"/>
      <c r="AC1089" s="41"/>
      <c r="AE1089" s="41"/>
      <c r="AG1089" s="41"/>
      <c r="AI1089" s="41"/>
      <c r="AK1089" s="41"/>
      <c r="AM1089" s="41"/>
      <c r="AO1089" s="41"/>
      <c r="AQ1089" s="41"/>
      <c r="AS1089" s="41"/>
      <c r="AU1089" s="41"/>
      <c r="AW1089" s="41"/>
      <c r="AY1089" s="41"/>
      <c r="BA1089" s="41"/>
      <c r="BC1089" s="41"/>
      <c r="BE1089" s="41"/>
      <c r="BG1089" s="41"/>
      <c r="BI1089" s="41"/>
      <c r="BK1089" s="41"/>
      <c r="BM1089" s="41"/>
      <c r="BO1089" s="41"/>
    </row>
    <row r="1090" spans="13:67" x14ac:dyDescent="0.2">
      <c r="M1090" s="41"/>
      <c r="O1090" s="41"/>
      <c r="Q1090" s="41"/>
      <c r="S1090" s="41"/>
      <c r="U1090" s="41"/>
      <c r="W1090" s="41"/>
      <c r="Y1090" s="41"/>
      <c r="AA1090" s="41"/>
      <c r="AC1090" s="41"/>
      <c r="AE1090" s="41"/>
      <c r="AG1090" s="41"/>
      <c r="AI1090" s="41"/>
      <c r="AK1090" s="41"/>
      <c r="AM1090" s="41"/>
      <c r="AO1090" s="41"/>
      <c r="AQ1090" s="41"/>
      <c r="AS1090" s="41"/>
      <c r="AU1090" s="41"/>
      <c r="AW1090" s="41"/>
      <c r="AY1090" s="41"/>
      <c r="BA1090" s="41"/>
      <c r="BC1090" s="41"/>
      <c r="BE1090" s="41"/>
      <c r="BG1090" s="41"/>
      <c r="BI1090" s="41"/>
      <c r="BK1090" s="41"/>
      <c r="BM1090" s="41"/>
      <c r="BO1090" s="41"/>
    </row>
    <row r="1091" spans="13:67" x14ac:dyDescent="0.2">
      <c r="M1091" s="41"/>
      <c r="O1091" s="41"/>
      <c r="Q1091" s="41"/>
      <c r="S1091" s="41"/>
      <c r="U1091" s="41"/>
      <c r="W1091" s="41"/>
      <c r="Y1091" s="41"/>
      <c r="AA1091" s="41"/>
      <c r="AC1091" s="41"/>
      <c r="AE1091" s="41"/>
      <c r="AG1091" s="41"/>
      <c r="AI1091" s="41"/>
      <c r="AK1091" s="41"/>
      <c r="AM1091" s="41"/>
      <c r="AO1091" s="41"/>
      <c r="AQ1091" s="41"/>
      <c r="AS1091" s="41"/>
      <c r="AU1091" s="41"/>
      <c r="AW1091" s="41"/>
      <c r="AY1091" s="41"/>
      <c r="BA1091" s="41"/>
      <c r="BC1091" s="41"/>
      <c r="BE1091" s="41"/>
      <c r="BG1091" s="41"/>
      <c r="BI1091" s="41"/>
      <c r="BK1091" s="41"/>
      <c r="BM1091" s="41"/>
      <c r="BO1091" s="41"/>
    </row>
    <row r="1092" spans="13:67" x14ac:dyDescent="0.2">
      <c r="M1092" s="41"/>
      <c r="O1092" s="41"/>
      <c r="Q1092" s="41"/>
      <c r="S1092" s="41"/>
      <c r="U1092" s="41"/>
      <c r="W1092" s="41"/>
      <c r="Y1092" s="41"/>
      <c r="AA1092" s="41"/>
      <c r="AC1092" s="41"/>
      <c r="AE1092" s="41"/>
      <c r="AG1092" s="41"/>
      <c r="AI1092" s="41"/>
      <c r="AK1092" s="41"/>
      <c r="AM1092" s="41"/>
      <c r="AO1092" s="41"/>
      <c r="AQ1092" s="41"/>
      <c r="AS1092" s="41"/>
      <c r="AU1092" s="41"/>
      <c r="AW1092" s="41"/>
      <c r="AY1092" s="41"/>
      <c r="BA1092" s="41"/>
      <c r="BC1092" s="41"/>
      <c r="BE1092" s="41"/>
      <c r="BG1092" s="41"/>
      <c r="BI1092" s="41"/>
      <c r="BK1092" s="41"/>
      <c r="BM1092" s="41"/>
      <c r="BO1092" s="41"/>
    </row>
    <row r="1093" spans="13:67" x14ac:dyDescent="0.2">
      <c r="M1093" s="41"/>
      <c r="O1093" s="41"/>
      <c r="Q1093" s="41"/>
      <c r="S1093" s="41"/>
      <c r="U1093" s="41"/>
      <c r="W1093" s="41"/>
      <c r="Y1093" s="41"/>
      <c r="AA1093" s="41"/>
      <c r="AC1093" s="41"/>
      <c r="AE1093" s="41"/>
      <c r="AG1093" s="41"/>
      <c r="AI1093" s="41"/>
      <c r="AK1093" s="41"/>
      <c r="AM1093" s="41"/>
      <c r="AO1093" s="41"/>
      <c r="AQ1093" s="41"/>
      <c r="AS1093" s="41"/>
      <c r="AU1093" s="41"/>
      <c r="AW1093" s="41"/>
      <c r="AY1093" s="41"/>
      <c r="BA1093" s="41"/>
      <c r="BC1093" s="41"/>
      <c r="BE1093" s="41"/>
      <c r="BG1093" s="41"/>
      <c r="BI1093" s="41"/>
      <c r="BK1093" s="41"/>
      <c r="BM1093" s="41"/>
      <c r="BO1093" s="41"/>
    </row>
    <row r="1094" spans="13:67" x14ac:dyDescent="0.2">
      <c r="M1094" s="41"/>
      <c r="O1094" s="41"/>
      <c r="Q1094" s="41"/>
      <c r="S1094" s="41"/>
      <c r="U1094" s="41"/>
      <c r="W1094" s="41"/>
      <c r="Y1094" s="41"/>
      <c r="AA1094" s="41"/>
      <c r="AC1094" s="41"/>
      <c r="AE1094" s="41"/>
      <c r="AG1094" s="41"/>
      <c r="AI1094" s="41"/>
      <c r="AK1094" s="41"/>
      <c r="AM1094" s="41"/>
      <c r="AO1094" s="41"/>
      <c r="AQ1094" s="41"/>
      <c r="AS1094" s="41"/>
      <c r="AU1094" s="41"/>
      <c r="AW1094" s="41"/>
      <c r="AY1094" s="41"/>
      <c r="BA1094" s="41"/>
      <c r="BC1094" s="41"/>
      <c r="BE1094" s="41"/>
      <c r="BG1094" s="41"/>
      <c r="BI1094" s="41"/>
      <c r="BK1094" s="41"/>
      <c r="BM1094" s="41"/>
      <c r="BO1094" s="41"/>
    </row>
    <row r="1095" spans="13:67" x14ac:dyDescent="0.2">
      <c r="M1095" s="41"/>
      <c r="O1095" s="41"/>
      <c r="Q1095" s="41"/>
      <c r="S1095" s="41"/>
      <c r="U1095" s="41"/>
      <c r="W1095" s="41"/>
      <c r="Y1095" s="41"/>
      <c r="AA1095" s="41"/>
      <c r="AC1095" s="41"/>
      <c r="AE1095" s="41"/>
      <c r="AG1095" s="41"/>
      <c r="AI1095" s="41"/>
      <c r="AK1095" s="41"/>
      <c r="AM1095" s="41"/>
      <c r="AO1095" s="41"/>
      <c r="AQ1095" s="41"/>
      <c r="AS1095" s="41"/>
      <c r="AU1095" s="41"/>
      <c r="AW1095" s="41"/>
      <c r="AY1095" s="41"/>
      <c r="BA1095" s="41"/>
      <c r="BC1095" s="41"/>
      <c r="BE1095" s="41"/>
      <c r="BG1095" s="41"/>
      <c r="BI1095" s="41"/>
      <c r="BK1095" s="41"/>
      <c r="BM1095" s="41"/>
      <c r="BO1095" s="41"/>
    </row>
    <row r="1096" spans="13:67" x14ac:dyDescent="0.2">
      <c r="M1096" s="41"/>
      <c r="O1096" s="41"/>
      <c r="Q1096" s="41"/>
      <c r="S1096" s="41"/>
      <c r="U1096" s="41"/>
      <c r="W1096" s="41"/>
      <c r="Y1096" s="41"/>
      <c r="AA1096" s="41"/>
      <c r="AC1096" s="41"/>
      <c r="AE1096" s="41"/>
      <c r="AG1096" s="41"/>
      <c r="AI1096" s="41"/>
      <c r="AK1096" s="41"/>
      <c r="AM1096" s="41"/>
      <c r="AO1096" s="41"/>
      <c r="AQ1096" s="41"/>
      <c r="AS1096" s="41"/>
      <c r="AU1096" s="41"/>
      <c r="AW1096" s="41"/>
      <c r="AY1096" s="41"/>
      <c r="BA1096" s="41"/>
      <c r="BC1096" s="41"/>
      <c r="BE1096" s="41"/>
      <c r="BG1096" s="41"/>
      <c r="BI1096" s="41"/>
      <c r="BK1096" s="41"/>
      <c r="BM1096" s="41"/>
      <c r="BO1096" s="41"/>
    </row>
    <row r="1097" spans="13:67" x14ac:dyDescent="0.2">
      <c r="M1097" s="41"/>
      <c r="O1097" s="41"/>
      <c r="Q1097" s="41"/>
      <c r="S1097" s="41"/>
      <c r="U1097" s="41"/>
      <c r="W1097" s="41"/>
      <c r="Y1097" s="41"/>
      <c r="AA1097" s="41"/>
      <c r="AC1097" s="41"/>
      <c r="AE1097" s="41"/>
      <c r="AG1097" s="41"/>
      <c r="AI1097" s="41"/>
      <c r="AK1097" s="41"/>
      <c r="AM1097" s="41"/>
      <c r="AO1097" s="41"/>
      <c r="AQ1097" s="41"/>
      <c r="AS1097" s="41"/>
      <c r="AU1097" s="41"/>
      <c r="AW1097" s="41"/>
      <c r="AY1097" s="41"/>
      <c r="BA1097" s="41"/>
      <c r="BC1097" s="41"/>
      <c r="BE1097" s="41"/>
      <c r="BG1097" s="41"/>
      <c r="BI1097" s="41"/>
      <c r="BK1097" s="41"/>
      <c r="BM1097" s="41"/>
      <c r="BO1097" s="41"/>
    </row>
    <row r="1098" spans="13:67" x14ac:dyDescent="0.2">
      <c r="M1098" s="41"/>
      <c r="O1098" s="41"/>
      <c r="Q1098" s="41"/>
      <c r="S1098" s="41"/>
      <c r="U1098" s="41"/>
      <c r="W1098" s="41"/>
      <c r="Y1098" s="41"/>
      <c r="AA1098" s="41"/>
      <c r="AC1098" s="41"/>
      <c r="AE1098" s="41"/>
      <c r="AG1098" s="41"/>
      <c r="AI1098" s="41"/>
      <c r="AK1098" s="41"/>
      <c r="AM1098" s="41"/>
      <c r="AO1098" s="41"/>
      <c r="AQ1098" s="41"/>
      <c r="AS1098" s="41"/>
      <c r="AU1098" s="41"/>
      <c r="AW1098" s="41"/>
      <c r="AY1098" s="41"/>
      <c r="BA1098" s="41"/>
      <c r="BC1098" s="41"/>
      <c r="BE1098" s="41"/>
      <c r="BG1098" s="41"/>
      <c r="BI1098" s="41"/>
      <c r="BK1098" s="41"/>
      <c r="BM1098" s="41"/>
      <c r="BO1098" s="41"/>
    </row>
    <row r="1099" spans="13:67" x14ac:dyDescent="0.2">
      <c r="M1099" s="41"/>
      <c r="O1099" s="41"/>
      <c r="Q1099" s="41"/>
      <c r="S1099" s="41"/>
      <c r="U1099" s="41"/>
      <c r="W1099" s="41"/>
      <c r="Y1099" s="41"/>
      <c r="AA1099" s="41"/>
      <c r="AC1099" s="41"/>
      <c r="AE1099" s="41"/>
      <c r="AG1099" s="41"/>
      <c r="AI1099" s="41"/>
      <c r="AK1099" s="41"/>
      <c r="AM1099" s="41"/>
      <c r="AO1099" s="41"/>
      <c r="AQ1099" s="41"/>
      <c r="AS1099" s="41"/>
      <c r="AU1099" s="41"/>
      <c r="AW1099" s="41"/>
      <c r="AY1099" s="41"/>
      <c r="BA1099" s="41"/>
      <c r="BC1099" s="41"/>
      <c r="BE1099" s="41"/>
      <c r="BG1099" s="41"/>
      <c r="BI1099" s="41"/>
      <c r="BK1099" s="41"/>
      <c r="BM1099" s="41"/>
      <c r="BO1099" s="41"/>
    </row>
    <row r="1100" spans="13:67" x14ac:dyDescent="0.2">
      <c r="M1100" s="41"/>
      <c r="O1100" s="41"/>
      <c r="Q1100" s="41"/>
      <c r="S1100" s="41"/>
      <c r="U1100" s="41"/>
      <c r="W1100" s="41"/>
      <c r="Y1100" s="41"/>
      <c r="AA1100" s="41"/>
      <c r="AC1100" s="41"/>
      <c r="AE1100" s="41"/>
      <c r="AG1100" s="41"/>
      <c r="AI1100" s="41"/>
      <c r="AK1100" s="41"/>
      <c r="AM1100" s="41"/>
      <c r="AO1100" s="41"/>
      <c r="AQ1100" s="41"/>
      <c r="AS1100" s="41"/>
      <c r="AU1100" s="41"/>
      <c r="AW1100" s="41"/>
      <c r="AY1100" s="41"/>
      <c r="BA1100" s="41"/>
      <c r="BC1100" s="41"/>
      <c r="BE1100" s="41"/>
      <c r="BG1100" s="41"/>
      <c r="BI1100" s="41"/>
      <c r="BK1100" s="41"/>
      <c r="BM1100" s="41"/>
      <c r="BO1100" s="41"/>
    </row>
    <row r="1101" spans="13:67" x14ac:dyDescent="0.2">
      <c r="M1101" s="41"/>
      <c r="O1101" s="41"/>
      <c r="Q1101" s="41"/>
      <c r="S1101" s="41"/>
      <c r="U1101" s="41"/>
      <c r="W1101" s="41"/>
      <c r="Y1101" s="41"/>
      <c r="AA1101" s="41"/>
      <c r="AC1101" s="41"/>
      <c r="AE1101" s="41"/>
      <c r="AG1101" s="41"/>
      <c r="AI1101" s="41"/>
      <c r="AK1101" s="41"/>
      <c r="AM1101" s="41"/>
      <c r="AO1101" s="41"/>
      <c r="AQ1101" s="41"/>
      <c r="AS1101" s="41"/>
      <c r="AU1101" s="41"/>
      <c r="AW1101" s="41"/>
      <c r="AY1101" s="41"/>
      <c r="BA1101" s="41"/>
      <c r="BC1101" s="41"/>
      <c r="BE1101" s="41"/>
      <c r="BG1101" s="41"/>
      <c r="BI1101" s="41"/>
      <c r="BK1101" s="41"/>
      <c r="BM1101" s="41"/>
      <c r="BO1101" s="41"/>
    </row>
    <row r="1102" spans="13:67" x14ac:dyDescent="0.2">
      <c r="M1102" s="41"/>
      <c r="O1102" s="41"/>
      <c r="Q1102" s="41"/>
      <c r="S1102" s="41"/>
      <c r="U1102" s="41"/>
      <c r="W1102" s="41"/>
      <c r="Y1102" s="41"/>
      <c r="AA1102" s="41"/>
      <c r="AC1102" s="41"/>
      <c r="AE1102" s="41"/>
      <c r="AG1102" s="41"/>
      <c r="AI1102" s="41"/>
      <c r="AK1102" s="41"/>
      <c r="AM1102" s="41"/>
      <c r="AO1102" s="41"/>
      <c r="AQ1102" s="41"/>
      <c r="AS1102" s="41"/>
      <c r="AU1102" s="41"/>
      <c r="AW1102" s="41"/>
      <c r="AY1102" s="41"/>
      <c r="BA1102" s="41"/>
      <c r="BC1102" s="41"/>
      <c r="BE1102" s="41"/>
      <c r="BG1102" s="41"/>
      <c r="BI1102" s="41"/>
      <c r="BK1102" s="41"/>
      <c r="BM1102" s="41"/>
      <c r="BO1102" s="41"/>
    </row>
    <row r="1103" spans="13:67" x14ac:dyDescent="0.2">
      <c r="M1103" s="41"/>
      <c r="O1103" s="41"/>
      <c r="Q1103" s="41"/>
      <c r="S1103" s="41"/>
      <c r="U1103" s="41"/>
      <c r="W1103" s="41"/>
      <c r="Y1103" s="41"/>
      <c r="AA1103" s="41"/>
      <c r="AC1103" s="41"/>
      <c r="AE1103" s="41"/>
      <c r="AG1103" s="41"/>
      <c r="AI1103" s="41"/>
      <c r="AK1103" s="41"/>
      <c r="AM1103" s="41"/>
      <c r="AO1103" s="41"/>
      <c r="AQ1103" s="41"/>
      <c r="AS1103" s="41"/>
      <c r="AU1103" s="41"/>
      <c r="AW1103" s="41"/>
      <c r="AY1103" s="41"/>
      <c r="BA1103" s="41"/>
      <c r="BC1103" s="41"/>
      <c r="BE1103" s="41"/>
      <c r="BG1103" s="41"/>
      <c r="BI1103" s="41"/>
      <c r="BK1103" s="41"/>
      <c r="BM1103" s="41"/>
      <c r="BO1103" s="41"/>
    </row>
    <row r="1104" spans="13:67" x14ac:dyDescent="0.2">
      <c r="M1104" s="41"/>
      <c r="O1104" s="41"/>
      <c r="Q1104" s="41"/>
      <c r="S1104" s="41"/>
      <c r="U1104" s="41"/>
      <c r="W1104" s="41"/>
      <c r="Y1104" s="41"/>
      <c r="AA1104" s="41"/>
      <c r="AC1104" s="41"/>
      <c r="AE1104" s="41"/>
      <c r="AG1104" s="41"/>
      <c r="AI1104" s="41"/>
      <c r="AK1104" s="41"/>
      <c r="AM1104" s="41"/>
      <c r="AO1104" s="41"/>
      <c r="AQ1104" s="41"/>
      <c r="AS1104" s="41"/>
      <c r="AU1104" s="41"/>
      <c r="AW1104" s="41"/>
      <c r="AY1104" s="41"/>
      <c r="BA1104" s="41"/>
      <c r="BC1104" s="41"/>
      <c r="BE1104" s="41"/>
      <c r="BG1104" s="41"/>
      <c r="BI1104" s="41"/>
      <c r="BK1104" s="41"/>
      <c r="BM1104" s="41"/>
      <c r="BO1104" s="41"/>
    </row>
    <row r="1105" spans="13:67" x14ac:dyDescent="0.2">
      <c r="M1105" s="41"/>
      <c r="O1105" s="41"/>
      <c r="Q1105" s="41"/>
      <c r="S1105" s="41"/>
      <c r="U1105" s="41"/>
      <c r="W1105" s="41"/>
      <c r="Y1105" s="41"/>
      <c r="AA1105" s="41"/>
      <c r="AC1105" s="41"/>
      <c r="AE1105" s="41"/>
      <c r="AG1105" s="41"/>
      <c r="AI1105" s="41"/>
      <c r="AK1105" s="41"/>
      <c r="AM1105" s="41"/>
      <c r="AO1105" s="41"/>
      <c r="AQ1105" s="41"/>
      <c r="AS1105" s="41"/>
      <c r="AU1105" s="41"/>
      <c r="AW1105" s="41"/>
      <c r="AY1105" s="41"/>
      <c r="BA1105" s="41"/>
      <c r="BC1105" s="41"/>
      <c r="BE1105" s="41"/>
      <c r="BG1105" s="41"/>
      <c r="BI1105" s="41"/>
      <c r="BK1105" s="41"/>
      <c r="BM1105" s="41"/>
      <c r="BO1105" s="41"/>
    </row>
    <row r="1106" spans="13:67" x14ac:dyDescent="0.2">
      <c r="M1106" s="41"/>
      <c r="O1106" s="41"/>
      <c r="Q1106" s="41"/>
      <c r="S1106" s="41"/>
      <c r="U1106" s="41"/>
      <c r="W1106" s="41"/>
      <c r="Y1106" s="41"/>
      <c r="AA1106" s="41"/>
      <c r="AC1106" s="41"/>
      <c r="AE1106" s="41"/>
      <c r="AG1106" s="41"/>
      <c r="AI1106" s="41"/>
      <c r="AK1106" s="41"/>
      <c r="AM1106" s="41"/>
      <c r="AO1106" s="41"/>
      <c r="AQ1106" s="41"/>
      <c r="AS1106" s="41"/>
      <c r="AU1106" s="41"/>
      <c r="AW1106" s="41"/>
      <c r="AY1106" s="41"/>
      <c r="BA1106" s="41"/>
      <c r="BC1106" s="41"/>
      <c r="BE1106" s="41"/>
      <c r="BG1106" s="41"/>
      <c r="BI1106" s="41"/>
      <c r="BK1106" s="41"/>
      <c r="BM1106" s="41"/>
      <c r="BO1106" s="41"/>
    </row>
    <row r="1107" spans="13:67" x14ac:dyDescent="0.2">
      <c r="M1107" s="41"/>
      <c r="O1107" s="41"/>
      <c r="Q1107" s="41"/>
      <c r="S1107" s="41"/>
      <c r="U1107" s="41"/>
      <c r="W1107" s="41"/>
      <c r="Y1107" s="41"/>
      <c r="AA1107" s="41"/>
      <c r="AC1107" s="41"/>
      <c r="AE1107" s="41"/>
      <c r="AG1107" s="41"/>
      <c r="AI1107" s="41"/>
      <c r="AK1107" s="41"/>
      <c r="AM1107" s="41"/>
      <c r="AO1107" s="41"/>
      <c r="AQ1107" s="41"/>
      <c r="AS1107" s="41"/>
      <c r="AU1107" s="41"/>
      <c r="AW1107" s="41"/>
      <c r="AY1107" s="41"/>
      <c r="BA1107" s="41"/>
      <c r="BC1107" s="41"/>
      <c r="BE1107" s="41"/>
      <c r="BG1107" s="41"/>
      <c r="BI1107" s="41"/>
      <c r="BK1107" s="41"/>
      <c r="BM1107" s="41"/>
      <c r="BO1107" s="41"/>
    </row>
    <row r="1108" spans="13:67" x14ac:dyDescent="0.2">
      <c r="M1108" s="41"/>
      <c r="O1108" s="41"/>
      <c r="Q1108" s="41"/>
      <c r="S1108" s="41"/>
      <c r="U1108" s="41"/>
      <c r="W1108" s="41"/>
      <c r="Y1108" s="41"/>
      <c r="AA1108" s="41"/>
      <c r="AC1108" s="41"/>
      <c r="AE1108" s="41"/>
      <c r="AG1108" s="41"/>
      <c r="AI1108" s="41"/>
      <c r="AK1108" s="41"/>
      <c r="AM1108" s="41"/>
      <c r="AO1108" s="41"/>
      <c r="AQ1108" s="41"/>
      <c r="AS1108" s="41"/>
      <c r="AU1108" s="41"/>
      <c r="AW1108" s="41"/>
      <c r="AY1108" s="41"/>
      <c r="BA1108" s="41"/>
      <c r="BC1108" s="41"/>
      <c r="BE1108" s="41"/>
      <c r="BG1108" s="41"/>
      <c r="BI1108" s="41"/>
      <c r="BK1108" s="41"/>
      <c r="BM1108" s="41"/>
      <c r="BO1108" s="41"/>
    </row>
    <row r="1109" spans="13:67" x14ac:dyDescent="0.2">
      <c r="M1109" s="41"/>
      <c r="O1109" s="41"/>
      <c r="Q1109" s="41"/>
      <c r="S1109" s="41"/>
      <c r="U1109" s="41"/>
      <c r="W1109" s="41"/>
      <c r="Y1109" s="41"/>
      <c r="AA1109" s="41"/>
      <c r="AC1109" s="41"/>
      <c r="AE1109" s="41"/>
      <c r="AG1109" s="41"/>
      <c r="AI1109" s="41"/>
      <c r="AK1109" s="41"/>
      <c r="AM1109" s="41"/>
      <c r="AO1109" s="41"/>
      <c r="AQ1109" s="41"/>
      <c r="AS1109" s="41"/>
      <c r="AU1109" s="41"/>
      <c r="AW1109" s="41"/>
      <c r="AY1109" s="41"/>
      <c r="BA1109" s="41"/>
      <c r="BC1109" s="41"/>
      <c r="BE1109" s="41"/>
      <c r="BG1109" s="41"/>
      <c r="BI1109" s="41"/>
      <c r="BK1109" s="41"/>
      <c r="BM1109" s="41"/>
      <c r="BO1109" s="41"/>
    </row>
    <row r="1110" spans="13:67" x14ac:dyDescent="0.2">
      <c r="M1110" s="41"/>
      <c r="O1110" s="41"/>
      <c r="Q1110" s="41"/>
      <c r="S1110" s="41"/>
      <c r="U1110" s="41"/>
      <c r="W1110" s="41"/>
      <c r="Y1110" s="41"/>
      <c r="AA1110" s="41"/>
      <c r="AC1110" s="41"/>
      <c r="AE1110" s="41"/>
      <c r="AG1110" s="41"/>
      <c r="AI1110" s="41"/>
      <c r="AK1110" s="41"/>
      <c r="AM1110" s="41"/>
      <c r="AO1110" s="41"/>
      <c r="AQ1110" s="41"/>
      <c r="AS1110" s="41"/>
      <c r="AU1110" s="41"/>
      <c r="AW1110" s="41"/>
      <c r="AY1110" s="41"/>
      <c r="BA1110" s="41"/>
      <c r="BC1110" s="41"/>
      <c r="BE1110" s="41"/>
      <c r="BG1110" s="41"/>
      <c r="BI1110" s="41"/>
      <c r="BK1110" s="41"/>
      <c r="BM1110" s="41"/>
      <c r="BO1110" s="41"/>
    </row>
    <row r="1111" spans="13:67" x14ac:dyDescent="0.2">
      <c r="M1111" s="41"/>
      <c r="O1111" s="41"/>
      <c r="Q1111" s="41"/>
      <c r="S1111" s="41"/>
      <c r="U1111" s="41"/>
      <c r="W1111" s="41"/>
      <c r="Y1111" s="41"/>
      <c r="AA1111" s="41"/>
      <c r="AC1111" s="41"/>
      <c r="AE1111" s="41"/>
      <c r="AG1111" s="41"/>
      <c r="AI1111" s="41"/>
      <c r="AK1111" s="41"/>
      <c r="AM1111" s="41"/>
      <c r="AO1111" s="41"/>
      <c r="AQ1111" s="41"/>
      <c r="AS1111" s="41"/>
      <c r="AU1111" s="41"/>
      <c r="AW1111" s="41"/>
      <c r="AY1111" s="41"/>
      <c r="BA1111" s="41"/>
      <c r="BC1111" s="41"/>
      <c r="BE1111" s="41"/>
      <c r="BG1111" s="41"/>
      <c r="BI1111" s="41"/>
      <c r="BK1111" s="41"/>
      <c r="BM1111" s="41"/>
      <c r="BO1111" s="41"/>
    </row>
    <row r="1112" spans="13:67" x14ac:dyDescent="0.2">
      <c r="M1112" s="41"/>
      <c r="O1112" s="41"/>
      <c r="Q1112" s="41"/>
      <c r="S1112" s="41"/>
      <c r="U1112" s="41"/>
      <c r="W1112" s="41"/>
      <c r="Y1112" s="41"/>
      <c r="AA1112" s="41"/>
      <c r="AC1112" s="41"/>
      <c r="AE1112" s="41"/>
      <c r="AG1112" s="41"/>
      <c r="AI1112" s="41"/>
      <c r="AK1112" s="41"/>
      <c r="AM1112" s="41"/>
      <c r="AO1112" s="41"/>
      <c r="AQ1112" s="41"/>
      <c r="AS1112" s="41"/>
      <c r="AU1112" s="41"/>
      <c r="AW1112" s="41"/>
      <c r="AY1112" s="41"/>
      <c r="BA1112" s="41"/>
      <c r="BC1112" s="41"/>
      <c r="BE1112" s="41"/>
      <c r="BG1112" s="41"/>
      <c r="BI1112" s="41"/>
      <c r="BK1112" s="41"/>
      <c r="BM1112" s="41"/>
      <c r="BO1112" s="41"/>
    </row>
    <row r="1113" spans="13:67" x14ac:dyDescent="0.2">
      <c r="M1113" s="41"/>
      <c r="O1113" s="41"/>
      <c r="Q1113" s="41"/>
      <c r="S1113" s="41"/>
      <c r="U1113" s="41"/>
      <c r="W1113" s="41"/>
      <c r="Y1113" s="41"/>
      <c r="AA1113" s="41"/>
      <c r="AC1113" s="41"/>
      <c r="AE1113" s="41"/>
      <c r="AG1113" s="41"/>
      <c r="AI1113" s="41"/>
      <c r="AK1113" s="41"/>
      <c r="AM1113" s="41"/>
      <c r="AO1113" s="41"/>
      <c r="AQ1113" s="41"/>
      <c r="AS1113" s="41"/>
      <c r="AU1113" s="41"/>
      <c r="AW1113" s="41"/>
      <c r="AY1113" s="41"/>
      <c r="BA1113" s="41"/>
      <c r="BC1113" s="41"/>
      <c r="BE1113" s="41"/>
      <c r="BG1113" s="41"/>
      <c r="BI1113" s="41"/>
      <c r="BK1113" s="41"/>
      <c r="BM1113" s="41"/>
      <c r="BO1113" s="41"/>
    </row>
    <row r="1114" spans="13:67" x14ac:dyDescent="0.2">
      <c r="M1114" s="41"/>
      <c r="O1114" s="41"/>
      <c r="Q1114" s="41"/>
      <c r="S1114" s="41"/>
      <c r="U1114" s="41"/>
      <c r="W1114" s="41"/>
      <c r="Y1114" s="41"/>
      <c r="AA1114" s="41"/>
      <c r="AC1114" s="41"/>
      <c r="AE1114" s="41"/>
      <c r="AG1114" s="41"/>
      <c r="AI1114" s="41"/>
      <c r="AK1114" s="41"/>
      <c r="AM1114" s="41"/>
      <c r="AO1114" s="41"/>
      <c r="AQ1114" s="41"/>
      <c r="AS1114" s="41"/>
      <c r="AU1114" s="41"/>
      <c r="AW1114" s="41"/>
      <c r="AY1114" s="41"/>
      <c r="BA1114" s="41"/>
      <c r="BC1114" s="41"/>
      <c r="BE1114" s="41"/>
      <c r="BG1114" s="41"/>
      <c r="BI1114" s="41"/>
      <c r="BK1114" s="41"/>
      <c r="BM1114" s="41"/>
      <c r="BO1114" s="41"/>
    </row>
    <row r="1115" spans="13:67" x14ac:dyDescent="0.2">
      <c r="M1115" s="41"/>
      <c r="O1115" s="41"/>
      <c r="Q1115" s="41"/>
      <c r="S1115" s="41"/>
      <c r="U1115" s="41"/>
      <c r="W1115" s="41"/>
      <c r="Y1115" s="41"/>
      <c r="AA1115" s="41"/>
      <c r="AC1115" s="41"/>
      <c r="AE1115" s="41"/>
      <c r="AG1115" s="41"/>
      <c r="AI1115" s="41"/>
      <c r="AK1115" s="41"/>
      <c r="AM1115" s="41"/>
      <c r="AO1115" s="41"/>
      <c r="AQ1115" s="41"/>
      <c r="AS1115" s="41"/>
      <c r="AU1115" s="41"/>
      <c r="AW1115" s="41"/>
      <c r="AY1115" s="41"/>
      <c r="BA1115" s="41"/>
      <c r="BC1115" s="41"/>
      <c r="BE1115" s="41"/>
      <c r="BG1115" s="41"/>
      <c r="BI1115" s="41"/>
      <c r="BK1115" s="41"/>
      <c r="BM1115" s="41"/>
      <c r="BO1115" s="41"/>
    </row>
    <row r="1116" spans="13:67" x14ac:dyDescent="0.2">
      <c r="M1116" s="41"/>
      <c r="O1116" s="41"/>
      <c r="Q1116" s="41"/>
      <c r="S1116" s="41"/>
      <c r="U1116" s="41"/>
      <c r="W1116" s="41"/>
      <c r="Y1116" s="41"/>
      <c r="AA1116" s="41"/>
      <c r="AC1116" s="41"/>
      <c r="AE1116" s="41"/>
      <c r="AG1116" s="41"/>
      <c r="AI1116" s="41"/>
      <c r="AK1116" s="41"/>
      <c r="AM1116" s="41"/>
      <c r="AO1116" s="41"/>
      <c r="AQ1116" s="41"/>
      <c r="AS1116" s="41"/>
      <c r="AU1116" s="41"/>
      <c r="AW1116" s="41"/>
      <c r="AY1116" s="41"/>
      <c r="BA1116" s="41"/>
      <c r="BC1116" s="41"/>
      <c r="BE1116" s="41"/>
      <c r="BG1116" s="41"/>
      <c r="BI1116" s="41"/>
      <c r="BK1116" s="41"/>
      <c r="BM1116" s="41"/>
      <c r="BO1116" s="41"/>
    </row>
    <row r="1117" spans="13:67" x14ac:dyDescent="0.2">
      <c r="M1117" s="41"/>
      <c r="O1117" s="41"/>
      <c r="Q1117" s="41"/>
      <c r="S1117" s="41"/>
      <c r="U1117" s="41"/>
      <c r="W1117" s="41"/>
      <c r="Y1117" s="41"/>
      <c r="AA1117" s="41"/>
      <c r="AC1117" s="41"/>
      <c r="AE1117" s="41"/>
      <c r="AG1117" s="41"/>
      <c r="AI1117" s="41"/>
      <c r="AK1117" s="41"/>
      <c r="AM1117" s="41"/>
      <c r="AO1117" s="41"/>
      <c r="AQ1117" s="41"/>
      <c r="AS1117" s="41"/>
      <c r="AU1117" s="41"/>
      <c r="AW1117" s="41"/>
      <c r="AY1117" s="41"/>
      <c r="BA1117" s="41"/>
      <c r="BC1117" s="41"/>
      <c r="BE1117" s="41"/>
      <c r="BG1117" s="41"/>
      <c r="BI1117" s="41"/>
      <c r="BK1117" s="41"/>
      <c r="BM1117" s="41"/>
      <c r="BO1117" s="41"/>
    </row>
    <row r="1118" spans="13:67" x14ac:dyDescent="0.2">
      <c r="M1118" s="41"/>
      <c r="O1118" s="41"/>
      <c r="Q1118" s="41"/>
      <c r="S1118" s="41"/>
      <c r="U1118" s="41"/>
      <c r="W1118" s="41"/>
      <c r="Y1118" s="41"/>
      <c r="AA1118" s="41"/>
      <c r="AC1118" s="41"/>
      <c r="AE1118" s="41"/>
      <c r="AG1118" s="41"/>
      <c r="AI1118" s="41"/>
      <c r="AK1118" s="41"/>
      <c r="AM1118" s="41"/>
      <c r="AO1118" s="41"/>
      <c r="AQ1118" s="41"/>
      <c r="AS1118" s="41"/>
      <c r="AU1118" s="41"/>
      <c r="AW1118" s="41"/>
      <c r="AY1118" s="41"/>
      <c r="BA1118" s="41"/>
      <c r="BC1118" s="41"/>
      <c r="BE1118" s="41"/>
      <c r="BG1118" s="41"/>
      <c r="BI1118" s="41"/>
      <c r="BK1118" s="41"/>
      <c r="BM1118" s="41"/>
      <c r="BO1118" s="41"/>
    </row>
    <row r="1119" spans="13:67" x14ac:dyDescent="0.2">
      <c r="M1119" s="41"/>
      <c r="O1119" s="41"/>
      <c r="Q1119" s="41"/>
      <c r="S1119" s="41"/>
      <c r="U1119" s="41"/>
      <c r="W1119" s="41"/>
      <c r="Y1119" s="41"/>
      <c r="AA1119" s="41"/>
      <c r="AC1119" s="41"/>
      <c r="AE1119" s="41"/>
      <c r="AG1119" s="41"/>
      <c r="AI1119" s="41"/>
      <c r="AK1119" s="41"/>
      <c r="AM1119" s="41"/>
      <c r="AO1119" s="41"/>
      <c r="AQ1119" s="41"/>
      <c r="AS1119" s="41"/>
      <c r="AU1119" s="41"/>
      <c r="AW1119" s="41"/>
      <c r="AY1119" s="41"/>
      <c r="BA1119" s="41"/>
      <c r="BC1119" s="41"/>
      <c r="BE1119" s="41"/>
      <c r="BG1119" s="41"/>
      <c r="BI1119" s="41"/>
      <c r="BK1119" s="41"/>
      <c r="BM1119" s="41"/>
      <c r="BO1119" s="41"/>
    </row>
    <row r="1120" spans="13:67" x14ac:dyDescent="0.2">
      <c r="M1120" s="41"/>
      <c r="O1120" s="41"/>
      <c r="Q1120" s="41"/>
      <c r="S1120" s="41"/>
      <c r="U1120" s="41"/>
      <c r="W1120" s="41"/>
      <c r="Y1120" s="41"/>
      <c r="AA1120" s="41"/>
      <c r="AC1120" s="41"/>
      <c r="AE1120" s="41"/>
      <c r="AG1120" s="41"/>
      <c r="AI1120" s="41"/>
      <c r="AK1120" s="41"/>
      <c r="AM1120" s="41"/>
      <c r="AO1120" s="41"/>
      <c r="AQ1120" s="41"/>
      <c r="AS1120" s="41"/>
      <c r="AU1120" s="41"/>
      <c r="AW1120" s="41"/>
      <c r="AY1120" s="41"/>
      <c r="BA1120" s="41"/>
      <c r="BC1120" s="41"/>
      <c r="BE1120" s="41"/>
      <c r="BG1120" s="41"/>
      <c r="BI1120" s="41"/>
      <c r="BK1120" s="41"/>
      <c r="BM1120" s="41"/>
      <c r="BO1120" s="41"/>
    </row>
    <row r="1121" spans="13:67" x14ac:dyDescent="0.2">
      <c r="M1121" s="41"/>
      <c r="O1121" s="41"/>
      <c r="Q1121" s="41"/>
      <c r="S1121" s="41"/>
      <c r="U1121" s="41"/>
      <c r="W1121" s="41"/>
      <c r="Y1121" s="41"/>
      <c r="AA1121" s="41"/>
      <c r="AC1121" s="41"/>
      <c r="AE1121" s="41"/>
      <c r="AG1121" s="41"/>
      <c r="AI1121" s="41"/>
      <c r="AK1121" s="41"/>
      <c r="AM1121" s="41"/>
      <c r="AO1121" s="41"/>
      <c r="AQ1121" s="41"/>
      <c r="AS1121" s="41"/>
      <c r="AU1121" s="41"/>
      <c r="AW1121" s="41"/>
      <c r="AY1121" s="41"/>
      <c r="BA1121" s="41"/>
      <c r="BC1121" s="41"/>
      <c r="BE1121" s="41"/>
      <c r="BG1121" s="41"/>
      <c r="BI1121" s="41"/>
      <c r="BK1121" s="41"/>
      <c r="BM1121" s="41"/>
      <c r="BO1121" s="41"/>
    </row>
    <row r="1122" spans="13:67" x14ac:dyDescent="0.2">
      <c r="M1122" s="41"/>
      <c r="O1122" s="41"/>
      <c r="Q1122" s="41"/>
      <c r="S1122" s="41"/>
      <c r="U1122" s="41"/>
      <c r="W1122" s="41"/>
      <c r="Y1122" s="41"/>
      <c r="AA1122" s="41"/>
      <c r="AC1122" s="41"/>
      <c r="AE1122" s="41"/>
      <c r="AG1122" s="41"/>
      <c r="AI1122" s="41"/>
      <c r="AK1122" s="41"/>
      <c r="AM1122" s="41"/>
      <c r="AO1122" s="41"/>
      <c r="AQ1122" s="41"/>
      <c r="AS1122" s="41"/>
      <c r="AU1122" s="41"/>
      <c r="AW1122" s="41"/>
      <c r="AY1122" s="41"/>
      <c r="BA1122" s="41"/>
      <c r="BC1122" s="41"/>
      <c r="BE1122" s="41"/>
      <c r="BG1122" s="41"/>
      <c r="BI1122" s="41"/>
      <c r="BK1122" s="41"/>
      <c r="BM1122" s="41"/>
      <c r="BO1122" s="41"/>
    </row>
    <row r="1123" spans="13:67" x14ac:dyDescent="0.2">
      <c r="M1123" s="41"/>
      <c r="O1123" s="41"/>
      <c r="Q1123" s="41"/>
      <c r="S1123" s="41"/>
      <c r="U1123" s="41"/>
      <c r="W1123" s="41"/>
      <c r="Y1123" s="41"/>
      <c r="AA1123" s="41"/>
      <c r="AC1123" s="41"/>
      <c r="AE1123" s="41"/>
      <c r="AG1123" s="41"/>
      <c r="AI1123" s="41"/>
      <c r="AK1123" s="41"/>
      <c r="AM1123" s="41"/>
      <c r="AO1123" s="41"/>
      <c r="AQ1123" s="41"/>
      <c r="AS1123" s="41"/>
      <c r="AU1123" s="41"/>
      <c r="AW1123" s="41"/>
      <c r="AY1123" s="41"/>
      <c r="BA1123" s="41"/>
      <c r="BC1123" s="41"/>
      <c r="BE1123" s="41"/>
      <c r="BG1123" s="41"/>
      <c r="BI1123" s="41"/>
      <c r="BK1123" s="41"/>
      <c r="BM1123" s="41"/>
      <c r="BO1123" s="41"/>
    </row>
    <row r="1124" spans="13:67" x14ac:dyDescent="0.2">
      <c r="M1124" s="41"/>
      <c r="O1124" s="41"/>
      <c r="Q1124" s="41"/>
      <c r="S1124" s="41"/>
      <c r="U1124" s="41"/>
      <c r="W1124" s="41"/>
      <c r="Y1124" s="41"/>
      <c r="AA1124" s="41"/>
      <c r="AC1124" s="41"/>
      <c r="AE1124" s="41"/>
      <c r="AG1124" s="41"/>
      <c r="AI1124" s="41"/>
      <c r="AK1124" s="41"/>
      <c r="AM1124" s="41"/>
      <c r="AO1124" s="41"/>
      <c r="AQ1124" s="41"/>
      <c r="AS1124" s="41"/>
      <c r="AU1124" s="41"/>
      <c r="AW1124" s="41"/>
      <c r="AY1124" s="41"/>
      <c r="BA1124" s="41"/>
      <c r="BC1124" s="41"/>
      <c r="BE1124" s="41"/>
      <c r="BG1124" s="41"/>
      <c r="BI1124" s="41"/>
      <c r="BK1124" s="41"/>
      <c r="BM1124" s="41"/>
      <c r="BO1124" s="41"/>
    </row>
    <row r="1125" spans="13:67" x14ac:dyDescent="0.2">
      <c r="M1125" s="41"/>
      <c r="O1125" s="41"/>
      <c r="Q1125" s="41"/>
      <c r="S1125" s="41"/>
      <c r="U1125" s="41"/>
      <c r="W1125" s="41"/>
      <c r="Y1125" s="41"/>
      <c r="AA1125" s="41"/>
      <c r="AC1125" s="41"/>
      <c r="AE1125" s="41"/>
      <c r="AG1125" s="41"/>
      <c r="AI1125" s="41"/>
      <c r="AK1125" s="41"/>
      <c r="AM1125" s="41"/>
      <c r="AO1125" s="41"/>
      <c r="AQ1125" s="41"/>
      <c r="AS1125" s="41"/>
      <c r="AU1125" s="41"/>
      <c r="AW1125" s="41"/>
      <c r="AY1125" s="41"/>
      <c r="BA1125" s="41"/>
      <c r="BC1125" s="41"/>
      <c r="BE1125" s="41"/>
      <c r="BG1125" s="41"/>
      <c r="BI1125" s="41"/>
      <c r="BK1125" s="41"/>
      <c r="BM1125" s="41"/>
      <c r="BO1125" s="41"/>
    </row>
    <row r="1126" spans="13:67" x14ac:dyDescent="0.2">
      <c r="M1126" s="41"/>
      <c r="O1126" s="41"/>
      <c r="Q1126" s="41"/>
      <c r="S1126" s="41"/>
      <c r="U1126" s="41"/>
      <c r="W1126" s="41"/>
      <c r="Y1126" s="41"/>
      <c r="AA1126" s="41"/>
      <c r="AC1126" s="41"/>
      <c r="AE1126" s="41"/>
      <c r="AG1126" s="41"/>
      <c r="AI1126" s="41"/>
      <c r="AK1126" s="41"/>
      <c r="AM1126" s="41"/>
      <c r="AO1126" s="41"/>
      <c r="AQ1126" s="41"/>
      <c r="AS1126" s="41"/>
      <c r="AU1126" s="41"/>
      <c r="AW1126" s="41"/>
      <c r="AY1126" s="41"/>
      <c r="BA1126" s="41"/>
      <c r="BC1126" s="41"/>
      <c r="BE1126" s="41"/>
      <c r="BG1126" s="41"/>
      <c r="BI1126" s="41"/>
      <c r="BK1126" s="41"/>
      <c r="BM1126" s="41"/>
      <c r="BO1126" s="41"/>
    </row>
    <row r="1127" spans="13:67" x14ac:dyDescent="0.2">
      <c r="M1127" s="41"/>
      <c r="O1127" s="41"/>
      <c r="Q1127" s="41"/>
      <c r="S1127" s="41"/>
      <c r="U1127" s="41"/>
      <c r="W1127" s="41"/>
      <c r="Y1127" s="41"/>
      <c r="AA1127" s="41"/>
      <c r="AC1127" s="41"/>
      <c r="AE1127" s="41"/>
      <c r="AG1127" s="41"/>
      <c r="AI1127" s="41"/>
      <c r="AK1127" s="41"/>
      <c r="AM1127" s="41"/>
      <c r="AO1127" s="41"/>
      <c r="AQ1127" s="41"/>
      <c r="AS1127" s="41"/>
      <c r="AU1127" s="41"/>
      <c r="AW1127" s="41"/>
      <c r="AY1127" s="41"/>
      <c r="BA1127" s="41"/>
      <c r="BC1127" s="41"/>
      <c r="BE1127" s="41"/>
      <c r="BG1127" s="41"/>
      <c r="BI1127" s="41"/>
      <c r="BK1127" s="41"/>
      <c r="BM1127" s="41"/>
      <c r="BO1127" s="41"/>
    </row>
    <row r="1128" spans="13:67" x14ac:dyDescent="0.2">
      <c r="M1128" s="41"/>
      <c r="O1128" s="41"/>
      <c r="Q1128" s="41"/>
      <c r="S1128" s="41"/>
      <c r="U1128" s="41"/>
      <c r="W1128" s="41"/>
      <c r="Y1128" s="41"/>
      <c r="AA1128" s="41"/>
      <c r="AC1128" s="41"/>
      <c r="AE1128" s="41"/>
      <c r="AG1128" s="41"/>
      <c r="AI1128" s="41"/>
      <c r="AK1128" s="41"/>
      <c r="AM1128" s="41"/>
      <c r="AO1128" s="41"/>
      <c r="AQ1128" s="41"/>
      <c r="AS1128" s="41"/>
      <c r="AU1128" s="41"/>
      <c r="AW1128" s="41"/>
      <c r="AY1128" s="41"/>
      <c r="BA1128" s="41"/>
      <c r="BC1128" s="41"/>
      <c r="BE1128" s="41"/>
      <c r="BG1128" s="41"/>
      <c r="BI1128" s="41"/>
      <c r="BK1128" s="41"/>
      <c r="BM1128" s="41"/>
      <c r="BO1128" s="41"/>
    </row>
    <row r="1129" spans="13:67" x14ac:dyDescent="0.2">
      <c r="M1129" s="41"/>
      <c r="O1129" s="41"/>
      <c r="Q1129" s="41"/>
      <c r="S1129" s="41"/>
      <c r="U1129" s="41"/>
      <c r="W1129" s="41"/>
      <c r="Y1129" s="41"/>
      <c r="AA1129" s="41"/>
      <c r="AC1129" s="41"/>
      <c r="AE1129" s="41"/>
      <c r="AG1129" s="41"/>
      <c r="AI1129" s="41"/>
      <c r="AK1129" s="41"/>
      <c r="AM1129" s="41"/>
      <c r="AO1129" s="41"/>
      <c r="AQ1129" s="41"/>
      <c r="AS1129" s="41"/>
      <c r="AU1129" s="41"/>
      <c r="AW1129" s="41"/>
      <c r="AY1129" s="41"/>
      <c r="BA1129" s="41"/>
      <c r="BC1129" s="41"/>
      <c r="BE1129" s="41"/>
      <c r="BG1129" s="41"/>
      <c r="BI1129" s="41"/>
      <c r="BK1129" s="41"/>
      <c r="BM1129" s="41"/>
      <c r="BO1129" s="41"/>
    </row>
    <row r="1130" spans="13:67" x14ac:dyDescent="0.2">
      <c r="M1130" s="41"/>
      <c r="O1130" s="41"/>
      <c r="Q1130" s="41"/>
      <c r="S1130" s="41"/>
      <c r="U1130" s="41"/>
      <c r="W1130" s="41"/>
      <c r="Y1130" s="41"/>
      <c r="AA1130" s="41"/>
      <c r="AC1130" s="41"/>
      <c r="AE1130" s="41"/>
      <c r="AG1130" s="41"/>
      <c r="AI1130" s="41"/>
      <c r="AK1130" s="41"/>
      <c r="AM1130" s="41"/>
      <c r="AO1130" s="41"/>
      <c r="AQ1130" s="41"/>
      <c r="AS1130" s="41"/>
      <c r="AU1130" s="41"/>
      <c r="AW1130" s="41"/>
      <c r="AY1130" s="41"/>
      <c r="BA1130" s="41"/>
      <c r="BC1130" s="41"/>
      <c r="BE1130" s="41"/>
      <c r="BG1130" s="41"/>
      <c r="BI1130" s="41"/>
      <c r="BK1130" s="41"/>
      <c r="BM1130" s="41"/>
      <c r="BO1130" s="41"/>
    </row>
    <row r="1131" spans="13:67" x14ac:dyDescent="0.2">
      <c r="M1131" s="41"/>
      <c r="O1131" s="41"/>
      <c r="Q1131" s="41"/>
      <c r="S1131" s="41"/>
      <c r="U1131" s="41"/>
      <c r="W1131" s="41"/>
      <c r="Y1131" s="41"/>
      <c r="AA1131" s="41"/>
      <c r="AC1131" s="41"/>
      <c r="AE1131" s="41"/>
      <c r="AG1131" s="41"/>
      <c r="AI1131" s="41"/>
      <c r="AK1131" s="41"/>
      <c r="AM1131" s="41"/>
      <c r="AO1131" s="41"/>
      <c r="AQ1131" s="41"/>
      <c r="AS1131" s="41"/>
      <c r="AU1131" s="41"/>
      <c r="AW1131" s="41"/>
      <c r="AY1131" s="41"/>
      <c r="BA1131" s="41"/>
      <c r="BC1131" s="41"/>
      <c r="BE1131" s="41"/>
      <c r="BG1131" s="41"/>
      <c r="BI1131" s="41"/>
      <c r="BK1131" s="41"/>
      <c r="BM1131" s="41"/>
      <c r="BO1131" s="41"/>
    </row>
    <row r="1132" spans="13:67" x14ac:dyDescent="0.2">
      <c r="M1132" s="41"/>
      <c r="O1132" s="41"/>
      <c r="Q1132" s="41"/>
      <c r="S1132" s="41"/>
      <c r="U1132" s="41"/>
      <c r="W1132" s="41"/>
      <c r="Y1132" s="41"/>
      <c r="AA1132" s="41"/>
      <c r="AC1132" s="41"/>
      <c r="AE1132" s="41"/>
      <c r="AG1132" s="41"/>
      <c r="AI1132" s="41"/>
      <c r="AK1132" s="41"/>
      <c r="AM1132" s="41"/>
      <c r="AO1132" s="41"/>
      <c r="AQ1132" s="41"/>
      <c r="AS1132" s="41"/>
      <c r="AU1132" s="41"/>
      <c r="AW1132" s="41"/>
      <c r="AY1132" s="41"/>
      <c r="BA1132" s="41"/>
      <c r="BC1132" s="41"/>
      <c r="BE1132" s="41"/>
      <c r="BG1132" s="41"/>
      <c r="BI1132" s="41"/>
      <c r="BK1132" s="41"/>
      <c r="BM1132" s="41"/>
      <c r="BO1132" s="41"/>
    </row>
    <row r="1133" spans="13:67" x14ac:dyDescent="0.2">
      <c r="M1133" s="41"/>
      <c r="O1133" s="41"/>
      <c r="Q1133" s="41"/>
      <c r="S1133" s="41"/>
      <c r="U1133" s="41"/>
      <c r="W1133" s="41"/>
      <c r="Y1133" s="41"/>
      <c r="AA1133" s="41"/>
      <c r="AC1133" s="41"/>
      <c r="AE1133" s="41"/>
      <c r="AG1133" s="41"/>
      <c r="AI1133" s="41"/>
      <c r="AK1133" s="41"/>
      <c r="AM1133" s="41"/>
      <c r="AO1133" s="41"/>
      <c r="AQ1133" s="41"/>
      <c r="AS1133" s="41"/>
      <c r="AU1133" s="41"/>
      <c r="AW1133" s="41"/>
      <c r="AY1133" s="41"/>
      <c r="BA1133" s="41"/>
      <c r="BC1133" s="41"/>
      <c r="BE1133" s="41"/>
      <c r="BG1133" s="41"/>
      <c r="BI1133" s="41"/>
      <c r="BK1133" s="41"/>
      <c r="BM1133" s="41"/>
      <c r="BO1133" s="41"/>
    </row>
    <row r="1134" spans="13:67" x14ac:dyDescent="0.2">
      <c r="M1134" s="41"/>
      <c r="O1134" s="41"/>
      <c r="Q1134" s="41"/>
      <c r="S1134" s="41"/>
      <c r="U1134" s="41"/>
      <c r="W1134" s="41"/>
      <c r="Y1134" s="41"/>
      <c r="AA1134" s="41"/>
      <c r="AC1134" s="41"/>
      <c r="AE1134" s="41"/>
      <c r="AG1134" s="41"/>
      <c r="AI1134" s="41"/>
      <c r="AK1134" s="41"/>
      <c r="AM1134" s="41"/>
      <c r="AO1134" s="41"/>
      <c r="AQ1134" s="41"/>
      <c r="AS1134" s="41"/>
      <c r="AU1134" s="41"/>
      <c r="AW1134" s="41"/>
      <c r="AY1134" s="41"/>
      <c r="BA1134" s="41"/>
      <c r="BC1134" s="41"/>
      <c r="BE1134" s="41"/>
      <c r="BG1134" s="41"/>
      <c r="BI1134" s="41"/>
      <c r="BK1134" s="41"/>
      <c r="BM1134" s="41"/>
      <c r="BO1134" s="41"/>
    </row>
    <row r="1135" spans="13:67" x14ac:dyDescent="0.2">
      <c r="M1135" s="41"/>
      <c r="O1135" s="41"/>
      <c r="Q1135" s="41"/>
      <c r="S1135" s="41"/>
      <c r="U1135" s="41"/>
      <c r="W1135" s="41"/>
      <c r="Y1135" s="41"/>
      <c r="AA1135" s="41"/>
      <c r="AC1135" s="41"/>
      <c r="AE1135" s="41"/>
      <c r="AG1135" s="41"/>
      <c r="AI1135" s="41"/>
      <c r="AK1135" s="41"/>
      <c r="AM1135" s="41"/>
      <c r="AO1135" s="41"/>
      <c r="AQ1135" s="41"/>
      <c r="AS1135" s="41"/>
      <c r="AU1135" s="41"/>
      <c r="AW1135" s="41"/>
      <c r="AY1135" s="41"/>
      <c r="BA1135" s="41"/>
      <c r="BC1135" s="41"/>
      <c r="BE1135" s="41"/>
      <c r="BG1135" s="41"/>
      <c r="BI1135" s="41"/>
      <c r="BK1135" s="41"/>
      <c r="BM1135" s="41"/>
      <c r="BO1135" s="41"/>
    </row>
    <row r="1136" spans="13:67" x14ac:dyDescent="0.2">
      <c r="M1136" s="41"/>
      <c r="O1136" s="41"/>
      <c r="Q1136" s="41"/>
      <c r="S1136" s="41"/>
      <c r="U1136" s="41"/>
      <c r="W1136" s="41"/>
      <c r="Y1136" s="41"/>
      <c r="AA1136" s="41"/>
      <c r="AC1136" s="41"/>
      <c r="AE1136" s="41"/>
      <c r="AG1136" s="41"/>
      <c r="AI1136" s="41"/>
      <c r="AK1136" s="41"/>
      <c r="AM1136" s="41"/>
      <c r="AO1136" s="41"/>
      <c r="AQ1136" s="41"/>
      <c r="AS1136" s="41"/>
      <c r="AU1136" s="41"/>
      <c r="AW1136" s="41"/>
      <c r="AY1136" s="41"/>
      <c r="BA1136" s="41"/>
      <c r="BC1136" s="41"/>
      <c r="BE1136" s="41"/>
      <c r="BG1136" s="41"/>
      <c r="BI1136" s="41"/>
      <c r="BK1136" s="41"/>
      <c r="BM1136" s="41"/>
      <c r="BO1136" s="41"/>
    </row>
    <row r="1137" spans="13:67" x14ac:dyDescent="0.2">
      <c r="M1137" s="41"/>
      <c r="O1137" s="41"/>
      <c r="Q1137" s="41"/>
      <c r="S1137" s="41"/>
      <c r="U1137" s="41"/>
      <c r="W1137" s="41"/>
      <c r="Y1137" s="41"/>
      <c r="AA1137" s="41"/>
      <c r="AC1137" s="41"/>
      <c r="AE1137" s="41"/>
      <c r="AG1137" s="41"/>
      <c r="AI1137" s="41"/>
      <c r="AK1137" s="41"/>
      <c r="AM1137" s="41"/>
      <c r="AO1137" s="41"/>
      <c r="AQ1137" s="41"/>
      <c r="AS1137" s="41"/>
      <c r="AU1137" s="41"/>
      <c r="AW1137" s="41"/>
      <c r="AY1137" s="41"/>
      <c r="BA1137" s="41"/>
      <c r="BC1137" s="41"/>
      <c r="BE1137" s="41"/>
      <c r="BG1137" s="41"/>
      <c r="BI1137" s="41"/>
      <c r="BK1137" s="41"/>
      <c r="BM1137" s="41"/>
      <c r="BO1137" s="41"/>
    </row>
    <row r="1138" spans="13:67" x14ac:dyDescent="0.2">
      <c r="M1138" s="41"/>
      <c r="O1138" s="41"/>
      <c r="Q1138" s="41"/>
      <c r="S1138" s="41"/>
      <c r="U1138" s="41"/>
      <c r="W1138" s="41"/>
      <c r="Y1138" s="41"/>
      <c r="AA1138" s="41"/>
      <c r="AC1138" s="41"/>
      <c r="AE1138" s="41"/>
      <c r="AG1138" s="41"/>
      <c r="AI1138" s="41"/>
      <c r="AK1138" s="41"/>
      <c r="AM1138" s="41"/>
      <c r="AO1138" s="41"/>
      <c r="AQ1138" s="41"/>
      <c r="AS1138" s="41"/>
      <c r="AU1138" s="41"/>
      <c r="AW1138" s="41"/>
      <c r="AY1138" s="41"/>
      <c r="BA1138" s="41"/>
      <c r="BC1138" s="41"/>
      <c r="BE1138" s="41"/>
      <c r="BG1138" s="41"/>
      <c r="BI1138" s="41"/>
      <c r="BK1138" s="41"/>
      <c r="BM1138" s="41"/>
      <c r="BO1138" s="41"/>
    </row>
    <row r="1139" spans="13:67" x14ac:dyDescent="0.2">
      <c r="M1139" s="41"/>
      <c r="O1139" s="41"/>
      <c r="Q1139" s="41"/>
      <c r="S1139" s="41"/>
      <c r="U1139" s="41"/>
      <c r="W1139" s="41"/>
      <c r="Y1139" s="41"/>
      <c r="AA1139" s="41"/>
      <c r="AC1139" s="41"/>
      <c r="AE1139" s="41"/>
      <c r="AG1139" s="41"/>
      <c r="AI1139" s="41"/>
      <c r="AK1139" s="41"/>
      <c r="AM1139" s="41"/>
      <c r="AO1139" s="41"/>
      <c r="AQ1139" s="41"/>
      <c r="AS1139" s="41"/>
      <c r="AU1139" s="41"/>
      <c r="AW1139" s="41"/>
      <c r="AY1139" s="41"/>
      <c r="BA1139" s="41"/>
      <c r="BC1139" s="41"/>
      <c r="BE1139" s="41"/>
      <c r="BG1139" s="41"/>
      <c r="BI1139" s="41"/>
      <c r="BK1139" s="41"/>
      <c r="BM1139" s="41"/>
      <c r="BO1139" s="41"/>
    </row>
    <row r="1140" spans="13:67" x14ac:dyDescent="0.2">
      <c r="M1140" s="41"/>
      <c r="O1140" s="41"/>
      <c r="Q1140" s="41"/>
      <c r="S1140" s="41"/>
      <c r="U1140" s="41"/>
      <c r="W1140" s="41"/>
      <c r="Y1140" s="41"/>
      <c r="AA1140" s="41"/>
      <c r="AC1140" s="41"/>
      <c r="AE1140" s="41"/>
      <c r="AG1140" s="41"/>
      <c r="AI1140" s="41"/>
      <c r="AK1140" s="41"/>
      <c r="AM1140" s="41"/>
      <c r="AO1140" s="41"/>
      <c r="AQ1140" s="41"/>
      <c r="AS1140" s="41"/>
      <c r="AU1140" s="41"/>
      <c r="AW1140" s="41"/>
      <c r="AY1140" s="41"/>
      <c r="BA1140" s="41"/>
      <c r="BC1140" s="41"/>
      <c r="BE1140" s="41"/>
      <c r="BG1140" s="41"/>
      <c r="BI1140" s="41"/>
      <c r="BK1140" s="41"/>
      <c r="BM1140" s="41"/>
      <c r="BO1140" s="41"/>
    </row>
    <row r="1141" spans="13:67" x14ac:dyDescent="0.2">
      <c r="M1141" s="41"/>
      <c r="O1141" s="41"/>
      <c r="Q1141" s="41"/>
      <c r="S1141" s="41"/>
      <c r="U1141" s="41"/>
      <c r="W1141" s="41"/>
      <c r="Y1141" s="41"/>
      <c r="AA1141" s="41"/>
      <c r="AC1141" s="41"/>
      <c r="AE1141" s="41"/>
      <c r="AG1141" s="41"/>
      <c r="AI1141" s="41"/>
      <c r="AK1141" s="41"/>
      <c r="AM1141" s="41"/>
      <c r="AO1141" s="41"/>
      <c r="AQ1141" s="41"/>
      <c r="AS1141" s="41"/>
      <c r="AU1141" s="41"/>
      <c r="AW1141" s="41"/>
      <c r="AY1141" s="41"/>
      <c r="BA1141" s="41"/>
      <c r="BC1141" s="41"/>
      <c r="BE1141" s="41"/>
      <c r="BG1141" s="41"/>
      <c r="BI1141" s="41"/>
      <c r="BK1141" s="41"/>
      <c r="BM1141" s="41"/>
      <c r="BO1141" s="41"/>
    </row>
    <row r="1142" spans="13:67" x14ac:dyDescent="0.2">
      <c r="M1142" s="41"/>
      <c r="O1142" s="41"/>
      <c r="Q1142" s="41"/>
      <c r="S1142" s="41"/>
      <c r="U1142" s="41"/>
      <c r="W1142" s="41"/>
      <c r="Y1142" s="41"/>
      <c r="AA1142" s="41"/>
      <c r="AC1142" s="41"/>
      <c r="AE1142" s="41"/>
      <c r="AG1142" s="41"/>
      <c r="AI1142" s="41"/>
      <c r="AK1142" s="41"/>
      <c r="AM1142" s="41"/>
      <c r="AO1142" s="41"/>
      <c r="AQ1142" s="41"/>
      <c r="AS1142" s="41"/>
      <c r="AU1142" s="41"/>
      <c r="AW1142" s="41"/>
      <c r="AY1142" s="41"/>
      <c r="BA1142" s="41"/>
      <c r="BC1142" s="41"/>
      <c r="BE1142" s="41"/>
      <c r="BG1142" s="41"/>
      <c r="BI1142" s="41"/>
      <c r="BK1142" s="41"/>
      <c r="BM1142" s="41"/>
      <c r="BO1142" s="41"/>
    </row>
    <row r="1143" spans="13:67" x14ac:dyDescent="0.2">
      <c r="M1143" s="41"/>
      <c r="O1143" s="41"/>
      <c r="Q1143" s="41"/>
      <c r="S1143" s="41"/>
      <c r="U1143" s="41"/>
      <c r="W1143" s="41"/>
      <c r="Y1143" s="41"/>
      <c r="AA1143" s="41"/>
      <c r="AC1143" s="41"/>
      <c r="AE1143" s="41"/>
      <c r="AG1143" s="41"/>
      <c r="AI1143" s="41"/>
      <c r="AK1143" s="41"/>
      <c r="AM1143" s="41"/>
      <c r="AO1143" s="41"/>
      <c r="AQ1143" s="41"/>
      <c r="AS1143" s="41"/>
      <c r="AU1143" s="41"/>
      <c r="AW1143" s="41"/>
      <c r="AY1143" s="41"/>
      <c r="BA1143" s="41"/>
      <c r="BC1143" s="41"/>
      <c r="BE1143" s="41"/>
      <c r="BG1143" s="41"/>
      <c r="BI1143" s="41"/>
      <c r="BK1143" s="41"/>
      <c r="BM1143" s="41"/>
      <c r="BO1143" s="41"/>
    </row>
    <row r="1144" spans="13:67" x14ac:dyDescent="0.2">
      <c r="M1144" s="41"/>
      <c r="O1144" s="41"/>
      <c r="Q1144" s="41"/>
      <c r="S1144" s="41"/>
      <c r="U1144" s="41"/>
      <c r="W1144" s="41"/>
      <c r="Y1144" s="41"/>
      <c r="AA1144" s="41"/>
      <c r="AC1144" s="41"/>
      <c r="AE1144" s="41"/>
      <c r="AG1144" s="41"/>
      <c r="AI1144" s="41"/>
      <c r="AK1144" s="41"/>
      <c r="AM1144" s="41"/>
      <c r="AO1144" s="41"/>
      <c r="AQ1144" s="41"/>
      <c r="AS1144" s="41"/>
      <c r="AU1144" s="41"/>
      <c r="AW1144" s="41"/>
      <c r="AY1144" s="41"/>
      <c r="BA1144" s="41"/>
      <c r="BC1144" s="41"/>
      <c r="BE1144" s="41"/>
      <c r="BG1144" s="41"/>
      <c r="BI1144" s="41"/>
      <c r="BK1144" s="41"/>
      <c r="BM1144" s="41"/>
      <c r="BO1144" s="41"/>
    </row>
    <row r="1145" spans="13:67" x14ac:dyDescent="0.2">
      <c r="M1145" s="41"/>
      <c r="O1145" s="41"/>
      <c r="Q1145" s="41"/>
      <c r="S1145" s="41"/>
      <c r="U1145" s="41"/>
      <c r="W1145" s="41"/>
      <c r="Y1145" s="41"/>
      <c r="AA1145" s="41"/>
      <c r="AC1145" s="41"/>
      <c r="AE1145" s="41"/>
      <c r="AG1145" s="41"/>
      <c r="AI1145" s="41"/>
      <c r="AK1145" s="41"/>
      <c r="AM1145" s="41"/>
      <c r="AO1145" s="41"/>
      <c r="AQ1145" s="41"/>
      <c r="AS1145" s="41"/>
      <c r="AU1145" s="41"/>
      <c r="AW1145" s="41"/>
      <c r="AY1145" s="41"/>
      <c r="BA1145" s="41"/>
      <c r="BC1145" s="41"/>
      <c r="BE1145" s="41"/>
      <c r="BG1145" s="41"/>
      <c r="BI1145" s="41"/>
      <c r="BK1145" s="41"/>
      <c r="BM1145" s="41"/>
      <c r="BO1145" s="41"/>
    </row>
    <row r="1146" spans="13:67" x14ac:dyDescent="0.2">
      <c r="M1146" s="41"/>
      <c r="O1146" s="41"/>
      <c r="Q1146" s="41"/>
      <c r="S1146" s="41"/>
      <c r="U1146" s="41"/>
      <c r="W1146" s="41"/>
      <c r="Y1146" s="41"/>
      <c r="AA1146" s="41"/>
      <c r="AC1146" s="41"/>
      <c r="AE1146" s="41"/>
      <c r="AG1146" s="41"/>
      <c r="AI1146" s="41"/>
      <c r="AK1146" s="41"/>
      <c r="AM1146" s="41"/>
      <c r="AO1146" s="41"/>
      <c r="AQ1146" s="41"/>
      <c r="AS1146" s="41"/>
      <c r="AU1146" s="41"/>
      <c r="AW1146" s="41"/>
      <c r="AY1146" s="41"/>
      <c r="BA1146" s="41"/>
      <c r="BC1146" s="41"/>
      <c r="BE1146" s="41"/>
      <c r="BG1146" s="41"/>
      <c r="BI1146" s="41"/>
      <c r="BK1146" s="41"/>
      <c r="BM1146" s="41"/>
      <c r="BO1146" s="41"/>
    </row>
    <row r="1147" spans="13:67" x14ac:dyDescent="0.2">
      <c r="M1147" s="41"/>
      <c r="O1147" s="41"/>
      <c r="Q1147" s="41"/>
      <c r="S1147" s="41"/>
      <c r="U1147" s="41"/>
      <c r="W1147" s="41"/>
      <c r="Y1147" s="41"/>
      <c r="AA1147" s="41"/>
      <c r="AC1147" s="41"/>
      <c r="AE1147" s="41"/>
      <c r="AG1147" s="41"/>
      <c r="AI1147" s="41"/>
      <c r="AK1147" s="41"/>
      <c r="AM1147" s="41"/>
      <c r="AO1147" s="41"/>
      <c r="AQ1147" s="41"/>
      <c r="AS1147" s="41"/>
      <c r="AU1147" s="41"/>
      <c r="AW1147" s="41"/>
      <c r="AY1147" s="41"/>
      <c r="BA1147" s="41"/>
      <c r="BC1147" s="41"/>
      <c r="BE1147" s="41"/>
      <c r="BG1147" s="41"/>
      <c r="BI1147" s="41"/>
      <c r="BK1147" s="41"/>
      <c r="BM1147" s="41"/>
      <c r="BO1147" s="41"/>
    </row>
    <row r="1148" spans="13:67" x14ac:dyDescent="0.2">
      <c r="M1148" s="41"/>
      <c r="O1148" s="41"/>
      <c r="Q1148" s="41"/>
      <c r="S1148" s="41"/>
      <c r="U1148" s="41"/>
      <c r="W1148" s="41"/>
      <c r="Y1148" s="41"/>
      <c r="AA1148" s="41"/>
      <c r="AC1148" s="41"/>
      <c r="AE1148" s="41"/>
      <c r="AG1148" s="41"/>
      <c r="AI1148" s="41"/>
      <c r="AK1148" s="41"/>
      <c r="AM1148" s="41"/>
      <c r="AO1148" s="41"/>
      <c r="AQ1148" s="41"/>
      <c r="AS1148" s="41"/>
      <c r="AU1148" s="41"/>
      <c r="AW1148" s="41"/>
      <c r="AY1148" s="41"/>
      <c r="BA1148" s="41"/>
      <c r="BC1148" s="41"/>
      <c r="BE1148" s="41"/>
      <c r="BG1148" s="41"/>
      <c r="BI1148" s="41"/>
      <c r="BK1148" s="41"/>
      <c r="BM1148" s="41"/>
      <c r="BO1148" s="41"/>
    </row>
    <row r="1149" spans="13:67" x14ac:dyDescent="0.2">
      <c r="M1149" s="41"/>
      <c r="O1149" s="41"/>
      <c r="Q1149" s="41"/>
      <c r="S1149" s="41"/>
      <c r="U1149" s="41"/>
      <c r="W1149" s="41"/>
      <c r="Y1149" s="41"/>
      <c r="AA1149" s="41"/>
      <c r="AC1149" s="41"/>
      <c r="AE1149" s="41"/>
      <c r="AG1149" s="41"/>
      <c r="AI1149" s="41"/>
      <c r="AK1149" s="41"/>
      <c r="AM1149" s="41"/>
      <c r="AO1149" s="41"/>
      <c r="AQ1149" s="41"/>
      <c r="AS1149" s="41"/>
      <c r="AU1149" s="41"/>
      <c r="AW1149" s="41"/>
      <c r="AY1149" s="41"/>
      <c r="BA1149" s="41"/>
      <c r="BC1149" s="41"/>
      <c r="BE1149" s="41"/>
      <c r="BG1149" s="41"/>
      <c r="BI1149" s="41"/>
      <c r="BK1149" s="41"/>
      <c r="BM1149" s="41"/>
      <c r="BO1149" s="41"/>
    </row>
    <row r="1150" spans="13:67" x14ac:dyDescent="0.2">
      <c r="M1150" s="41"/>
      <c r="O1150" s="41"/>
      <c r="Q1150" s="41"/>
      <c r="S1150" s="41"/>
      <c r="U1150" s="41"/>
      <c r="W1150" s="41"/>
      <c r="Y1150" s="41"/>
      <c r="AA1150" s="41"/>
      <c r="AC1150" s="41"/>
      <c r="AE1150" s="41"/>
      <c r="AG1150" s="41"/>
      <c r="AI1150" s="41"/>
      <c r="AK1150" s="41"/>
      <c r="AM1150" s="41"/>
      <c r="AO1150" s="41"/>
      <c r="AQ1150" s="41"/>
      <c r="AS1150" s="41"/>
      <c r="AU1150" s="41"/>
      <c r="AW1150" s="41"/>
      <c r="AY1150" s="41"/>
      <c r="BA1150" s="41"/>
      <c r="BC1150" s="41"/>
      <c r="BE1150" s="41"/>
      <c r="BG1150" s="41"/>
      <c r="BI1150" s="41"/>
      <c r="BK1150" s="41"/>
      <c r="BM1150" s="41"/>
      <c r="BO1150" s="41"/>
    </row>
    <row r="1151" spans="13:67" x14ac:dyDescent="0.2">
      <c r="M1151" s="41"/>
      <c r="O1151" s="41"/>
      <c r="Q1151" s="41"/>
      <c r="S1151" s="41"/>
      <c r="U1151" s="41"/>
      <c r="W1151" s="41"/>
      <c r="Y1151" s="41"/>
      <c r="AA1151" s="41"/>
      <c r="AC1151" s="41"/>
      <c r="AE1151" s="41"/>
      <c r="AG1151" s="41"/>
      <c r="AI1151" s="41"/>
      <c r="AK1151" s="41"/>
      <c r="AM1151" s="41"/>
      <c r="AO1151" s="41"/>
      <c r="AQ1151" s="41"/>
      <c r="AS1151" s="41"/>
      <c r="AU1151" s="41"/>
      <c r="AW1151" s="41"/>
      <c r="AY1151" s="41"/>
      <c r="BA1151" s="41"/>
      <c r="BC1151" s="41"/>
      <c r="BE1151" s="41"/>
      <c r="BG1151" s="41"/>
      <c r="BI1151" s="41"/>
      <c r="BK1151" s="41"/>
      <c r="BM1151" s="41"/>
      <c r="BO1151" s="41"/>
    </row>
    <row r="1152" spans="13:67" x14ac:dyDescent="0.2">
      <c r="M1152" s="41"/>
      <c r="O1152" s="41"/>
      <c r="Q1152" s="41"/>
      <c r="S1152" s="41"/>
      <c r="U1152" s="41"/>
      <c r="W1152" s="41"/>
      <c r="Y1152" s="41"/>
      <c r="AA1152" s="41"/>
      <c r="AC1152" s="41"/>
      <c r="AE1152" s="41"/>
      <c r="AG1152" s="41"/>
      <c r="AI1152" s="41"/>
      <c r="AK1152" s="41"/>
      <c r="AM1152" s="41"/>
      <c r="AO1152" s="41"/>
      <c r="AQ1152" s="41"/>
      <c r="AS1152" s="41"/>
      <c r="AU1152" s="41"/>
      <c r="AW1152" s="41"/>
      <c r="AY1152" s="41"/>
      <c r="BA1152" s="41"/>
      <c r="BC1152" s="41"/>
      <c r="BE1152" s="41"/>
      <c r="BG1152" s="41"/>
      <c r="BI1152" s="41"/>
      <c r="BK1152" s="41"/>
      <c r="BM1152" s="41"/>
      <c r="BO1152" s="41"/>
    </row>
    <row r="1153" spans="13:67" x14ac:dyDescent="0.2">
      <c r="M1153" s="41"/>
      <c r="O1153" s="41"/>
      <c r="Q1153" s="41"/>
      <c r="S1153" s="41"/>
      <c r="U1153" s="41"/>
      <c r="W1153" s="41"/>
      <c r="Y1153" s="41"/>
      <c r="AA1153" s="41"/>
      <c r="AC1153" s="41"/>
      <c r="AE1153" s="41"/>
      <c r="AG1153" s="41"/>
      <c r="AI1153" s="41"/>
      <c r="AK1153" s="41"/>
      <c r="AM1153" s="41"/>
      <c r="AO1153" s="41"/>
      <c r="AQ1153" s="41"/>
      <c r="AS1153" s="41"/>
      <c r="AU1153" s="41"/>
      <c r="AW1153" s="41"/>
      <c r="AY1153" s="41"/>
      <c r="BA1153" s="41"/>
      <c r="BC1153" s="41"/>
      <c r="BE1153" s="41"/>
      <c r="BG1153" s="41"/>
      <c r="BI1153" s="41"/>
      <c r="BK1153" s="41"/>
      <c r="BM1153" s="41"/>
      <c r="BO1153" s="41"/>
    </row>
    <row r="1154" spans="13:67" x14ac:dyDescent="0.2">
      <c r="M1154" s="41"/>
      <c r="O1154" s="41"/>
      <c r="Q1154" s="41"/>
      <c r="S1154" s="41"/>
      <c r="U1154" s="41"/>
      <c r="W1154" s="41"/>
      <c r="Y1154" s="41"/>
      <c r="AA1154" s="41"/>
      <c r="AC1154" s="41"/>
      <c r="AE1154" s="41"/>
      <c r="AG1154" s="41"/>
      <c r="AI1154" s="41"/>
      <c r="AK1154" s="41"/>
      <c r="AM1154" s="41"/>
      <c r="AO1154" s="41"/>
      <c r="AQ1154" s="41"/>
      <c r="AS1154" s="41"/>
      <c r="AU1154" s="41"/>
      <c r="AW1154" s="41"/>
      <c r="AY1154" s="41"/>
      <c r="BA1154" s="41"/>
      <c r="BC1154" s="41"/>
      <c r="BE1154" s="41"/>
      <c r="BG1154" s="41"/>
      <c r="BI1154" s="41"/>
      <c r="BK1154" s="41"/>
      <c r="BM1154" s="41"/>
      <c r="BO1154" s="41"/>
    </row>
    <row r="1155" spans="13:67" x14ac:dyDescent="0.2">
      <c r="M1155" s="41"/>
      <c r="O1155" s="41"/>
      <c r="Q1155" s="41"/>
      <c r="S1155" s="41"/>
      <c r="U1155" s="41"/>
      <c r="W1155" s="41"/>
      <c r="Y1155" s="41"/>
      <c r="AA1155" s="41"/>
      <c r="AC1155" s="41"/>
      <c r="AE1155" s="41"/>
      <c r="AG1155" s="41"/>
      <c r="AI1155" s="41"/>
      <c r="AK1155" s="41"/>
      <c r="AM1155" s="41"/>
      <c r="AO1155" s="41"/>
      <c r="AQ1155" s="41"/>
      <c r="AS1155" s="41"/>
      <c r="AU1155" s="41"/>
      <c r="AW1155" s="41"/>
      <c r="AY1155" s="41"/>
      <c r="BA1155" s="41"/>
      <c r="BC1155" s="41"/>
      <c r="BE1155" s="41"/>
      <c r="BG1155" s="41"/>
      <c r="BI1155" s="41"/>
      <c r="BK1155" s="41"/>
      <c r="BM1155" s="41"/>
      <c r="BO1155" s="41"/>
    </row>
    <row r="1156" spans="13:67" x14ac:dyDescent="0.2">
      <c r="M1156" s="41"/>
      <c r="O1156" s="41"/>
      <c r="Q1156" s="41"/>
      <c r="S1156" s="41"/>
      <c r="U1156" s="41"/>
      <c r="W1156" s="41"/>
      <c r="Y1156" s="41"/>
      <c r="AA1156" s="41"/>
      <c r="AC1156" s="41"/>
      <c r="AE1156" s="41"/>
      <c r="AG1156" s="41"/>
      <c r="AI1156" s="41"/>
      <c r="AK1156" s="41"/>
      <c r="AM1156" s="41"/>
      <c r="AO1156" s="41"/>
      <c r="AQ1156" s="41"/>
      <c r="AS1156" s="41"/>
      <c r="AU1156" s="41"/>
      <c r="AW1156" s="41"/>
      <c r="AY1156" s="41"/>
      <c r="BA1156" s="41"/>
      <c r="BC1156" s="41"/>
      <c r="BE1156" s="41"/>
      <c r="BG1156" s="41"/>
      <c r="BI1156" s="41"/>
      <c r="BK1156" s="41"/>
      <c r="BM1156" s="41"/>
      <c r="BO1156" s="41"/>
    </row>
    <row r="1157" spans="13:67" x14ac:dyDescent="0.2">
      <c r="M1157" s="41"/>
      <c r="O1157" s="41"/>
      <c r="Q1157" s="41"/>
      <c r="S1157" s="41"/>
      <c r="U1157" s="41"/>
      <c r="W1157" s="41"/>
      <c r="Y1157" s="41"/>
      <c r="AA1157" s="41"/>
      <c r="AC1157" s="41"/>
      <c r="AE1157" s="41"/>
      <c r="AG1157" s="41"/>
      <c r="AI1157" s="41"/>
      <c r="AK1157" s="41"/>
      <c r="AM1157" s="41"/>
      <c r="AO1157" s="41"/>
      <c r="AQ1157" s="41"/>
      <c r="AS1157" s="41"/>
      <c r="AU1157" s="41"/>
      <c r="AW1157" s="41"/>
      <c r="AY1157" s="41"/>
      <c r="BA1157" s="41"/>
      <c r="BC1157" s="41"/>
      <c r="BE1157" s="41"/>
      <c r="BG1157" s="41"/>
      <c r="BI1157" s="41"/>
      <c r="BK1157" s="41"/>
      <c r="BM1157" s="41"/>
      <c r="BO1157" s="41"/>
    </row>
    <row r="1158" spans="13:67" x14ac:dyDescent="0.2">
      <c r="M1158" s="41"/>
      <c r="O1158" s="41"/>
      <c r="Q1158" s="41"/>
      <c r="S1158" s="41"/>
      <c r="U1158" s="41"/>
      <c r="W1158" s="41"/>
      <c r="Y1158" s="41"/>
      <c r="AA1158" s="41"/>
      <c r="AC1158" s="41"/>
      <c r="AE1158" s="41"/>
      <c r="AG1158" s="41"/>
      <c r="AI1158" s="41"/>
      <c r="AK1158" s="41"/>
      <c r="AM1158" s="41"/>
      <c r="AO1158" s="41"/>
      <c r="AQ1158" s="41"/>
      <c r="AS1158" s="41"/>
      <c r="AU1158" s="41"/>
      <c r="AW1158" s="41"/>
      <c r="AY1158" s="41"/>
      <c r="BA1158" s="41"/>
      <c r="BC1158" s="41"/>
      <c r="BE1158" s="41"/>
      <c r="BG1158" s="41"/>
      <c r="BI1158" s="41"/>
      <c r="BK1158" s="41"/>
      <c r="BM1158" s="41"/>
      <c r="BO1158" s="41"/>
    </row>
    <row r="1159" spans="13:67" x14ac:dyDescent="0.2">
      <c r="M1159" s="41"/>
      <c r="O1159" s="41"/>
      <c r="Q1159" s="41"/>
      <c r="S1159" s="41"/>
      <c r="U1159" s="41"/>
      <c r="W1159" s="41"/>
      <c r="Y1159" s="41"/>
      <c r="AA1159" s="41"/>
      <c r="AC1159" s="41"/>
      <c r="AE1159" s="41"/>
      <c r="AG1159" s="41"/>
      <c r="AI1159" s="41"/>
      <c r="AK1159" s="41"/>
      <c r="AM1159" s="41"/>
      <c r="AO1159" s="41"/>
      <c r="AQ1159" s="41"/>
      <c r="AS1159" s="41"/>
      <c r="AU1159" s="41"/>
      <c r="AW1159" s="41"/>
      <c r="AY1159" s="41"/>
      <c r="BA1159" s="41"/>
      <c r="BC1159" s="41"/>
      <c r="BE1159" s="41"/>
      <c r="BG1159" s="41"/>
      <c r="BI1159" s="41"/>
      <c r="BK1159" s="41"/>
      <c r="BM1159" s="41"/>
      <c r="BO1159" s="41"/>
    </row>
    <row r="1160" spans="13:67" x14ac:dyDescent="0.2">
      <c r="M1160" s="41"/>
      <c r="O1160" s="41"/>
      <c r="Q1160" s="41"/>
      <c r="S1160" s="41"/>
      <c r="U1160" s="41"/>
      <c r="W1160" s="41"/>
      <c r="Y1160" s="41"/>
      <c r="AA1160" s="41"/>
      <c r="AC1160" s="41"/>
      <c r="AE1160" s="41"/>
      <c r="AG1160" s="41"/>
      <c r="AI1160" s="41"/>
      <c r="AK1160" s="41"/>
      <c r="AM1160" s="41"/>
      <c r="AO1160" s="41"/>
      <c r="AQ1160" s="41"/>
      <c r="AS1160" s="41"/>
      <c r="AU1160" s="41"/>
      <c r="AW1160" s="41"/>
      <c r="AY1160" s="41"/>
      <c r="BA1160" s="41"/>
      <c r="BC1160" s="41"/>
      <c r="BE1160" s="41"/>
      <c r="BG1160" s="41"/>
      <c r="BI1160" s="41"/>
      <c r="BK1160" s="41"/>
      <c r="BM1160" s="41"/>
      <c r="BO1160" s="41"/>
    </row>
    <row r="1161" spans="13:67" x14ac:dyDescent="0.2">
      <c r="M1161" s="41"/>
      <c r="O1161" s="41"/>
      <c r="Q1161" s="41"/>
      <c r="S1161" s="41"/>
      <c r="U1161" s="41"/>
      <c r="W1161" s="41"/>
      <c r="Y1161" s="41"/>
      <c r="AA1161" s="41"/>
      <c r="AC1161" s="41"/>
      <c r="AE1161" s="41"/>
      <c r="AG1161" s="41"/>
      <c r="AI1161" s="41"/>
      <c r="AK1161" s="41"/>
      <c r="AM1161" s="41"/>
      <c r="AO1161" s="41"/>
      <c r="AQ1161" s="41"/>
      <c r="AS1161" s="41"/>
      <c r="AU1161" s="41"/>
      <c r="AW1161" s="41"/>
      <c r="AY1161" s="41"/>
      <c r="BA1161" s="41"/>
      <c r="BC1161" s="41"/>
      <c r="BE1161" s="41"/>
      <c r="BG1161" s="41"/>
      <c r="BI1161" s="41"/>
      <c r="BK1161" s="41"/>
      <c r="BM1161" s="41"/>
      <c r="BO1161" s="41"/>
    </row>
    <row r="1162" spans="13:67" x14ac:dyDescent="0.2">
      <c r="M1162" s="41"/>
      <c r="O1162" s="41"/>
      <c r="Q1162" s="41"/>
      <c r="S1162" s="41"/>
      <c r="U1162" s="41"/>
      <c r="W1162" s="41"/>
      <c r="Y1162" s="41"/>
      <c r="AA1162" s="41"/>
      <c r="AC1162" s="41"/>
      <c r="AE1162" s="41"/>
      <c r="AG1162" s="41"/>
      <c r="AI1162" s="41"/>
      <c r="AK1162" s="41"/>
      <c r="AM1162" s="41"/>
      <c r="AO1162" s="41"/>
      <c r="AQ1162" s="41"/>
      <c r="AS1162" s="41"/>
      <c r="AU1162" s="41"/>
      <c r="AW1162" s="41"/>
      <c r="AY1162" s="41"/>
      <c r="BA1162" s="41"/>
      <c r="BC1162" s="41"/>
      <c r="BE1162" s="41"/>
      <c r="BG1162" s="41"/>
      <c r="BI1162" s="41"/>
      <c r="BK1162" s="41"/>
      <c r="BM1162" s="41"/>
      <c r="BO1162" s="41"/>
    </row>
    <row r="1163" spans="13:67" x14ac:dyDescent="0.2">
      <c r="M1163" s="41"/>
      <c r="O1163" s="41"/>
      <c r="Q1163" s="41"/>
      <c r="S1163" s="41"/>
      <c r="U1163" s="41"/>
      <c r="W1163" s="41"/>
      <c r="Y1163" s="41"/>
      <c r="AA1163" s="41"/>
      <c r="AC1163" s="41"/>
      <c r="AE1163" s="41"/>
      <c r="AG1163" s="41"/>
      <c r="AI1163" s="41"/>
      <c r="AK1163" s="41"/>
      <c r="AM1163" s="41"/>
      <c r="AO1163" s="41"/>
      <c r="AQ1163" s="41"/>
      <c r="AS1163" s="41"/>
      <c r="AU1163" s="41"/>
      <c r="AW1163" s="41"/>
      <c r="AY1163" s="41"/>
      <c r="BA1163" s="41"/>
      <c r="BC1163" s="41"/>
      <c r="BE1163" s="41"/>
      <c r="BG1163" s="41"/>
      <c r="BI1163" s="41"/>
      <c r="BK1163" s="41"/>
      <c r="BM1163" s="41"/>
      <c r="BO1163" s="41"/>
    </row>
    <row r="1164" spans="13:67" x14ac:dyDescent="0.2">
      <c r="M1164" s="41"/>
      <c r="O1164" s="41"/>
      <c r="Q1164" s="41"/>
      <c r="S1164" s="41"/>
      <c r="U1164" s="41"/>
      <c r="W1164" s="41"/>
      <c r="Y1164" s="41"/>
      <c r="AA1164" s="41"/>
      <c r="AC1164" s="41"/>
      <c r="AE1164" s="41"/>
      <c r="AG1164" s="41"/>
      <c r="AI1164" s="41"/>
      <c r="AK1164" s="41"/>
      <c r="AM1164" s="41"/>
      <c r="AO1164" s="41"/>
      <c r="AQ1164" s="41"/>
      <c r="AS1164" s="41"/>
      <c r="AU1164" s="41"/>
      <c r="AW1164" s="41"/>
      <c r="AY1164" s="41"/>
      <c r="BA1164" s="41"/>
      <c r="BC1164" s="41"/>
      <c r="BE1164" s="41"/>
      <c r="BG1164" s="41"/>
      <c r="BI1164" s="41"/>
      <c r="BK1164" s="41"/>
      <c r="BM1164" s="41"/>
      <c r="BO1164" s="41"/>
    </row>
    <row r="1165" spans="13:67" x14ac:dyDescent="0.2">
      <c r="M1165" s="41"/>
      <c r="O1165" s="41"/>
      <c r="Q1165" s="41"/>
      <c r="S1165" s="41"/>
      <c r="U1165" s="41"/>
      <c r="W1165" s="41"/>
      <c r="Y1165" s="41"/>
      <c r="AA1165" s="41"/>
      <c r="AC1165" s="41"/>
      <c r="AE1165" s="41"/>
      <c r="AG1165" s="41"/>
      <c r="AI1165" s="41"/>
      <c r="AK1165" s="41"/>
      <c r="AM1165" s="41"/>
      <c r="AO1165" s="41"/>
      <c r="AQ1165" s="41"/>
      <c r="AS1165" s="41"/>
      <c r="AU1165" s="41"/>
      <c r="AW1165" s="41"/>
      <c r="AY1165" s="41"/>
      <c r="BA1165" s="41"/>
      <c r="BC1165" s="41"/>
      <c r="BE1165" s="41"/>
      <c r="BG1165" s="41"/>
      <c r="BI1165" s="41"/>
      <c r="BK1165" s="41"/>
      <c r="BM1165" s="41"/>
      <c r="BO1165" s="41"/>
    </row>
    <row r="1166" spans="13:67" x14ac:dyDescent="0.2">
      <c r="M1166" s="41"/>
      <c r="O1166" s="41"/>
      <c r="Q1166" s="41"/>
      <c r="S1166" s="41"/>
      <c r="U1166" s="41"/>
      <c r="W1166" s="41"/>
      <c r="Y1166" s="41"/>
      <c r="AA1166" s="41"/>
      <c r="AC1166" s="41"/>
      <c r="AE1166" s="41"/>
      <c r="AG1166" s="41"/>
      <c r="AI1166" s="41"/>
      <c r="AK1166" s="41"/>
      <c r="AM1166" s="41"/>
      <c r="AO1166" s="41"/>
      <c r="AQ1166" s="41"/>
      <c r="AS1166" s="41"/>
      <c r="AU1166" s="41"/>
      <c r="AW1166" s="41"/>
      <c r="AY1166" s="41"/>
      <c r="BA1166" s="41"/>
      <c r="BC1166" s="41"/>
      <c r="BE1166" s="41"/>
      <c r="BG1166" s="41"/>
      <c r="BI1166" s="41"/>
      <c r="BK1166" s="41"/>
      <c r="BM1166" s="41"/>
      <c r="BO1166" s="41"/>
    </row>
    <row r="1167" spans="13:67" x14ac:dyDescent="0.2">
      <c r="M1167" s="41"/>
      <c r="O1167" s="41"/>
      <c r="Q1167" s="41"/>
      <c r="S1167" s="41"/>
      <c r="U1167" s="41"/>
      <c r="W1167" s="41"/>
      <c r="Y1167" s="41"/>
      <c r="AA1167" s="41"/>
      <c r="AC1167" s="41"/>
      <c r="AE1167" s="41"/>
      <c r="AG1167" s="41"/>
      <c r="AI1167" s="41"/>
      <c r="AK1167" s="41"/>
      <c r="AM1167" s="41"/>
      <c r="AO1167" s="41"/>
      <c r="AQ1167" s="41"/>
      <c r="AS1167" s="41"/>
      <c r="AU1167" s="41"/>
      <c r="AW1167" s="41"/>
      <c r="AY1167" s="41"/>
      <c r="BA1167" s="41"/>
      <c r="BC1167" s="41"/>
      <c r="BE1167" s="41"/>
      <c r="BG1167" s="41"/>
      <c r="BI1167" s="41"/>
      <c r="BK1167" s="41"/>
      <c r="BM1167" s="41"/>
      <c r="BO1167" s="41"/>
    </row>
    <row r="1168" spans="13:67" x14ac:dyDescent="0.2">
      <c r="M1168" s="41"/>
      <c r="O1168" s="41"/>
      <c r="Q1168" s="41"/>
      <c r="S1168" s="41"/>
      <c r="U1168" s="41"/>
      <c r="W1168" s="41"/>
      <c r="Y1168" s="41"/>
      <c r="AA1168" s="41"/>
      <c r="AC1168" s="41"/>
      <c r="AE1168" s="41"/>
      <c r="AG1168" s="41"/>
      <c r="AI1168" s="41"/>
      <c r="AK1168" s="41"/>
      <c r="AM1168" s="41"/>
      <c r="AO1168" s="41"/>
      <c r="AQ1168" s="41"/>
      <c r="AS1168" s="41"/>
      <c r="AU1168" s="41"/>
      <c r="AW1168" s="41"/>
      <c r="AY1168" s="41"/>
      <c r="BA1168" s="41"/>
      <c r="BC1168" s="41"/>
      <c r="BE1168" s="41"/>
      <c r="BG1168" s="41"/>
      <c r="BI1168" s="41"/>
      <c r="BK1168" s="41"/>
      <c r="BM1168" s="41"/>
      <c r="BO1168" s="41"/>
    </row>
    <row r="1169" spans="13:67" x14ac:dyDescent="0.2">
      <c r="M1169" s="41"/>
      <c r="O1169" s="41"/>
      <c r="Q1169" s="41"/>
      <c r="S1169" s="41"/>
      <c r="U1169" s="41"/>
      <c r="W1169" s="41"/>
      <c r="Y1169" s="41"/>
      <c r="AA1169" s="41"/>
      <c r="AC1169" s="41"/>
      <c r="AE1169" s="41"/>
      <c r="AG1169" s="41"/>
      <c r="AI1169" s="41"/>
      <c r="AK1169" s="41"/>
      <c r="AM1169" s="41"/>
      <c r="AO1169" s="41"/>
      <c r="AQ1169" s="41"/>
      <c r="AS1169" s="41"/>
      <c r="AU1169" s="41"/>
      <c r="AW1169" s="41"/>
      <c r="AY1169" s="41"/>
      <c r="BA1169" s="41"/>
      <c r="BC1169" s="41"/>
      <c r="BE1169" s="41"/>
      <c r="BG1169" s="41"/>
      <c r="BI1169" s="41"/>
      <c r="BK1169" s="41"/>
      <c r="BM1169" s="41"/>
      <c r="BO1169" s="41"/>
    </row>
    <row r="1170" spans="13:67" x14ac:dyDescent="0.2">
      <c r="M1170" s="41"/>
      <c r="O1170" s="41"/>
      <c r="Q1170" s="41"/>
      <c r="S1170" s="41"/>
      <c r="U1170" s="41"/>
      <c r="W1170" s="41"/>
      <c r="Y1170" s="41"/>
      <c r="AA1170" s="41"/>
      <c r="AC1170" s="41"/>
      <c r="AE1170" s="41"/>
      <c r="AG1170" s="41"/>
      <c r="AI1170" s="41"/>
      <c r="AK1170" s="41"/>
      <c r="AM1170" s="41"/>
      <c r="AO1170" s="41"/>
      <c r="AQ1170" s="41"/>
      <c r="AS1170" s="41"/>
      <c r="AU1170" s="41"/>
      <c r="AW1170" s="41"/>
      <c r="AY1170" s="41"/>
      <c r="BA1170" s="41"/>
      <c r="BC1170" s="41"/>
      <c r="BE1170" s="41"/>
      <c r="BG1170" s="41"/>
      <c r="BI1170" s="41"/>
      <c r="BK1170" s="41"/>
      <c r="BM1170" s="41"/>
      <c r="BO1170" s="41"/>
    </row>
    <row r="1171" spans="13:67" x14ac:dyDescent="0.2">
      <c r="M1171" s="41"/>
      <c r="O1171" s="41"/>
      <c r="Q1171" s="41"/>
      <c r="S1171" s="41"/>
      <c r="U1171" s="41"/>
      <c r="W1171" s="41"/>
      <c r="Y1171" s="41"/>
      <c r="AA1171" s="41"/>
      <c r="AC1171" s="41"/>
      <c r="AE1171" s="41"/>
      <c r="AG1171" s="41"/>
      <c r="AI1171" s="41"/>
      <c r="AK1171" s="41"/>
      <c r="AM1171" s="41"/>
      <c r="AO1171" s="41"/>
      <c r="AQ1171" s="41"/>
      <c r="AS1171" s="41"/>
      <c r="AU1171" s="41"/>
      <c r="AW1171" s="41"/>
      <c r="AY1171" s="41"/>
      <c r="BA1171" s="41"/>
      <c r="BC1171" s="41"/>
      <c r="BE1171" s="41"/>
      <c r="BG1171" s="41"/>
      <c r="BI1171" s="41"/>
      <c r="BK1171" s="41"/>
      <c r="BM1171" s="41"/>
      <c r="BO1171" s="41"/>
    </row>
    <row r="1172" spans="13:67" x14ac:dyDescent="0.2">
      <c r="M1172" s="41"/>
      <c r="O1172" s="41"/>
      <c r="Q1172" s="41"/>
      <c r="S1172" s="41"/>
      <c r="U1172" s="41"/>
      <c r="W1172" s="41"/>
      <c r="Y1172" s="41"/>
      <c r="AA1172" s="41"/>
      <c r="AC1172" s="41"/>
      <c r="AE1172" s="41"/>
      <c r="AG1172" s="41"/>
      <c r="AI1172" s="41"/>
      <c r="AK1172" s="41"/>
      <c r="AM1172" s="41"/>
      <c r="AO1172" s="41"/>
      <c r="AQ1172" s="41"/>
      <c r="AS1172" s="41"/>
      <c r="AU1172" s="41"/>
      <c r="AW1172" s="41"/>
      <c r="AY1172" s="41"/>
      <c r="BA1172" s="41"/>
      <c r="BC1172" s="41"/>
      <c r="BE1172" s="41"/>
      <c r="BG1172" s="41"/>
      <c r="BI1172" s="41"/>
      <c r="BK1172" s="41"/>
      <c r="BM1172" s="41"/>
      <c r="BO1172" s="41"/>
    </row>
    <row r="1173" spans="13:67" x14ac:dyDescent="0.2">
      <c r="M1173" s="41"/>
      <c r="O1173" s="41"/>
      <c r="Q1173" s="41"/>
      <c r="S1173" s="41"/>
      <c r="U1173" s="41"/>
      <c r="W1173" s="41"/>
      <c r="Y1173" s="41"/>
      <c r="AA1173" s="41"/>
      <c r="AC1173" s="41"/>
      <c r="AE1173" s="41"/>
      <c r="AG1173" s="41"/>
      <c r="AI1173" s="41"/>
      <c r="AK1173" s="41"/>
      <c r="AM1173" s="41"/>
      <c r="AO1173" s="41"/>
      <c r="AQ1173" s="41"/>
      <c r="AS1173" s="41"/>
      <c r="AU1173" s="41"/>
      <c r="AW1173" s="41"/>
      <c r="AY1173" s="41"/>
      <c r="BA1173" s="41"/>
      <c r="BC1173" s="41"/>
      <c r="BE1173" s="41"/>
      <c r="BG1173" s="41"/>
      <c r="BI1173" s="41"/>
      <c r="BK1173" s="41"/>
      <c r="BM1173" s="41"/>
      <c r="BO1173" s="41"/>
    </row>
    <row r="1174" spans="13:67" x14ac:dyDescent="0.2">
      <c r="M1174" s="41"/>
      <c r="O1174" s="41"/>
      <c r="Q1174" s="41"/>
      <c r="S1174" s="41"/>
      <c r="U1174" s="41"/>
      <c r="W1174" s="41"/>
      <c r="Y1174" s="41"/>
      <c r="AA1174" s="41"/>
      <c r="AC1174" s="41"/>
      <c r="AE1174" s="41"/>
      <c r="AG1174" s="41"/>
      <c r="AI1174" s="41"/>
      <c r="AK1174" s="41"/>
      <c r="AM1174" s="41"/>
      <c r="AO1174" s="41"/>
      <c r="AQ1174" s="41"/>
      <c r="AS1174" s="41"/>
      <c r="AU1174" s="41"/>
      <c r="AW1174" s="41"/>
      <c r="AY1174" s="41"/>
      <c r="BA1174" s="41"/>
      <c r="BC1174" s="41"/>
      <c r="BE1174" s="41"/>
      <c r="BG1174" s="41"/>
      <c r="BI1174" s="41"/>
      <c r="BK1174" s="41"/>
      <c r="BM1174" s="41"/>
      <c r="BO1174" s="41"/>
    </row>
    <row r="1175" spans="13:67" x14ac:dyDescent="0.2">
      <c r="M1175" s="41"/>
      <c r="O1175" s="41"/>
      <c r="Q1175" s="41"/>
      <c r="S1175" s="41"/>
      <c r="U1175" s="41"/>
      <c r="W1175" s="41"/>
      <c r="Y1175" s="41"/>
      <c r="AA1175" s="41"/>
      <c r="AC1175" s="41"/>
      <c r="AE1175" s="41"/>
      <c r="AG1175" s="41"/>
      <c r="AI1175" s="41"/>
      <c r="AK1175" s="41"/>
      <c r="AM1175" s="41"/>
      <c r="AO1175" s="41"/>
      <c r="AQ1175" s="41"/>
      <c r="AS1175" s="41"/>
      <c r="AU1175" s="41"/>
      <c r="AW1175" s="41"/>
      <c r="AY1175" s="41"/>
      <c r="BA1175" s="41"/>
      <c r="BC1175" s="41"/>
      <c r="BE1175" s="41"/>
      <c r="BG1175" s="41"/>
      <c r="BI1175" s="41"/>
      <c r="BK1175" s="41"/>
      <c r="BM1175" s="41"/>
      <c r="BO1175" s="41"/>
    </row>
    <row r="1176" spans="13:67" x14ac:dyDescent="0.2">
      <c r="M1176" s="41"/>
      <c r="O1176" s="41"/>
      <c r="Q1176" s="41"/>
      <c r="S1176" s="41"/>
      <c r="U1176" s="41"/>
      <c r="W1176" s="41"/>
      <c r="Y1176" s="41"/>
      <c r="AA1176" s="41"/>
      <c r="AC1176" s="41"/>
      <c r="AE1176" s="41"/>
      <c r="AG1176" s="41"/>
      <c r="AI1176" s="41"/>
      <c r="AK1176" s="41"/>
      <c r="AM1176" s="41"/>
      <c r="AO1176" s="41"/>
      <c r="AQ1176" s="41"/>
      <c r="AS1176" s="41"/>
      <c r="AU1176" s="41"/>
      <c r="AW1176" s="41"/>
      <c r="AY1176" s="41"/>
      <c r="BA1176" s="41"/>
      <c r="BC1176" s="41"/>
      <c r="BE1176" s="41"/>
      <c r="BG1176" s="41"/>
      <c r="BI1176" s="41"/>
      <c r="BK1176" s="41"/>
      <c r="BM1176" s="41"/>
      <c r="BO1176" s="41"/>
    </row>
    <row r="1177" spans="13:67" x14ac:dyDescent="0.2">
      <c r="M1177" s="41"/>
      <c r="O1177" s="41"/>
      <c r="Q1177" s="41"/>
      <c r="S1177" s="41"/>
      <c r="U1177" s="41"/>
      <c r="W1177" s="41"/>
      <c r="Y1177" s="41"/>
      <c r="AA1177" s="41"/>
      <c r="AC1177" s="41"/>
      <c r="AE1177" s="41"/>
      <c r="AG1177" s="41"/>
      <c r="AI1177" s="41"/>
      <c r="AK1177" s="41"/>
      <c r="AM1177" s="41"/>
      <c r="AO1177" s="41"/>
      <c r="AQ1177" s="41"/>
      <c r="AS1177" s="41"/>
      <c r="AU1177" s="41"/>
      <c r="AW1177" s="41"/>
      <c r="AY1177" s="41"/>
      <c r="BA1177" s="41"/>
      <c r="BC1177" s="41"/>
      <c r="BE1177" s="41"/>
      <c r="BG1177" s="41"/>
      <c r="BI1177" s="41"/>
      <c r="BK1177" s="41"/>
      <c r="BM1177" s="41"/>
      <c r="BO1177" s="41"/>
    </row>
    <row r="1178" spans="13:67" x14ac:dyDescent="0.2">
      <c r="M1178" s="41"/>
      <c r="O1178" s="41"/>
      <c r="Q1178" s="41"/>
      <c r="S1178" s="41"/>
      <c r="U1178" s="41"/>
      <c r="W1178" s="41"/>
      <c r="Y1178" s="41"/>
      <c r="AA1178" s="41"/>
      <c r="AC1178" s="41"/>
      <c r="AE1178" s="41"/>
      <c r="AG1178" s="41"/>
      <c r="AI1178" s="41"/>
      <c r="AK1178" s="41"/>
      <c r="AM1178" s="41"/>
      <c r="AO1178" s="41"/>
      <c r="AQ1178" s="41"/>
      <c r="AS1178" s="41"/>
      <c r="AU1178" s="41"/>
      <c r="AW1178" s="41"/>
      <c r="AY1178" s="41"/>
      <c r="BA1178" s="41"/>
      <c r="BC1178" s="41"/>
      <c r="BE1178" s="41"/>
      <c r="BG1178" s="41"/>
      <c r="BI1178" s="41"/>
      <c r="BK1178" s="41"/>
      <c r="BM1178" s="41"/>
      <c r="BO1178" s="41"/>
    </row>
    <row r="1179" spans="13:67" x14ac:dyDescent="0.2">
      <c r="M1179" s="41"/>
      <c r="O1179" s="41"/>
      <c r="Q1179" s="41"/>
      <c r="S1179" s="41"/>
      <c r="U1179" s="41"/>
      <c r="W1179" s="41"/>
      <c r="Y1179" s="41"/>
      <c r="AA1179" s="41"/>
      <c r="AC1179" s="41"/>
      <c r="AE1179" s="41"/>
      <c r="AG1179" s="41"/>
      <c r="AI1179" s="41"/>
      <c r="AK1179" s="41"/>
      <c r="AM1179" s="41"/>
      <c r="AO1179" s="41"/>
      <c r="AQ1179" s="41"/>
      <c r="AS1179" s="41"/>
      <c r="AU1179" s="41"/>
      <c r="AW1179" s="41"/>
      <c r="AY1179" s="41"/>
      <c r="BA1179" s="41"/>
      <c r="BC1179" s="41"/>
      <c r="BE1179" s="41"/>
      <c r="BG1179" s="41"/>
      <c r="BI1179" s="41"/>
      <c r="BK1179" s="41"/>
      <c r="BM1179" s="41"/>
      <c r="BO1179" s="41"/>
    </row>
    <row r="1180" spans="13:67" x14ac:dyDescent="0.2">
      <c r="M1180" s="41"/>
      <c r="O1180" s="41"/>
      <c r="Q1180" s="41"/>
      <c r="S1180" s="41"/>
      <c r="U1180" s="41"/>
      <c r="W1180" s="41"/>
      <c r="Y1180" s="41"/>
      <c r="AA1180" s="41"/>
      <c r="AC1180" s="41"/>
      <c r="AE1180" s="41"/>
      <c r="AG1180" s="41"/>
      <c r="AI1180" s="41"/>
      <c r="AK1180" s="41"/>
      <c r="AM1180" s="41"/>
      <c r="AO1180" s="41"/>
      <c r="AQ1180" s="41"/>
      <c r="AS1180" s="41"/>
      <c r="AU1180" s="41"/>
      <c r="AW1180" s="41"/>
      <c r="AY1180" s="41"/>
      <c r="BA1180" s="41"/>
      <c r="BC1180" s="41"/>
      <c r="BE1180" s="41"/>
      <c r="BG1180" s="41"/>
      <c r="BI1180" s="41"/>
      <c r="BK1180" s="41"/>
      <c r="BM1180" s="41"/>
      <c r="BO1180" s="41"/>
    </row>
    <row r="1181" spans="13:67" x14ac:dyDescent="0.2">
      <c r="M1181" s="41"/>
      <c r="O1181" s="41"/>
      <c r="Q1181" s="41"/>
      <c r="S1181" s="41"/>
      <c r="U1181" s="41"/>
      <c r="W1181" s="41"/>
      <c r="Y1181" s="41"/>
      <c r="AA1181" s="41"/>
      <c r="AC1181" s="41"/>
      <c r="AE1181" s="41"/>
      <c r="AG1181" s="41"/>
      <c r="AI1181" s="41"/>
      <c r="AK1181" s="41"/>
      <c r="AM1181" s="41"/>
      <c r="AO1181" s="41"/>
      <c r="AQ1181" s="41"/>
      <c r="AS1181" s="41"/>
      <c r="AU1181" s="41"/>
      <c r="AW1181" s="41"/>
      <c r="AY1181" s="41"/>
      <c r="BA1181" s="41"/>
      <c r="BC1181" s="41"/>
      <c r="BE1181" s="41"/>
      <c r="BG1181" s="41"/>
      <c r="BI1181" s="41"/>
      <c r="BK1181" s="41"/>
      <c r="BM1181" s="41"/>
      <c r="BO1181" s="41"/>
    </row>
    <row r="1182" spans="13:67" x14ac:dyDescent="0.2">
      <c r="M1182" s="41"/>
      <c r="O1182" s="41"/>
      <c r="Q1182" s="41"/>
      <c r="S1182" s="41"/>
      <c r="U1182" s="41"/>
      <c r="W1182" s="41"/>
      <c r="Y1182" s="41"/>
      <c r="AA1182" s="41"/>
      <c r="AC1182" s="41"/>
      <c r="AE1182" s="41"/>
      <c r="AG1182" s="41"/>
      <c r="AI1182" s="41"/>
      <c r="AK1182" s="41"/>
      <c r="AM1182" s="41"/>
      <c r="AO1182" s="41"/>
      <c r="AQ1182" s="41"/>
      <c r="AS1182" s="41"/>
      <c r="AU1182" s="41"/>
      <c r="AW1182" s="41"/>
      <c r="AY1182" s="41"/>
      <c r="BA1182" s="41"/>
      <c r="BC1182" s="41"/>
      <c r="BE1182" s="41"/>
      <c r="BG1182" s="41"/>
      <c r="BI1182" s="41"/>
      <c r="BK1182" s="41"/>
      <c r="BM1182" s="41"/>
      <c r="BO1182" s="41"/>
    </row>
    <row r="1183" spans="13:67" x14ac:dyDescent="0.2">
      <c r="M1183" s="41"/>
      <c r="O1183" s="41"/>
      <c r="Q1183" s="41"/>
      <c r="S1183" s="41"/>
      <c r="U1183" s="41"/>
      <c r="W1183" s="41"/>
      <c r="Y1183" s="41"/>
      <c r="AA1183" s="41"/>
      <c r="AC1183" s="41"/>
      <c r="AE1183" s="41"/>
      <c r="AG1183" s="41"/>
      <c r="AI1183" s="41"/>
      <c r="AK1183" s="41"/>
      <c r="AM1183" s="41"/>
      <c r="AO1183" s="41"/>
      <c r="AQ1183" s="41"/>
      <c r="AS1183" s="41"/>
      <c r="AU1183" s="41"/>
      <c r="AW1183" s="41"/>
      <c r="AY1183" s="41"/>
      <c r="BA1183" s="41"/>
      <c r="BC1183" s="41"/>
      <c r="BE1183" s="41"/>
      <c r="BG1183" s="41"/>
      <c r="BI1183" s="41"/>
      <c r="BK1183" s="41"/>
      <c r="BM1183" s="41"/>
      <c r="BO1183" s="41"/>
    </row>
    <row r="1184" spans="13:67" x14ac:dyDescent="0.2">
      <c r="M1184" s="41"/>
      <c r="O1184" s="41"/>
      <c r="Q1184" s="41"/>
      <c r="S1184" s="41"/>
      <c r="U1184" s="41"/>
      <c r="W1184" s="41"/>
      <c r="Y1184" s="41"/>
      <c r="AA1184" s="41"/>
      <c r="AC1184" s="41"/>
      <c r="AE1184" s="41"/>
      <c r="AG1184" s="41"/>
      <c r="AI1184" s="41"/>
      <c r="AK1184" s="41"/>
      <c r="AM1184" s="41"/>
      <c r="AO1184" s="41"/>
      <c r="AQ1184" s="41"/>
      <c r="AS1184" s="41"/>
      <c r="AU1184" s="41"/>
      <c r="AW1184" s="41"/>
      <c r="AY1184" s="41"/>
      <c r="BA1184" s="41"/>
      <c r="BC1184" s="41"/>
      <c r="BE1184" s="41"/>
      <c r="BG1184" s="41"/>
      <c r="BI1184" s="41"/>
      <c r="BK1184" s="41"/>
      <c r="BM1184" s="41"/>
      <c r="BO1184" s="41"/>
    </row>
    <row r="1185" spans="13:67" x14ac:dyDescent="0.2">
      <c r="M1185" s="41"/>
      <c r="O1185" s="41"/>
      <c r="Q1185" s="41"/>
      <c r="S1185" s="41"/>
      <c r="U1185" s="41"/>
      <c r="W1185" s="41"/>
      <c r="Y1185" s="41"/>
      <c r="AA1185" s="41"/>
      <c r="AC1185" s="41"/>
      <c r="AE1185" s="41"/>
      <c r="AG1185" s="41"/>
      <c r="AI1185" s="41"/>
      <c r="AK1185" s="41"/>
      <c r="AM1185" s="41"/>
      <c r="AO1185" s="41"/>
      <c r="AQ1185" s="41"/>
      <c r="AS1185" s="41"/>
      <c r="AU1185" s="41"/>
      <c r="AW1185" s="41"/>
      <c r="AY1185" s="41"/>
      <c r="BA1185" s="41"/>
      <c r="BC1185" s="41"/>
      <c r="BE1185" s="41"/>
      <c r="BG1185" s="41"/>
      <c r="BI1185" s="41"/>
      <c r="BK1185" s="41"/>
      <c r="BM1185" s="41"/>
      <c r="BO1185" s="41"/>
    </row>
    <row r="1186" spans="13:67" x14ac:dyDescent="0.2">
      <c r="M1186" s="41"/>
      <c r="O1186" s="41"/>
      <c r="Q1186" s="41"/>
      <c r="S1186" s="41"/>
      <c r="U1186" s="41"/>
      <c r="W1186" s="41"/>
      <c r="Y1186" s="41"/>
      <c r="AA1186" s="41"/>
      <c r="AC1186" s="41"/>
      <c r="AE1186" s="41"/>
      <c r="AG1186" s="41"/>
      <c r="AI1186" s="41"/>
      <c r="AK1186" s="41"/>
      <c r="AM1186" s="41"/>
      <c r="AO1186" s="41"/>
      <c r="AQ1186" s="41"/>
      <c r="AS1186" s="41"/>
      <c r="AU1186" s="41"/>
      <c r="AW1186" s="41"/>
      <c r="AY1186" s="41"/>
      <c r="BA1186" s="41"/>
      <c r="BC1186" s="41"/>
      <c r="BE1186" s="41"/>
      <c r="BG1186" s="41"/>
      <c r="BI1186" s="41"/>
      <c r="BK1186" s="41"/>
      <c r="BM1186" s="41"/>
      <c r="BO1186" s="41"/>
    </row>
    <row r="1187" spans="13:67" x14ac:dyDescent="0.2">
      <c r="M1187" s="41"/>
      <c r="O1187" s="41"/>
      <c r="Q1187" s="41"/>
      <c r="S1187" s="41"/>
      <c r="U1187" s="41"/>
      <c r="W1187" s="41"/>
      <c r="Y1187" s="41"/>
      <c r="AA1187" s="41"/>
      <c r="AC1187" s="41"/>
      <c r="AE1187" s="41"/>
      <c r="AG1187" s="41"/>
      <c r="AI1187" s="41"/>
      <c r="AK1187" s="41"/>
      <c r="AM1187" s="41"/>
      <c r="AO1187" s="41"/>
      <c r="AQ1187" s="41"/>
      <c r="AS1187" s="41"/>
      <c r="AU1187" s="41"/>
      <c r="AW1187" s="41"/>
      <c r="AY1187" s="41"/>
      <c r="BA1187" s="41"/>
      <c r="BC1187" s="41"/>
      <c r="BE1187" s="41"/>
      <c r="BG1187" s="41"/>
      <c r="BI1187" s="41"/>
      <c r="BK1187" s="41"/>
      <c r="BM1187" s="41"/>
      <c r="BO1187" s="41"/>
    </row>
    <row r="1188" spans="13:67" x14ac:dyDescent="0.2">
      <c r="M1188" s="41"/>
      <c r="O1188" s="41"/>
      <c r="Q1188" s="41"/>
      <c r="S1188" s="41"/>
      <c r="U1188" s="41"/>
      <c r="W1188" s="41"/>
      <c r="Y1188" s="41"/>
      <c r="AA1188" s="41"/>
      <c r="AC1188" s="41"/>
      <c r="AE1188" s="41"/>
      <c r="AG1188" s="41"/>
      <c r="AI1188" s="41"/>
      <c r="AK1188" s="41"/>
      <c r="AM1188" s="41"/>
      <c r="AO1188" s="41"/>
      <c r="AQ1188" s="41"/>
      <c r="AS1188" s="41"/>
      <c r="AU1188" s="41"/>
      <c r="AW1188" s="41"/>
      <c r="AY1188" s="41"/>
      <c r="BA1188" s="41"/>
      <c r="BC1188" s="41"/>
      <c r="BE1188" s="41"/>
      <c r="BG1188" s="41"/>
      <c r="BI1188" s="41"/>
      <c r="BK1188" s="41"/>
      <c r="BM1188" s="41"/>
      <c r="BO1188" s="41"/>
    </row>
    <row r="1189" spans="13:67" x14ac:dyDescent="0.2">
      <c r="M1189" s="41"/>
      <c r="O1189" s="41"/>
      <c r="Q1189" s="41"/>
      <c r="S1189" s="41"/>
      <c r="U1189" s="41"/>
      <c r="W1189" s="41"/>
      <c r="Y1189" s="41"/>
      <c r="AA1189" s="41"/>
      <c r="AC1189" s="41"/>
      <c r="AE1189" s="41"/>
      <c r="AG1189" s="41"/>
      <c r="AI1189" s="41"/>
      <c r="AK1189" s="41"/>
      <c r="AM1189" s="41"/>
      <c r="AO1189" s="41"/>
      <c r="AQ1189" s="41"/>
      <c r="AS1189" s="41"/>
      <c r="AU1189" s="41"/>
      <c r="AW1189" s="41"/>
      <c r="AY1189" s="41"/>
      <c r="BA1189" s="41"/>
      <c r="BC1189" s="41"/>
      <c r="BE1189" s="41"/>
      <c r="BG1189" s="41"/>
      <c r="BI1189" s="41"/>
      <c r="BK1189" s="41"/>
      <c r="BM1189" s="41"/>
      <c r="BO1189" s="41"/>
    </row>
    <row r="1190" spans="13:67" x14ac:dyDescent="0.2">
      <c r="M1190" s="41"/>
      <c r="O1190" s="41"/>
      <c r="Q1190" s="41"/>
      <c r="S1190" s="41"/>
      <c r="U1190" s="41"/>
      <c r="W1190" s="41"/>
      <c r="Y1190" s="41"/>
      <c r="AA1190" s="41"/>
      <c r="AC1190" s="41"/>
      <c r="AE1190" s="41"/>
      <c r="AG1190" s="41"/>
      <c r="AI1190" s="41"/>
      <c r="AK1190" s="41"/>
      <c r="AM1190" s="41"/>
      <c r="AO1190" s="41"/>
      <c r="AQ1190" s="41"/>
      <c r="AS1190" s="41"/>
      <c r="AU1190" s="41"/>
      <c r="AW1190" s="41"/>
      <c r="AY1190" s="41"/>
      <c r="BA1190" s="41"/>
      <c r="BC1190" s="41"/>
      <c r="BE1190" s="41"/>
      <c r="BG1190" s="41"/>
      <c r="BI1190" s="41"/>
      <c r="BK1190" s="41"/>
      <c r="BM1190" s="41"/>
      <c r="BO1190" s="41"/>
    </row>
    <row r="1191" spans="13:67" x14ac:dyDescent="0.2">
      <c r="M1191" s="41"/>
      <c r="O1191" s="41"/>
      <c r="Q1191" s="41"/>
      <c r="S1191" s="41"/>
      <c r="U1191" s="41"/>
      <c r="W1191" s="41"/>
      <c r="Y1191" s="41"/>
      <c r="AA1191" s="41"/>
      <c r="AC1191" s="41"/>
      <c r="AE1191" s="41"/>
      <c r="AG1191" s="41"/>
      <c r="AI1191" s="41"/>
      <c r="AK1191" s="41"/>
      <c r="AM1191" s="41"/>
      <c r="AO1191" s="41"/>
      <c r="AQ1191" s="41"/>
      <c r="AS1191" s="41"/>
      <c r="AU1191" s="41"/>
      <c r="AW1191" s="41"/>
      <c r="AY1191" s="41"/>
      <c r="BA1191" s="41"/>
      <c r="BC1191" s="41"/>
      <c r="BE1191" s="41"/>
      <c r="BG1191" s="41"/>
      <c r="BI1191" s="41"/>
      <c r="BK1191" s="41"/>
      <c r="BM1191" s="41"/>
      <c r="BO1191" s="41"/>
    </row>
    <row r="1192" spans="13:67" x14ac:dyDescent="0.2">
      <c r="M1192" s="41"/>
      <c r="O1192" s="41"/>
      <c r="Q1192" s="41"/>
      <c r="S1192" s="41"/>
      <c r="U1192" s="41"/>
      <c r="W1192" s="41"/>
      <c r="Y1192" s="41"/>
      <c r="AA1192" s="41"/>
      <c r="AC1192" s="41"/>
      <c r="AE1192" s="41"/>
      <c r="AG1192" s="41"/>
      <c r="AI1192" s="41"/>
      <c r="AK1192" s="41"/>
      <c r="AM1192" s="41"/>
      <c r="AO1192" s="41"/>
      <c r="AQ1192" s="41"/>
      <c r="AS1192" s="41"/>
      <c r="AU1192" s="41"/>
      <c r="AW1192" s="41"/>
      <c r="AY1192" s="41"/>
      <c r="BA1192" s="41"/>
      <c r="BC1192" s="41"/>
      <c r="BE1192" s="41"/>
      <c r="BG1192" s="41"/>
      <c r="BI1192" s="41"/>
      <c r="BK1192" s="41"/>
      <c r="BM1192" s="41"/>
      <c r="BO1192" s="41"/>
    </row>
    <row r="1193" spans="13:67" x14ac:dyDescent="0.2">
      <c r="M1193" s="41"/>
      <c r="O1193" s="41"/>
      <c r="Q1193" s="41"/>
      <c r="S1193" s="41"/>
      <c r="U1193" s="41"/>
      <c r="W1193" s="41"/>
      <c r="Y1193" s="41"/>
      <c r="AA1193" s="41"/>
      <c r="AC1193" s="41"/>
      <c r="AE1193" s="41"/>
      <c r="AG1193" s="41"/>
      <c r="AI1193" s="41"/>
      <c r="AK1193" s="41"/>
      <c r="AM1193" s="41"/>
      <c r="AO1193" s="41"/>
      <c r="AQ1193" s="41"/>
      <c r="AS1193" s="41"/>
      <c r="AU1193" s="41"/>
      <c r="AW1193" s="41"/>
      <c r="AY1193" s="41"/>
      <c r="BA1193" s="41"/>
      <c r="BC1193" s="41"/>
      <c r="BE1193" s="41"/>
      <c r="BG1193" s="41"/>
      <c r="BI1193" s="41"/>
      <c r="BK1193" s="41"/>
      <c r="BM1193" s="41"/>
      <c r="BO1193" s="41"/>
    </row>
    <row r="1194" spans="13:67" x14ac:dyDescent="0.2">
      <c r="M1194" s="41"/>
      <c r="O1194" s="41"/>
      <c r="Q1194" s="41"/>
      <c r="S1194" s="41"/>
      <c r="U1194" s="41"/>
      <c r="W1194" s="41"/>
      <c r="Y1194" s="41"/>
      <c r="AA1194" s="41"/>
      <c r="AC1194" s="41"/>
      <c r="AE1194" s="41"/>
      <c r="AG1194" s="41"/>
      <c r="AI1194" s="41"/>
      <c r="AK1194" s="41"/>
      <c r="AM1194" s="41"/>
      <c r="AO1194" s="41"/>
      <c r="AQ1194" s="41"/>
      <c r="AS1194" s="41"/>
      <c r="AU1194" s="41"/>
      <c r="AW1194" s="41"/>
      <c r="AY1194" s="41"/>
      <c r="BA1194" s="41"/>
      <c r="BC1194" s="41"/>
      <c r="BE1194" s="41"/>
      <c r="BG1194" s="41"/>
      <c r="BI1194" s="41"/>
      <c r="BK1194" s="41"/>
      <c r="BM1194" s="41"/>
      <c r="BO1194" s="41"/>
    </row>
    <row r="1195" spans="13:67" x14ac:dyDescent="0.2">
      <c r="M1195" s="41"/>
      <c r="O1195" s="41"/>
      <c r="Q1195" s="41"/>
      <c r="S1195" s="41"/>
      <c r="U1195" s="41"/>
      <c r="W1195" s="41"/>
      <c r="Y1195" s="41"/>
      <c r="AA1195" s="41"/>
      <c r="AC1195" s="41"/>
      <c r="AE1195" s="41"/>
      <c r="AG1195" s="41"/>
      <c r="AI1195" s="41"/>
      <c r="AK1195" s="41"/>
      <c r="AM1195" s="41"/>
      <c r="AO1195" s="41"/>
      <c r="AQ1195" s="41"/>
      <c r="AS1195" s="41"/>
      <c r="AU1195" s="41"/>
      <c r="AW1195" s="41"/>
      <c r="AY1195" s="41"/>
      <c r="BA1195" s="41"/>
      <c r="BC1195" s="41"/>
      <c r="BE1195" s="41"/>
      <c r="BG1195" s="41"/>
      <c r="BI1195" s="41"/>
      <c r="BK1195" s="41"/>
      <c r="BM1195" s="41"/>
      <c r="BO1195" s="41"/>
    </row>
    <row r="1196" spans="13:67" x14ac:dyDescent="0.2">
      <c r="M1196" s="41"/>
      <c r="O1196" s="41"/>
      <c r="Q1196" s="41"/>
      <c r="S1196" s="41"/>
      <c r="U1196" s="41"/>
      <c r="W1196" s="41"/>
      <c r="Y1196" s="41"/>
      <c r="AA1196" s="41"/>
      <c r="AC1196" s="41"/>
      <c r="AE1196" s="41"/>
      <c r="AG1196" s="41"/>
      <c r="AI1196" s="41"/>
      <c r="AK1196" s="41"/>
      <c r="AM1196" s="41"/>
      <c r="AO1196" s="41"/>
      <c r="AQ1196" s="41"/>
      <c r="AS1196" s="41"/>
      <c r="AU1196" s="41"/>
      <c r="AW1196" s="41"/>
      <c r="AY1196" s="41"/>
      <c r="BA1196" s="41"/>
      <c r="BC1196" s="41"/>
      <c r="BE1196" s="41"/>
      <c r="BG1196" s="41"/>
      <c r="BI1196" s="41"/>
      <c r="BK1196" s="41"/>
      <c r="BM1196" s="41"/>
      <c r="BO1196" s="41"/>
    </row>
    <row r="1197" spans="13:67" x14ac:dyDescent="0.2">
      <c r="M1197" s="41"/>
      <c r="O1197" s="41"/>
      <c r="Q1197" s="41"/>
      <c r="S1197" s="41"/>
      <c r="U1197" s="41"/>
      <c r="W1197" s="41"/>
      <c r="Y1197" s="41"/>
      <c r="AA1197" s="41"/>
      <c r="AC1197" s="41"/>
      <c r="AE1197" s="41"/>
      <c r="AG1197" s="41"/>
      <c r="AI1197" s="41"/>
      <c r="AK1197" s="41"/>
      <c r="AM1197" s="41"/>
      <c r="AO1197" s="41"/>
      <c r="AQ1197" s="41"/>
      <c r="AS1197" s="41"/>
      <c r="AU1197" s="41"/>
      <c r="AW1197" s="41"/>
      <c r="AY1197" s="41"/>
      <c r="BA1197" s="41"/>
      <c r="BC1197" s="41"/>
      <c r="BE1197" s="41"/>
      <c r="BG1197" s="41"/>
      <c r="BI1197" s="41"/>
      <c r="BK1197" s="41"/>
      <c r="BM1197" s="41"/>
      <c r="BO1197" s="41"/>
    </row>
    <row r="1198" spans="13:67" x14ac:dyDescent="0.2">
      <c r="M1198" s="41"/>
      <c r="O1198" s="41"/>
      <c r="Q1198" s="41"/>
      <c r="S1198" s="41"/>
      <c r="U1198" s="41"/>
      <c r="W1198" s="41"/>
      <c r="Y1198" s="41"/>
      <c r="AA1198" s="41"/>
      <c r="AC1198" s="41"/>
      <c r="AE1198" s="41"/>
      <c r="AG1198" s="41"/>
      <c r="AI1198" s="41"/>
      <c r="AK1198" s="41"/>
      <c r="AM1198" s="41"/>
      <c r="AO1198" s="41"/>
      <c r="AQ1198" s="41"/>
      <c r="AS1198" s="41"/>
      <c r="AU1198" s="41"/>
      <c r="AW1198" s="41"/>
      <c r="AY1198" s="41"/>
      <c r="BA1198" s="41"/>
      <c r="BC1198" s="41"/>
      <c r="BE1198" s="41"/>
      <c r="BG1198" s="41"/>
      <c r="BI1198" s="41"/>
      <c r="BK1198" s="41"/>
      <c r="BM1198" s="41"/>
      <c r="BO1198" s="41"/>
    </row>
    <row r="1199" spans="13:67" x14ac:dyDescent="0.2">
      <c r="M1199" s="41"/>
      <c r="O1199" s="41"/>
      <c r="Q1199" s="41"/>
      <c r="S1199" s="41"/>
      <c r="U1199" s="41"/>
      <c r="W1199" s="41"/>
      <c r="Y1199" s="41"/>
      <c r="AA1199" s="41"/>
      <c r="AC1199" s="41"/>
      <c r="AE1199" s="41"/>
      <c r="AG1199" s="41"/>
      <c r="AI1199" s="41"/>
      <c r="AK1199" s="41"/>
      <c r="AM1199" s="41"/>
      <c r="AO1199" s="41"/>
      <c r="AQ1199" s="41"/>
      <c r="AS1199" s="41"/>
      <c r="AU1199" s="41"/>
      <c r="AW1199" s="41"/>
      <c r="AY1199" s="41"/>
      <c r="BA1199" s="41"/>
      <c r="BC1199" s="41"/>
      <c r="BE1199" s="41"/>
      <c r="BG1199" s="41"/>
      <c r="BI1199" s="41"/>
      <c r="BK1199" s="41"/>
      <c r="BM1199" s="41"/>
      <c r="BO1199" s="41"/>
    </row>
    <row r="1200" spans="13:67" x14ac:dyDescent="0.2">
      <c r="M1200" s="41"/>
      <c r="O1200" s="41"/>
      <c r="Q1200" s="41"/>
      <c r="S1200" s="41"/>
      <c r="U1200" s="41"/>
      <c r="W1200" s="41"/>
      <c r="Y1200" s="41"/>
      <c r="AA1200" s="41"/>
      <c r="AC1200" s="41"/>
      <c r="AE1200" s="41"/>
      <c r="AG1200" s="41"/>
      <c r="AI1200" s="41"/>
      <c r="AK1200" s="41"/>
      <c r="AM1200" s="41"/>
      <c r="AO1200" s="41"/>
      <c r="AQ1200" s="41"/>
      <c r="AS1200" s="41"/>
      <c r="AU1200" s="41"/>
      <c r="AW1200" s="41"/>
      <c r="AY1200" s="41"/>
      <c r="BA1200" s="41"/>
      <c r="BC1200" s="41"/>
      <c r="BE1200" s="41"/>
      <c r="BG1200" s="41"/>
      <c r="BI1200" s="41"/>
      <c r="BK1200" s="41"/>
      <c r="BM1200" s="41"/>
      <c r="BO1200" s="41"/>
    </row>
    <row r="1201" spans="13:67" x14ac:dyDescent="0.2">
      <c r="M1201" s="41"/>
      <c r="O1201" s="41"/>
      <c r="Q1201" s="41"/>
      <c r="S1201" s="41"/>
      <c r="U1201" s="41"/>
      <c r="W1201" s="41"/>
      <c r="Y1201" s="41"/>
      <c r="AA1201" s="41"/>
      <c r="AC1201" s="41"/>
      <c r="AE1201" s="41"/>
      <c r="AG1201" s="41"/>
      <c r="AI1201" s="41"/>
      <c r="AK1201" s="41"/>
      <c r="AM1201" s="41"/>
      <c r="AO1201" s="41"/>
      <c r="AQ1201" s="41"/>
      <c r="AS1201" s="41"/>
      <c r="AU1201" s="41"/>
      <c r="AW1201" s="41"/>
      <c r="AY1201" s="41"/>
      <c r="BA1201" s="41"/>
      <c r="BC1201" s="41"/>
      <c r="BE1201" s="41"/>
      <c r="BG1201" s="41"/>
      <c r="BI1201" s="41"/>
      <c r="BK1201" s="41"/>
      <c r="BM1201" s="41"/>
      <c r="BO1201" s="41"/>
    </row>
    <row r="1202" spans="13:67" x14ac:dyDescent="0.2">
      <c r="M1202" s="41"/>
      <c r="O1202" s="41"/>
      <c r="Q1202" s="41"/>
      <c r="S1202" s="41"/>
      <c r="U1202" s="41"/>
      <c r="W1202" s="41"/>
      <c r="Y1202" s="41"/>
      <c r="AA1202" s="41"/>
      <c r="AC1202" s="41"/>
      <c r="AE1202" s="41"/>
      <c r="AG1202" s="41"/>
      <c r="AI1202" s="41"/>
      <c r="AK1202" s="41"/>
      <c r="AM1202" s="41"/>
      <c r="AO1202" s="41"/>
      <c r="AQ1202" s="41"/>
      <c r="AS1202" s="41"/>
      <c r="AU1202" s="41"/>
      <c r="AW1202" s="41"/>
      <c r="AY1202" s="41"/>
      <c r="BA1202" s="41"/>
      <c r="BC1202" s="41"/>
      <c r="BE1202" s="41"/>
      <c r="BG1202" s="41"/>
      <c r="BI1202" s="41"/>
      <c r="BK1202" s="41"/>
      <c r="BM1202" s="41"/>
      <c r="BO1202" s="41"/>
    </row>
    <row r="1203" spans="13:67" x14ac:dyDescent="0.2">
      <c r="M1203" s="41"/>
      <c r="O1203" s="41"/>
      <c r="Q1203" s="41"/>
      <c r="S1203" s="41"/>
      <c r="U1203" s="41"/>
      <c r="W1203" s="41"/>
      <c r="Y1203" s="41"/>
      <c r="AA1203" s="41"/>
      <c r="AC1203" s="41"/>
      <c r="AE1203" s="41"/>
      <c r="AG1203" s="41"/>
      <c r="AI1203" s="41"/>
      <c r="AK1203" s="41"/>
      <c r="AM1203" s="41"/>
      <c r="AO1203" s="41"/>
      <c r="AQ1203" s="41"/>
      <c r="AS1203" s="41"/>
      <c r="AU1203" s="41"/>
      <c r="AW1203" s="41"/>
      <c r="AY1203" s="41"/>
      <c r="BA1203" s="41"/>
      <c r="BC1203" s="41"/>
      <c r="BE1203" s="41"/>
      <c r="BG1203" s="41"/>
      <c r="BI1203" s="41"/>
      <c r="BK1203" s="41"/>
      <c r="BM1203" s="41"/>
      <c r="BO1203" s="41"/>
    </row>
    <row r="1204" spans="13:67" x14ac:dyDescent="0.2">
      <c r="M1204" s="41"/>
      <c r="O1204" s="41"/>
      <c r="Q1204" s="41"/>
      <c r="S1204" s="41"/>
      <c r="U1204" s="41"/>
      <c r="W1204" s="41"/>
      <c r="Y1204" s="41"/>
      <c r="AA1204" s="41"/>
      <c r="AC1204" s="41"/>
      <c r="AE1204" s="41"/>
      <c r="AG1204" s="41"/>
      <c r="AI1204" s="41"/>
      <c r="AK1204" s="41"/>
      <c r="AM1204" s="41"/>
      <c r="AO1204" s="41"/>
      <c r="AQ1204" s="41"/>
      <c r="AS1204" s="41"/>
      <c r="AU1204" s="41"/>
      <c r="AW1204" s="41"/>
      <c r="AY1204" s="41"/>
      <c r="BA1204" s="41"/>
      <c r="BC1204" s="41"/>
      <c r="BE1204" s="41"/>
      <c r="BG1204" s="41"/>
      <c r="BI1204" s="41"/>
      <c r="BK1204" s="41"/>
      <c r="BM1204" s="41"/>
      <c r="BO1204" s="41"/>
    </row>
    <row r="1205" spans="13:67" x14ac:dyDescent="0.2">
      <c r="M1205" s="41"/>
      <c r="O1205" s="41"/>
      <c r="Q1205" s="41"/>
      <c r="S1205" s="41"/>
      <c r="U1205" s="41"/>
      <c r="W1205" s="41"/>
      <c r="Y1205" s="41"/>
      <c r="AA1205" s="41"/>
      <c r="AC1205" s="41"/>
      <c r="AE1205" s="41"/>
      <c r="AG1205" s="41"/>
      <c r="AI1205" s="41"/>
      <c r="AK1205" s="41"/>
      <c r="AM1205" s="41"/>
      <c r="AO1205" s="41"/>
      <c r="AQ1205" s="41"/>
      <c r="AS1205" s="41"/>
      <c r="AU1205" s="41"/>
      <c r="AW1205" s="41"/>
      <c r="AY1205" s="41"/>
      <c r="BA1205" s="41"/>
      <c r="BC1205" s="41"/>
      <c r="BE1205" s="41"/>
      <c r="BG1205" s="41"/>
      <c r="BI1205" s="41"/>
      <c r="BK1205" s="41"/>
      <c r="BM1205" s="41"/>
      <c r="BO1205" s="41"/>
    </row>
    <row r="1206" spans="13:67" x14ac:dyDescent="0.2">
      <c r="M1206" s="41"/>
      <c r="O1206" s="41"/>
      <c r="Q1206" s="41"/>
      <c r="S1206" s="41"/>
      <c r="U1206" s="41"/>
      <c r="W1206" s="41"/>
      <c r="Y1206" s="41"/>
      <c r="AA1206" s="41"/>
      <c r="AC1206" s="41"/>
      <c r="AE1206" s="41"/>
      <c r="AG1206" s="41"/>
      <c r="AI1206" s="41"/>
      <c r="AK1206" s="41"/>
      <c r="AM1206" s="41"/>
      <c r="AO1206" s="41"/>
      <c r="AQ1206" s="41"/>
      <c r="AS1206" s="41"/>
      <c r="AU1206" s="41"/>
      <c r="AW1206" s="41"/>
      <c r="AY1206" s="41"/>
      <c r="BA1206" s="41"/>
      <c r="BC1206" s="41"/>
      <c r="BE1206" s="41"/>
      <c r="BG1206" s="41"/>
      <c r="BI1206" s="41"/>
      <c r="BK1206" s="41"/>
      <c r="BM1206" s="41"/>
      <c r="BO1206" s="41"/>
    </row>
    <row r="1207" spans="13:67" x14ac:dyDescent="0.2">
      <c r="M1207" s="41"/>
      <c r="O1207" s="41"/>
      <c r="Q1207" s="41"/>
      <c r="S1207" s="41"/>
      <c r="U1207" s="41"/>
      <c r="W1207" s="41"/>
      <c r="Y1207" s="41"/>
      <c r="AA1207" s="41"/>
      <c r="AC1207" s="41"/>
      <c r="AE1207" s="41"/>
      <c r="AG1207" s="41"/>
      <c r="AI1207" s="41"/>
      <c r="AK1207" s="41"/>
      <c r="AM1207" s="41"/>
      <c r="AO1207" s="41"/>
      <c r="AQ1207" s="41"/>
      <c r="AS1207" s="41"/>
      <c r="AU1207" s="41"/>
      <c r="AW1207" s="41"/>
      <c r="AY1207" s="41"/>
      <c r="BA1207" s="41"/>
      <c r="BC1207" s="41"/>
      <c r="BE1207" s="41"/>
      <c r="BG1207" s="41"/>
      <c r="BI1207" s="41"/>
      <c r="BK1207" s="41"/>
      <c r="BM1207" s="41"/>
      <c r="BO1207" s="41"/>
    </row>
    <row r="1208" spans="13:67" x14ac:dyDescent="0.2">
      <c r="M1208" s="41"/>
      <c r="O1208" s="41"/>
      <c r="Q1208" s="41"/>
      <c r="S1208" s="41"/>
      <c r="U1208" s="41"/>
      <c r="W1208" s="41"/>
      <c r="Y1208" s="41"/>
      <c r="AA1208" s="41"/>
      <c r="AC1208" s="41"/>
      <c r="AE1208" s="41"/>
      <c r="AG1208" s="41"/>
      <c r="AI1208" s="41"/>
      <c r="AK1208" s="41"/>
      <c r="AM1208" s="41"/>
      <c r="AO1208" s="41"/>
      <c r="AQ1208" s="41"/>
      <c r="AS1208" s="41"/>
      <c r="AU1208" s="41"/>
      <c r="AW1208" s="41"/>
      <c r="AY1208" s="41"/>
      <c r="BA1208" s="41"/>
      <c r="BC1208" s="41"/>
      <c r="BE1208" s="41"/>
      <c r="BG1208" s="41"/>
      <c r="BI1208" s="41"/>
      <c r="BK1208" s="41"/>
      <c r="BM1208" s="41"/>
      <c r="BO1208" s="41"/>
    </row>
    <row r="1209" spans="13:67" x14ac:dyDescent="0.2">
      <c r="M1209" s="41"/>
      <c r="O1209" s="41"/>
      <c r="Q1209" s="41"/>
      <c r="S1209" s="41"/>
      <c r="U1209" s="41"/>
      <c r="W1209" s="41"/>
      <c r="Y1209" s="41"/>
      <c r="AA1209" s="41"/>
      <c r="AC1209" s="41"/>
      <c r="AE1209" s="41"/>
      <c r="AG1209" s="41"/>
      <c r="AI1209" s="41"/>
      <c r="AK1209" s="41"/>
      <c r="AM1209" s="41"/>
      <c r="AO1209" s="41"/>
      <c r="AQ1209" s="41"/>
      <c r="AS1209" s="41"/>
      <c r="AU1209" s="41"/>
      <c r="AW1209" s="41"/>
      <c r="AY1209" s="41"/>
      <c r="BA1209" s="41"/>
      <c r="BC1209" s="41"/>
      <c r="BE1209" s="41"/>
      <c r="BG1209" s="41"/>
      <c r="BI1209" s="41"/>
      <c r="BK1209" s="41"/>
      <c r="BM1209" s="41"/>
      <c r="BO1209" s="41"/>
    </row>
    <row r="1210" spans="13:67" x14ac:dyDescent="0.2">
      <c r="M1210" s="41"/>
      <c r="O1210" s="41"/>
      <c r="Q1210" s="41"/>
      <c r="S1210" s="41"/>
      <c r="U1210" s="41"/>
      <c r="W1210" s="41"/>
      <c r="Y1210" s="41"/>
      <c r="AA1210" s="41"/>
      <c r="AC1210" s="41"/>
      <c r="AE1210" s="41"/>
      <c r="AG1210" s="41"/>
      <c r="AI1210" s="41"/>
      <c r="AK1210" s="41"/>
      <c r="AM1210" s="41"/>
      <c r="AO1210" s="41"/>
      <c r="AQ1210" s="41"/>
      <c r="AS1210" s="41"/>
      <c r="AU1210" s="41"/>
      <c r="AW1210" s="41"/>
      <c r="AY1210" s="41"/>
      <c r="BA1210" s="41"/>
      <c r="BC1210" s="41"/>
      <c r="BE1210" s="41"/>
      <c r="BG1210" s="41"/>
      <c r="BI1210" s="41"/>
      <c r="BK1210" s="41"/>
      <c r="BM1210" s="41"/>
      <c r="BO1210" s="41"/>
    </row>
    <row r="1211" spans="13:67" x14ac:dyDescent="0.2">
      <c r="M1211" s="41"/>
      <c r="O1211" s="41"/>
      <c r="Q1211" s="41"/>
      <c r="S1211" s="41"/>
      <c r="U1211" s="41"/>
      <c r="W1211" s="41"/>
      <c r="Y1211" s="41"/>
      <c r="AA1211" s="41"/>
      <c r="AC1211" s="41"/>
      <c r="AE1211" s="41"/>
      <c r="AG1211" s="41"/>
      <c r="AI1211" s="41"/>
      <c r="AK1211" s="41"/>
      <c r="AM1211" s="41"/>
      <c r="AO1211" s="41"/>
      <c r="AQ1211" s="41"/>
      <c r="AS1211" s="41"/>
      <c r="AU1211" s="41"/>
      <c r="AW1211" s="41"/>
      <c r="AY1211" s="41"/>
      <c r="BA1211" s="41"/>
      <c r="BC1211" s="41"/>
      <c r="BE1211" s="41"/>
      <c r="BG1211" s="41"/>
      <c r="BI1211" s="41"/>
      <c r="BK1211" s="41"/>
      <c r="BM1211" s="41"/>
      <c r="BO1211" s="41"/>
    </row>
    <row r="1212" spans="13:67" x14ac:dyDescent="0.2">
      <c r="M1212" s="41"/>
      <c r="O1212" s="41"/>
      <c r="Q1212" s="41"/>
      <c r="S1212" s="41"/>
      <c r="U1212" s="41"/>
      <c r="W1212" s="41"/>
      <c r="Y1212" s="41"/>
      <c r="AA1212" s="41"/>
      <c r="AC1212" s="41"/>
      <c r="AE1212" s="41"/>
      <c r="AG1212" s="41"/>
      <c r="AI1212" s="41"/>
      <c r="AK1212" s="41"/>
      <c r="AM1212" s="41"/>
      <c r="AO1212" s="41"/>
      <c r="AQ1212" s="41"/>
      <c r="AS1212" s="41"/>
      <c r="AU1212" s="41"/>
      <c r="AW1212" s="41"/>
      <c r="AY1212" s="41"/>
      <c r="BA1212" s="41"/>
      <c r="BC1212" s="41"/>
      <c r="BE1212" s="41"/>
      <c r="BG1212" s="41"/>
      <c r="BI1212" s="41"/>
      <c r="BK1212" s="41"/>
      <c r="BM1212" s="41"/>
      <c r="BO1212" s="41"/>
    </row>
    <row r="1213" spans="13:67" x14ac:dyDescent="0.2">
      <c r="M1213" s="41"/>
      <c r="O1213" s="41"/>
      <c r="Q1213" s="41"/>
      <c r="S1213" s="41"/>
      <c r="U1213" s="41"/>
      <c r="W1213" s="41"/>
      <c r="Y1213" s="41"/>
      <c r="AA1213" s="41"/>
      <c r="AC1213" s="41"/>
      <c r="AE1213" s="41"/>
      <c r="AG1213" s="41"/>
      <c r="AI1213" s="41"/>
      <c r="AK1213" s="41"/>
      <c r="AM1213" s="41"/>
      <c r="AO1213" s="41"/>
      <c r="AQ1213" s="41"/>
      <c r="AS1213" s="41"/>
      <c r="AU1213" s="41"/>
      <c r="AW1213" s="41"/>
      <c r="AY1213" s="41"/>
      <c r="BA1213" s="41"/>
      <c r="BC1213" s="41"/>
      <c r="BE1213" s="41"/>
      <c r="BG1213" s="41"/>
      <c r="BI1213" s="41"/>
      <c r="BK1213" s="41"/>
      <c r="BM1213" s="41"/>
      <c r="BO1213" s="41"/>
    </row>
    <row r="1214" spans="13:67" x14ac:dyDescent="0.2">
      <c r="M1214" s="41"/>
      <c r="O1214" s="41"/>
      <c r="Q1214" s="41"/>
      <c r="S1214" s="41"/>
      <c r="U1214" s="41"/>
      <c r="W1214" s="41"/>
      <c r="Y1214" s="41"/>
      <c r="AA1214" s="41"/>
      <c r="AC1214" s="41"/>
      <c r="AE1214" s="41"/>
      <c r="AG1214" s="41"/>
      <c r="AI1214" s="41"/>
      <c r="AK1214" s="41"/>
      <c r="AM1214" s="41"/>
      <c r="AO1214" s="41"/>
      <c r="AQ1214" s="41"/>
      <c r="AS1214" s="41"/>
      <c r="AU1214" s="41"/>
      <c r="AW1214" s="41"/>
      <c r="AY1214" s="41"/>
      <c r="BA1214" s="41"/>
      <c r="BC1214" s="41"/>
      <c r="BE1214" s="41"/>
      <c r="BG1214" s="41"/>
      <c r="BI1214" s="41"/>
      <c r="BK1214" s="41"/>
      <c r="BM1214" s="41"/>
      <c r="BO1214" s="41"/>
    </row>
    <row r="1215" spans="13:67" x14ac:dyDescent="0.2">
      <c r="M1215" s="41"/>
      <c r="O1215" s="41"/>
      <c r="Q1215" s="41"/>
      <c r="S1215" s="41"/>
      <c r="U1215" s="41"/>
      <c r="W1215" s="41"/>
      <c r="Y1215" s="41"/>
      <c r="AA1215" s="41"/>
      <c r="AC1215" s="41"/>
      <c r="AE1215" s="41"/>
      <c r="AG1215" s="41"/>
      <c r="AI1215" s="41"/>
      <c r="AK1215" s="41"/>
      <c r="AM1215" s="41"/>
      <c r="AO1215" s="41"/>
      <c r="AQ1215" s="41"/>
      <c r="AS1215" s="41"/>
      <c r="AU1215" s="41"/>
      <c r="AW1215" s="41"/>
      <c r="AY1215" s="41"/>
      <c r="BA1215" s="41"/>
      <c r="BC1215" s="41"/>
      <c r="BE1215" s="41"/>
      <c r="BG1215" s="41"/>
      <c r="BI1215" s="41"/>
      <c r="BK1215" s="41"/>
      <c r="BM1215" s="41"/>
      <c r="BO1215" s="41"/>
    </row>
    <row r="1216" spans="13:67" x14ac:dyDescent="0.2">
      <c r="M1216" s="41"/>
      <c r="O1216" s="41"/>
      <c r="Q1216" s="41"/>
      <c r="S1216" s="41"/>
      <c r="U1216" s="41"/>
      <c r="W1216" s="41"/>
      <c r="Y1216" s="41"/>
      <c r="AA1216" s="41"/>
      <c r="AC1216" s="41"/>
      <c r="AE1216" s="41"/>
      <c r="AG1216" s="41"/>
      <c r="AI1216" s="41"/>
      <c r="AK1216" s="41"/>
      <c r="AM1216" s="41"/>
      <c r="AO1216" s="41"/>
      <c r="AQ1216" s="41"/>
      <c r="AS1216" s="41"/>
      <c r="AU1216" s="41"/>
      <c r="AW1216" s="41"/>
      <c r="AY1216" s="41"/>
      <c r="BA1216" s="41"/>
      <c r="BC1216" s="41"/>
      <c r="BE1216" s="41"/>
      <c r="BG1216" s="41"/>
      <c r="BI1216" s="41"/>
      <c r="BK1216" s="41"/>
      <c r="BM1216" s="41"/>
      <c r="BO1216" s="41"/>
    </row>
    <row r="1217" spans="13:67" x14ac:dyDescent="0.2">
      <c r="M1217" s="41"/>
      <c r="O1217" s="41"/>
      <c r="Q1217" s="41"/>
      <c r="S1217" s="41"/>
      <c r="U1217" s="41"/>
      <c r="W1217" s="41"/>
      <c r="Y1217" s="41"/>
      <c r="AA1217" s="41"/>
      <c r="AC1217" s="41"/>
      <c r="AE1217" s="41"/>
      <c r="AG1217" s="41"/>
      <c r="AI1217" s="41"/>
      <c r="AK1217" s="41"/>
      <c r="AM1217" s="41"/>
      <c r="AO1217" s="41"/>
      <c r="AQ1217" s="41"/>
      <c r="AS1217" s="41"/>
      <c r="AU1217" s="41"/>
      <c r="AW1217" s="41"/>
      <c r="AY1217" s="41"/>
      <c r="BA1217" s="41"/>
      <c r="BC1217" s="41"/>
      <c r="BE1217" s="41"/>
      <c r="BG1217" s="41"/>
      <c r="BI1217" s="41"/>
      <c r="BK1217" s="41"/>
      <c r="BM1217" s="41"/>
      <c r="BO1217" s="41"/>
    </row>
    <row r="1218" spans="13:67" x14ac:dyDescent="0.2">
      <c r="M1218" s="41"/>
      <c r="O1218" s="41"/>
      <c r="Q1218" s="41"/>
      <c r="S1218" s="41"/>
      <c r="U1218" s="41"/>
      <c r="W1218" s="41"/>
      <c r="Y1218" s="41"/>
      <c r="AA1218" s="41"/>
      <c r="AC1218" s="41"/>
      <c r="AE1218" s="41"/>
      <c r="AG1218" s="41"/>
      <c r="AI1218" s="41"/>
      <c r="AK1218" s="41"/>
      <c r="AM1218" s="41"/>
      <c r="AO1218" s="41"/>
      <c r="AQ1218" s="41"/>
      <c r="AS1218" s="41"/>
      <c r="AU1218" s="41"/>
      <c r="AW1218" s="41"/>
      <c r="AY1218" s="41"/>
      <c r="BA1218" s="41"/>
      <c r="BC1218" s="41"/>
      <c r="BE1218" s="41"/>
      <c r="BG1218" s="41"/>
      <c r="BI1218" s="41"/>
      <c r="BK1218" s="41"/>
      <c r="BM1218" s="41"/>
      <c r="BO1218" s="41"/>
    </row>
    <row r="1219" spans="13:67" x14ac:dyDescent="0.2">
      <c r="M1219" s="41"/>
      <c r="O1219" s="41"/>
      <c r="Q1219" s="41"/>
      <c r="S1219" s="41"/>
      <c r="U1219" s="41"/>
      <c r="W1219" s="41"/>
      <c r="Y1219" s="41"/>
      <c r="AA1219" s="41"/>
      <c r="AC1219" s="41"/>
      <c r="AE1219" s="41"/>
      <c r="AG1219" s="41"/>
      <c r="AI1219" s="41"/>
      <c r="AK1219" s="41"/>
      <c r="AM1219" s="41"/>
      <c r="AO1219" s="41"/>
      <c r="AQ1219" s="41"/>
      <c r="AS1219" s="41"/>
      <c r="AU1219" s="41"/>
      <c r="AW1219" s="41"/>
      <c r="AY1219" s="41"/>
      <c r="BA1219" s="41"/>
      <c r="BC1219" s="41"/>
      <c r="BE1219" s="41"/>
      <c r="BG1219" s="41"/>
      <c r="BI1219" s="41"/>
      <c r="BK1219" s="41"/>
      <c r="BM1219" s="41"/>
      <c r="BO1219" s="41"/>
    </row>
    <row r="1220" spans="13:67" x14ac:dyDescent="0.2">
      <c r="M1220" s="41"/>
      <c r="O1220" s="41"/>
      <c r="Q1220" s="41"/>
      <c r="S1220" s="41"/>
      <c r="U1220" s="41"/>
      <c r="W1220" s="41"/>
      <c r="Y1220" s="41"/>
      <c r="AA1220" s="41"/>
      <c r="AC1220" s="41"/>
      <c r="AE1220" s="41"/>
      <c r="AG1220" s="41"/>
      <c r="AI1220" s="41"/>
      <c r="AK1220" s="41"/>
      <c r="AM1220" s="41"/>
      <c r="AO1220" s="41"/>
      <c r="AQ1220" s="41"/>
      <c r="AS1220" s="41"/>
      <c r="AU1220" s="41"/>
      <c r="AW1220" s="41"/>
      <c r="AY1220" s="41"/>
      <c r="BA1220" s="41"/>
      <c r="BC1220" s="41"/>
      <c r="BE1220" s="41"/>
      <c r="BG1220" s="41"/>
      <c r="BI1220" s="41"/>
      <c r="BK1220" s="41"/>
      <c r="BM1220" s="41"/>
      <c r="BO1220" s="41"/>
    </row>
    <row r="1221" spans="13:67" x14ac:dyDescent="0.2">
      <c r="M1221" s="41"/>
      <c r="O1221" s="41"/>
      <c r="Q1221" s="41"/>
      <c r="S1221" s="41"/>
      <c r="U1221" s="41"/>
      <c r="W1221" s="41"/>
      <c r="Y1221" s="41"/>
      <c r="AA1221" s="41"/>
      <c r="AC1221" s="41"/>
      <c r="AE1221" s="41"/>
      <c r="AG1221" s="41"/>
      <c r="AI1221" s="41"/>
      <c r="AK1221" s="41"/>
      <c r="AM1221" s="41"/>
      <c r="AO1221" s="41"/>
      <c r="AQ1221" s="41"/>
      <c r="AS1221" s="41"/>
      <c r="AU1221" s="41"/>
      <c r="AW1221" s="41"/>
      <c r="AY1221" s="41"/>
      <c r="BA1221" s="41"/>
      <c r="BC1221" s="41"/>
      <c r="BE1221" s="41"/>
      <c r="BG1221" s="41"/>
      <c r="BI1221" s="41"/>
      <c r="BK1221" s="41"/>
      <c r="BM1221" s="41"/>
      <c r="BO1221" s="41"/>
    </row>
    <row r="1222" spans="13:67" x14ac:dyDescent="0.2">
      <c r="M1222" s="41"/>
      <c r="O1222" s="41"/>
      <c r="Q1222" s="41"/>
      <c r="S1222" s="41"/>
      <c r="U1222" s="41"/>
      <c r="W1222" s="41"/>
      <c r="Y1222" s="41"/>
      <c r="AA1222" s="41"/>
      <c r="AC1222" s="41"/>
      <c r="AE1222" s="41"/>
      <c r="AG1222" s="41"/>
      <c r="AI1222" s="41"/>
      <c r="AK1222" s="41"/>
      <c r="AM1222" s="41"/>
      <c r="AO1222" s="41"/>
      <c r="AQ1222" s="41"/>
      <c r="AS1222" s="41"/>
      <c r="AU1222" s="41"/>
      <c r="AW1222" s="41"/>
      <c r="AY1222" s="41"/>
      <c r="BA1222" s="41"/>
      <c r="BC1222" s="41"/>
      <c r="BE1222" s="41"/>
      <c r="BG1222" s="41"/>
      <c r="BI1222" s="41"/>
      <c r="BK1222" s="41"/>
      <c r="BM1222" s="41"/>
      <c r="BO1222" s="41"/>
    </row>
    <row r="1223" spans="13:67" x14ac:dyDescent="0.2">
      <c r="M1223" s="41"/>
      <c r="O1223" s="41"/>
      <c r="Q1223" s="41"/>
      <c r="S1223" s="41"/>
      <c r="U1223" s="41"/>
      <c r="W1223" s="41"/>
      <c r="Y1223" s="41"/>
      <c r="AA1223" s="41"/>
      <c r="AC1223" s="41"/>
      <c r="AE1223" s="41"/>
      <c r="AG1223" s="41"/>
      <c r="AI1223" s="41"/>
      <c r="AK1223" s="41"/>
      <c r="AM1223" s="41"/>
      <c r="AO1223" s="41"/>
      <c r="AQ1223" s="41"/>
      <c r="AS1223" s="41"/>
      <c r="AU1223" s="41"/>
      <c r="AW1223" s="41"/>
      <c r="AY1223" s="41"/>
      <c r="BA1223" s="41"/>
      <c r="BC1223" s="41"/>
      <c r="BE1223" s="41"/>
      <c r="BG1223" s="41"/>
      <c r="BI1223" s="41"/>
      <c r="BK1223" s="41"/>
      <c r="BM1223" s="41"/>
      <c r="BO1223" s="41"/>
    </row>
    <row r="1224" spans="13:67" x14ac:dyDescent="0.2">
      <c r="M1224" s="41"/>
      <c r="O1224" s="41"/>
      <c r="Q1224" s="41"/>
      <c r="S1224" s="41"/>
      <c r="U1224" s="41"/>
      <c r="W1224" s="41"/>
      <c r="Y1224" s="41"/>
      <c r="AA1224" s="41"/>
      <c r="AC1224" s="41"/>
      <c r="AE1224" s="41"/>
      <c r="AG1224" s="41"/>
      <c r="AI1224" s="41"/>
      <c r="AK1224" s="41"/>
      <c r="AM1224" s="41"/>
      <c r="AO1224" s="41"/>
      <c r="AQ1224" s="41"/>
      <c r="AS1224" s="41"/>
      <c r="AU1224" s="41"/>
      <c r="AW1224" s="41"/>
      <c r="AY1224" s="41"/>
      <c r="BA1224" s="41"/>
      <c r="BC1224" s="41"/>
      <c r="BE1224" s="41"/>
      <c r="BG1224" s="41"/>
      <c r="BI1224" s="41"/>
      <c r="BK1224" s="41"/>
      <c r="BM1224" s="41"/>
      <c r="BO1224" s="41"/>
    </row>
    <row r="1225" spans="13:67" x14ac:dyDescent="0.2">
      <c r="M1225" s="41"/>
      <c r="O1225" s="41"/>
      <c r="Q1225" s="41"/>
      <c r="S1225" s="41"/>
      <c r="U1225" s="41"/>
      <c r="W1225" s="41"/>
      <c r="Y1225" s="41"/>
      <c r="AA1225" s="41"/>
      <c r="AC1225" s="41"/>
      <c r="AE1225" s="41"/>
      <c r="AG1225" s="41"/>
      <c r="AI1225" s="41"/>
      <c r="AK1225" s="41"/>
      <c r="AM1225" s="41"/>
      <c r="AO1225" s="41"/>
      <c r="AQ1225" s="41"/>
      <c r="AS1225" s="41"/>
      <c r="AU1225" s="41"/>
      <c r="AW1225" s="41"/>
      <c r="AY1225" s="41"/>
      <c r="BA1225" s="41"/>
      <c r="BC1225" s="41"/>
      <c r="BE1225" s="41"/>
      <c r="BG1225" s="41"/>
      <c r="BI1225" s="41"/>
      <c r="BK1225" s="41"/>
      <c r="BM1225" s="41"/>
      <c r="BO1225" s="41"/>
    </row>
    <row r="1226" spans="13:67" x14ac:dyDescent="0.2">
      <c r="M1226" s="41"/>
      <c r="O1226" s="41"/>
      <c r="Q1226" s="41"/>
      <c r="S1226" s="41"/>
      <c r="U1226" s="41"/>
      <c r="W1226" s="41"/>
      <c r="Y1226" s="41"/>
      <c r="AA1226" s="41"/>
      <c r="AC1226" s="41"/>
      <c r="AE1226" s="41"/>
      <c r="AG1226" s="41"/>
      <c r="AI1226" s="41"/>
      <c r="AK1226" s="41"/>
      <c r="AM1226" s="41"/>
      <c r="AO1226" s="41"/>
      <c r="AQ1226" s="41"/>
      <c r="AS1226" s="41"/>
      <c r="AU1226" s="41"/>
      <c r="AW1226" s="41"/>
      <c r="AY1226" s="41"/>
      <c r="BA1226" s="41"/>
      <c r="BC1226" s="41"/>
      <c r="BE1226" s="41"/>
      <c r="BG1226" s="41"/>
      <c r="BI1226" s="41"/>
      <c r="BK1226" s="41"/>
      <c r="BM1226" s="41"/>
      <c r="BO1226" s="41"/>
    </row>
    <row r="1227" spans="13:67" x14ac:dyDescent="0.2">
      <c r="M1227" s="41"/>
      <c r="O1227" s="41"/>
      <c r="Q1227" s="41"/>
      <c r="S1227" s="41"/>
      <c r="U1227" s="41"/>
      <c r="W1227" s="41"/>
      <c r="Y1227" s="41"/>
      <c r="AA1227" s="41"/>
      <c r="AC1227" s="41"/>
      <c r="AE1227" s="41"/>
      <c r="AG1227" s="41"/>
      <c r="AI1227" s="41"/>
      <c r="AK1227" s="41"/>
      <c r="AM1227" s="41"/>
      <c r="AO1227" s="41"/>
      <c r="AQ1227" s="41"/>
      <c r="AS1227" s="41"/>
      <c r="AU1227" s="41"/>
      <c r="AW1227" s="41"/>
      <c r="AY1227" s="41"/>
      <c r="BA1227" s="41"/>
      <c r="BC1227" s="41"/>
      <c r="BE1227" s="41"/>
      <c r="BG1227" s="41"/>
      <c r="BI1227" s="41"/>
      <c r="BK1227" s="41"/>
      <c r="BM1227" s="41"/>
      <c r="BO1227" s="41"/>
    </row>
    <row r="1228" spans="13:67" x14ac:dyDescent="0.2">
      <c r="M1228" s="41"/>
      <c r="O1228" s="41"/>
      <c r="Q1228" s="41"/>
      <c r="S1228" s="41"/>
      <c r="U1228" s="41"/>
      <c r="W1228" s="41"/>
      <c r="Y1228" s="41"/>
      <c r="AA1228" s="41"/>
      <c r="AC1228" s="41"/>
      <c r="AE1228" s="41"/>
      <c r="AG1228" s="41"/>
      <c r="AI1228" s="41"/>
      <c r="AK1228" s="41"/>
      <c r="AM1228" s="41"/>
      <c r="AO1228" s="41"/>
      <c r="AQ1228" s="41"/>
      <c r="AS1228" s="41"/>
      <c r="AU1228" s="41"/>
      <c r="AW1228" s="41"/>
      <c r="AY1228" s="41"/>
      <c r="BA1228" s="41"/>
      <c r="BC1228" s="41"/>
      <c r="BE1228" s="41"/>
      <c r="BG1228" s="41"/>
      <c r="BI1228" s="41"/>
      <c r="BK1228" s="41"/>
      <c r="BM1228" s="41"/>
      <c r="BO1228" s="41"/>
    </row>
    <row r="1229" spans="13:67" x14ac:dyDescent="0.2">
      <c r="M1229" s="41"/>
      <c r="O1229" s="41"/>
      <c r="Q1229" s="41"/>
      <c r="S1229" s="41"/>
      <c r="U1229" s="41"/>
      <c r="W1229" s="41"/>
      <c r="Y1229" s="41"/>
      <c r="AA1229" s="41"/>
      <c r="AC1229" s="41"/>
      <c r="AE1229" s="41"/>
      <c r="AG1229" s="41"/>
      <c r="AI1229" s="41"/>
      <c r="AK1229" s="41"/>
      <c r="AM1229" s="41"/>
      <c r="AO1229" s="41"/>
      <c r="AQ1229" s="41"/>
      <c r="AS1229" s="41"/>
      <c r="AU1229" s="41"/>
      <c r="AW1229" s="41"/>
      <c r="AY1229" s="41"/>
      <c r="BA1229" s="41"/>
      <c r="BC1229" s="41"/>
      <c r="BE1229" s="41"/>
      <c r="BG1229" s="41"/>
      <c r="BI1229" s="41"/>
      <c r="BK1229" s="41"/>
      <c r="BM1229" s="41"/>
      <c r="BO1229" s="41"/>
    </row>
    <row r="1230" spans="13:67" x14ac:dyDescent="0.2">
      <c r="M1230" s="41"/>
      <c r="O1230" s="41"/>
      <c r="Q1230" s="41"/>
      <c r="S1230" s="41"/>
      <c r="U1230" s="41"/>
      <c r="W1230" s="41"/>
      <c r="Y1230" s="41"/>
      <c r="AA1230" s="41"/>
      <c r="AC1230" s="41"/>
      <c r="AE1230" s="41"/>
      <c r="AG1230" s="41"/>
      <c r="AI1230" s="41"/>
      <c r="AK1230" s="41"/>
      <c r="AM1230" s="41"/>
      <c r="AO1230" s="41"/>
      <c r="AQ1230" s="41"/>
      <c r="AS1230" s="41"/>
      <c r="AU1230" s="41"/>
      <c r="AW1230" s="41"/>
      <c r="AY1230" s="41"/>
      <c r="BA1230" s="41"/>
      <c r="BC1230" s="41"/>
      <c r="BE1230" s="41"/>
      <c r="BG1230" s="41"/>
      <c r="BI1230" s="41"/>
      <c r="BK1230" s="41"/>
      <c r="BM1230" s="41"/>
      <c r="BO1230" s="41"/>
    </row>
    <row r="1231" spans="13:67" x14ac:dyDescent="0.2">
      <c r="M1231" s="41"/>
      <c r="O1231" s="41"/>
      <c r="Q1231" s="41"/>
      <c r="S1231" s="41"/>
      <c r="U1231" s="41"/>
      <c r="W1231" s="41"/>
      <c r="Y1231" s="41"/>
      <c r="AA1231" s="41"/>
      <c r="AC1231" s="41"/>
      <c r="AE1231" s="41"/>
      <c r="AG1231" s="41"/>
      <c r="AI1231" s="41"/>
      <c r="AK1231" s="41"/>
      <c r="AM1231" s="41"/>
      <c r="AO1231" s="41"/>
      <c r="AQ1231" s="41"/>
      <c r="AS1231" s="41"/>
      <c r="AU1231" s="41"/>
      <c r="AW1231" s="41"/>
      <c r="AY1231" s="41"/>
      <c r="BA1231" s="41"/>
      <c r="BC1231" s="41"/>
      <c r="BE1231" s="41"/>
      <c r="BG1231" s="41"/>
      <c r="BI1231" s="41"/>
      <c r="BK1231" s="41"/>
      <c r="BM1231" s="41"/>
      <c r="BO1231" s="41"/>
    </row>
    <row r="1232" spans="13:67" x14ac:dyDescent="0.2">
      <c r="M1232" s="41"/>
      <c r="O1232" s="41"/>
      <c r="Q1232" s="41"/>
      <c r="S1232" s="41"/>
      <c r="U1232" s="41"/>
      <c r="W1232" s="41"/>
      <c r="Y1232" s="41"/>
      <c r="AA1232" s="41"/>
      <c r="AC1232" s="41"/>
      <c r="AE1232" s="41"/>
      <c r="AG1232" s="41"/>
      <c r="AI1232" s="41"/>
      <c r="AK1232" s="41"/>
      <c r="AM1232" s="41"/>
      <c r="AO1232" s="41"/>
      <c r="AQ1232" s="41"/>
      <c r="AS1232" s="41"/>
      <c r="AU1232" s="41"/>
      <c r="AW1232" s="41"/>
      <c r="AY1232" s="41"/>
      <c r="BA1232" s="41"/>
      <c r="BC1232" s="41"/>
      <c r="BE1232" s="41"/>
      <c r="BG1232" s="41"/>
      <c r="BI1232" s="41"/>
      <c r="BK1232" s="41"/>
      <c r="BM1232" s="41"/>
      <c r="BO1232" s="41"/>
    </row>
    <row r="1233" spans="13:67" x14ac:dyDescent="0.2">
      <c r="M1233" s="41"/>
      <c r="O1233" s="41"/>
      <c r="Q1233" s="41"/>
      <c r="S1233" s="41"/>
      <c r="U1233" s="41"/>
      <c r="W1233" s="41"/>
      <c r="Y1233" s="41"/>
      <c r="AA1233" s="41"/>
      <c r="AC1233" s="41"/>
      <c r="AE1233" s="41"/>
      <c r="AG1233" s="41"/>
      <c r="AI1233" s="41"/>
      <c r="AK1233" s="41"/>
      <c r="AM1233" s="41"/>
      <c r="AO1233" s="41"/>
      <c r="AQ1233" s="41"/>
      <c r="AS1233" s="41"/>
      <c r="AU1233" s="41"/>
      <c r="AW1233" s="41"/>
      <c r="AY1233" s="41"/>
      <c r="BA1233" s="41"/>
      <c r="BC1233" s="41"/>
      <c r="BE1233" s="41"/>
      <c r="BG1233" s="41"/>
      <c r="BI1233" s="41"/>
      <c r="BK1233" s="41"/>
      <c r="BM1233" s="41"/>
      <c r="BO1233" s="41"/>
    </row>
    <row r="1234" spans="13:67" x14ac:dyDescent="0.2">
      <c r="M1234" s="41"/>
      <c r="O1234" s="41"/>
      <c r="Q1234" s="41"/>
      <c r="S1234" s="41"/>
      <c r="U1234" s="41"/>
      <c r="W1234" s="41"/>
      <c r="Y1234" s="41"/>
      <c r="AA1234" s="41"/>
      <c r="AC1234" s="41"/>
      <c r="AE1234" s="41"/>
      <c r="AG1234" s="41"/>
      <c r="AI1234" s="41"/>
      <c r="AK1234" s="41"/>
      <c r="AM1234" s="41"/>
      <c r="AO1234" s="41"/>
      <c r="AQ1234" s="41"/>
      <c r="AS1234" s="41"/>
      <c r="AU1234" s="41"/>
      <c r="AW1234" s="41"/>
      <c r="AY1234" s="41"/>
      <c r="BA1234" s="41"/>
      <c r="BC1234" s="41"/>
      <c r="BE1234" s="41"/>
      <c r="BG1234" s="41"/>
      <c r="BI1234" s="41"/>
      <c r="BK1234" s="41"/>
      <c r="BM1234" s="41"/>
      <c r="BO1234" s="41"/>
    </row>
    <row r="1235" spans="13:67" x14ac:dyDescent="0.2">
      <c r="M1235" s="41"/>
      <c r="O1235" s="41"/>
      <c r="Q1235" s="41"/>
      <c r="S1235" s="41"/>
      <c r="U1235" s="41"/>
      <c r="W1235" s="41"/>
      <c r="Y1235" s="41"/>
      <c r="AA1235" s="41"/>
      <c r="AC1235" s="41"/>
      <c r="AE1235" s="41"/>
      <c r="AG1235" s="41"/>
      <c r="AI1235" s="41"/>
      <c r="AK1235" s="41"/>
      <c r="AM1235" s="41"/>
      <c r="AO1235" s="41"/>
      <c r="AQ1235" s="41"/>
      <c r="AS1235" s="41"/>
      <c r="AU1235" s="41"/>
      <c r="AW1235" s="41"/>
      <c r="AY1235" s="41"/>
      <c r="BA1235" s="41"/>
      <c r="BC1235" s="41"/>
      <c r="BE1235" s="41"/>
      <c r="BG1235" s="41"/>
      <c r="BI1235" s="41"/>
      <c r="BK1235" s="41"/>
      <c r="BM1235" s="41"/>
      <c r="BO1235" s="41"/>
    </row>
    <row r="1236" spans="13:67" x14ac:dyDescent="0.2">
      <c r="M1236" s="41"/>
      <c r="O1236" s="41"/>
      <c r="Q1236" s="41"/>
      <c r="S1236" s="41"/>
      <c r="U1236" s="41"/>
      <c r="W1236" s="41"/>
      <c r="Y1236" s="41"/>
      <c r="AA1236" s="41"/>
      <c r="AC1236" s="41"/>
      <c r="AE1236" s="41"/>
      <c r="AG1236" s="41"/>
      <c r="AI1236" s="41"/>
      <c r="AK1236" s="41"/>
      <c r="AM1236" s="41"/>
      <c r="AO1236" s="41"/>
      <c r="AQ1236" s="41"/>
      <c r="AS1236" s="41"/>
      <c r="AU1236" s="41"/>
      <c r="AW1236" s="41"/>
      <c r="AY1236" s="41"/>
      <c r="BA1236" s="41"/>
      <c r="BC1236" s="41"/>
      <c r="BE1236" s="41"/>
      <c r="BG1236" s="41"/>
      <c r="BI1236" s="41"/>
      <c r="BK1236" s="41"/>
      <c r="BM1236" s="41"/>
      <c r="BO1236" s="41"/>
    </row>
    <row r="1237" spans="13:67" x14ac:dyDescent="0.2">
      <c r="M1237" s="41"/>
      <c r="O1237" s="41"/>
      <c r="Q1237" s="41"/>
      <c r="S1237" s="41"/>
      <c r="U1237" s="41"/>
      <c r="W1237" s="41"/>
      <c r="Y1237" s="41"/>
      <c r="AA1237" s="41"/>
      <c r="AC1237" s="41"/>
      <c r="AE1237" s="41"/>
      <c r="AG1237" s="41"/>
      <c r="AI1237" s="41"/>
      <c r="AK1237" s="41"/>
      <c r="AM1237" s="41"/>
      <c r="AO1237" s="41"/>
      <c r="AQ1237" s="41"/>
      <c r="AS1237" s="41"/>
      <c r="AU1237" s="41"/>
      <c r="AW1237" s="41"/>
      <c r="AY1237" s="41"/>
      <c r="BA1237" s="41"/>
      <c r="BC1237" s="41"/>
      <c r="BE1237" s="41"/>
      <c r="BG1237" s="41"/>
      <c r="BI1237" s="41"/>
      <c r="BK1237" s="41"/>
      <c r="BM1237" s="41"/>
      <c r="BO1237" s="41"/>
    </row>
    <row r="1238" spans="13:67" x14ac:dyDescent="0.2">
      <c r="M1238" s="41"/>
      <c r="O1238" s="41"/>
      <c r="Q1238" s="41"/>
      <c r="S1238" s="41"/>
      <c r="U1238" s="41"/>
      <c r="W1238" s="41"/>
      <c r="Y1238" s="41"/>
      <c r="AA1238" s="41"/>
      <c r="AC1238" s="41"/>
      <c r="AE1238" s="41"/>
      <c r="AG1238" s="41"/>
      <c r="AI1238" s="41"/>
      <c r="AK1238" s="41"/>
      <c r="AM1238" s="41"/>
      <c r="AO1238" s="41"/>
      <c r="AQ1238" s="41"/>
      <c r="AS1238" s="41"/>
      <c r="AU1238" s="41"/>
      <c r="AW1238" s="41"/>
      <c r="AY1238" s="41"/>
      <c r="BA1238" s="41"/>
      <c r="BC1238" s="41"/>
      <c r="BE1238" s="41"/>
      <c r="BG1238" s="41"/>
      <c r="BI1238" s="41"/>
      <c r="BK1238" s="41"/>
      <c r="BM1238" s="41"/>
      <c r="BO1238" s="41"/>
    </row>
    <row r="1239" spans="13:67" x14ac:dyDescent="0.2">
      <c r="M1239" s="41"/>
      <c r="O1239" s="41"/>
      <c r="Q1239" s="41"/>
      <c r="S1239" s="41"/>
      <c r="U1239" s="41"/>
      <c r="W1239" s="41"/>
      <c r="Y1239" s="41"/>
      <c r="AA1239" s="41"/>
      <c r="AC1239" s="41"/>
      <c r="AE1239" s="41"/>
      <c r="AG1239" s="41"/>
      <c r="AI1239" s="41"/>
      <c r="AK1239" s="41"/>
      <c r="AM1239" s="41"/>
      <c r="AO1239" s="41"/>
      <c r="AQ1239" s="41"/>
      <c r="AS1239" s="41"/>
      <c r="AU1239" s="41"/>
      <c r="AW1239" s="41"/>
      <c r="AY1239" s="41"/>
      <c r="BA1239" s="41"/>
      <c r="BC1239" s="41"/>
      <c r="BE1239" s="41"/>
      <c r="BG1239" s="41"/>
      <c r="BI1239" s="41"/>
      <c r="BK1239" s="41"/>
      <c r="BM1239" s="41"/>
      <c r="BO1239" s="41"/>
    </row>
    <row r="1240" spans="13:67" x14ac:dyDescent="0.2">
      <c r="M1240" s="41"/>
      <c r="O1240" s="41"/>
      <c r="Q1240" s="41"/>
      <c r="S1240" s="41"/>
      <c r="U1240" s="41"/>
      <c r="W1240" s="41"/>
      <c r="Y1240" s="41"/>
      <c r="AA1240" s="41"/>
      <c r="AC1240" s="41"/>
      <c r="AE1240" s="41"/>
      <c r="AG1240" s="41"/>
      <c r="AI1240" s="41"/>
      <c r="AK1240" s="41"/>
      <c r="AM1240" s="41"/>
      <c r="AO1240" s="41"/>
      <c r="AQ1240" s="41"/>
      <c r="AS1240" s="41"/>
      <c r="AU1240" s="41"/>
      <c r="AW1240" s="41"/>
      <c r="AY1240" s="41"/>
      <c r="BA1240" s="41"/>
      <c r="BC1240" s="41"/>
      <c r="BE1240" s="41"/>
      <c r="BG1240" s="41"/>
      <c r="BI1240" s="41"/>
      <c r="BK1240" s="41"/>
      <c r="BM1240" s="41"/>
      <c r="BO1240" s="41"/>
    </row>
    <row r="1241" spans="13:67" x14ac:dyDescent="0.2">
      <c r="M1241" s="41"/>
      <c r="O1241" s="41"/>
      <c r="Q1241" s="41"/>
      <c r="S1241" s="41"/>
      <c r="U1241" s="41"/>
      <c r="W1241" s="41"/>
      <c r="Y1241" s="41"/>
      <c r="AA1241" s="41"/>
      <c r="AC1241" s="41"/>
      <c r="AE1241" s="41"/>
      <c r="AG1241" s="41"/>
      <c r="AI1241" s="41"/>
      <c r="AK1241" s="41"/>
      <c r="AM1241" s="41"/>
      <c r="AO1241" s="41"/>
      <c r="AQ1241" s="41"/>
      <c r="AS1241" s="41"/>
      <c r="AU1241" s="41"/>
      <c r="AW1241" s="41"/>
      <c r="AY1241" s="41"/>
      <c r="BA1241" s="41"/>
      <c r="BC1241" s="41"/>
      <c r="BE1241" s="41"/>
      <c r="BG1241" s="41"/>
      <c r="BI1241" s="41"/>
      <c r="BK1241" s="41"/>
      <c r="BM1241" s="41"/>
      <c r="BO1241" s="41"/>
    </row>
    <row r="1242" spans="13:67" x14ac:dyDescent="0.2">
      <c r="M1242" s="41"/>
      <c r="O1242" s="41"/>
      <c r="Q1242" s="41"/>
      <c r="S1242" s="41"/>
      <c r="U1242" s="41"/>
      <c r="W1242" s="41"/>
      <c r="Y1242" s="41"/>
      <c r="AA1242" s="41"/>
      <c r="AC1242" s="41"/>
      <c r="AE1242" s="41"/>
      <c r="AG1242" s="41"/>
      <c r="AI1242" s="41"/>
      <c r="AK1242" s="41"/>
      <c r="AM1242" s="41"/>
      <c r="AO1242" s="41"/>
      <c r="AQ1242" s="41"/>
      <c r="AS1242" s="41"/>
      <c r="AU1242" s="41"/>
      <c r="AW1242" s="41"/>
      <c r="AY1242" s="41"/>
      <c r="BA1242" s="41"/>
      <c r="BC1242" s="41"/>
      <c r="BE1242" s="41"/>
      <c r="BG1242" s="41"/>
      <c r="BI1242" s="41"/>
      <c r="BK1242" s="41"/>
      <c r="BM1242" s="41"/>
      <c r="BO1242" s="41"/>
    </row>
    <row r="1243" spans="13:67" x14ac:dyDescent="0.2">
      <c r="M1243" s="41"/>
      <c r="O1243" s="41"/>
      <c r="Q1243" s="41"/>
      <c r="S1243" s="41"/>
      <c r="U1243" s="41"/>
      <c r="W1243" s="41"/>
      <c r="Y1243" s="41"/>
      <c r="AA1243" s="41"/>
      <c r="AC1243" s="41"/>
      <c r="AE1243" s="41"/>
      <c r="AG1243" s="41"/>
      <c r="AI1243" s="41"/>
      <c r="AK1243" s="41"/>
      <c r="AM1243" s="41"/>
      <c r="AO1243" s="41"/>
      <c r="AQ1243" s="41"/>
      <c r="AS1243" s="41"/>
      <c r="AU1243" s="41"/>
      <c r="AW1243" s="41"/>
      <c r="AY1243" s="41"/>
      <c r="BA1243" s="41"/>
      <c r="BC1243" s="41"/>
      <c r="BE1243" s="41"/>
      <c r="BG1243" s="41"/>
      <c r="BI1243" s="41"/>
      <c r="BK1243" s="41"/>
      <c r="BM1243" s="41"/>
      <c r="BO1243" s="41"/>
    </row>
    <row r="1244" spans="13:67" x14ac:dyDescent="0.2">
      <c r="M1244" s="41"/>
      <c r="O1244" s="41"/>
      <c r="Q1244" s="41"/>
      <c r="S1244" s="41"/>
      <c r="U1244" s="41"/>
      <c r="W1244" s="41"/>
      <c r="Y1244" s="41"/>
      <c r="AA1244" s="41"/>
      <c r="AC1244" s="41"/>
      <c r="AE1244" s="41"/>
      <c r="AG1244" s="41"/>
      <c r="AI1244" s="41"/>
      <c r="AK1244" s="41"/>
      <c r="AM1244" s="41"/>
      <c r="AO1244" s="41"/>
      <c r="AQ1244" s="41"/>
      <c r="AS1244" s="41"/>
      <c r="AU1244" s="41"/>
      <c r="AW1244" s="41"/>
      <c r="AY1244" s="41"/>
      <c r="BA1244" s="41"/>
      <c r="BC1244" s="41"/>
      <c r="BE1244" s="41"/>
      <c r="BG1244" s="41"/>
      <c r="BI1244" s="41"/>
      <c r="BK1244" s="41"/>
      <c r="BM1244" s="41"/>
      <c r="BO1244" s="41"/>
    </row>
    <row r="1245" spans="13:67" x14ac:dyDescent="0.2">
      <c r="M1245" s="41"/>
      <c r="O1245" s="41"/>
      <c r="Q1245" s="41"/>
      <c r="S1245" s="41"/>
      <c r="U1245" s="41"/>
      <c r="W1245" s="41"/>
      <c r="Y1245" s="41"/>
      <c r="AA1245" s="41"/>
      <c r="AC1245" s="41"/>
      <c r="AE1245" s="41"/>
      <c r="AG1245" s="41"/>
      <c r="AI1245" s="41"/>
      <c r="AK1245" s="41"/>
      <c r="AM1245" s="41"/>
      <c r="AO1245" s="41"/>
      <c r="AQ1245" s="41"/>
      <c r="AS1245" s="41"/>
      <c r="AU1245" s="41"/>
      <c r="AW1245" s="41"/>
      <c r="AY1245" s="41"/>
      <c r="BA1245" s="41"/>
      <c r="BC1245" s="41"/>
      <c r="BE1245" s="41"/>
      <c r="BG1245" s="41"/>
      <c r="BI1245" s="41"/>
      <c r="BK1245" s="41"/>
      <c r="BM1245" s="41"/>
      <c r="BO1245" s="41"/>
    </row>
    <row r="1246" spans="13:67" x14ac:dyDescent="0.2">
      <c r="M1246" s="41"/>
      <c r="O1246" s="41"/>
      <c r="Q1246" s="41"/>
      <c r="S1246" s="41"/>
      <c r="U1246" s="41"/>
      <c r="W1246" s="41"/>
      <c r="Y1246" s="41"/>
      <c r="AA1246" s="41"/>
      <c r="AC1246" s="41"/>
      <c r="AE1246" s="41"/>
      <c r="AG1246" s="41"/>
      <c r="AI1246" s="41"/>
      <c r="AK1246" s="41"/>
      <c r="AM1246" s="41"/>
      <c r="AO1246" s="41"/>
      <c r="AQ1246" s="41"/>
      <c r="AS1246" s="41"/>
      <c r="AU1246" s="41"/>
      <c r="AW1246" s="41"/>
      <c r="AY1246" s="41"/>
      <c r="BA1246" s="41"/>
      <c r="BC1246" s="41"/>
      <c r="BE1246" s="41"/>
      <c r="BG1246" s="41"/>
      <c r="BI1246" s="41"/>
      <c r="BK1246" s="41"/>
      <c r="BM1246" s="41"/>
      <c r="BO1246" s="41"/>
    </row>
    <row r="1247" spans="13:67" x14ac:dyDescent="0.2">
      <c r="M1247" s="41"/>
      <c r="O1247" s="41"/>
      <c r="Q1247" s="41"/>
      <c r="S1247" s="41"/>
      <c r="U1247" s="41"/>
      <c r="W1247" s="41"/>
      <c r="Y1247" s="41"/>
      <c r="AA1247" s="41"/>
      <c r="AC1247" s="41"/>
      <c r="AE1247" s="41"/>
      <c r="AG1247" s="41"/>
      <c r="AI1247" s="41"/>
      <c r="AK1247" s="41"/>
      <c r="AM1247" s="41"/>
      <c r="AO1247" s="41"/>
      <c r="AQ1247" s="41"/>
      <c r="AS1247" s="41"/>
      <c r="AU1247" s="41"/>
      <c r="AW1247" s="41"/>
      <c r="AY1247" s="41"/>
      <c r="BA1247" s="41"/>
      <c r="BC1247" s="41"/>
      <c r="BE1247" s="41"/>
      <c r="BG1247" s="41"/>
      <c r="BI1247" s="41"/>
      <c r="BK1247" s="41"/>
      <c r="BM1247" s="41"/>
      <c r="BO1247" s="41"/>
    </row>
    <row r="1248" spans="13:67" x14ac:dyDescent="0.2">
      <c r="M1248" s="41"/>
      <c r="O1248" s="41"/>
      <c r="Q1248" s="41"/>
      <c r="S1248" s="41"/>
      <c r="U1248" s="41"/>
      <c r="W1248" s="41"/>
      <c r="Y1248" s="41"/>
      <c r="AA1248" s="41"/>
      <c r="AC1248" s="41"/>
      <c r="AE1248" s="41"/>
      <c r="AG1248" s="41"/>
      <c r="AI1248" s="41"/>
      <c r="AK1248" s="41"/>
      <c r="AM1248" s="41"/>
      <c r="AO1248" s="41"/>
      <c r="AQ1248" s="41"/>
      <c r="AS1248" s="41"/>
      <c r="AU1248" s="41"/>
      <c r="AW1248" s="41"/>
      <c r="AY1248" s="41"/>
      <c r="BA1248" s="41"/>
      <c r="BC1248" s="41"/>
      <c r="BE1248" s="41"/>
      <c r="BG1248" s="41"/>
      <c r="BI1248" s="41"/>
      <c r="BK1248" s="41"/>
      <c r="BM1248" s="41"/>
      <c r="BO1248" s="41"/>
    </row>
    <row r="1249" spans="13:67" x14ac:dyDescent="0.2">
      <c r="M1249" s="41"/>
      <c r="O1249" s="41"/>
      <c r="Q1249" s="41"/>
      <c r="S1249" s="41"/>
      <c r="U1249" s="41"/>
      <c r="W1249" s="41"/>
      <c r="Y1249" s="41"/>
      <c r="AA1249" s="41"/>
      <c r="AC1249" s="41"/>
      <c r="AE1249" s="41"/>
      <c r="AG1249" s="41"/>
      <c r="AI1249" s="41"/>
      <c r="AK1249" s="41"/>
      <c r="AM1249" s="41"/>
      <c r="AO1249" s="41"/>
      <c r="AQ1249" s="41"/>
      <c r="AS1249" s="41"/>
      <c r="AU1249" s="41"/>
      <c r="AW1249" s="41"/>
      <c r="AY1249" s="41"/>
      <c r="BA1249" s="41"/>
      <c r="BC1249" s="41"/>
      <c r="BE1249" s="41"/>
      <c r="BG1249" s="41"/>
      <c r="BI1249" s="41"/>
      <c r="BK1249" s="41"/>
      <c r="BM1249" s="41"/>
      <c r="BO1249" s="41"/>
    </row>
    <row r="1250" spans="13:67" x14ac:dyDescent="0.2">
      <c r="M1250" s="41"/>
      <c r="O1250" s="41"/>
      <c r="Q1250" s="41"/>
      <c r="S1250" s="41"/>
      <c r="U1250" s="41"/>
      <c r="W1250" s="41"/>
      <c r="Y1250" s="41"/>
      <c r="AA1250" s="41"/>
      <c r="AC1250" s="41"/>
      <c r="AE1250" s="41"/>
      <c r="AG1250" s="41"/>
      <c r="AI1250" s="41"/>
      <c r="AK1250" s="41"/>
      <c r="AM1250" s="41"/>
      <c r="AO1250" s="41"/>
      <c r="AQ1250" s="41"/>
      <c r="AS1250" s="41"/>
      <c r="AU1250" s="41"/>
      <c r="AW1250" s="41"/>
      <c r="AY1250" s="41"/>
      <c r="BA1250" s="41"/>
      <c r="BC1250" s="41"/>
      <c r="BE1250" s="41"/>
      <c r="BG1250" s="41"/>
      <c r="BI1250" s="41"/>
      <c r="BK1250" s="41"/>
      <c r="BM1250" s="41"/>
      <c r="BO1250" s="41"/>
    </row>
    <row r="1251" spans="13:67" x14ac:dyDescent="0.2">
      <c r="M1251" s="41"/>
      <c r="O1251" s="41"/>
      <c r="Q1251" s="41"/>
      <c r="S1251" s="41"/>
      <c r="U1251" s="41"/>
      <c r="W1251" s="41"/>
      <c r="Y1251" s="41"/>
      <c r="AA1251" s="41"/>
      <c r="AC1251" s="41"/>
      <c r="AE1251" s="41"/>
      <c r="AG1251" s="41"/>
      <c r="AI1251" s="41"/>
      <c r="AK1251" s="41"/>
      <c r="AM1251" s="41"/>
      <c r="AO1251" s="41"/>
      <c r="AQ1251" s="41"/>
      <c r="AS1251" s="41"/>
      <c r="AU1251" s="41"/>
      <c r="AW1251" s="41"/>
      <c r="AY1251" s="41"/>
      <c r="BA1251" s="41"/>
      <c r="BC1251" s="41"/>
      <c r="BE1251" s="41"/>
      <c r="BG1251" s="41"/>
      <c r="BI1251" s="41"/>
      <c r="BK1251" s="41"/>
      <c r="BM1251" s="41"/>
      <c r="BO1251" s="41"/>
    </row>
    <row r="1252" spans="13:67" x14ac:dyDescent="0.2">
      <c r="M1252" s="41"/>
      <c r="O1252" s="41"/>
      <c r="Q1252" s="41"/>
      <c r="S1252" s="41"/>
      <c r="U1252" s="41"/>
      <c r="W1252" s="41"/>
      <c r="Y1252" s="41"/>
      <c r="AA1252" s="41"/>
      <c r="AC1252" s="41"/>
      <c r="AE1252" s="41"/>
      <c r="AG1252" s="41"/>
      <c r="AI1252" s="41"/>
      <c r="AK1252" s="41"/>
      <c r="AM1252" s="41"/>
      <c r="AO1252" s="41"/>
      <c r="AQ1252" s="41"/>
      <c r="AS1252" s="41"/>
      <c r="AU1252" s="41"/>
      <c r="AW1252" s="41"/>
      <c r="AY1252" s="41"/>
      <c r="BA1252" s="41"/>
      <c r="BC1252" s="41"/>
      <c r="BE1252" s="41"/>
      <c r="BG1252" s="41"/>
      <c r="BI1252" s="41"/>
      <c r="BK1252" s="41"/>
      <c r="BM1252" s="41"/>
      <c r="BO1252" s="41"/>
    </row>
    <row r="1253" spans="13:67" x14ac:dyDescent="0.2">
      <c r="M1253" s="41"/>
      <c r="O1253" s="41"/>
      <c r="Q1253" s="41"/>
      <c r="S1253" s="41"/>
      <c r="U1253" s="41"/>
      <c r="W1253" s="41"/>
      <c r="Y1253" s="41"/>
      <c r="AA1253" s="41"/>
      <c r="AC1253" s="41"/>
      <c r="AE1253" s="41"/>
      <c r="AG1253" s="41"/>
      <c r="AI1253" s="41"/>
      <c r="AK1253" s="41"/>
      <c r="AM1253" s="41"/>
      <c r="AO1253" s="41"/>
      <c r="AQ1253" s="41"/>
      <c r="AS1253" s="41"/>
      <c r="AU1253" s="41"/>
      <c r="AW1253" s="41"/>
      <c r="AY1253" s="41"/>
      <c r="BA1253" s="41"/>
      <c r="BC1253" s="41"/>
      <c r="BE1253" s="41"/>
      <c r="BG1253" s="41"/>
      <c r="BI1253" s="41"/>
      <c r="BK1253" s="41"/>
      <c r="BM1253" s="41"/>
      <c r="BO1253" s="41"/>
    </row>
    <row r="1254" spans="13:67" x14ac:dyDescent="0.2">
      <c r="M1254" s="41"/>
      <c r="O1254" s="41"/>
      <c r="Q1254" s="41"/>
      <c r="S1254" s="41"/>
      <c r="U1254" s="41"/>
      <c r="W1254" s="41"/>
      <c r="Y1254" s="41"/>
      <c r="AA1254" s="41"/>
      <c r="AC1254" s="41"/>
      <c r="AE1254" s="41"/>
      <c r="AG1254" s="41"/>
      <c r="AI1254" s="41"/>
      <c r="AK1254" s="41"/>
      <c r="AM1254" s="41"/>
      <c r="AO1254" s="41"/>
      <c r="AQ1254" s="41"/>
      <c r="AS1254" s="41"/>
      <c r="AU1254" s="41"/>
      <c r="AW1254" s="41"/>
      <c r="AY1254" s="41"/>
      <c r="BA1254" s="41"/>
      <c r="BC1254" s="41"/>
      <c r="BE1254" s="41"/>
      <c r="BG1254" s="41"/>
      <c r="BI1254" s="41"/>
      <c r="BK1254" s="41"/>
      <c r="BM1254" s="41"/>
      <c r="BO1254" s="41"/>
    </row>
    <row r="1255" spans="13:67" x14ac:dyDescent="0.2">
      <c r="M1255" s="41"/>
      <c r="O1255" s="41"/>
      <c r="Q1255" s="41"/>
      <c r="S1255" s="41"/>
      <c r="U1255" s="41"/>
      <c r="W1255" s="41"/>
      <c r="Y1255" s="41"/>
      <c r="AA1255" s="41"/>
      <c r="AC1255" s="41"/>
      <c r="AE1255" s="41"/>
      <c r="AG1255" s="41"/>
      <c r="AI1255" s="41"/>
      <c r="AK1255" s="41"/>
      <c r="AM1255" s="41"/>
      <c r="AO1255" s="41"/>
      <c r="AQ1255" s="41"/>
      <c r="AS1255" s="41"/>
      <c r="AU1255" s="41"/>
      <c r="AW1255" s="41"/>
      <c r="AY1255" s="41"/>
      <c r="BA1255" s="41"/>
      <c r="BC1255" s="41"/>
      <c r="BE1255" s="41"/>
      <c r="BG1255" s="41"/>
      <c r="BI1255" s="41"/>
      <c r="BK1255" s="41"/>
      <c r="BM1255" s="41"/>
      <c r="BO1255" s="41"/>
    </row>
    <row r="1256" spans="13:67" x14ac:dyDescent="0.2">
      <c r="M1256" s="41"/>
      <c r="O1256" s="41"/>
      <c r="Q1256" s="41"/>
      <c r="S1256" s="41"/>
      <c r="U1256" s="41"/>
      <c r="W1256" s="41"/>
      <c r="Y1256" s="41"/>
      <c r="AA1256" s="41"/>
      <c r="AC1256" s="41"/>
      <c r="AE1256" s="41"/>
      <c r="AG1256" s="41"/>
      <c r="AI1256" s="41"/>
      <c r="AK1256" s="41"/>
      <c r="AM1256" s="41"/>
      <c r="AO1256" s="41"/>
      <c r="AQ1256" s="41"/>
      <c r="AS1256" s="41"/>
      <c r="AU1256" s="41"/>
      <c r="AW1256" s="41"/>
      <c r="AY1256" s="41"/>
      <c r="BA1256" s="41"/>
      <c r="BC1256" s="41"/>
      <c r="BE1256" s="41"/>
      <c r="BG1256" s="41"/>
      <c r="BI1256" s="41"/>
      <c r="BK1256" s="41"/>
      <c r="BM1256" s="41"/>
      <c r="BO1256" s="41"/>
    </row>
    <row r="1257" spans="13:67" x14ac:dyDescent="0.2">
      <c r="M1257" s="41"/>
      <c r="O1257" s="41"/>
      <c r="Q1257" s="41"/>
      <c r="S1257" s="41"/>
      <c r="U1257" s="41"/>
      <c r="W1257" s="41"/>
      <c r="Y1257" s="41"/>
      <c r="AA1257" s="41"/>
      <c r="AC1257" s="41"/>
      <c r="AE1257" s="41"/>
      <c r="AG1257" s="41"/>
      <c r="AI1257" s="41"/>
      <c r="AK1257" s="41"/>
      <c r="AM1257" s="41"/>
      <c r="AO1257" s="41"/>
      <c r="AQ1257" s="41"/>
      <c r="AS1257" s="41"/>
      <c r="AU1257" s="41"/>
      <c r="AW1257" s="41"/>
      <c r="AY1257" s="41"/>
      <c r="BA1257" s="41"/>
      <c r="BC1257" s="41"/>
      <c r="BE1257" s="41"/>
      <c r="BG1257" s="41"/>
      <c r="BI1257" s="41"/>
      <c r="BK1257" s="41"/>
      <c r="BM1257" s="41"/>
      <c r="BO1257" s="41"/>
    </row>
    <row r="1258" spans="13:67" x14ac:dyDescent="0.2">
      <c r="M1258" s="41"/>
      <c r="O1258" s="41"/>
      <c r="Q1258" s="41"/>
      <c r="S1258" s="41"/>
      <c r="U1258" s="41"/>
      <c r="W1258" s="41"/>
      <c r="Y1258" s="41"/>
      <c r="AA1258" s="41"/>
      <c r="AC1258" s="41"/>
      <c r="AE1258" s="41"/>
      <c r="AG1258" s="41"/>
      <c r="AI1258" s="41"/>
      <c r="AK1258" s="41"/>
      <c r="AM1258" s="41"/>
      <c r="AO1258" s="41"/>
      <c r="AQ1258" s="41"/>
      <c r="AS1258" s="41"/>
      <c r="AU1258" s="41"/>
      <c r="AW1258" s="41"/>
      <c r="AY1258" s="41"/>
      <c r="BA1258" s="41"/>
      <c r="BC1258" s="41"/>
      <c r="BE1258" s="41"/>
      <c r="BG1258" s="41"/>
      <c r="BI1258" s="41"/>
      <c r="BK1258" s="41"/>
      <c r="BM1258" s="41"/>
      <c r="BO1258" s="41"/>
    </row>
    <row r="1259" spans="13:67" x14ac:dyDescent="0.2">
      <c r="M1259" s="41"/>
      <c r="O1259" s="41"/>
      <c r="Q1259" s="41"/>
      <c r="S1259" s="41"/>
      <c r="U1259" s="41"/>
      <c r="W1259" s="41"/>
      <c r="Y1259" s="41"/>
      <c r="AA1259" s="41"/>
      <c r="AC1259" s="41"/>
      <c r="AE1259" s="41"/>
      <c r="AG1259" s="41"/>
      <c r="AI1259" s="41"/>
      <c r="AK1259" s="41"/>
      <c r="AM1259" s="41"/>
      <c r="AO1259" s="41"/>
      <c r="AQ1259" s="41"/>
      <c r="AS1259" s="41"/>
      <c r="AU1259" s="41"/>
      <c r="AW1259" s="41"/>
      <c r="AY1259" s="41"/>
      <c r="BA1259" s="41"/>
      <c r="BC1259" s="41"/>
      <c r="BE1259" s="41"/>
      <c r="BG1259" s="41"/>
      <c r="BI1259" s="41"/>
      <c r="BK1259" s="41"/>
      <c r="BM1259" s="41"/>
      <c r="BO1259" s="41"/>
    </row>
    <row r="1260" spans="13:67" x14ac:dyDescent="0.2">
      <c r="M1260" s="41"/>
      <c r="O1260" s="41"/>
      <c r="Q1260" s="41"/>
      <c r="S1260" s="41"/>
      <c r="U1260" s="41"/>
      <c r="W1260" s="41"/>
      <c r="Y1260" s="41"/>
      <c r="AA1260" s="41"/>
      <c r="AC1260" s="41"/>
      <c r="AE1260" s="41"/>
      <c r="AG1260" s="41"/>
      <c r="AI1260" s="41"/>
      <c r="AK1260" s="41"/>
      <c r="AM1260" s="41"/>
      <c r="AO1260" s="41"/>
      <c r="AQ1260" s="41"/>
      <c r="AS1260" s="41"/>
      <c r="AU1260" s="41"/>
      <c r="AW1260" s="41"/>
      <c r="AY1260" s="41"/>
      <c r="BA1260" s="41"/>
      <c r="BC1260" s="41"/>
      <c r="BE1260" s="41"/>
      <c r="BG1260" s="41"/>
      <c r="BI1260" s="41"/>
      <c r="BK1260" s="41"/>
      <c r="BM1260" s="41"/>
      <c r="BO1260" s="41"/>
    </row>
    <row r="1261" spans="13:67" x14ac:dyDescent="0.2">
      <c r="M1261" s="41"/>
      <c r="O1261" s="41"/>
      <c r="Q1261" s="41"/>
      <c r="S1261" s="41"/>
      <c r="U1261" s="41"/>
      <c r="W1261" s="41"/>
      <c r="Y1261" s="41"/>
      <c r="AA1261" s="41"/>
      <c r="AC1261" s="41"/>
      <c r="AE1261" s="41"/>
      <c r="AG1261" s="41"/>
      <c r="AI1261" s="41"/>
      <c r="AK1261" s="41"/>
      <c r="AM1261" s="41"/>
      <c r="AO1261" s="41"/>
      <c r="AQ1261" s="41"/>
      <c r="AS1261" s="41"/>
      <c r="AU1261" s="41"/>
      <c r="AW1261" s="41"/>
      <c r="AY1261" s="41"/>
      <c r="BA1261" s="41"/>
      <c r="BC1261" s="41"/>
      <c r="BE1261" s="41"/>
      <c r="BG1261" s="41"/>
      <c r="BI1261" s="41"/>
      <c r="BK1261" s="41"/>
      <c r="BM1261" s="41"/>
      <c r="BO1261" s="41"/>
    </row>
    <row r="1262" spans="13:67" x14ac:dyDescent="0.2">
      <c r="M1262" s="41"/>
      <c r="O1262" s="41"/>
      <c r="Q1262" s="41"/>
      <c r="S1262" s="41"/>
      <c r="U1262" s="41"/>
      <c r="W1262" s="41"/>
      <c r="Y1262" s="41"/>
      <c r="AA1262" s="41"/>
      <c r="AC1262" s="41"/>
      <c r="AE1262" s="41"/>
      <c r="AG1262" s="41"/>
      <c r="AI1262" s="41"/>
      <c r="AK1262" s="41"/>
      <c r="AM1262" s="41"/>
      <c r="AO1262" s="41"/>
      <c r="AQ1262" s="41"/>
      <c r="AS1262" s="41"/>
      <c r="AU1262" s="41"/>
      <c r="AW1262" s="41"/>
      <c r="AY1262" s="41"/>
      <c r="BA1262" s="41"/>
      <c r="BC1262" s="41"/>
      <c r="BE1262" s="41"/>
      <c r="BG1262" s="41"/>
      <c r="BI1262" s="41"/>
      <c r="BK1262" s="41"/>
      <c r="BM1262" s="41"/>
      <c r="BO1262" s="41"/>
    </row>
    <row r="1263" spans="13:67" x14ac:dyDescent="0.2">
      <c r="M1263" s="41"/>
      <c r="O1263" s="41"/>
      <c r="Q1263" s="41"/>
      <c r="S1263" s="41"/>
      <c r="U1263" s="41"/>
      <c r="W1263" s="41"/>
      <c r="Y1263" s="41"/>
      <c r="AA1263" s="41"/>
      <c r="AC1263" s="41"/>
      <c r="AE1263" s="41"/>
      <c r="AG1263" s="41"/>
      <c r="AI1263" s="41"/>
      <c r="AK1263" s="41"/>
      <c r="AM1263" s="41"/>
      <c r="AO1263" s="41"/>
      <c r="AQ1263" s="41"/>
      <c r="AS1263" s="41"/>
      <c r="AU1263" s="41"/>
      <c r="AW1263" s="41"/>
      <c r="AY1263" s="41"/>
      <c r="BA1263" s="41"/>
      <c r="BC1263" s="41"/>
      <c r="BE1263" s="41"/>
      <c r="BG1263" s="41"/>
      <c r="BI1263" s="41"/>
      <c r="BK1263" s="41"/>
      <c r="BM1263" s="41"/>
      <c r="BO1263" s="41"/>
    </row>
    <row r="1264" spans="13:67" x14ac:dyDescent="0.2">
      <c r="M1264" s="41"/>
      <c r="O1264" s="41"/>
      <c r="Q1264" s="41"/>
      <c r="S1264" s="41"/>
      <c r="U1264" s="41"/>
      <c r="W1264" s="41"/>
      <c r="Y1264" s="41"/>
      <c r="AA1264" s="41"/>
      <c r="AC1264" s="41"/>
      <c r="AE1264" s="41"/>
      <c r="AG1264" s="41"/>
      <c r="AI1264" s="41"/>
      <c r="AK1264" s="41"/>
      <c r="AM1264" s="41"/>
      <c r="AO1264" s="41"/>
      <c r="AQ1264" s="41"/>
      <c r="AS1264" s="41"/>
      <c r="AU1264" s="41"/>
      <c r="AW1264" s="41"/>
      <c r="AY1264" s="41"/>
      <c r="BA1264" s="41"/>
      <c r="BC1264" s="41"/>
      <c r="BE1264" s="41"/>
      <c r="BG1264" s="41"/>
      <c r="BI1264" s="41"/>
      <c r="BK1264" s="41"/>
      <c r="BM1264" s="41"/>
      <c r="BO1264" s="41"/>
    </row>
    <row r="1265" spans="13:67" x14ac:dyDescent="0.2">
      <c r="M1265" s="41"/>
      <c r="O1265" s="41"/>
      <c r="Q1265" s="41"/>
      <c r="S1265" s="41"/>
      <c r="U1265" s="41"/>
      <c r="W1265" s="41"/>
      <c r="Y1265" s="41"/>
      <c r="AA1265" s="41"/>
      <c r="AC1265" s="41"/>
      <c r="AE1265" s="41"/>
      <c r="AG1265" s="41"/>
      <c r="AI1265" s="41"/>
      <c r="AK1265" s="41"/>
      <c r="AM1265" s="41"/>
      <c r="AO1265" s="41"/>
      <c r="AQ1265" s="41"/>
      <c r="AS1265" s="41"/>
      <c r="AU1265" s="41"/>
      <c r="AW1265" s="41"/>
      <c r="AY1265" s="41"/>
      <c r="BA1265" s="41"/>
      <c r="BC1265" s="41"/>
      <c r="BE1265" s="41"/>
      <c r="BG1265" s="41"/>
      <c r="BI1265" s="41"/>
      <c r="BK1265" s="41"/>
      <c r="BM1265" s="41"/>
      <c r="BO1265" s="41"/>
    </row>
    <row r="1266" spans="13:67" x14ac:dyDescent="0.2">
      <c r="M1266" s="41"/>
      <c r="O1266" s="41"/>
      <c r="Q1266" s="41"/>
      <c r="S1266" s="41"/>
      <c r="U1266" s="41"/>
      <c r="W1266" s="41"/>
      <c r="Y1266" s="41"/>
      <c r="AA1266" s="41"/>
      <c r="AC1266" s="41"/>
      <c r="AE1266" s="41"/>
      <c r="AG1266" s="41"/>
      <c r="AI1266" s="41"/>
      <c r="AK1266" s="41"/>
      <c r="AM1266" s="41"/>
      <c r="AO1266" s="41"/>
      <c r="AQ1266" s="41"/>
      <c r="AS1266" s="41"/>
      <c r="AU1266" s="41"/>
      <c r="AW1266" s="41"/>
      <c r="AY1266" s="41"/>
      <c r="BA1266" s="41"/>
      <c r="BC1266" s="41"/>
      <c r="BE1266" s="41"/>
      <c r="BG1266" s="41"/>
      <c r="BI1266" s="41"/>
      <c r="BK1266" s="41"/>
      <c r="BM1266" s="41"/>
      <c r="BO1266" s="41"/>
    </row>
    <row r="1267" spans="13:67" x14ac:dyDescent="0.2">
      <c r="M1267" s="41"/>
      <c r="O1267" s="41"/>
      <c r="Q1267" s="41"/>
      <c r="S1267" s="41"/>
      <c r="U1267" s="41"/>
      <c r="W1267" s="41"/>
      <c r="Y1267" s="41"/>
      <c r="AA1267" s="41"/>
      <c r="AC1267" s="41"/>
      <c r="AE1267" s="41"/>
      <c r="AG1267" s="41"/>
      <c r="AI1267" s="41"/>
      <c r="AK1267" s="41"/>
      <c r="AM1267" s="41"/>
      <c r="AO1267" s="41"/>
      <c r="AQ1267" s="41"/>
      <c r="AS1267" s="41"/>
      <c r="AU1267" s="41"/>
      <c r="AW1267" s="41"/>
      <c r="AY1267" s="41"/>
      <c r="BA1267" s="41"/>
      <c r="BC1267" s="41"/>
      <c r="BE1267" s="41"/>
      <c r="BG1267" s="41"/>
      <c r="BI1267" s="41"/>
      <c r="BK1267" s="41"/>
      <c r="BM1267" s="41"/>
      <c r="BO1267" s="41"/>
    </row>
    <row r="1268" spans="13:67" x14ac:dyDescent="0.2">
      <c r="M1268" s="41"/>
      <c r="O1268" s="41"/>
      <c r="Q1268" s="41"/>
      <c r="S1268" s="41"/>
      <c r="U1268" s="41"/>
      <c r="W1268" s="41"/>
      <c r="Y1268" s="41"/>
      <c r="AA1268" s="41"/>
      <c r="AC1268" s="41"/>
      <c r="AE1268" s="41"/>
      <c r="AG1268" s="41"/>
      <c r="AI1268" s="41"/>
      <c r="AK1268" s="41"/>
      <c r="AM1268" s="41"/>
      <c r="AO1268" s="41"/>
      <c r="AQ1268" s="41"/>
      <c r="AS1268" s="41"/>
      <c r="AU1268" s="41"/>
      <c r="AW1268" s="41"/>
      <c r="AY1268" s="41"/>
      <c r="BA1268" s="41"/>
      <c r="BC1268" s="41"/>
      <c r="BE1268" s="41"/>
      <c r="BG1268" s="41"/>
      <c r="BI1268" s="41"/>
      <c r="BK1268" s="41"/>
      <c r="BM1268" s="41"/>
      <c r="BO1268" s="41"/>
    </row>
    <row r="1269" spans="13:67" x14ac:dyDescent="0.2">
      <c r="M1269" s="41"/>
      <c r="O1269" s="41"/>
      <c r="Q1269" s="41"/>
      <c r="S1269" s="41"/>
      <c r="U1269" s="41"/>
      <c r="W1269" s="41"/>
      <c r="Y1269" s="41"/>
      <c r="AA1269" s="41"/>
      <c r="AC1269" s="41"/>
      <c r="AE1269" s="41"/>
      <c r="AG1269" s="41"/>
      <c r="AI1269" s="41"/>
      <c r="AK1269" s="41"/>
      <c r="AM1269" s="41"/>
      <c r="AO1269" s="41"/>
      <c r="AQ1269" s="41"/>
      <c r="AS1269" s="41"/>
      <c r="AU1269" s="41"/>
      <c r="AW1269" s="41"/>
      <c r="AY1269" s="41"/>
      <c r="BA1269" s="41"/>
      <c r="BC1269" s="41"/>
      <c r="BE1269" s="41"/>
      <c r="BG1269" s="41"/>
      <c r="BI1269" s="41"/>
      <c r="BK1269" s="41"/>
      <c r="BM1269" s="41"/>
      <c r="BO1269" s="41"/>
    </row>
    <row r="1270" spans="13:67" x14ac:dyDescent="0.2">
      <c r="M1270" s="41"/>
      <c r="O1270" s="41"/>
      <c r="Q1270" s="41"/>
      <c r="S1270" s="41"/>
      <c r="U1270" s="41"/>
      <c r="W1270" s="41"/>
      <c r="Y1270" s="41"/>
      <c r="AA1270" s="41"/>
      <c r="AC1270" s="41"/>
      <c r="AE1270" s="41"/>
      <c r="AG1270" s="41"/>
      <c r="AI1270" s="41"/>
      <c r="AK1270" s="41"/>
      <c r="AM1270" s="41"/>
      <c r="AO1270" s="41"/>
      <c r="AQ1270" s="41"/>
      <c r="AS1270" s="41"/>
      <c r="AU1270" s="41"/>
      <c r="AW1270" s="41"/>
      <c r="AY1270" s="41"/>
      <c r="BA1270" s="41"/>
      <c r="BC1270" s="41"/>
      <c r="BE1270" s="41"/>
      <c r="BG1270" s="41"/>
      <c r="BI1270" s="41"/>
      <c r="BK1270" s="41"/>
      <c r="BM1270" s="41"/>
      <c r="BO1270" s="41"/>
    </row>
    <row r="1271" spans="13:67" x14ac:dyDescent="0.2">
      <c r="M1271" s="41"/>
      <c r="O1271" s="41"/>
      <c r="Q1271" s="41"/>
      <c r="S1271" s="41"/>
      <c r="U1271" s="41"/>
      <c r="W1271" s="41"/>
      <c r="Y1271" s="41"/>
      <c r="AA1271" s="41"/>
      <c r="AC1271" s="41"/>
      <c r="AE1271" s="41"/>
      <c r="AG1271" s="41"/>
      <c r="AI1271" s="41"/>
      <c r="AK1271" s="41"/>
      <c r="AM1271" s="41"/>
      <c r="AO1271" s="41"/>
      <c r="AQ1271" s="41"/>
      <c r="AS1271" s="41"/>
      <c r="AU1271" s="41"/>
      <c r="AW1271" s="41"/>
      <c r="AY1271" s="41"/>
      <c r="BA1271" s="41"/>
      <c r="BC1271" s="41"/>
      <c r="BE1271" s="41"/>
      <c r="BG1271" s="41"/>
      <c r="BI1271" s="41"/>
      <c r="BK1271" s="41"/>
      <c r="BM1271" s="41"/>
      <c r="BO1271" s="41"/>
    </row>
    <row r="1272" spans="13:67" x14ac:dyDescent="0.2">
      <c r="M1272" s="41"/>
      <c r="O1272" s="41"/>
      <c r="Q1272" s="41"/>
      <c r="S1272" s="41"/>
      <c r="U1272" s="41"/>
      <c r="W1272" s="41"/>
      <c r="Y1272" s="41"/>
      <c r="AA1272" s="41"/>
      <c r="AC1272" s="41"/>
      <c r="AE1272" s="41"/>
      <c r="AG1272" s="41"/>
      <c r="AI1272" s="41"/>
      <c r="AK1272" s="41"/>
      <c r="AM1272" s="41"/>
      <c r="AO1272" s="41"/>
      <c r="AQ1272" s="41"/>
      <c r="AS1272" s="41"/>
      <c r="AU1272" s="41"/>
      <c r="AW1272" s="41"/>
      <c r="AY1272" s="41"/>
      <c r="BA1272" s="41"/>
      <c r="BC1272" s="41"/>
      <c r="BE1272" s="41"/>
      <c r="BG1272" s="41"/>
      <c r="BI1272" s="41"/>
      <c r="BK1272" s="41"/>
      <c r="BM1272" s="41"/>
      <c r="BO1272" s="41"/>
    </row>
    <row r="1273" spans="13:67" x14ac:dyDescent="0.2">
      <c r="M1273" s="41"/>
      <c r="O1273" s="41"/>
      <c r="Q1273" s="41"/>
      <c r="S1273" s="41"/>
      <c r="U1273" s="41"/>
      <c r="W1273" s="41"/>
      <c r="Y1273" s="41"/>
      <c r="AA1273" s="41"/>
      <c r="AC1273" s="41"/>
      <c r="AE1273" s="41"/>
      <c r="AG1273" s="41"/>
      <c r="AI1273" s="41"/>
      <c r="AK1273" s="41"/>
      <c r="AM1273" s="41"/>
      <c r="AO1273" s="41"/>
      <c r="AQ1273" s="41"/>
      <c r="AS1273" s="41"/>
      <c r="AU1273" s="41"/>
      <c r="AW1273" s="41"/>
      <c r="AY1273" s="41"/>
      <c r="BA1273" s="41"/>
      <c r="BC1273" s="41"/>
      <c r="BE1273" s="41"/>
      <c r="BG1273" s="41"/>
      <c r="BI1273" s="41"/>
      <c r="BK1273" s="41"/>
      <c r="BM1273" s="41"/>
      <c r="BO1273" s="41"/>
    </row>
    <row r="1274" spans="13:67" x14ac:dyDescent="0.2">
      <c r="M1274" s="41"/>
      <c r="O1274" s="41"/>
      <c r="Q1274" s="41"/>
      <c r="S1274" s="41"/>
      <c r="U1274" s="41"/>
      <c r="W1274" s="41"/>
      <c r="Y1274" s="41"/>
      <c r="AA1274" s="41"/>
      <c r="AC1274" s="41"/>
      <c r="AE1274" s="41"/>
      <c r="AG1274" s="41"/>
      <c r="AI1274" s="41"/>
      <c r="AK1274" s="41"/>
      <c r="AM1274" s="41"/>
      <c r="AO1274" s="41"/>
      <c r="AQ1274" s="41"/>
      <c r="AS1274" s="41"/>
      <c r="AU1274" s="41"/>
      <c r="AW1274" s="41"/>
      <c r="AY1274" s="41"/>
      <c r="BA1274" s="41"/>
      <c r="BC1274" s="41"/>
      <c r="BE1274" s="41"/>
      <c r="BG1274" s="41"/>
      <c r="BI1274" s="41"/>
      <c r="BK1274" s="41"/>
      <c r="BM1274" s="41"/>
      <c r="BO1274" s="41"/>
    </row>
    <row r="1275" spans="13:67" x14ac:dyDescent="0.2">
      <c r="M1275" s="41"/>
      <c r="O1275" s="41"/>
      <c r="Q1275" s="41"/>
      <c r="S1275" s="41"/>
      <c r="U1275" s="41"/>
      <c r="W1275" s="41"/>
      <c r="Y1275" s="41"/>
      <c r="AA1275" s="41"/>
      <c r="AC1275" s="41"/>
      <c r="AE1275" s="41"/>
      <c r="AG1275" s="41"/>
      <c r="AI1275" s="41"/>
      <c r="AK1275" s="41"/>
      <c r="AM1275" s="41"/>
      <c r="AO1275" s="41"/>
      <c r="AQ1275" s="41"/>
      <c r="AS1275" s="41"/>
      <c r="AU1275" s="41"/>
      <c r="AW1275" s="41"/>
      <c r="AY1275" s="41"/>
      <c r="BA1275" s="41"/>
      <c r="BC1275" s="41"/>
      <c r="BE1275" s="41"/>
      <c r="BG1275" s="41"/>
      <c r="BI1275" s="41"/>
      <c r="BK1275" s="41"/>
      <c r="BM1275" s="41"/>
      <c r="BO1275" s="41"/>
    </row>
    <row r="1276" spans="13:67" x14ac:dyDescent="0.2">
      <c r="M1276" s="41"/>
      <c r="O1276" s="41"/>
      <c r="Q1276" s="41"/>
      <c r="S1276" s="41"/>
      <c r="U1276" s="41"/>
      <c r="W1276" s="41"/>
      <c r="Y1276" s="41"/>
      <c r="AA1276" s="41"/>
      <c r="AC1276" s="41"/>
      <c r="AE1276" s="41"/>
      <c r="AG1276" s="41"/>
      <c r="AI1276" s="41"/>
      <c r="AK1276" s="41"/>
      <c r="AM1276" s="41"/>
      <c r="AO1276" s="41"/>
      <c r="AQ1276" s="41"/>
      <c r="AS1276" s="41"/>
      <c r="AU1276" s="41"/>
      <c r="AW1276" s="41"/>
      <c r="AY1276" s="41"/>
      <c r="BA1276" s="41"/>
      <c r="BC1276" s="41"/>
      <c r="BE1276" s="41"/>
      <c r="BG1276" s="41"/>
      <c r="BI1276" s="41"/>
      <c r="BK1276" s="41"/>
      <c r="BM1276" s="41"/>
      <c r="BO1276" s="41"/>
    </row>
    <row r="1277" spans="13:67" x14ac:dyDescent="0.2">
      <c r="M1277" s="41"/>
      <c r="O1277" s="41"/>
      <c r="Q1277" s="41"/>
      <c r="S1277" s="41"/>
      <c r="U1277" s="41"/>
      <c r="W1277" s="41"/>
      <c r="Y1277" s="41"/>
      <c r="AA1277" s="41"/>
      <c r="AC1277" s="41"/>
      <c r="AE1277" s="41"/>
      <c r="AG1277" s="41"/>
      <c r="AI1277" s="41"/>
      <c r="AK1277" s="41"/>
      <c r="AM1277" s="41"/>
      <c r="AO1277" s="41"/>
      <c r="AQ1277" s="41"/>
      <c r="AS1277" s="41"/>
      <c r="AU1277" s="41"/>
      <c r="AW1277" s="41"/>
      <c r="AY1277" s="41"/>
      <c r="BA1277" s="41"/>
      <c r="BC1277" s="41"/>
      <c r="BE1277" s="41"/>
      <c r="BG1277" s="41"/>
      <c r="BI1277" s="41"/>
      <c r="BK1277" s="41"/>
      <c r="BM1277" s="41"/>
      <c r="BO1277" s="41"/>
    </row>
    <row r="1278" spans="13:67" x14ac:dyDescent="0.2">
      <c r="M1278" s="41"/>
      <c r="O1278" s="41"/>
      <c r="Q1278" s="41"/>
      <c r="S1278" s="41"/>
      <c r="U1278" s="41"/>
      <c r="W1278" s="41"/>
      <c r="Y1278" s="41"/>
      <c r="AA1278" s="41"/>
      <c r="AC1278" s="41"/>
      <c r="AE1278" s="41"/>
      <c r="AG1278" s="41"/>
      <c r="AI1278" s="41"/>
      <c r="AK1278" s="41"/>
      <c r="AM1278" s="41"/>
      <c r="AO1278" s="41"/>
      <c r="AQ1278" s="41"/>
      <c r="AS1278" s="41"/>
      <c r="AU1278" s="41"/>
      <c r="AW1278" s="41"/>
      <c r="AY1278" s="41"/>
      <c r="BA1278" s="41"/>
      <c r="BC1278" s="41"/>
      <c r="BE1278" s="41"/>
      <c r="BG1278" s="41"/>
      <c r="BI1278" s="41"/>
      <c r="BK1278" s="41"/>
      <c r="BM1278" s="41"/>
      <c r="BO1278" s="41"/>
    </row>
    <row r="1279" spans="13:67" x14ac:dyDescent="0.2">
      <c r="M1279" s="41"/>
      <c r="O1279" s="41"/>
      <c r="Q1279" s="41"/>
      <c r="S1279" s="41"/>
      <c r="U1279" s="41"/>
      <c r="W1279" s="41"/>
      <c r="Y1279" s="41"/>
      <c r="AA1279" s="41"/>
      <c r="AC1279" s="41"/>
      <c r="AE1279" s="41"/>
      <c r="AG1279" s="41"/>
      <c r="AI1279" s="41"/>
      <c r="AK1279" s="41"/>
      <c r="AM1279" s="41"/>
      <c r="AO1279" s="41"/>
      <c r="AQ1279" s="41"/>
      <c r="AS1279" s="41"/>
      <c r="AU1279" s="41"/>
      <c r="AW1279" s="41"/>
      <c r="AY1279" s="41"/>
      <c r="BA1279" s="41"/>
      <c r="BC1279" s="41"/>
      <c r="BE1279" s="41"/>
      <c r="BG1279" s="41"/>
      <c r="BI1279" s="41"/>
      <c r="BK1279" s="41"/>
      <c r="BM1279" s="41"/>
      <c r="BO1279" s="41"/>
    </row>
    <row r="1280" spans="13:67" x14ac:dyDescent="0.2">
      <c r="M1280" s="41"/>
      <c r="O1280" s="41"/>
      <c r="Q1280" s="41"/>
      <c r="S1280" s="41"/>
      <c r="U1280" s="41"/>
      <c r="W1280" s="41"/>
      <c r="Y1280" s="41"/>
      <c r="AA1280" s="41"/>
      <c r="AC1280" s="41"/>
      <c r="AE1280" s="41"/>
      <c r="AG1280" s="41"/>
      <c r="AI1280" s="41"/>
      <c r="AK1280" s="41"/>
      <c r="AM1280" s="41"/>
      <c r="AO1280" s="41"/>
      <c r="AQ1280" s="41"/>
      <c r="AS1280" s="41"/>
      <c r="AU1280" s="41"/>
      <c r="AW1280" s="41"/>
      <c r="AY1280" s="41"/>
      <c r="BA1280" s="41"/>
      <c r="BC1280" s="41"/>
      <c r="BE1280" s="41"/>
      <c r="BG1280" s="41"/>
      <c r="BI1280" s="41"/>
      <c r="BK1280" s="41"/>
      <c r="BM1280" s="41"/>
      <c r="BO1280" s="41"/>
    </row>
    <row r="1281" spans="13:67" x14ac:dyDescent="0.2">
      <c r="M1281" s="41"/>
      <c r="O1281" s="41"/>
      <c r="Q1281" s="41"/>
      <c r="S1281" s="41"/>
      <c r="U1281" s="41"/>
      <c r="W1281" s="41"/>
      <c r="Y1281" s="41"/>
      <c r="AA1281" s="41"/>
      <c r="AC1281" s="41"/>
      <c r="AE1281" s="41"/>
      <c r="AG1281" s="41"/>
      <c r="AI1281" s="41"/>
      <c r="AK1281" s="41"/>
      <c r="AM1281" s="41"/>
      <c r="AO1281" s="41"/>
      <c r="AQ1281" s="41"/>
      <c r="AS1281" s="41"/>
      <c r="AU1281" s="41"/>
      <c r="AW1281" s="41"/>
      <c r="AY1281" s="41"/>
      <c r="BA1281" s="41"/>
      <c r="BC1281" s="41"/>
      <c r="BE1281" s="41"/>
      <c r="BG1281" s="41"/>
      <c r="BI1281" s="41"/>
      <c r="BK1281" s="41"/>
      <c r="BM1281" s="41"/>
      <c r="BO1281" s="41"/>
    </row>
    <row r="1282" spans="13:67" x14ac:dyDescent="0.2">
      <c r="M1282" s="41"/>
      <c r="O1282" s="41"/>
      <c r="Q1282" s="41"/>
      <c r="S1282" s="41"/>
      <c r="U1282" s="41"/>
      <c r="W1282" s="41"/>
      <c r="Y1282" s="41"/>
      <c r="AA1282" s="41"/>
      <c r="AC1282" s="41"/>
      <c r="AE1282" s="41"/>
      <c r="AG1282" s="41"/>
      <c r="AI1282" s="41"/>
      <c r="AK1282" s="41"/>
      <c r="AM1282" s="41"/>
      <c r="AO1282" s="41"/>
      <c r="AQ1282" s="41"/>
      <c r="AS1282" s="41"/>
      <c r="AU1282" s="41"/>
      <c r="AW1282" s="41"/>
      <c r="AY1282" s="41"/>
      <c r="BA1282" s="41"/>
      <c r="BC1282" s="41"/>
      <c r="BE1282" s="41"/>
      <c r="BG1282" s="41"/>
      <c r="BI1282" s="41"/>
      <c r="BK1282" s="41"/>
      <c r="BM1282" s="41"/>
      <c r="BO1282" s="41"/>
    </row>
    <row r="1283" spans="13:67" x14ac:dyDescent="0.2">
      <c r="M1283" s="41"/>
      <c r="O1283" s="41"/>
      <c r="Q1283" s="41"/>
      <c r="S1283" s="41"/>
      <c r="U1283" s="41"/>
      <c r="W1283" s="41"/>
      <c r="Y1283" s="41"/>
      <c r="AA1283" s="41"/>
      <c r="AC1283" s="41"/>
      <c r="AE1283" s="41"/>
      <c r="AG1283" s="41"/>
      <c r="AI1283" s="41"/>
      <c r="AK1283" s="41"/>
      <c r="AM1283" s="41"/>
      <c r="AO1283" s="41"/>
      <c r="AQ1283" s="41"/>
      <c r="AS1283" s="41"/>
      <c r="AU1283" s="41"/>
      <c r="AW1283" s="41"/>
      <c r="AY1283" s="41"/>
      <c r="BA1283" s="41"/>
      <c r="BC1283" s="41"/>
      <c r="BE1283" s="41"/>
      <c r="BG1283" s="41"/>
      <c r="BI1283" s="41"/>
      <c r="BK1283" s="41"/>
      <c r="BM1283" s="41"/>
      <c r="BO1283" s="41"/>
    </row>
    <row r="1284" spans="13:67" x14ac:dyDescent="0.2">
      <c r="M1284" s="41"/>
      <c r="O1284" s="41"/>
      <c r="Q1284" s="41"/>
      <c r="S1284" s="41"/>
      <c r="U1284" s="41"/>
      <c r="W1284" s="41"/>
      <c r="Y1284" s="41"/>
      <c r="AA1284" s="41"/>
      <c r="AC1284" s="41"/>
      <c r="AE1284" s="41"/>
      <c r="AG1284" s="41"/>
      <c r="AI1284" s="41"/>
      <c r="AK1284" s="41"/>
      <c r="AM1284" s="41"/>
      <c r="AO1284" s="41"/>
      <c r="AQ1284" s="41"/>
      <c r="AS1284" s="41"/>
      <c r="AU1284" s="41"/>
      <c r="AW1284" s="41"/>
      <c r="AY1284" s="41"/>
      <c r="BA1284" s="41"/>
      <c r="BC1284" s="41"/>
      <c r="BE1284" s="41"/>
      <c r="BG1284" s="41"/>
      <c r="BI1284" s="41"/>
      <c r="BK1284" s="41"/>
      <c r="BM1284" s="41"/>
      <c r="BO1284" s="41"/>
    </row>
    <row r="1285" spans="13:67" x14ac:dyDescent="0.2">
      <c r="M1285" s="41"/>
      <c r="O1285" s="41"/>
      <c r="Q1285" s="41"/>
      <c r="S1285" s="41"/>
      <c r="U1285" s="41"/>
      <c r="W1285" s="41"/>
      <c r="Y1285" s="41"/>
      <c r="AA1285" s="41"/>
      <c r="AC1285" s="41"/>
      <c r="AE1285" s="41"/>
      <c r="AG1285" s="41"/>
      <c r="AI1285" s="41"/>
      <c r="AK1285" s="41"/>
      <c r="AM1285" s="41"/>
      <c r="AO1285" s="41"/>
      <c r="AQ1285" s="41"/>
      <c r="AS1285" s="41"/>
      <c r="AU1285" s="41"/>
      <c r="AW1285" s="41"/>
      <c r="AY1285" s="41"/>
      <c r="BA1285" s="41"/>
      <c r="BC1285" s="41"/>
      <c r="BE1285" s="41"/>
      <c r="BG1285" s="41"/>
      <c r="BI1285" s="41"/>
      <c r="BK1285" s="41"/>
      <c r="BM1285" s="41"/>
      <c r="BO1285" s="41"/>
    </row>
    <row r="1286" spans="13:67" x14ac:dyDescent="0.2">
      <c r="M1286" s="41"/>
      <c r="O1286" s="41"/>
      <c r="Q1286" s="41"/>
      <c r="S1286" s="41"/>
      <c r="U1286" s="41"/>
      <c r="W1286" s="41"/>
      <c r="Y1286" s="41"/>
      <c r="AA1286" s="41"/>
      <c r="AC1286" s="41"/>
      <c r="AE1286" s="41"/>
      <c r="AG1286" s="41"/>
      <c r="AI1286" s="41"/>
      <c r="AK1286" s="41"/>
      <c r="AM1286" s="41"/>
      <c r="AO1286" s="41"/>
      <c r="AQ1286" s="41"/>
      <c r="AS1286" s="41"/>
      <c r="AU1286" s="41"/>
      <c r="AW1286" s="41"/>
      <c r="AY1286" s="41"/>
      <c r="BA1286" s="41"/>
      <c r="BC1286" s="41"/>
      <c r="BE1286" s="41"/>
      <c r="BG1286" s="41"/>
      <c r="BI1286" s="41"/>
      <c r="BK1286" s="41"/>
      <c r="BM1286" s="41"/>
      <c r="BO1286" s="41"/>
    </row>
    <row r="1287" spans="13:67" x14ac:dyDescent="0.2">
      <c r="M1287" s="41"/>
      <c r="O1287" s="41"/>
      <c r="Q1287" s="41"/>
      <c r="S1287" s="41"/>
      <c r="U1287" s="41"/>
      <c r="W1287" s="41"/>
      <c r="Y1287" s="41"/>
      <c r="AA1287" s="41"/>
      <c r="AC1287" s="41"/>
      <c r="AE1287" s="41"/>
      <c r="AG1287" s="41"/>
      <c r="AI1287" s="41"/>
      <c r="AK1287" s="41"/>
      <c r="AM1287" s="41"/>
      <c r="AO1287" s="41"/>
      <c r="AQ1287" s="41"/>
      <c r="AS1287" s="41"/>
      <c r="AU1287" s="41"/>
      <c r="AW1287" s="41"/>
      <c r="AY1287" s="41"/>
      <c r="BA1287" s="41"/>
      <c r="BC1287" s="41"/>
      <c r="BE1287" s="41"/>
      <c r="BG1287" s="41"/>
      <c r="BI1287" s="41"/>
      <c r="BK1287" s="41"/>
      <c r="BM1287" s="41"/>
      <c r="BO1287" s="41"/>
    </row>
    <row r="1288" spans="13:67" x14ac:dyDescent="0.2">
      <c r="M1288" s="41"/>
      <c r="O1288" s="41"/>
      <c r="Q1288" s="41"/>
      <c r="S1288" s="41"/>
      <c r="U1288" s="41"/>
      <c r="W1288" s="41"/>
      <c r="Y1288" s="41"/>
      <c r="AA1288" s="41"/>
      <c r="AC1288" s="41"/>
      <c r="AE1288" s="41"/>
      <c r="AG1288" s="41"/>
      <c r="AI1288" s="41"/>
      <c r="AK1288" s="41"/>
      <c r="AM1288" s="41"/>
      <c r="AO1288" s="41"/>
      <c r="AQ1288" s="41"/>
      <c r="AS1288" s="41"/>
      <c r="AU1288" s="41"/>
      <c r="AW1288" s="41"/>
      <c r="AY1288" s="41"/>
      <c r="BA1288" s="41"/>
      <c r="BC1288" s="41"/>
      <c r="BE1288" s="41"/>
      <c r="BG1288" s="41"/>
      <c r="BI1288" s="41"/>
      <c r="BK1288" s="41"/>
      <c r="BM1288" s="41"/>
      <c r="BO1288" s="41"/>
    </row>
    <row r="1289" spans="13:67" x14ac:dyDescent="0.2">
      <c r="M1289" s="41"/>
      <c r="O1289" s="41"/>
      <c r="Q1289" s="41"/>
      <c r="S1289" s="41"/>
      <c r="U1289" s="41"/>
      <c r="W1289" s="41"/>
      <c r="Y1289" s="41"/>
      <c r="AA1289" s="41"/>
      <c r="AC1289" s="41"/>
      <c r="AE1289" s="41"/>
      <c r="AG1289" s="41"/>
      <c r="AI1289" s="41"/>
      <c r="AK1289" s="41"/>
      <c r="AM1289" s="41"/>
      <c r="AO1289" s="41"/>
      <c r="AQ1289" s="41"/>
      <c r="AS1289" s="41"/>
      <c r="AU1289" s="41"/>
      <c r="AW1289" s="41"/>
      <c r="AY1289" s="41"/>
      <c r="BA1289" s="41"/>
      <c r="BC1289" s="41"/>
      <c r="BE1289" s="41"/>
      <c r="BG1289" s="41"/>
      <c r="BI1289" s="41"/>
      <c r="BK1289" s="41"/>
      <c r="BM1289" s="41"/>
      <c r="BO1289" s="41"/>
    </row>
    <row r="1290" spans="13:67" x14ac:dyDescent="0.2">
      <c r="M1290" s="41"/>
      <c r="O1290" s="41"/>
      <c r="Q1290" s="41"/>
      <c r="S1290" s="41"/>
      <c r="U1290" s="41"/>
      <c r="W1290" s="41"/>
      <c r="Y1290" s="41"/>
      <c r="AA1290" s="41"/>
      <c r="AC1290" s="41"/>
      <c r="AE1290" s="41"/>
      <c r="AG1290" s="41"/>
      <c r="AI1290" s="41"/>
      <c r="AK1290" s="41"/>
      <c r="AM1290" s="41"/>
      <c r="AO1290" s="41"/>
      <c r="AQ1290" s="41"/>
      <c r="AS1290" s="41"/>
      <c r="AU1290" s="41"/>
      <c r="AW1290" s="41"/>
      <c r="AY1290" s="41"/>
      <c r="BA1290" s="41"/>
      <c r="BC1290" s="41"/>
      <c r="BE1290" s="41"/>
      <c r="BG1290" s="41"/>
      <c r="BI1290" s="41"/>
      <c r="BK1290" s="41"/>
      <c r="BM1290" s="41"/>
      <c r="BO1290" s="41"/>
    </row>
    <row r="1291" spans="13:67" x14ac:dyDescent="0.2">
      <c r="M1291" s="41"/>
      <c r="O1291" s="41"/>
      <c r="Q1291" s="41"/>
      <c r="S1291" s="41"/>
      <c r="U1291" s="41"/>
      <c r="W1291" s="41"/>
      <c r="Y1291" s="41"/>
      <c r="AA1291" s="41"/>
      <c r="AC1291" s="41"/>
      <c r="AE1291" s="41"/>
      <c r="AG1291" s="41"/>
      <c r="AI1291" s="41"/>
      <c r="AK1291" s="41"/>
      <c r="AM1291" s="41"/>
      <c r="AO1291" s="41"/>
      <c r="AQ1291" s="41"/>
      <c r="AS1291" s="41"/>
      <c r="AU1291" s="41"/>
      <c r="AW1291" s="41"/>
      <c r="AY1291" s="41"/>
      <c r="BA1291" s="41"/>
      <c r="BC1291" s="41"/>
      <c r="BE1291" s="41"/>
      <c r="BG1291" s="41"/>
      <c r="BI1291" s="41"/>
      <c r="BK1291" s="41"/>
      <c r="BM1291" s="41"/>
      <c r="BO1291" s="41"/>
    </row>
    <row r="1292" spans="13:67" x14ac:dyDescent="0.2">
      <c r="M1292" s="41"/>
      <c r="O1292" s="41"/>
      <c r="Q1292" s="41"/>
      <c r="S1292" s="41"/>
      <c r="U1292" s="41"/>
      <c r="W1292" s="41"/>
      <c r="Y1292" s="41"/>
      <c r="AA1292" s="41"/>
      <c r="AC1292" s="41"/>
      <c r="AE1292" s="41"/>
      <c r="AG1292" s="41"/>
      <c r="AI1292" s="41"/>
      <c r="AK1292" s="41"/>
      <c r="AM1292" s="41"/>
      <c r="AO1292" s="41"/>
      <c r="AQ1292" s="41"/>
      <c r="AS1292" s="41"/>
      <c r="AU1292" s="41"/>
      <c r="AW1292" s="41"/>
      <c r="AY1292" s="41"/>
      <c r="BA1292" s="41"/>
      <c r="BC1292" s="41"/>
      <c r="BE1292" s="41"/>
      <c r="BG1292" s="41"/>
      <c r="BI1292" s="41"/>
      <c r="BK1292" s="41"/>
      <c r="BM1292" s="41"/>
      <c r="BO1292" s="41"/>
    </row>
    <row r="1293" spans="13:67" x14ac:dyDescent="0.2">
      <c r="M1293" s="41"/>
      <c r="O1293" s="41"/>
      <c r="Q1293" s="41"/>
      <c r="S1293" s="41"/>
      <c r="U1293" s="41"/>
      <c r="W1293" s="41"/>
      <c r="Y1293" s="41"/>
      <c r="AA1293" s="41"/>
      <c r="AC1293" s="41"/>
      <c r="AE1293" s="41"/>
      <c r="AG1293" s="41"/>
      <c r="AI1293" s="41"/>
      <c r="AK1293" s="41"/>
      <c r="AM1293" s="41"/>
      <c r="AO1293" s="41"/>
      <c r="AQ1293" s="41"/>
      <c r="AS1293" s="41"/>
      <c r="AU1293" s="41"/>
      <c r="AW1293" s="41"/>
      <c r="AY1293" s="41"/>
      <c r="BA1293" s="41"/>
      <c r="BC1293" s="41"/>
      <c r="BE1293" s="41"/>
      <c r="BG1293" s="41"/>
      <c r="BI1293" s="41"/>
      <c r="BK1293" s="41"/>
      <c r="BM1293" s="41"/>
      <c r="BO1293" s="41"/>
    </row>
    <row r="1294" spans="13:67" x14ac:dyDescent="0.2">
      <c r="M1294" s="41"/>
      <c r="O1294" s="41"/>
      <c r="Q1294" s="41"/>
      <c r="S1294" s="41"/>
      <c r="U1294" s="41"/>
      <c r="W1294" s="41"/>
      <c r="Y1294" s="41"/>
      <c r="AA1294" s="41"/>
      <c r="AC1294" s="41"/>
      <c r="AE1294" s="41"/>
      <c r="AG1294" s="41"/>
      <c r="AI1294" s="41"/>
      <c r="AK1294" s="41"/>
      <c r="AM1294" s="41"/>
      <c r="AO1294" s="41"/>
      <c r="AQ1294" s="41"/>
      <c r="AS1294" s="41"/>
      <c r="AU1294" s="41"/>
      <c r="AW1294" s="41"/>
      <c r="AY1294" s="41"/>
      <c r="BA1294" s="41"/>
      <c r="BC1294" s="41"/>
      <c r="BE1294" s="41"/>
      <c r="BG1294" s="41"/>
      <c r="BI1294" s="41"/>
      <c r="BK1294" s="41"/>
      <c r="BM1294" s="41"/>
      <c r="BO1294" s="41"/>
    </row>
    <row r="1295" spans="13:67" x14ac:dyDescent="0.2">
      <c r="M1295" s="41"/>
      <c r="O1295" s="41"/>
      <c r="Q1295" s="41"/>
      <c r="S1295" s="41"/>
      <c r="U1295" s="41"/>
      <c r="W1295" s="41"/>
      <c r="Y1295" s="41"/>
      <c r="AA1295" s="41"/>
      <c r="AC1295" s="41"/>
      <c r="AE1295" s="41"/>
      <c r="AG1295" s="41"/>
      <c r="AI1295" s="41"/>
      <c r="AK1295" s="41"/>
      <c r="AM1295" s="41"/>
      <c r="AO1295" s="41"/>
      <c r="AQ1295" s="41"/>
      <c r="AS1295" s="41"/>
      <c r="AU1295" s="41"/>
      <c r="AW1295" s="41"/>
      <c r="AY1295" s="41"/>
      <c r="BA1295" s="41"/>
      <c r="BC1295" s="41"/>
      <c r="BE1295" s="41"/>
      <c r="BG1295" s="41"/>
      <c r="BI1295" s="41"/>
      <c r="BK1295" s="41"/>
      <c r="BM1295" s="41"/>
      <c r="BO1295" s="41"/>
    </row>
    <row r="1296" spans="13:67" x14ac:dyDescent="0.2">
      <c r="M1296" s="41"/>
      <c r="O1296" s="41"/>
      <c r="Q1296" s="41"/>
      <c r="S1296" s="41"/>
      <c r="U1296" s="41"/>
      <c r="W1296" s="41"/>
      <c r="Y1296" s="41"/>
      <c r="AA1296" s="41"/>
      <c r="AC1296" s="41"/>
      <c r="AE1296" s="41"/>
      <c r="AG1296" s="41"/>
      <c r="AI1296" s="41"/>
      <c r="AK1296" s="41"/>
      <c r="AM1296" s="41"/>
      <c r="AO1296" s="41"/>
      <c r="AQ1296" s="41"/>
      <c r="AS1296" s="41"/>
      <c r="AU1296" s="41"/>
      <c r="AW1296" s="41"/>
      <c r="AY1296" s="41"/>
      <c r="BA1296" s="41"/>
      <c r="BC1296" s="41"/>
      <c r="BE1296" s="41"/>
      <c r="BG1296" s="41"/>
      <c r="BI1296" s="41"/>
      <c r="BK1296" s="41"/>
      <c r="BM1296" s="41"/>
      <c r="BO1296" s="41"/>
    </row>
    <row r="1297" spans="13:67" x14ac:dyDescent="0.2">
      <c r="M1297" s="41"/>
      <c r="O1297" s="41"/>
      <c r="Q1297" s="41"/>
      <c r="S1297" s="41"/>
      <c r="U1297" s="41"/>
      <c r="W1297" s="41"/>
      <c r="Y1297" s="41"/>
      <c r="AA1297" s="41"/>
      <c r="AC1297" s="41"/>
      <c r="AE1297" s="41"/>
      <c r="AG1297" s="41"/>
      <c r="AI1297" s="41"/>
      <c r="AK1297" s="41"/>
      <c r="AM1297" s="41"/>
      <c r="AO1297" s="41"/>
      <c r="AQ1297" s="41"/>
      <c r="AS1297" s="41"/>
      <c r="AU1297" s="41"/>
      <c r="AW1297" s="41"/>
      <c r="AY1297" s="41"/>
      <c r="BA1297" s="41"/>
      <c r="BC1297" s="41"/>
      <c r="BE1297" s="41"/>
      <c r="BG1297" s="41"/>
      <c r="BI1297" s="41"/>
      <c r="BK1297" s="41"/>
      <c r="BM1297" s="41"/>
      <c r="BO1297" s="41"/>
    </row>
    <row r="1298" spans="13:67" x14ac:dyDescent="0.2">
      <c r="M1298" s="41"/>
      <c r="O1298" s="41"/>
      <c r="Q1298" s="41"/>
      <c r="S1298" s="41"/>
      <c r="U1298" s="41"/>
      <c r="W1298" s="41"/>
      <c r="Y1298" s="41"/>
      <c r="AA1298" s="41"/>
      <c r="AC1298" s="41"/>
      <c r="AE1298" s="41"/>
      <c r="AG1298" s="41"/>
      <c r="AI1298" s="41"/>
      <c r="AK1298" s="41"/>
      <c r="AM1298" s="41"/>
      <c r="AO1298" s="41"/>
      <c r="AQ1298" s="41"/>
      <c r="AS1298" s="41"/>
      <c r="AU1298" s="41"/>
      <c r="AW1298" s="41"/>
      <c r="AY1298" s="41"/>
      <c r="BA1298" s="41"/>
      <c r="BC1298" s="41"/>
      <c r="BE1298" s="41"/>
      <c r="BG1298" s="41"/>
      <c r="BI1298" s="41"/>
      <c r="BK1298" s="41"/>
      <c r="BM1298" s="41"/>
      <c r="BO1298" s="41"/>
    </row>
    <row r="1299" spans="13:67" x14ac:dyDescent="0.2">
      <c r="M1299" s="41"/>
      <c r="O1299" s="41"/>
      <c r="Q1299" s="41"/>
      <c r="S1299" s="41"/>
      <c r="U1299" s="41"/>
      <c r="W1299" s="41"/>
      <c r="Y1299" s="41"/>
      <c r="AA1299" s="41"/>
      <c r="AC1299" s="41"/>
      <c r="AE1299" s="41"/>
      <c r="AG1299" s="41"/>
      <c r="AI1299" s="41"/>
      <c r="AK1299" s="41"/>
      <c r="AM1299" s="41"/>
      <c r="AO1299" s="41"/>
      <c r="AQ1299" s="41"/>
      <c r="AS1299" s="41"/>
      <c r="AU1299" s="41"/>
      <c r="AW1299" s="41"/>
      <c r="AY1299" s="41"/>
      <c r="BA1299" s="41"/>
      <c r="BC1299" s="41"/>
      <c r="BE1299" s="41"/>
      <c r="BG1299" s="41"/>
      <c r="BI1299" s="41"/>
      <c r="BK1299" s="41"/>
      <c r="BM1299" s="41"/>
      <c r="BO1299" s="41"/>
    </row>
    <row r="1300" spans="13:67" x14ac:dyDescent="0.2">
      <c r="M1300" s="41"/>
      <c r="O1300" s="41"/>
      <c r="Q1300" s="41"/>
      <c r="S1300" s="41"/>
      <c r="U1300" s="41"/>
      <c r="W1300" s="41"/>
      <c r="Y1300" s="41"/>
      <c r="AA1300" s="41"/>
      <c r="AC1300" s="41"/>
      <c r="AE1300" s="41"/>
      <c r="AG1300" s="41"/>
      <c r="AI1300" s="41"/>
      <c r="AK1300" s="41"/>
      <c r="AM1300" s="41"/>
      <c r="AO1300" s="41"/>
      <c r="AQ1300" s="41"/>
      <c r="AS1300" s="41"/>
      <c r="AU1300" s="41"/>
      <c r="AW1300" s="41"/>
      <c r="AY1300" s="41"/>
      <c r="BA1300" s="41"/>
      <c r="BC1300" s="41"/>
      <c r="BE1300" s="41"/>
      <c r="BG1300" s="41"/>
      <c r="BI1300" s="41"/>
      <c r="BK1300" s="41"/>
      <c r="BM1300" s="41"/>
      <c r="BO1300" s="41"/>
    </row>
    <row r="1301" spans="13:67" x14ac:dyDescent="0.2">
      <c r="M1301" s="41"/>
      <c r="O1301" s="41"/>
      <c r="Q1301" s="41"/>
      <c r="S1301" s="41"/>
      <c r="U1301" s="41"/>
      <c r="W1301" s="41"/>
      <c r="Y1301" s="41"/>
      <c r="AA1301" s="41"/>
      <c r="AC1301" s="41"/>
      <c r="AE1301" s="41"/>
      <c r="AG1301" s="41"/>
      <c r="AI1301" s="41"/>
      <c r="AK1301" s="41"/>
      <c r="AM1301" s="41"/>
      <c r="AO1301" s="41"/>
      <c r="AQ1301" s="41"/>
      <c r="AS1301" s="41"/>
      <c r="AU1301" s="41"/>
      <c r="AW1301" s="41"/>
      <c r="AY1301" s="41"/>
      <c r="BA1301" s="41"/>
      <c r="BC1301" s="41"/>
      <c r="BE1301" s="41"/>
      <c r="BG1301" s="41"/>
      <c r="BI1301" s="41"/>
      <c r="BK1301" s="41"/>
      <c r="BM1301" s="41"/>
      <c r="BO1301" s="41"/>
    </row>
    <row r="1302" spans="13:67" x14ac:dyDescent="0.2">
      <c r="M1302" s="41"/>
      <c r="O1302" s="41"/>
      <c r="Q1302" s="41"/>
      <c r="S1302" s="41"/>
      <c r="U1302" s="41"/>
      <c r="W1302" s="41"/>
      <c r="Y1302" s="41"/>
      <c r="AA1302" s="41"/>
      <c r="AC1302" s="41"/>
      <c r="AE1302" s="41"/>
      <c r="AG1302" s="41"/>
      <c r="AI1302" s="41"/>
      <c r="AK1302" s="41"/>
      <c r="AM1302" s="41"/>
      <c r="AO1302" s="41"/>
      <c r="AQ1302" s="41"/>
      <c r="AS1302" s="41"/>
      <c r="AU1302" s="41"/>
      <c r="AW1302" s="41"/>
      <c r="AY1302" s="41"/>
      <c r="BA1302" s="41"/>
      <c r="BC1302" s="41"/>
      <c r="BE1302" s="41"/>
      <c r="BG1302" s="41"/>
      <c r="BI1302" s="41"/>
      <c r="BK1302" s="41"/>
      <c r="BM1302" s="41"/>
      <c r="BO1302" s="41"/>
    </row>
    <row r="1303" spans="13:67" x14ac:dyDescent="0.2">
      <c r="M1303" s="41"/>
      <c r="O1303" s="41"/>
      <c r="Q1303" s="41"/>
      <c r="S1303" s="41"/>
      <c r="U1303" s="41"/>
      <c r="W1303" s="41"/>
      <c r="Y1303" s="41"/>
      <c r="AA1303" s="41"/>
      <c r="AC1303" s="41"/>
      <c r="AE1303" s="41"/>
      <c r="AG1303" s="41"/>
      <c r="AI1303" s="41"/>
      <c r="AK1303" s="41"/>
      <c r="AM1303" s="41"/>
      <c r="AO1303" s="41"/>
      <c r="AQ1303" s="41"/>
      <c r="AS1303" s="41"/>
      <c r="AU1303" s="41"/>
      <c r="AW1303" s="41"/>
      <c r="AY1303" s="41"/>
      <c r="BA1303" s="41"/>
      <c r="BC1303" s="41"/>
      <c r="BE1303" s="41"/>
      <c r="BG1303" s="41"/>
      <c r="BI1303" s="41"/>
      <c r="BK1303" s="41"/>
      <c r="BM1303" s="41"/>
      <c r="BO1303" s="41"/>
    </row>
    <row r="1304" spans="13:67" x14ac:dyDescent="0.2">
      <c r="M1304" s="41"/>
      <c r="O1304" s="41"/>
      <c r="Q1304" s="41"/>
      <c r="S1304" s="41"/>
      <c r="U1304" s="41"/>
      <c r="W1304" s="41"/>
      <c r="Y1304" s="41"/>
      <c r="AA1304" s="41"/>
      <c r="AC1304" s="41"/>
      <c r="AE1304" s="41"/>
      <c r="AG1304" s="41"/>
      <c r="AI1304" s="41"/>
      <c r="AK1304" s="41"/>
      <c r="AM1304" s="41"/>
      <c r="AO1304" s="41"/>
      <c r="AQ1304" s="41"/>
      <c r="AS1304" s="41"/>
      <c r="AU1304" s="41"/>
      <c r="AW1304" s="41"/>
      <c r="AY1304" s="41"/>
      <c r="BA1304" s="41"/>
      <c r="BC1304" s="41"/>
      <c r="BE1304" s="41"/>
      <c r="BG1304" s="41"/>
      <c r="BI1304" s="41"/>
      <c r="BK1304" s="41"/>
      <c r="BM1304" s="41"/>
      <c r="BO1304" s="41"/>
    </row>
    <row r="1305" spans="13:67" x14ac:dyDescent="0.2">
      <c r="M1305" s="41"/>
      <c r="O1305" s="41"/>
      <c r="Q1305" s="41"/>
      <c r="S1305" s="41"/>
      <c r="U1305" s="41"/>
      <c r="W1305" s="41"/>
      <c r="Y1305" s="41"/>
      <c r="AA1305" s="41"/>
      <c r="AC1305" s="41"/>
      <c r="AE1305" s="41"/>
      <c r="AG1305" s="41"/>
      <c r="AI1305" s="41"/>
      <c r="AK1305" s="41"/>
      <c r="AM1305" s="41"/>
      <c r="AO1305" s="41"/>
      <c r="AQ1305" s="41"/>
      <c r="AS1305" s="41"/>
      <c r="AU1305" s="41"/>
      <c r="AW1305" s="41"/>
      <c r="AY1305" s="41"/>
      <c r="BA1305" s="41"/>
      <c r="BC1305" s="41"/>
      <c r="BE1305" s="41"/>
      <c r="BG1305" s="41"/>
      <c r="BI1305" s="41"/>
      <c r="BK1305" s="41"/>
      <c r="BM1305" s="41"/>
      <c r="BO1305" s="41"/>
    </row>
    <row r="1306" spans="13:67" x14ac:dyDescent="0.2">
      <c r="M1306" s="41"/>
      <c r="O1306" s="41"/>
      <c r="Q1306" s="41"/>
      <c r="S1306" s="41"/>
      <c r="U1306" s="41"/>
      <c r="W1306" s="41"/>
      <c r="Y1306" s="41"/>
      <c r="AA1306" s="41"/>
      <c r="AC1306" s="41"/>
      <c r="AE1306" s="41"/>
      <c r="AG1306" s="41"/>
      <c r="AI1306" s="41"/>
      <c r="AK1306" s="41"/>
      <c r="AM1306" s="41"/>
      <c r="AO1306" s="41"/>
      <c r="AQ1306" s="41"/>
      <c r="AS1306" s="41"/>
      <c r="AU1306" s="41"/>
      <c r="AW1306" s="41"/>
      <c r="AY1306" s="41"/>
      <c r="BA1306" s="41"/>
      <c r="BC1306" s="41"/>
      <c r="BE1306" s="41"/>
      <c r="BG1306" s="41"/>
      <c r="BI1306" s="41"/>
      <c r="BK1306" s="41"/>
      <c r="BM1306" s="41"/>
      <c r="BO1306" s="41"/>
    </row>
    <row r="1307" spans="13:67" x14ac:dyDescent="0.2">
      <c r="M1307" s="41"/>
      <c r="O1307" s="41"/>
      <c r="Q1307" s="41"/>
      <c r="S1307" s="41"/>
      <c r="U1307" s="41"/>
      <c r="W1307" s="41"/>
      <c r="Y1307" s="41"/>
      <c r="AA1307" s="41"/>
      <c r="AC1307" s="41"/>
      <c r="AE1307" s="41"/>
      <c r="AG1307" s="41"/>
      <c r="AI1307" s="41"/>
      <c r="AK1307" s="41"/>
      <c r="AM1307" s="41"/>
      <c r="AO1307" s="41"/>
      <c r="AQ1307" s="41"/>
      <c r="AS1307" s="41"/>
      <c r="AU1307" s="41"/>
      <c r="AW1307" s="41"/>
      <c r="AY1307" s="41"/>
      <c r="BA1307" s="41"/>
      <c r="BC1307" s="41"/>
      <c r="BE1307" s="41"/>
      <c r="BG1307" s="41"/>
      <c r="BI1307" s="41"/>
      <c r="BK1307" s="41"/>
      <c r="BM1307" s="41"/>
      <c r="BO1307" s="41"/>
    </row>
    <row r="1308" spans="13:67" x14ac:dyDescent="0.2">
      <c r="M1308" s="41"/>
      <c r="O1308" s="41"/>
      <c r="Q1308" s="41"/>
      <c r="S1308" s="41"/>
      <c r="U1308" s="41"/>
      <c r="W1308" s="41"/>
      <c r="Y1308" s="41"/>
      <c r="AA1308" s="41"/>
      <c r="AC1308" s="41"/>
      <c r="AE1308" s="41"/>
      <c r="AG1308" s="41"/>
      <c r="AI1308" s="41"/>
      <c r="AK1308" s="41"/>
      <c r="AM1308" s="41"/>
      <c r="AO1308" s="41"/>
      <c r="AQ1308" s="41"/>
      <c r="AS1308" s="41"/>
      <c r="AU1308" s="41"/>
      <c r="AW1308" s="41"/>
      <c r="AY1308" s="41"/>
      <c r="BA1308" s="41"/>
      <c r="BC1308" s="41"/>
      <c r="BE1308" s="41"/>
      <c r="BG1308" s="41"/>
      <c r="BI1308" s="41"/>
      <c r="BK1308" s="41"/>
      <c r="BM1308" s="41"/>
      <c r="BO1308" s="41"/>
    </row>
    <row r="1309" spans="13:67" x14ac:dyDescent="0.2">
      <c r="M1309" s="41"/>
      <c r="O1309" s="41"/>
      <c r="Q1309" s="41"/>
      <c r="S1309" s="41"/>
      <c r="U1309" s="41"/>
      <c r="W1309" s="41"/>
      <c r="Y1309" s="41"/>
      <c r="AA1309" s="41"/>
      <c r="AC1309" s="41"/>
      <c r="AE1309" s="41"/>
      <c r="AG1309" s="41"/>
      <c r="AI1309" s="41"/>
      <c r="AK1309" s="41"/>
      <c r="AM1309" s="41"/>
      <c r="AO1309" s="41"/>
      <c r="AQ1309" s="41"/>
      <c r="AS1309" s="41"/>
      <c r="AU1309" s="41"/>
      <c r="AW1309" s="41"/>
      <c r="AY1309" s="41"/>
      <c r="BA1309" s="41"/>
      <c r="BC1309" s="41"/>
      <c r="BE1309" s="41"/>
      <c r="BG1309" s="41"/>
      <c r="BI1309" s="41"/>
      <c r="BK1309" s="41"/>
      <c r="BM1309" s="41"/>
      <c r="BO1309" s="41"/>
    </row>
    <row r="1310" spans="13:67" x14ac:dyDescent="0.2">
      <c r="M1310" s="41"/>
      <c r="O1310" s="41"/>
      <c r="Q1310" s="41"/>
      <c r="S1310" s="41"/>
      <c r="U1310" s="41"/>
      <c r="W1310" s="41"/>
      <c r="Y1310" s="41"/>
      <c r="AA1310" s="41"/>
      <c r="AC1310" s="41"/>
      <c r="AE1310" s="41"/>
      <c r="AG1310" s="41"/>
      <c r="AI1310" s="41"/>
      <c r="AK1310" s="41"/>
      <c r="AM1310" s="41"/>
      <c r="AO1310" s="41"/>
      <c r="AQ1310" s="41"/>
      <c r="AS1310" s="41"/>
      <c r="AU1310" s="41"/>
      <c r="AW1310" s="41"/>
      <c r="AY1310" s="41"/>
      <c r="BA1310" s="41"/>
      <c r="BC1310" s="41"/>
      <c r="BE1310" s="41"/>
      <c r="BG1310" s="41"/>
      <c r="BI1310" s="41"/>
      <c r="BK1310" s="41"/>
      <c r="BM1310" s="41"/>
      <c r="BO1310" s="41"/>
    </row>
    <row r="1311" spans="13:67" x14ac:dyDescent="0.2">
      <c r="M1311" s="41"/>
      <c r="O1311" s="41"/>
      <c r="Q1311" s="41"/>
      <c r="S1311" s="41"/>
      <c r="U1311" s="41"/>
      <c r="W1311" s="41"/>
      <c r="Y1311" s="41"/>
      <c r="AA1311" s="41"/>
      <c r="AC1311" s="41"/>
      <c r="AE1311" s="41"/>
      <c r="AG1311" s="41"/>
      <c r="AI1311" s="41"/>
      <c r="AK1311" s="41"/>
      <c r="AM1311" s="41"/>
      <c r="AO1311" s="41"/>
      <c r="AQ1311" s="41"/>
      <c r="AS1311" s="41"/>
      <c r="AU1311" s="41"/>
      <c r="AW1311" s="41"/>
      <c r="AY1311" s="41"/>
      <c r="BA1311" s="41"/>
      <c r="BC1311" s="41"/>
      <c r="BE1311" s="41"/>
      <c r="BG1311" s="41"/>
      <c r="BI1311" s="41"/>
      <c r="BK1311" s="41"/>
      <c r="BM1311" s="41"/>
      <c r="BO1311" s="41"/>
    </row>
    <row r="1312" spans="13:67" x14ac:dyDescent="0.2">
      <c r="M1312" s="41"/>
      <c r="O1312" s="41"/>
      <c r="Q1312" s="41"/>
      <c r="S1312" s="41"/>
      <c r="U1312" s="41"/>
      <c r="W1312" s="41"/>
      <c r="Y1312" s="41"/>
      <c r="AA1312" s="41"/>
      <c r="AC1312" s="41"/>
      <c r="AE1312" s="41"/>
      <c r="AG1312" s="41"/>
      <c r="AI1312" s="41"/>
      <c r="AK1312" s="41"/>
      <c r="AM1312" s="41"/>
      <c r="AO1312" s="41"/>
      <c r="AQ1312" s="41"/>
      <c r="AS1312" s="41"/>
      <c r="AU1312" s="41"/>
      <c r="AW1312" s="41"/>
      <c r="AY1312" s="41"/>
      <c r="BA1312" s="41"/>
      <c r="BC1312" s="41"/>
      <c r="BE1312" s="41"/>
      <c r="BG1312" s="41"/>
      <c r="BI1312" s="41"/>
      <c r="BK1312" s="41"/>
      <c r="BM1312" s="41"/>
      <c r="BO1312" s="41"/>
    </row>
    <row r="1313" spans="13:67" x14ac:dyDescent="0.2">
      <c r="M1313" s="41"/>
      <c r="O1313" s="41"/>
      <c r="Q1313" s="41"/>
      <c r="S1313" s="41"/>
      <c r="U1313" s="41"/>
      <c r="W1313" s="41"/>
      <c r="Y1313" s="41"/>
      <c r="AA1313" s="41"/>
      <c r="AC1313" s="41"/>
      <c r="AE1313" s="41"/>
      <c r="AG1313" s="41"/>
      <c r="AI1313" s="41"/>
      <c r="AK1313" s="41"/>
      <c r="AM1313" s="41"/>
      <c r="AO1313" s="41"/>
      <c r="AQ1313" s="41"/>
      <c r="AS1313" s="41"/>
      <c r="AU1313" s="41"/>
      <c r="AW1313" s="41"/>
      <c r="AY1313" s="41"/>
      <c r="BA1313" s="41"/>
      <c r="BC1313" s="41"/>
      <c r="BE1313" s="41"/>
      <c r="BG1313" s="41"/>
      <c r="BI1313" s="41"/>
      <c r="BK1313" s="41"/>
      <c r="BM1313" s="41"/>
      <c r="BO1313" s="41"/>
    </row>
    <row r="1314" spans="13:67" x14ac:dyDescent="0.2">
      <c r="M1314" s="41"/>
      <c r="O1314" s="41"/>
      <c r="Q1314" s="41"/>
      <c r="S1314" s="41"/>
      <c r="U1314" s="41"/>
      <c r="W1314" s="41"/>
      <c r="Y1314" s="41"/>
      <c r="AA1314" s="41"/>
      <c r="AC1314" s="41"/>
      <c r="AE1314" s="41"/>
      <c r="AG1314" s="41"/>
      <c r="AI1314" s="41"/>
      <c r="AK1314" s="41"/>
      <c r="AM1314" s="41"/>
      <c r="AO1314" s="41"/>
      <c r="AQ1314" s="41"/>
      <c r="AS1314" s="41"/>
      <c r="AU1314" s="41"/>
      <c r="AW1314" s="41"/>
      <c r="AY1314" s="41"/>
      <c r="BA1314" s="41"/>
      <c r="BC1314" s="41"/>
      <c r="BE1314" s="41"/>
      <c r="BG1314" s="41"/>
      <c r="BI1314" s="41"/>
      <c r="BK1314" s="41"/>
      <c r="BM1314" s="41"/>
      <c r="BO1314" s="41"/>
    </row>
    <row r="1315" spans="13:67" x14ac:dyDescent="0.2">
      <c r="M1315" s="41"/>
      <c r="O1315" s="41"/>
      <c r="Q1315" s="41"/>
      <c r="S1315" s="41"/>
      <c r="U1315" s="41"/>
      <c r="W1315" s="41"/>
      <c r="Y1315" s="41"/>
      <c r="AA1315" s="41"/>
      <c r="AC1315" s="41"/>
      <c r="AE1315" s="41"/>
      <c r="AG1315" s="41"/>
      <c r="AI1315" s="41"/>
      <c r="AK1315" s="41"/>
      <c r="AM1315" s="41"/>
      <c r="AO1315" s="41"/>
      <c r="AQ1315" s="41"/>
      <c r="AS1315" s="41"/>
      <c r="AU1315" s="41"/>
      <c r="AW1315" s="41"/>
      <c r="AY1315" s="41"/>
      <c r="BA1315" s="41"/>
      <c r="BC1315" s="41"/>
      <c r="BE1315" s="41"/>
      <c r="BG1315" s="41"/>
      <c r="BI1315" s="41"/>
      <c r="BK1315" s="41"/>
      <c r="BM1315" s="41"/>
      <c r="BO1315" s="41"/>
    </row>
    <row r="1316" spans="13:67" x14ac:dyDescent="0.2">
      <c r="M1316" s="41"/>
      <c r="O1316" s="41"/>
      <c r="Q1316" s="41"/>
      <c r="S1316" s="41"/>
      <c r="U1316" s="41"/>
      <c r="W1316" s="41"/>
      <c r="Y1316" s="41"/>
      <c r="AA1316" s="41"/>
      <c r="AC1316" s="41"/>
      <c r="AE1316" s="41"/>
      <c r="AG1316" s="41"/>
      <c r="AI1316" s="41"/>
      <c r="AK1316" s="41"/>
      <c r="AM1316" s="41"/>
      <c r="AO1316" s="41"/>
      <c r="AQ1316" s="41"/>
      <c r="AS1316" s="41"/>
      <c r="AU1316" s="41"/>
      <c r="AW1316" s="41"/>
      <c r="AY1316" s="41"/>
      <c r="BA1316" s="41"/>
      <c r="BC1316" s="41"/>
      <c r="BE1316" s="41"/>
      <c r="BG1316" s="41"/>
      <c r="BI1316" s="41"/>
      <c r="BK1316" s="41"/>
      <c r="BM1316" s="41"/>
      <c r="BO1316" s="41"/>
    </row>
    <row r="1317" spans="13:67" x14ac:dyDescent="0.2">
      <c r="M1317" s="41"/>
      <c r="O1317" s="41"/>
      <c r="Q1317" s="41"/>
      <c r="S1317" s="41"/>
      <c r="U1317" s="41"/>
      <c r="W1317" s="41"/>
      <c r="Y1317" s="41"/>
      <c r="AA1317" s="41"/>
      <c r="AC1317" s="41"/>
      <c r="AE1317" s="41"/>
      <c r="AG1317" s="41"/>
      <c r="AI1317" s="41"/>
      <c r="AK1317" s="41"/>
      <c r="AM1317" s="41"/>
      <c r="AO1317" s="41"/>
      <c r="AQ1317" s="41"/>
      <c r="AS1317" s="41"/>
      <c r="AU1317" s="41"/>
      <c r="AW1317" s="41"/>
      <c r="AY1317" s="41"/>
      <c r="BA1317" s="41"/>
      <c r="BC1317" s="41"/>
      <c r="BE1317" s="41"/>
      <c r="BG1317" s="41"/>
      <c r="BI1317" s="41"/>
      <c r="BK1317" s="41"/>
      <c r="BM1317" s="41"/>
      <c r="BO1317" s="41"/>
    </row>
    <row r="1318" spans="13:67" x14ac:dyDescent="0.2">
      <c r="M1318" s="41"/>
      <c r="O1318" s="41"/>
      <c r="Q1318" s="41"/>
      <c r="S1318" s="41"/>
      <c r="U1318" s="41"/>
      <c r="W1318" s="41"/>
      <c r="Y1318" s="41"/>
      <c r="AA1318" s="41"/>
      <c r="AC1318" s="41"/>
      <c r="AE1318" s="41"/>
      <c r="AG1318" s="41"/>
      <c r="AI1318" s="41"/>
      <c r="AK1318" s="41"/>
      <c r="AM1318" s="41"/>
      <c r="AO1318" s="41"/>
      <c r="AQ1318" s="41"/>
      <c r="AS1318" s="41"/>
      <c r="AU1318" s="41"/>
      <c r="AW1318" s="41"/>
      <c r="AY1318" s="41"/>
      <c r="BA1318" s="41"/>
      <c r="BC1318" s="41"/>
      <c r="BE1318" s="41"/>
      <c r="BG1318" s="41"/>
      <c r="BI1318" s="41"/>
      <c r="BK1318" s="41"/>
      <c r="BM1318" s="41"/>
      <c r="BO1318" s="41"/>
    </row>
    <row r="1319" spans="13:67" x14ac:dyDescent="0.2">
      <c r="M1319" s="41"/>
      <c r="O1319" s="41"/>
      <c r="Q1319" s="41"/>
      <c r="S1319" s="41"/>
      <c r="U1319" s="41"/>
      <c r="W1319" s="41"/>
      <c r="Y1319" s="41"/>
      <c r="AA1319" s="41"/>
      <c r="AC1319" s="41"/>
      <c r="AE1319" s="41"/>
      <c r="AG1319" s="41"/>
      <c r="AI1319" s="41"/>
      <c r="AK1319" s="41"/>
      <c r="AM1319" s="41"/>
      <c r="AO1319" s="41"/>
      <c r="AQ1319" s="41"/>
      <c r="AS1319" s="41"/>
      <c r="AU1319" s="41"/>
      <c r="AW1319" s="41"/>
      <c r="AY1319" s="41"/>
      <c r="BA1319" s="41"/>
      <c r="BC1319" s="41"/>
      <c r="BE1319" s="41"/>
      <c r="BG1319" s="41"/>
      <c r="BI1319" s="41"/>
      <c r="BK1319" s="41"/>
      <c r="BM1319" s="41"/>
      <c r="BO1319" s="41"/>
    </row>
    <row r="1320" spans="13:67" x14ac:dyDescent="0.2">
      <c r="M1320" s="41"/>
      <c r="O1320" s="41"/>
      <c r="Q1320" s="41"/>
      <c r="S1320" s="41"/>
      <c r="U1320" s="41"/>
      <c r="W1320" s="41"/>
      <c r="Y1320" s="41"/>
      <c r="AA1320" s="41"/>
      <c r="AC1320" s="41"/>
      <c r="AE1320" s="41"/>
      <c r="AG1320" s="41"/>
      <c r="AI1320" s="41"/>
      <c r="AK1320" s="41"/>
      <c r="AM1320" s="41"/>
      <c r="AO1320" s="41"/>
      <c r="AQ1320" s="41"/>
      <c r="AS1320" s="41"/>
      <c r="AU1320" s="41"/>
      <c r="AW1320" s="41"/>
      <c r="AY1320" s="41"/>
      <c r="BA1320" s="41"/>
      <c r="BC1320" s="41"/>
      <c r="BE1320" s="41"/>
      <c r="BG1320" s="41"/>
      <c r="BI1320" s="41"/>
      <c r="BK1320" s="41"/>
      <c r="BM1320" s="41"/>
      <c r="BO1320" s="41"/>
    </row>
    <row r="1321" spans="13:67" x14ac:dyDescent="0.2">
      <c r="M1321" s="41"/>
      <c r="O1321" s="41"/>
      <c r="Q1321" s="41"/>
      <c r="S1321" s="41"/>
      <c r="U1321" s="41"/>
      <c r="W1321" s="41"/>
      <c r="Y1321" s="41"/>
      <c r="AA1321" s="41"/>
      <c r="AC1321" s="41"/>
      <c r="AE1321" s="41"/>
      <c r="AG1321" s="41"/>
      <c r="AI1321" s="41"/>
      <c r="AK1321" s="41"/>
      <c r="AM1321" s="41"/>
      <c r="AO1321" s="41"/>
      <c r="AQ1321" s="41"/>
      <c r="AS1321" s="41"/>
      <c r="AU1321" s="41"/>
      <c r="AW1321" s="41"/>
      <c r="AY1321" s="41"/>
      <c r="BA1321" s="41"/>
      <c r="BC1321" s="41"/>
      <c r="BE1321" s="41"/>
      <c r="BG1321" s="41"/>
      <c r="BI1321" s="41"/>
      <c r="BK1321" s="41"/>
      <c r="BM1321" s="41"/>
      <c r="BO1321" s="41"/>
    </row>
    <row r="1322" spans="13:67" x14ac:dyDescent="0.2">
      <c r="M1322" s="41"/>
      <c r="O1322" s="41"/>
      <c r="Q1322" s="41"/>
      <c r="S1322" s="41"/>
      <c r="U1322" s="41"/>
      <c r="W1322" s="41"/>
      <c r="Y1322" s="41"/>
      <c r="AA1322" s="41"/>
      <c r="AC1322" s="41"/>
      <c r="AE1322" s="41"/>
      <c r="AG1322" s="41"/>
      <c r="AI1322" s="41"/>
      <c r="AK1322" s="41"/>
      <c r="AM1322" s="41"/>
      <c r="AO1322" s="41"/>
      <c r="AQ1322" s="41"/>
      <c r="AS1322" s="41"/>
      <c r="AU1322" s="41"/>
      <c r="AW1322" s="41"/>
      <c r="AY1322" s="41"/>
      <c r="BA1322" s="41"/>
      <c r="BC1322" s="41"/>
      <c r="BE1322" s="41"/>
      <c r="BG1322" s="41"/>
      <c r="BI1322" s="41"/>
      <c r="BK1322" s="41"/>
      <c r="BM1322" s="41"/>
      <c r="BO1322" s="41"/>
    </row>
    <row r="1323" spans="13:67" x14ac:dyDescent="0.2">
      <c r="M1323" s="41"/>
      <c r="O1323" s="41"/>
      <c r="Q1323" s="41"/>
      <c r="S1323" s="41"/>
      <c r="U1323" s="41"/>
      <c r="W1323" s="41"/>
      <c r="Y1323" s="41"/>
      <c r="AA1323" s="41"/>
      <c r="AC1323" s="41"/>
      <c r="AE1323" s="41"/>
      <c r="AG1323" s="41"/>
      <c r="AI1323" s="41"/>
      <c r="AK1323" s="41"/>
      <c r="AM1323" s="41"/>
      <c r="AO1323" s="41"/>
      <c r="AQ1323" s="41"/>
      <c r="AS1323" s="41"/>
      <c r="AU1323" s="41"/>
      <c r="AW1323" s="41"/>
      <c r="AY1323" s="41"/>
      <c r="BA1323" s="41"/>
      <c r="BC1323" s="41"/>
      <c r="BE1323" s="41"/>
      <c r="BG1323" s="41"/>
      <c r="BI1323" s="41"/>
      <c r="BK1323" s="41"/>
      <c r="BM1323" s="41"/>
      <c r="BO1323" s="41"/>
    </row>
    <row r="1324" spans="13:67" x14ac:dyDescent="0.2">
      <c r="M1324" s="41"/>
      <c r="O1324" s="41"/>
      <c r="Q1324" s="41"/>
      <c r="S1324" s="41"/>
      <c r="U1324" s="41"/>
      <c r="W1324" s="41"/>
      <c r="Y1324" s="41"/>
      <c r="AA1324" s="41"/>
      <c r="AC1324" s="41"/>
      <c r="AE1324" s="41"/>
      <c r="AG1324" s="41"/>
      <c r="AI1324" s="41"/>
      <c r="AK1324" s="41"/>
      <c r="AM1324" s="41"/>
      <c r="AO1324" s="41"/>
      <c r="AQ1324" s="41"/>
      <c r="AS1324" s="41"/>
      <c r="AU1324" s="41"/>
      <c r="AW1324" s="41"/>
      <c r="AY1324" s="41"/>
      <c r="BA1324" s="41"/>
      <c r="BC1324" s="41"/>
      <c r="BE1324" s="41"/>
      <c r="BG1324" s="41"/>
      <c r="BI1324" s="41"/>
      <c r="BK1324" s="41"/>
      <c r="BM1324" s="41"/>
      <c r="BO1324" s="41"/>
    </row>
    <row r="1325" spans="13:67" x14ac:dyDescent="0.2">
      <c r="M1325" s="41"/>
      <c r="O1325" s="41"/>
      <c r="Q1325" s="41"/>
      <c r="S1325" s="41"/>
      <c r="U1325" s="41"/>
      <c r="W1325" s="41"/>
      <c r="Y1325" s="41"/>
      <c r="AA1325" s="41"/>
      <c r="AC1325" s="41"/>
      <c r="AE1325" s="41"/>
      <c r="AG1325" s="41"/>
      <c r="AI1325" s="41"/>
      <c r="AK1325" s="41"/>
      <c r="AM1325" s="41"/>
      <c r="AO1325" s="41"/>
      <c r="AQ1325" s="41"/>
      <c r="AS1325" s="41"/>
      <c r="AU1325" s="41"/>
      <c r="AW1325" s="41"/>
      <c r="AY1325" s="41"/>
      <c r="BA1325" s="41"/>
      <c r="BC1325" s="41"/>
      <c r="BE1325" s="41"/>
      <c r="BG1325" s="41"/>
      <c r="BI1325" s="41"/>
      <c r="BK1325" s="41"/>
      <c r="BM1325" s="41"/>
      <c r="BO1325" s="41"/>
    </row>
    <row r="1326" spans="13:67" x14ac:dyDescent="0.2">
      <c r="M1326" s="41"/>
      <c r="O1326" s="41"/>
      <c r="Q1326" s="41"/>
      <c r="S1326" s="41"/>
      <c r="U1326" s="41"/>
      <c r="W1326" s="41"/>
      <c r="Y1326" s="41"/>
      <c r="AA1326" s="41"/>
      <c r="AC1326" s="41"/>
      <c r="AE1326" s="41"/>
      <c r="AG1326" s="41"/>
      <c r="AI1326" s="41"/>
      <c r="AK1326" s="41"/>
      <c r="AM1326" s="41"/>
      <c r="AO1326" s="41"/>
      <c r="AQ1326" s="41"/>
      <c r="AS1326" s="41"/>
      <c r="AU1326" s="41"/>
      <c r="AW1326" s="41"/>
      <c r="AY1326" s="41"/>
      <c r="BA1326" s="41"/>
      <c r="BC1326" s="41"/>
      <c r="BE1326" s="41"/>
      <c r="BG1326" s="41"/>
      <c r="BI1326" s="41"/>
      <c r="BK1326" s="41"/>
      <c r="BM1326" s="41"/>
      <c r="BO1326" s="41"/>
    </row>
    <row r="1327" spans="13:67" x14ac:dyDescent="0.2">
      <c r="M1327" s="41"/>
      <c r="O1327" s="41"/>
      <c r="Q1327" s="41"/>
      <c r="S1327" s="41"/>
      <c r="U1327" s="41"/>
      <c r="W1327" s="41"/>
      <c r="Y1327" s="41"/>
      <c r="AA1327" s="41"/>
      <c r="AC1327" s="41"/>
      <c r="AE1327" s="41"/>
      <c r="AG1327" s="41"/>
      <c r="AI1327" s="41"/>
      <c r="AK1327" s="41"/>
      <c r="AM1327" s="41"/>
      <c r="AO1327" s="41"/>
      <c r="AQ1327" s="41"/>
      <c r="AS1327" s="41"/>
      <c r="AU1327" s="41"/>
      <c r="AW1327" s="41"/>
      <c r="AY1327" s="41"/>
      <c r="BA1327" s="41"/>
      <c r="BC1327" s="41"/>
      <c r="BE1327" s="41"/>
      <c r="BG1327" s="41"/>
      <c r="BI1327" s="41"/>
      <c r="BK1327" s="41"/>
      <c r="BM1327" s="41"/>
      <c r="BO1327" s="41"/>
    </row>
    <row r="1328" spans="13:67" x14ac:dyDescent="0.2">
      <c r="M1328" s="41"/>
      <c r="O1328" s="41"/>
      <c r="Q1328" s="41"/>
      <c r="S1328" s="41"/>
      <c r="U1328" s="41"/>
      <c r="W1328" s="41"/>
      <c r="Y1328" s="41"/>
      <c r="AA1328" s="41"/>
      <c r="AC1328" s="41"/>
      <c r="AE1328" s="41"/>
      <c r="AG1328" s="41"/>
      <c r="AI1328" s="41"/>
      <c r="AK1328" s="41"/>
      <c r="AM1328" s="41"/>
      <c r="AO1328" s="41"/>
      <c r="AQ1328" s="41"/>
      <c r="AS1328" s="41"/>
      <c r="AU1328" s="41"/>
      <c r="AW1328" s="41"/>
      <c r="AY1328" s="41"/>
      <c r="BA1328" s="41"/>
      <c r="BC1328" s="41"/>
      <c r="BE1328" s="41"/>
      <c r="BG1328" s="41"/>
      <c r="BI1328" s="41"/>
      <c r="BK1328" s="41"/>
      <c r="BM1328" s="41"/>
      <c r="BO1328" s="41"/>
    </row>
    <row r="1329" spans="13:67" x14ac:dyDescent="0.2">
      <c r="M1329" s="41"/>
      <c r="O1329" s="41"/>
      <c r="Q1329" s="41"/>
      <c r="S1329" s="41"/>
      <c r="U1329" s="41"/>
      <c r="W1329" s="41"/>
      <c r="Y1329" s="41"/>
      <c r="AA1329" s="41"/>
      <c r="AC1329" s="41"/>
      <c r="AE1329" s="41"/>
      <c r="AG1329" s="41"/>
      <c r="AI1329" s="41"/>
      <c r="AK1329" s="41"/>
      <c r="AM1329" s="41"/>
      <c r="AO1329" s="41"/>
      <c r="AQ1329" s="41"/>
      <c r="AS1329" s="41"/>
      <c r="AU1329" s="41"/>
      <c r="AW1329" s="41"/>
      <c r="AY1329" s="41"/>
      <c r="BA1329" s="41"/>
      <c r="BC1329" s="41"/>
      <c r="BE1329" s="41"/>
      <c r="BG1329" s="41"/>
      <c r="BI1329" s="41"/>
      <c r="BK1329" s="41"/>
      <c r="BM1329" s="41"/>
      <c r="BO1329" s="41"/>
    </row>
    <row r="1330" spans="13:67" x14ac:dyDescent="0.2">
      <c r="M1330" s="41"/>
      <c r="O1330" s="41"/>
      <c r="Q1330" s="41"/>
      <c r="S1330" s="41"/>
      <c r="U1330" s="41"/>
      <c r="W1330" s="41"/>
      <c r="Y1330" s="41"/>
      <c r="AA1330" s="41"/>
      <c r="AC1330" s="41"/>
      <c r="AE1330" s="41"/>
      <c r="AG1330" s="41"/>
      <c r="AI1330" s="41"/>
      <c r="AK1330" s="41"/>
      <c r="AM1330" s="41"/>
      <c r="AO1330" s="41"/>
      <c r="AQ1330" s="41"/>
      <c r="AS1330" s="41"/>
      <c r="AU1330" s="41"/>
      <c r="AW1330" s="41"/>
      <c r="AY1330" s="41"/>
      <c r="BA1330" s="41"/>
      <c r="BC1330" s="41"/>
      <c r="BE1330" s="41"/>
      <c r="BG1330" s="41"/>
      <c r="BI1330" s="41"/>
      <c r="BK1330" s="41"/>
      <c r="BM1330" s="41"/>
      <c r="BO1330" s="41"/>
    </row>
    <row r="1331" spans="13:67" x14ac:dyDescent="0.2">
      <c r="M1331" s="41"/>
      <c r="O1331" s="41"/>
      <c r="Q1331" s="41"/>
      <c r="S1331" s="41"/>
      <c r="U1331" s="41"/>
      <c r="W1331" s="41"/>
      <c r="Y1331" s="41"/>
      <c r="AA1331" s="41"/>
      <c r="AC1331" s="41"/>
      <c r="AE1331" s="41"/>
      <c r="AG1331" s="41"/>
      <c r="AI1331" s="41"/>
      <c r="AK1331" s="41"/>
      <c r="AM1331" s="41"/>
      <c r="AO1331" s="41"/>
      <c r="AQ1331" s="41"/>
      <c r="AS1331" s="41"/>
      <c r="AU1331" s="41"/>
      <c r="AW1331" s="41"/>
      <c r="AY1331" s="41"/>
      <c r="BA1331" s="41"/>
      <c r="BC1331" s="41"/>
      <c r="BE1331" s="41"/>
      <c r="BG1331" s="41"/>
      <c r="BI1331" s="41"/>
      <c r="BK1331" s="41"/>
      <c r="BM1331" s="41"/>
      <c r="BO1331" s="41"/>
    </row>
    <row r="1332" spans="13:67" x14ac:dyDescent="0.2">
      <c r="M1332" s="41"/>
      <c r="O1332" s="41"/>
      <c r="Q1332" s="41"/>
      <c r="S1332" s="41"/>
      <c r="U1332" s="41"/>
      <c r="W1332" s="41"/>
      <c r="Y1332" s="41"/>
      <c r="AA1332" s="41"/>
      <c r="AC1332" s="41"/>
      <c r="AE1332" s="41"/>
      <c r="AG1332" s="41"/>
      <c r="AI1332" s="41"/>
      <c r="AK1332" s="41"/>
      <c r="AM1332" s="41"/>
      <c r="AO1332" s="41"/>
      <c r="AQ1332" s="41"/>
      <c r="AS1332" s="41"/>
      <c r="AU1332" s="41"/>
      <c r="AW1332" s="41"/>
      <c r="AY1332" s="41"/>
      <c r="BA1332" s="41"/>
      <c r="BC1332" s="41"/>
      <c r="BE1332" s="41"/>
      <c r="BG1332" s="41"/>
      <c r="BI1332" s="41"/>
      <c r="BK1332" s="41"/>
      <c r="BM1332" s="41"/>
      <c r="BO1332" s="41"/>
    </row>
    <row r="1333" spans="13:67" x14ac:dyDescent="0.2">
      <c r="M1333" s="41"/>
      <c r="O1333" s="41"/>
      <c r="Q1333" s="41"/>
      <c r="S1333" s="41"/>
      <c r="U1333" s="41"/>
      <c r="W1333" s="41"/>
      <c r="Y1333" s="41"/>
      <c r="AA1333" s="41"/>
      <c r="AC1333" s="41"/>
      <c r="AE1333" s="41"/>
      <c r="AG1333" s="41"/>
      <c r="AI1333" s="41"/>
      <c r="AK1333" s="41"/>
      <c r="AM1333" s="41"/>
      <c r="AO1333" s="41"/>
      <c r="AQ1333" s="41"/>
      <c r="AS1333" s="41"/>
      <c r="AU1333" s="41"/>
      <c r="AW1333" s="41"/>
      <c r="AY1333" s="41"/>
      <c r="BA1333" s="41"/>
      <c r="BC1333" s="41"/>
      <c r="BE1333" s="41"/>
      <c r="BG1333" s="41"/>
      <c r="BI1333" s="41"/>
      <c r="BK1333" s="41"/>
      <c r="BM1333" s="41"/>
      <c r="BO1333" s="41"/>
    </row>
    <row r="1334" spans="13:67" x14ac:dyDescent="0.2">
      <c r="M1334" s="41"/>
      <c r="O1334" s="41"/>
      <c r="Q1334" s="41"/>
      <c r="S1334" s="41"/>
      <c r="U1334" s="41"/>
      <c r="W1334" s="41"/>
      <c r="Y1334" s="41"/>
      <c r="AA1334" s="41"/>
      <c r="AC1334" s="41"/>
      <c r="AE1334" s="41"/>
      <c r="AG1334" s="41"/>
      <c r="AI1334" s="41"/>
      <c r="AK1334" s="41"/>
      <c r="AM1334" s="41"/>
      <c r="AO1334" s="41"/>
      <c r="AQ1334" s="41"/>
      <c r="AS1334" s="41"/>
      <c r="AU1334" s="41"/>
      <c r="AW1334" s="41"/>
      <c r="AY1334" s="41"/>
      <c r="BA1334" s="41"/>
      <c r="BC1334" s="41"/>
      <c r="BE1334" s="41"/>
      <c r="BG1334" s="41"/>
      <c r="BI1334" s="41"/>
      <c r="BK1334" s="41"/>
      <c r="BM1334" s="41"/>
      <c r="BO1334" s="41"/>
    </row>
    <row r="1335" spans="13:67" x14ac:dyDescent="0.2">
      <c r="M1335" s="41"/>
      <c r="O1335" s="41"/>
      <c r="Q1335" s="41"/>
      <c r="S1335" s="41"/>
      <c r="U1335" s="41"/>
      <c r="W1335" s="41"/>
      <c r="Y1335" s="41"/>
      <c r="AA1335" s="41"/>
      <c r="AC1335" s="41"/>
      <c r="AE1335" s="41"/>
      <c r="AG1335" s="41"/>
      <c r="AI1335" s="41"/>
      <c r="AK1335" s="41"/>
      <c r="AM1335" s="41"/>
      <c r="AO1335" s="41"/>
      <c r="AQ1335" s="41"/>
      <c r="AS1335" s="41"/>
      <c r="AU1335" s="41"/>
      <c r="AW1335" s="41"/>
      <c r="AY1335" s="41"/>
      <c r="BA1335" s="41"/>
      <c r="BC1335" s="41"/>
      <c r="BE1335" s="41"/>
      <c r="BG1335" s="41"/>
      <c r="BI1335" s="41"/>
      <c r="BK1335" s="41"/>
      <c r="BM1335" s="41"/>
      <c r="BO1335" s="41"/>
    </row>
    <row r="1336" spans="13:67" x14ac:dyDescent="0.2">
      <c r="M1336" s="41"/>
      <c r="O1336" s="41"/>
      <c r="Q1336" s="41"/>
      <c r="S1336" s="41"/>
      <c r="U1336" s="41"/>
      <c r="W1336" s="41"/>
      <c r="Y1336" s="41"/>
      <c r="AA1336" s="41"/>
      <c r="AC1336" s="41"/>
      <c r="AE1336" s="41"/>
      <c r="AG1336" s="41"/>
      <c r="AI1336" s="41"/>
      <c r="AK1336" s="41"/>
      <c r="AM1336" s="41"/>
      <c r="AO1336" s="41"/>
      <c r="AQ1336" s="41"/>
      <c r="AS1336" s="41"/>
      <c r="AU1336" s="41"/>
      <c r="AW1336" s="41"/>
      <c r="AY1336" s="41"/>
      <c r="BA1336" s="41"/>
      <c r="BC1336" s="41"/>
      <c r="BE1336" s="41"/>
      <c r="BG1336" s="41"/>
      <c r="BI1336" s="41"/>
      <c r="BK1336" s="41"/>
      <c r="BM1336" s="41"/>
      <c r="BO1336" s="41"/>
    </row>
    <row r="1337" spans="13:67" x14ac:dyDescent="0.2">
      <c r="M1337" s="41"/>
      <c r="O1337" s="41"/>
      <c r="Q1337" s="41"/>
      <c r="S1337" s="41"/>
      <c r="U1337" s="41"/>
      <c r="W1337" s="41"/>
      <c r="Y1337" s="41"/>
      <c r="AA1337" s="41"/>
      <c r="AC1337" s="41"/>
      <c r="AE1337" s="41"/>
      <c r="AG1337" s="41"/>
      <c r="AI1337" s="41"/>
      <c r="AK1337" s="41"/>
      <c r="AM1337" s="41"/>
      <c r="AO1337" s="41"/>
      <c r="AQ1337" s="41"/>
      <c r="AS1337" s="41"/>
      <c r="AU1337" s="41"/>
      <c r="AW1337" s="41"/>
      <c r="AY1337" s="41"/>
      <c r="BA1337" s="41"/>
      <c r="BC1337" s="41"/>
      <c r="BE1337" s="41"/>
      <c r="BG1337" s="41"/>
      <c r="BI1337" s="41"/>
      <c r="BK1337" s="41"/>
      <c r="BM1337" s="41"/>
      <c r="BO1337" s="41"/>
    </row>
    <row r="1338" spans="13:67" x14ac:dyDescent="0.2">
      <c r="M1338" s="41"/>
      <c r="O1338" s="41"/>
      <c r="Q1338" s="41"/>
      <c r="S1338" s="41"/>
      <c r="U1338" s="41"/>
      <c r="W1338" s="41"/>
      <c r="Y1338" s="41"/>
      <c r="AA1338" s="41"/>
      <c r="AC1338" s="41"/>
      <c r="AE1338" s="41"/>
      <c r="AG1338" s="41"/>
      <c r="AI1338" s="41"/>
      <c r="AK1338" s="41"/>
      <c r="AM1338" s="41"/>
      <c r="AO1338" s="41"/>
      <c r="AQ1338" s="41"/>
      <c r="AS1338" s="41"/>
      <c r="AU1338" s="41"/>
      <c r="AW1338" s="41"/>
      <c r="AY1338" s="41"/>
      <c r="BA1338" s="41"/>
      <c r="BC1338" s="41"/>
      <c r="BE1338" s="41"/>
      <c r="BG1338" s="41"/>
      <c r="BI1338" s="41"/>
      <c r="BK1338" s="41"/>
      <c r="BM1338" s="41"/>
      <c r="BO1338" s="41"/>
    </row>
    <row r="1339" spans="13:67" x14ac:dyDescent="0.2">
      <c r="M1339" s="41"/>
      <c r="O1339" s="41"/>
      <c r="Q1339" s="41"/>
      <c r="S1339" s="41"/>
      <c r="U1339" s="41"/>
      <c r="W1339" s="41"/>
      <c r="Y1339" s="41"/>
      <c r="AA1339" s="41"/>
      <c r="AC1339" s="41"/>
      <c r="AE1339" s="41"/>
      <c r="AG1339" s="41"/>
      <c r="AI1339" s="41"/>
      <c r="AK1339" s="41"/>
      <c r="AM1339" s="41"/>
      <c r="AO1339" s="41"/>
      <c r="AQ1339" s="41"/>
      <c r="AS1339" s="41"/>
      <c r="AU1339" s="41"/>
      <c r="AW1339" s="41"/>
      <c r="AY1339" s="41"/>
      <c r="BA1339" s="41"/>
      <c r="BC1339" s="41"/>
      <c r="BE1339" s="41"/>
      <c r="BG1339" s="41"/>
      <c r="BI1339" s="41"/>
      <c r="BK1339" s="41"/>
      <c r="BM1339" s="41"/>
      <c r="BO1339" s="41"/>
    </row>
    <row r="1340" spans="13:67" x14ac:dyDescent="0.2">
      <c r="M1340" s="41"/>
      <c r="O1340" s="41"/>
      <c r="Q1340" s="41"/>
      <c r="S1340" s="41"/>
      <c r="U1340" s="41"/>
      <c r="W1340" s="41"/>
      <c r="Y1340" s="41"/>
      <c r="AA1340" s="41"/>
      <c r="AC1340" s="41"/>
      <c r="AE1340" s="41"/>
      <c r="AG1340" s="41"/>
      <c r="AI1340" s="41"/>
      <c r="AK1340" s="41"/>
      <c r="AM1340" s="41"/>
      <c r="AO1340" s="41"/>
      <c r="AQ1340" s="41"/>
      <c r="AS1340" s="41"/>
      <c r="AU1340" s="41"/>
      <c r="AW1340" s="41"/>
      <c r="AY1340" s="41"/>
      <c r="BA1340" s="41"/>
      <c r="BC1340" s="41"/>
      <c r="BE1340" s="41"/>
      <c r="BG1340" s="41"/>
      <c r="BI1340" s="41"/>
      <c r="BK1340" s="41"/>
      <c r="BM1340" s="41"/>
      <c r="BO1340" s="41"/>
    </row>
    <row r="1341" spans="13:67" x14ac:dyDescent="0.2">
      <c r="M1341" s="41"/>
      <c r="O1341" s="41"/>
      <c r="Q1341" s="41"/>
      <c r="S1341" s="41"/>
      <c r="U1341" s="41"/>
      <c r="W1341" s="41"/>
      <c r="Y1341" s="41"/>
      <c r="AA1341" s="41"/>
      <c r="AC1341" s="41"/>
      <c r="AE1341" s="41"/>
      <c r="AG1341" s="41"/>
      <c r="AI1341" s="41"/>
      <c r="AK1341" s="41"/>
      <c r="AM1341" s="41"/>
      <c r="AO1341" s="41"/>
      <c r="AQ1341" s="41"/>
      <c r="AS1341" s="41"/>
      <c r="AU1341" s="41"/>
      <c r="AW1341" s="41"/>
      <c r="AY1341" s="41"/>
      <c r="BA1341" s="41"/>
      <c r="BC1341" s="41"/>
      <c r="BE1341" s="41"/>
      <c r="BG1341" s="41"/>
      <c r="BI1341" s="41"/>
      <c r="BK1341" s="41"/>
      <c r="BM1341" s="41"/>
      <c r="BO1341" s="41"/>
    </row>
    <row r="1342" spans="13:67" x14ac:dyDescent="0.2">
      <c r="M1342" s="41"/>
      <c r="O1342" s="41"/>
      <c r="Q1342" s="41"/>
      <c r="S1342" s="41"/>
      <c r="U1342" s="41"/>
      <c r="W1342" s="41"/>
      <c r="Y1342" s="41"/>
      <c r="AA1342" s="41"/>
      <c r="AC1342" s="41"/>
      <c r="AE1342" s="41"/>
      <c r="AG1342" s="41"/>
      <c r="AI1342" s="41"/>
      <c r="AK1342" s="41"/>
      <c r="AM1342" s="41"/>
      <c r="AO1342" s="41"/>
      <c r="AQ1342" s="41"/>
      <c r="AS1342" s="41"/>
      <c r="AU1342" s="41"/>
      <c r="AW1342" s="41"/>
      <c r="AY1342" s="41"/>
      <c r="BA1342" s="41"/>
      <c r="BC1342" s="41"/>
      <c r="BE1342" s="41"/>
      <c r="BG1342" s="41"/>
      <c r="BI1342" s="41"/>
      <c r="BK1342" s="41"/>
      <c r="BM1342" s="41"/>
      <c r="BO1342" s="41"/>
    </row>
    <row r="1343" spans="13:67" x14ac:dyDescent="0.2">
      <c r="M1343" s="41"/>
      <c r="O1343" s="41"/>
      <c r="Q1343" s="41"/>
      <c r="S1343" s="41"/>
      <c r="U1343" s="41"/>
      <c r="W1343" s="41"/>
      <c r="Y1343" s="41"/>
      <c r="AA1343" s="41"/>
      <c r="AC1343" s="41"/>
      <c r="AE1343" s="41"/>
      <c r="AG1343" s="41"/>
      <c r="AI1343" s="41"/>
      <c r="AK1343" s="41"/>
      <c r="AM1343" s="41"/>
      <c r="AO1343" s="41"/>
      <c r="AQ1343" s="41"/>
      <c r="AS1343" s="41"/>
      <c r="AU1343" s="41"/>
      <c r="AW1343" s="41"/>
      <c r="AY1343" s="41"/>
      <c r="BA1343" s="41"/>
      <c r="BC1343" s="41"/>
      <c r="BE1343" s="41"/>
      <c r="BG1343" s="41"/>
      <c r="BI1343" s="41"/>
      <c r="BK1343" s="41"/>
      <c r="BM1343" s="41"/>
      <c r="BO1343" s="41"/>
    </row>
    <row r="1344" spans="13:67" x14ac:dyDescent="0.2">
      <c r="M1344" s="41"/>
      <c r="O1344" s="41"/>
      <c r="Q1344" s="41"/>
      <c r="S1344" s="41"/>
      <c r="U1344" s="41"/>
      <c r="W1344" s="41"/>
      <c r="Y1344" s="41"/>
      <c r="AA1344" s="41"/>
      <c r="AC1344" s="41"/>
      <c r="AE1344" s="41"/>
      <c r="AG1344" s="41"/>
      <c r="AI1344" s="41"/>
      <c r="AK1344" s="41"/>
      <c r="AM1344" s="41"/>
      <c r="AO1344" s="41"/>
      <c r="AQ1344" s="41"/>
      <c r="AS1344" s="41"/>
      <c r="AU1344" s="41"/>
      <c r="AW1344" s="41"/>
      <c r="AY1344" s="41"/>
      <c r="BA1344" s="41"/>
      <c r="BC1344" s="41"/>
      <c r="BE1344" s="41"/>
      <c r="BG1344" s="41"/>
      <c r="BI1344" s="41"/>
      <c r="BK1344" s="41"/>
      <c r="BM1344" s="41"/>
      <c r="BO1344" s="41"/>
    </row>
    <row r="1345" spans="13:67" x14ac:dyDescent="0.2">
      <c r="M1345" s="41"/>
      <c r="O1345" s="41"/>
      <c r="Q1345" s="41"/>
      <c r="S1345" s="41"/>
      <c r="U1345" s="41"/>
      <c r="W1345" s="41"/>
      <c r="Y1345" s="41"/>
      <c r="AA1345" s="41"/>
      <c r="AC1345" s="41"/>
      <c r="AE1345" s="41"/>
      <c r="AG1345" s="41"/>
      <c r="AI1345" s="41"/>
      <c r="AK1345" s="41"/>
      <c r="AM1345" s="41"/>
      <c r="AO1345" s="41"/>
      <c r="AQ1345" s="41"/>
      <c r="AS1345" s="41"/>
      <c r="AU1345" s="41"/>
      <c r="AW1345" s="41"/>
      <c r="AY1345" s="41"/>
      <c r="BA1345" s="41"/>
      <c r="BC1345" s="41"/>
      <c r="BE1345" s="41"/>
      <c r="BG1345" s="41"/>
      <c r="BI1345" s="41"/>
      <c r="BK1345" s="41"/>
      <c r="BM1345" s="41"/>
      <c r="BO1345" s="41"/>
    </row>
    <row r="1346" spans="13:67" x14ac:dyDescent="0.2">
      <c r="M1346" s="41"/>
      <c r="O1346" s="41"/>
      <c r="Q1346" s="41"/>
      <c r="S1346" s="41"/>
      <c r="U1346" s="41"/>
      <c r="W1346" s="41"/>
      <c r="Y1346" s="41"/>
      <c r="AA1346" s="41"/>
      <c r="AC1346" s="41"/>
      <c r="AE1346" s="41"/>
      <c r="AG1346" s="41"/>
      <c r="AI1346" s="41"/>
      <c r="AK1346" s="41"/>
      <c r="AM1346" s="41"/>
      <c r="AO1346" s="41"/>
      <c r="AQ1346" s="41"/>
      <c r="AS1346" s="41"/>
      <c r="AU1346" s="41"/>
      <c r="AW1346" s="41"/>
      <c r="AY1346" s="41"/>
      <c r="BA1346" s="41"/>
      <c r="BC1346" s="41"/>
      <c r="BE1346" s="41"/>
      <c r="BG1346" s="41"/>
      <c r="BI1346" s="41"/>
      <c r="BK1346" s="41"/>
      <c r="BM1346" s="41"/>
      <c r="BO1346" s="41"/>
    </row>
    <row r="1347" spans="13:67" x14ac:dyDescent="0.2">
      <c r="M1347" s="41"/>
      <c r="O1347" s="41"/>
      <c r="Q1347" s="41"/>
      <c r="S1347" s="41"/>
      <c r="U1347" s="41"/>
      <c r="W1347" s="41"/>
      <c r="Y1347" s="41"/>
      <c r="AA1347" s="41"/>
      <c r="AC1347" s="41"/>
      <c r="AE1347" s="41"/>
      <c r="AG1347" s="41"/>
      <c r="AI1347" s="41"/>
      <c r="AK1347" s="41"/>
      <c r="AM1347" s="41"/>
      <c r="AO1347" s="41"/>
      <c r="AQ1347" s="41"/>
      <c r="AS1347" s="41"/>
      <c r="AU1347" s="41"/>
      <c r="AW1347" s="41"/>
      <c r="AY1347" s="41"/>
      <c r="BA1347" s="41"/>
      <c r="BC1347" s="41"/>
      <c r="BE1347" s="41"/>
      <c r="BG1347" s="41"/>
      <c r="BI1347" s="41"/>
      <c r="BK1347" s="41"/>
      <c r="BM1347" s="41"/>
      <c r="BO1347" s="41"/>
    </row>
    <row r="1348" spans="13:67" x14ac:dyDescent="0.2">
      <c r="M1348" s="41"/>
      <c r="O1348" s="41"/>
      <c r="Q1348" s="41"/>
      <c r="S1348" s="41"/>
      <c r="U1348" s="41"/>
      <c r="W1348" s="41"/>
      <c r="Y1348" s="41"/>
      <c r="AA1348" s="41"/>
      <c r="AC1348" s="41"/>
      <c r="AE1348" s="41"/>
      <c r="AG1348" s="41"/>
      <c r="AI1348" s="41"/>
      <c r="AK1348" s="41"/>
      <c r="AM1348" s="41"/>
      <c r="AO1348" s="41"/>
      <c r="AQ1348" s="41"/>
      <c r="AS1348" s="41"/>
      <c r="AU1348" s="41"/>
      <c r="AW1348" s="41"/>
      <c r="AY1348" s="41"/>
      <c r="BA1348" s="41"/>
      <c r="BC1348" s="41"/>
      <c r="BE1348" s="41"/>
      <c r="BG1348" s="41"/>
      <c r="BI1348" s="41"/>
      <c r="BK1348" s="41"/>
      <c r="BM1348" s="41"/>
      <c r="BO1348" s="41"/>
    </row>
    <row r="1349" spans="13:67" x14ac:dyDescent="0.2">
      <c r="M1349" s="41"/>
      <c r="O1349" s="41"/>
      <c r="Q1349" s="41"/>
      <c r="S1349" s="41"/>
      <c r="U1349" s="41"/>
      <c r="W1349" s="41"/>
      <c r="Y1349" s="41"/>
      <c r="AA1349" s="41"/>
      <c r="AC1349" s="41"/>
      <c r="AE1349" s="41"/>
      <c r="AG1349" s="41"/>
      <c r="AI1349" s="41"/>
      <c r="AK1349" s="41"/>
      <c r="AM1349" s="41"/>
      <c r="AO1349" s="41"/>
      <c r="AQ1349" s="41"/>
      <c r="AS1349" s="41"/>
      <c r="AU1349" s="41"/>
      <c r="AW1349" s="41"/>
      <c r="AY1349" s="41"/>
      <c r="BA1349" s="41"/>
      <c r="BC1349" s="41"/>
      <c r="BE1349" s="41"/>
      <c r="BG1349" s="41"/>
      <c r="BI1349" s="41"/>
      <c r="BK1349" s="41"/>
      <c r="BM1349" s="41"/>
      <c r="BO1349" s="41"/>
    </row>
    <row r="1350" spans="13:67" x14ac:dyDescent="0.2">
      <c r="M1350" s="41"/>
      <c r="O1350" s="41"/>
      <c r="Q1350" s="41"/>
      <c r="S1350" s="41"/>
      <c r="U1350" s="41"/>
      <c r="W1350" s="41"/>
      <c r="Y1350" s="41"/>
      <c r="AA1350" s="41"/>
      <c r="AC1350" s="41"/>
      <c r="AE1350" s="41"/>
      <c r="AG1350" s="41"/>
      <c r="AI1350" s="41"/>
      <c r="AK1350" s="41"/>
      <c r="AM1350" s="41"/>
      <c r="AO1350" s="41"/>
      <c r="AQ1350" s="41"/>
      <c r="AS1350" s="41"/>
      <c r="AU1350" s="41"/>
      <c r="AW1350" s="41"/>
      <c r="AY1350" s="41"/>
      <c r="BA1350" s="41"/>
      <c r="BC1350" s="41"/>
      <c r="BE1350" s="41"/>
      <c r="BG1350" s="41"/>
      <c r="BI1350" s="41"/>
      <c r="BK1350" s="41"/>
      <c r="BM1350" s="41"/>
      <c r="BO1350" s="41"/>
    </row>
    <row r="1351" spans="13:67" x14ac:dyDescent="0.2">
      <c r="M1351" s="41"/>
      <c r="O1351" s="41"/>
      <c r="Q1351" s="41"/>
      <c r="S1351" s="41"/>
      <c r="U1351" s="41"/>
      <c r="W1351" s="41"/>
      <c r="Y1351" s="41"/>
      <c r="AA1351" s="41"/>
      <c r="AC1351" s="41"/>
      <c r="AE1351" s="41"/>
      <c r="AG1351" s="41"/>
      <c r="AI1351" s="41"/>
      <c r="AK1351" s="41"/>
      <c r="AM1351" s="41"/>
      <c r="AO1351" s="41"/>
      <c r="AQ1351" s="41"/>
      <c r="AS1351" s="41"/>
      <c r="AU1351" s="41"/>
      <c r="AW1351" s="41"/>
      <c r="AY1351" s="41"/>
      <c r="BA1351" s="41"/>
      <c r="BC1351" s="41"/>
      <c r="BE1351" s="41"/>
      <c r="BG1351" s="41"/>
      <c r="BI1351" s="41"/>
      <c r="BK1351" s="41"/>
      <c r="BM1351" s="41"/>
      <c r="BO1351" s="41"/>
    </row>
    <row r="1352" spans="13:67" x14ac:dyDescent="0.2">
      <c r="M1352" s="41"/>
      <c r="O1352" s="41"/>
      <c r="Q1352" s="41"/>
      <c r="S1352" s="41"/>
      <c r="U1352" s="41"/>
      <c r="W1352" s="41"/>
      <c r="Y1352" s="41"/>
      <c r="AA1352" s="41"/>
      <c r="AC1352" s="41"/>
      <c r="AE1352" s="41"/>
      <c r="AG1352" s="41"/>
      <c r="AI1352" s="41"/>
      <c r="AK1352" s="41"/>
      <c r="AM1352" s="41"/>
      <c r="AO1352" s="41"/>
      <c r="AQ1352" s="41"/>
      <c r="AS1352" s="41"/>
      <c r="AU1352" s="41"/>
      <c r="AW1352" s="41"/>
      <c r="AY1352" s="41"/>
      <c r="BA1352" s="41"/>
      <c r="BC1352" s="41"/>
      <c r="BE1352" s="41"/>
      <c r="BG1352" s="41"/>
      <c r="BI1352" s="41"/>
      <c r="BK1352" s="41"/>
      <c r="BM1352" s="41"/>
      <c r="BO1352" s="41"/>
    </row>
    <row r="1353" spans="13:67" x14ac:dyDescent="0.2">
      <c r="M1353" s="41"/>
      <c r="O1353" s="41"/>
      <c r="Q1353" s="41"/>
      <c r="S1353" s="41"/>
      <c r="U1353" s="41"/>
      <c r="W1353" s="41"/>
      <c r="Y1353" s="41"/>
      <c r="AA1353" s="41"/>
      <c r="AC1353" s="41"/>
      <c r="AE1353" s="41"/>
      <c r="AG1353" s="41"/>
      <c r="AI1353" s="41"/>
      <c r="AK1353" s="41"/>
      <c r="AM1353" s="41"/>
      <c r="AO1353" s="41"/>
      <c r="AQ1353" s="41"/>
      <c r="AS1353" s="41"/>
      <c r="AU1353" s="41"/>
      <c r="AW1353" s="41"/>
      <c r="AY1353" s="41"/>
      <c r="BA1353" s="41"/>
      <c r="BC1353" s="41"/>
      <c r="BE1353" s="41"/>
      <c r="BG1353" s="41"/>
      <c r="BI1353" s="41"/>
      <c r="BK1353" s="41"/>
      <c r="BM1353" s="41"/>
      <c r="BO1353" s="41"/>
    </row>
    <row r="1354" spans="13:67" x14ac:dyDescent="0.2">
      <c r="M1354" s="41"/>
      <c r="O1354" s="41"/>
      <c r="Q1354" s="41"/>
      <c r="S1354" s="41"/>
      <c r="U1354" s="41"/>
      <c r="W1354" s="41"/>
      <c r="Y1354" s="41"/>
      <c r="AA1354" s="41"/>
      <c r="AC1354" s="41"/>
      <c r="AE1354" s="41"/>
      <c r="AG1354" s="41"/>
      <c r="AI1354" s="41"/>
      <c r="AK1354" s="41"/>
      <c r="AM1354" s="41"/>
      <c r="AO1354" s="41"/>
      <c r="AQ1354" s="41"/>
      <c r="AS1354" s="41"/>
      <c r="AU1354" s="41"/>
      <c r="AW1354" s="41"/>
      <c r="AY1354" s="41"/>
      <c r="BA1354" s="41"/>
      <c r="BC1354" s="41"/>
      <c r="BE1354" s="41"/>
      <c r="BG1354" s="41"/>
      <c r="BI1354" s="41"/>
      <c r="BK1354" s="41"/>
      <c r="BM1354" s="41"/>
      <c r="BO1354" s="41"/>
    </row>
    <row r="1355" spans="13:67" x14ac:dyDescent="0.2">
      <c r="M1355" s="41"/>
      <c r="O1355" s="41"/>
      <c r="Q1355" s="41"/>
      <c r="S1355" s="41"/>
      <c r="U1355" s="41"/>
      <c r="W1355" s="41"/>
      <c r="Y1355" s="41"/>
      <c r="AA1355" s="41"/>
      <c r="AC1355" s="41"/>
      <c r="AE1355" s="41"/>
      <c r="AG1355" s="41"/>
      <c r="AI1355" s="41"/>
      <c r="AK1355" s="41"/>
      <c r="AM1355" s="41"/>
      <c r="AO1355" s="41"/>
      <c r="AQ1355" s="41"/>
      <c r="AS1355" s="41"/>
      <c r="AU1355" s="41"/>
      <c r="AW1355" s="41"/>
      <c r="AY1355" s="41"/>
      <c r="BA1355" s="41"/>
      <c r="BC1355" s="41"/>
      <c r="BE1355" s="41"/>
      <c r="BG1355" s="41"/>
      <c r="BI1355" s="41"/>
      <c r="BK1355" s="41"/>
      <c r="BM1355" s="41"/>
      <c r="BO1355" s="41"/>
    </row>
    <row r="1356" spans="13:67" x14ac:dyDescent="0.2">
      <c r="M1356" s="41"/>
      <c r="O1356" s="41"/>
      <c r="Q1356" s="41"/>
      <c r="S1356" s="41"/>
      <c r="U1356" s="41"/>
      <c r="W1356" s="41"/>
      <c r="Y1356" s="41"/>
      <c r="AA1356" s="41"/>
      <c r="AC1356" s="41"/>
      <c r="AE1356" s="41"/>
      <c r="AG1356" s="41"/>
      <c r="AI1356" s="41"/>
      <c r="AK1356" s="41"/>
      <c r="AM1356" s="41"/>
      <c r="AO1356" s="41"/>
      <c r="AQ1356" s="41"/>
      <c r="AS1356" s="41"/>
      <c r="AU1356" s="41"/>
      <c r="AW1356" s="41"/>
      <c r="AY1356" s="41"/>
      <c r="BA1356" s="41"/>
      <c r="BC1356" s="41"/>
      <c r="BE1356" s="41"/>
      <c r="BG1356" s="41"/>
      <c r="BI1356" s="41"/>
      <c r="BK1356" s="41"/>
      <c r="BM1356" s="41"/>
      <c r="BO1356" s="41"/>
    </row>
    <row r="1357" spans="13:67" x14ac:dyDescent="0.2">
      <c r="M1357" s="41"/>
      <c r="O1357" s="41"/>
      <c r="Q1357" s="41"/>
      <c r="S1357" s="41"/>
      <c r="U1357" s="41"/>
      <c r="W1357" s="41"/>
      <c r="Y1357" s="41"/>
      <c r="AA1357" s="41"/>
      <c r="AC1357" s="41"/>
      <c r="AE1357" s="41"/>
      <c r="AG1357" s="41"/>
      <c r="AI1357" s="41"/>
      <c r="AK1357" s="41"/>
      <c r="AM1357" s="41"/>
      <c r="AO1357" s="41"/>
      <c r="AQ1357" s="41"/>
      <c r="AS1357" s="41"/>
      <c r="AU1357" s="41"/>
      <c r="AW1357" s="41"/>
      <c r="AY1357" s="41"/>
      <c r="BA1357" s="41"/>
      <c r="BC1357" s="41"/>
      <c r="BE1357" s="41"/>
      <c r="BG1357" s="41"/>
      <c r="BI1357" s="41"/>
      <c r="BK1357" s="41"/>
      <c r="BM1357" s="41"/>
      <c r="BO1357" s="41"/>
    </row>
    <row r="1358" spans="13:67" x14ac:dyDescent="0.2">
      <c r="M1358" s="41"/>
      <c r="O1358" s="41"/>
      <c r="Q1358" s="41"/>
      <c r="S1358" s="41"/>
      <c r="U1358" s="41"/>
      <c r="W1358" s="41"/>
      <c r="Y1358" s="41"/>
      <c r="AA1358" s="41"/>
      <c r="AC1358" s="41"/>
      <c r="AE1358" s="41"/>
      <c r="AG1358" s="41"/>
      <c r="AI1358" s="41"/>
      <c r="AK1358" s="41"/>
      <c r="AM1358" s="41"/>
      <c r="AO1358" s="41"/>
      <c r="AQ1358" s="41"/>
      <c r="AS1358" s="41"/>
      <c r="AU1358" s="41"/>
      <c r="AW1358" s="41"/>
      <c r="AY1358" s="41"/>
      <c r="BA1358" s="41"/>
      <c r="BC1358" s="41"/>
      <c r="BE1358" s="41"/>
      <c r="BG1358" s="41"/>
      <c r="BI1358" s="41"/>
      <c r="BK1358" s="41"/>
      <c r="BM1358" s="41"/>
      <c r="BO1358" s="41"/>
    </row>
    <row r="1359" spans="13:67" x14ac:dyDescent="0.2">
      <c r="M1359" s="41"/>
      <c r="O1359" s="41"/>
      <c r="Q1359" s="41"/>
      <c r="S1359" s="41"/>
      <c r="U1359" s="41"/>
      <c r="W1359" s="41"/>
      <c r="Y1359" s="41"/>
      <c r="AA1359" s="41"/>
      <c r="AC1359" s="41"/>
      <c r="AE1359" s="41"/>
      <c r="AG1359" s="41"/>
      <c r="AI1359" s="41"/>
      <c r="AK1359" s="41"/>
      <c r="AM1359" s="41"/>
      <c r="AO1359" s="41"/>
      <c r="AQ1359" s="41"/>
      <c r="AS1359" s="41"/>
      <c r="AU1359" s="41"/>
      <c r="AW1359" s="41"/>
      <c r="AY1359" s="41"/>
      <c r="BA1359" s="41"/>
      <c r="BC1359" s="41"/>
      <c r="BE1359" s="41"/>
      <c r="BG1359" s="41"/>
      <c r="BI1359" s="41"/>
      <c r="BK1359" s="41"/>
      <c r="BM1359" s="41"/>
      <c r="BO1359" s="41"/>
    </row>
    <row r="1360" spans="13:67" x14ac:dyDescent="0.2">
      <c r="M1360" s="41"/>
      <c r="O1360" s="41"/>
      <c r="Q1360" s="41"/>
      <c r="S1360" s="41"/>
      <c r="U1360" s="41"/>
      <c r="W1360" s="41"/>
      <c r="Y1360" s="41"/>
      <c r="AA1360" s="41"/>
      <c r="AC1360" s="41"/>
      <c r="AE1360" s="41"/>
      <c r="AG1360" s="41"/>
      <c r="AI1360" s="41"/>
      <c r="AK1360" s="41"/>
      <c r="AM1360" s="41"/>
      <c r="AO1360" s="41"/>
      <c r="AQ1360" s="41"/>
      <c r="AS1360" s="41"/>
      <c r="AU1360" s="41"/>
      <c r="AW1360" s="41"/>
      <c r="AY1360" s="41"/>
      <c r="BA1360" s="41"/>
      <c r="BC1360" s="41"/>
      <c r="BE1360" s="41"/>
      <c r="BG1360" s="41"/>
      <c r="BI1360" s="41"/>
      <c r="BK1360" s="41"/>
      <c r="BM1360" s="41"/>
      <c r="BO1360" s="41"/>
    </row>
    <row r="1361" spans="13:67" x14ac:dyDescent="0.2">
      <c r="M1361" s="41"/>
      <c r="O1361" s="41"/>
      <c r="Q1361" s="41"/>
      <c r="S1361" s="41"/>
      <c r="U1361" s="41"/>
      <c r="W1361" s="41"/>
      <c r="Y1361" s="41"/>
      <c r="AA1361" s="41"/>
      <c r="AC1361" s="41"/>
      <c r="AE1361" s="41"/>
      <c r="AG1361" s="41"/>
      <c r="AI1361" s="41"/>
      <c r="AK1361" s="41"/>
      <c r="AM1361" s="41"/>
      <c r="AO1361" s="41"/>
      <c r="AQ1361" s="41"/>
      <c r="AS1361" s="41"/>
      <c r="AU1361" s="41"/>
      <c r="AW1361" s="41"/>
      <c r="AY1361" s="41"/>
      <c r="BA1361" s="41"/>
      <c r="BC1361" s="41"/>
      <c r="BE1361" s="41"/>
      <c r="BG1361" s="41"/>
      <c r="BI1361" s="41"/>
      <c r="BK1361" s="41"/>
      <c r="BM1361" s="41"/>
      <c r="BO1361" s="41"/>
    </row>
    <row r="1362" spans="13:67" x14ac:dyDescent="0.2">
      <c r="M1362" s="41"/>
      <c r="O1362" s="41"/>
      <c r="Q1362" s="41"/>
      <c r="S1362" s="41"/>
      <c r="U1362" s="41"/>
      <c r="W1362" s="41"/>
      <c r="Y1362" s="41"/>
      <c r="AA1362" s="41"/>
      <c r="AC1362" s="41"/>
      <c r="AE1362" s="41"/>
      <c r="AG1362" s="41"/>
      <c r="AI1362" s="41"/>
      <c r="AK1362" s="41"/>
      <c r="AM1362" s="41"/>
      <c r="AO1362" s="41"/>
      <c r="AQ1362" s="41"/>
      <c r="AS1362" s="41"/>
      <c r="AU1362" s="41"/>
      <c r="AW1362" s="41"/>
      <c r="AY1362" s="41"/>
      <c r="BA1362" s="41"/>
      <c r="BC1362" s="41"/>
      <c r="BE1362" s="41"/>
      <c r="BG1362" s="41"/>
      <c r="BI1362" s="41"/>
      <c r="BK1362" s="41"/>
      <c r="BM1362" s="41"/>
      <c r="BO1362" s="41"/>
    </row>
    <row r="1363" spans="13:67" x14ac:dyDescent="0.2">
      <c r="M1363" s="41"/>
      <c r="O1363" s="41"/>
      <c r="Q1363" s="41"/>
      <c r="S1363" s="41"/>
      <c r="U1363" s="41"/>
      <c r="W1363" s="41"/>
      <c r="Y1363" s="41"/>
      <c r="AA1363" s="41"/>
      <c r="AC1363" s="41"/>
      <c r="AE1363" s="41"/>
      <c r="AG1363" s="41"/>
      <c r="AI1363" s="41"/>
      <c r="AK1363" s="41"/>
      <c r="AM1363" s="41"/>
      <c r="AO1363" s="41"/>
      <c r="AQ1363" s="41"/>
      <c r="AS1363" s="41"/>
      <c r="AU1363" s="41"/>
      <c r="AW1363" s="41"/>
      <c r="AY1363" s="41"/>
      <c r="BA1363" s="41"/>
      <c r="BC1363" s="41"/>
      <c r="BE1363" s="41"/>
      <c r="BG1363" s="41"/>
      <c r="BI1363" s="41"/>
      <c r="BK1363" s="41"/>
      <c r="BM1363" s="41"/>
      <c r="BO1363" s="41"/>
    </row>
    <row r="1364" spans="13:67" x14ac:dyDescent="0.2">
      <c r="M1364" s="41"/>
      <c r="O1364" s="41"/>
      <c r="Q1364" s="41"/>
      <c r="S1364" s="41"/>
      <c r="U1364" s="41"/>
      <c r="W1364" s="41"/>
      <c r="Y1364" s="41"/>
      <c r="AA1364" s="41"/>
      <c r="AC1364" s="41"/>
      <c r="AE1364" s="41"/>
      <c r="AG1364" s="41"/>
      <c r="AI1364" s="41"/>
      <c r="AK1364" s="41"/>
      <c r="AM1364" s="41"/>
      <c r="AO1364" s="41"/>
      <c r="AQ1364" s="41"/>
      <c r="AS1364" s="41"/>
      <c r="AU1364" s="41"/>
      <c r="AW1364" s="41"/>
      <c r="AY1364" s="41"/>
      <c r="BA1364" s="41"/>
      <c r="BC1364" s="41"/>
      <c r="BE1364" s="41"/>
      <c r="BG1364" s="41"/>
      <c r="BI1364" s="41"/>
      <c r="BK1364" s="41"/>
      <c r="BM1364" s="41"/>
      <c r="BO1364" s="41"/>
    </row>
    <row r="1365" spans="13:67" x14ac:dyDescent="0.2">
      <c r="M1365" s="41"/>
      <c r="O1365" s="41"/>
      <c r="Q1365" s="41"/>
      <c r="S1365" s="41"/>
      <c r="U1365" s="41"/>
      <c r="W1365" s="41"/>
      <c r="Y1365" s="41"/>
      <c r="AA1365" s="41"/>
      <c r="AC1365" s="41"/>
      <c r="AE1365" s="41"/>
      <c r="AG1365" s="41"/>
      <c r="AI1365" s="41"/>
      <c r="AK1365" s="41"/>
      <c r="AM1365" s="41"/>
      <c r="AO1365" s="41"/>
      <c r="AQ1365" s="41"/>
      <c r="AS1365" s="41"/>
      <c r="AU1365" s="41"/>
      <c r="AW1365" s="41"/>
      <c r="AY1365" s="41"/>
      <c r="BA1365" s="41"/>
      <c r="BC1365" s="41"/>
      <c r="BE1365" s="41"/>
      <c r="BG1365" s="41"/>
      <c r="BI1365" s="41"/>
      <c r="BK1365" s="41"/>
      <c r="BM1365" s="41"/>
      <c r="BO1365" s="41"/>
    </row>
    <row r="1366" spans="13:67" x14ac:dyDescent="0.2">
      <c r="M1366" s="41"/>
      <c r="O1366" s="41"/>
      <c r="Q1366" s="41"/>
      <c r="S1366" s="41"/>
      <c r="U1366" s="41"/>
      <c r="W1366" s="41"/>
      <c r="Y1366" s="41"/>
      <c r="AA1366" s="41"/>
      <c r="AC1366" s="41"/>
      <c r="AE1366" s="41"/>
      <c r="AG1366" s="41"/>
      <c r="AI1366" s="41"/>
      <c r="AK1366" s="41"/>
      <c r="AM1366" s="41"/>
      <c r="AO1366" s="41"/>
      <c r="AQ1366" s="41"/>
      <c r="AS1366" s="41"/>
      <c r="AU1366" s="41"/>
      <c r="AW1366" s="41"/>
      <c r="AY1366" s="41"/>
      <c r="BA1366" s="41"/>
      <c r="BC1366" s="41"/>
      <c r="BE1366" s="41"/>
      <c r="BG1366" s="41"/>
      <c r="BI1366" s="41"/>
      <c r="BK1366" s="41"/>
      <c r="BM1366" s="41"/>
      <c r="BO1366" s="41"/>
    </row>
    <row r="1367" spans="13:67" x14ac:dyDescent="0.2">
      <c r="M1367" s="41"/>
      <c r="O1367" s="41"/>
      <c r="Q1367" s="41"/>
      <c r="S1367" s="41"/>
      <c r="U1367" s="41"/>
      <c r="W1367" s="41"/>
      <c r="Y1367" s="41"/>
      <c r="AA1367" s="41"/>
      <c r="AC1367" s="41"/>
      <c r="AE1367" s="41"/>
      <c r="AG1367" s="41"/>
      <c r="AI1367" s="41"/>
      <c r="AK1367" s="41"/>
      <c r="AM1367" s="41"/>
      <c r="AO1367" s="41"/>
      <c r="AQ1367" s="41"/>
      <c r="AS1367" s="41"/>
      <c r="AU1367" s="41"/>
      <c r="AW1367" s="41"/>
      <c r="AY1367" s="41"/>
      <c r="BA1367" s="41"/>
      <c r="BC1367" s="41"/>
      <c r="BE1367" s="41"/>
      <c r="BG1367" s="41"/>
      <c r="BI1367" s="41"/>
      <c r="BK1367" s="41"/>
      <c r="BM1367" s="41"/>
      <c r="BO1367" s="41"/>
    </row>
    <row r="1368" spans="13:67" x14ac:dyDescent="0.2">
      <c r="M1368" s="41"/>
      <c r="O1368" s="41"/>
      <c r="Q1368" s="41"/>
      <c r="S1368" s="41"/>
      <c r="U1368" s="41"/>
      <c r="W1368" s="41"/>
      <c r="Y1368" s="41"/>
      <c r="AA1368" s="41"/>
      <c r="AC1368" s="41"/>
      <c r="AE1368" s="41"/>
      <c r="AG1368" s="41"/>
      <c r="AI1368" s="41"/>
      <c r="AK1368" s="41"/>
      <c r="AM1368" s="41"/>
      <c r="AO1368" s="41"/>
      <c r="AQ1368" s="41"/>
      <c r="AS1368" s="41"/>
      <c r="AU1368" s="41"/>
      <c r="AW1368" s="41"/>
      <c r="AY1368" s="41"/>
      <c r="BA1368" s="41"/>
      <c r="BC1368" s="41"/>
      <c r="BE1368" s="41"/>
      <c r="BG1368" s="41"/>
      <c r="BI1368" s="41"/>
      <c r="BK1368" s="41"/>
      <c r="BM1368" s="41"/>
      <c r="BO1368" s="41"/>
    </row>
    <row r="1369" spans="13:67" x14ac:dyDescent="0.2">
      <c r="M1369" s="41"/>
      <c r="O1369" s="41"/>
      <c r="Q1369" s="41"/>
      <c r="S1369" s="41"/>
      <c r="U1369" s="41"/>
      <c r="W1369" s="41"/>
      <c r="Y1369" s="41"/>
      <c r="AA1369" s="41"/>
      <c r="AC1369" s="41"/>
      <c r="AE1369" s="41"/>
      <c r="AG1369" s="41"/>
      <c r="AI1369" s="41"/>
      <c r="AK1369" s="41"/>
      <c r="AM1369" s="41"/>
      <c r="AO1369" s="41"/>
      <c r="AQ1369" s="41"/>
      <c r="AS1369" s="41"/>
      <c r="AU1369" s="41"/>
      <c r="AW1369" s="41"/>
      <c r="AY1369" s="41"/>
      <c r="BA1369" s="41"/>
      <c r="BC1369" s="41"/>
      <c r="BE1369" s="41"/>
      <c r="BG1369" s="41"/>
      <c r="BI1369" s="41"/>
      <c r="BK1369" s="41"/>
      <c r="BM1369" s="41"/>
      <c r="BO1369" s="41"/>
    </row>
    <row r="1370" spans="13:67" x14ac:dyDescent="0.2">
      <c r="M1370" s="41"/>
      <c r="O1370" s="41"/>
      <c r="Q1370" s="41"/>
      <c r="S1370" s="41"/>
      <c r="U1370" s="41"/>
      <c r="W1370" s="41"/>
      <c r="Y1370" s="41"/>
      <c r="AA1370" s="41"/>
      <c r="AC1370" s="41"/>
      <c r="AE1370" s="41"/>
      <c r="AG1370" s="41"/>
      <c r="AI1370" s="41"/>
      <c r="AK1370" s="41"/>
      <c r="AM1370" s="41"/>
      <c r="AO1370" s="41"/>
      <c r="AQ1370" s="41"/>
      <c r="AS1370" s="41"/>
      <c r="AU1370" s="41"/>
      <c r="AW1370" s="41"/>
      <c r="AY1370" s="41"/>
      <c r="BA1370" s="41"/>
      <c r="BC1370" s="41"/>
      <c r="BE1370" s="41"/>
      <c r="BG1370" s="41"/>
      <c r="BI1370" s="41"/>
      <c r="BK1370" s="41"/>
      <c r="BM1370" s="41"/>
      <c r="BO1370" s="41"/>
    </row>
    <row r="1371" spans="13:67" x14ac:dyDescent="0.2">
      <c r="M1371" s="41"/>
      <c r="O1371" s="41"/>
      <c r="Q1371" s="41"/>
      <c r="S1371" s="41"/>
      <c r="U1371" s="41"/>
      <c r="W1371" s="41"/>
      <c r="Y1371" s="41"/>
      <c r="AA1371" s="41"/>
      <c r="AC1371" s="41"/>
      <c r="AE1371" s="41"/>
      <c r="AG1371" s="41"/>
      <c r="AI1371" s="41"/>
      <c r="AK1371" s="41"/>
      <c r="AM1371" s="41"/>
      <c r="AO1371" s="41"/>
      <c r="AQ1371" s="41"/>
      <c r="AS1371" s="41"/>
      <c r="AU1371" s="41"/>
      <c r="AW1371" s="41"/>
      <c r="AY1371" s="41"/>
      <c r="BA1371" s="41"/>
      <c r="BC1371" s="41"/>
      <c r="BE1371" s="41"/>
      <c r="BG1371" s="41"/>
      <c r="BI1371" s="41"/>
      <c r="BK1371" s="41"/>
      <c r="BM1371" s="41"/>
      <c r="BO1371" s="41"/>
    </row>
    <row r="1372" spans="13:67" x14ac:dyDescent="0.2">
      <c r="M1372" s="41"/>
      <c r="O1372" s="41"/>
      <c r="Q1372" s="41"/>
      <c r="S1372" s="41"/>
      <c r="U1372" s="41"/>
      <c r="W1372" s="41"/>
      <c r="Y1372" s="41"/>
      <c r="AA1372" s="41"/>
      <c r="AC1372" s="41"/>
      <c r="AE1372" s="41"/>
      <c r="AG1372" s="41"/>
      <c r="AI1372" s="41"/>
      <c r="AK1372" s="41"/>
      <c r="AM1372" s="41"/>
      <c r="AO1372" s="41"/>
      <c r="AQ1372" s="41"/>
      <c r="AS1372" s="41"/>
      <c r="AU1372" s="41"/>
      <c r="AW1372" s="41"/>
      <c r="AY1372" s="41"/>
      <c r="BA1372" s="41"/>
      <c r="BC1372" s="41"/>
      <c r="BE1372" s="41"/>
      <c r="BG1372" s="41"/>
      <c r="BI1372" s="41"/>
      <c r="BK1372" s="41"/>
      <c r="BM1372" s="41"/>
      <c r="BO1372" s="41"/>
    </row>
    <row r="1373" spans="13:67" x14ac:dyDescent="0.2">
      <c r="M1373" s="41"/>
      <c r="O1373" s="41"/>
      <c r="Q1373" s="41"/>
      <c r="S1373" s="41"/>
      <c r="U1373" s="41"/>
      <c r="W1373" s="41"/>
      <c r="Y1373" s="41"/>
      <c r="AA1373" s="41"/>
      <c r="AC1373" s="41"/>
      <c r="AE1373" s="41"/>
      <c r="AG1373" s="41"/>
      <c r="AI1373" s="41"/>
      <c r="AK1373" s="41"/>
      <c r="AM1373" s="41"/>
      <c r="AO1373" s="41"/>
      <c r="AQ1373" s="41"/>
      <c r="AS1373" s="41"/>
      <c r="AU1373" s="41"/>
      <c r="AW1373" s="41"/>
      <c r="AY1373" s="41"/>
      <c r="BA1373" s="41"/>
      <c r="BC1373" s="41"/>
      <c r="BE1373" s="41"/>
      <c r="BG1373" s="41"/>
      <c r="BI1373" s="41"/>
      <c r="BK1373" s="41"/>
      <c r="BM1373" s="41"/>
      <c r="BO1373" s="41"/>
    </row>
    <row r="1374" spans="13:67" x14ac:dyDescent="0.2">
      <c r="M1374" s="41"/>
      <c r="O1374" s="41"/>
      <c r="Q1374" s="41"/>
      <c r="S1374" s="41"/>
      <c r="U1374" s="41"/>
      <c r="W1374" s="41"/>
      <c r="Y1374" s="41"/>
      <c r="AA1374" s="41"/>
      <c r="AC1374" s="41"/>
      <c r="AE1374" s="41"/>
      <c r="AG1374" s="41"/>
      <c r="AI1374" s="41"/>
      <c r="AK1374" s="41"/>
      <c r="AM1374" s="41"/>
      <c r="AO1374" s="41"/>
      <c r="AQ1374" s="41"/>
      <c r="AS1374" s="41"/>
      <c r="AU1374" s="41"/>
      <c r="AW1374" s="41"/>
      <c r="AY1374" s="41"/>
      <c r="BA1374" s="41"/>
      <c r="BC1374" s="41"/>
      <c r="BE1374" s="41"/>
      <c r="BG1374" s="41"/>
      <c r="BI1374" s="41"/>
      <c r="BK1374" s="41"/>
      <c r="BM1374" s="41"/>
      <c r="BO1374" s="41"/>
    </row>
    <row r="1375" spans="13:67" x14ac:dyDescent="0.2">
      <c r="M1375" s="41"/>
      <c r="O1375" s="41"/>
      <c r="Q1375" s="41"/>
      <c r="S1375" s="41"/>
      <c r="U1375" s="41"/>
      <c r="W1375" s="41"/>
      <c r="Y1375" s="41"/>
      <c r="AA1375" s="41"/>
      <c r="AC1375" s="41"/>
      <c r="AE1375" s="41"/>
      <c r="AG1375" s="41"/>
      <c r="AI1375" s="41"/>
      <c r="AK1375" s="41"/>
      <c r="AM1375" s="41"/>
      <c r="AO1375" s="41"/>
      <c r="AQ1375" s="41"/>
      <c r="AS1375" s="41"/>
      <c r="AU1375" s="41"/>
      <c r="AW1375" s="41"/>
      <c r="AY1375" s="41"/>
      <c r="BA1375" s="41"/>
      <c r="BC1375" s="41"/>
      <c r="BE1375" s="41"/>
      <c r="BG1375" s="41"/>
      <c r="BI1375" s="41"/>
      <c r="BK1375" s="41"/>
      <c r="BM1375" s="41"/>
      <c r="BO1375" s="41"/>
    </row>
    <row r="1376" spans="13:67" x14ac:dyDescent="0.2">
      <c r="M1376" s="41"/>
      <c r="O1376" s="41"/>
      <c r="Q1376" s="41"/>
      <c r="S1376" s="41"/>
      <c r="U1376" s="41"/>
      <c r="W1376" s="41"/>
      <c r="Y1376" s="41"/>
      <c r="AA1376" s="41"/>
      <c r="AC1376" s="41"/>
      <c r="AE1376" s="41"/>
      <c r="AG1376" s="41"/>
      <c r="AI1376" s="41"/>
      <c r="AK1376" s="41"/>
      <c r="AM1376" s="41"/>
      <c r="AO1376" s="41"/>
      <c r="AQ1376" s="41"/>
      <c r="AS1376" s="41"/>
      <c r="AU1376" s="41"/>
      <c r="AW1376" s="41"/>
      <c r="AY1376" s="41"/>
      <c r="BA1376" s="41"/>
      <c r="BC1376" s="41"/>
      <c r="BE1376" s="41"/>
      <c r="BG1376" s="41"/>
      <c r="BI1376" s="41"/>
      <c r="BK1376" s="41"/>
      <c r="BM1376" s="41"/>
      <c r="BO1376" s="41"/>
    </row>
    <row r="1377" spans="13:67" x14ac:dyDescent="0.2">
      <c r="M1377" s="41"/>
      <c r="O1377" s="41"/>
      <c r="Q1377" s="41"/>
      <c r="S1377" s="41"/>
      <c r="U1377" s="41"/>
      <c r="W1377" s="41"/>
      <c r="Y1377" s="41"/>
      <c r="AA1377" s="41"/>
      <c r="AC1377" s="41"/>
      <c r="AE1377" s="41"/>
      <c r="AG1377" s="41"/>
      <c r="AI1377" s="41"/>
      <c r="AK1377" s="41"/>
      <c r="AM1377" s="41"/>
      <c r="AO1377" s="41"/>
      <c r="AQ1377" s="41"/>
      <c r="AS1377" s="41"/>
      <c r="AU1377" s="41"/>
      <c r="AW1377" s="41"/>
      <c r="AY1377" s="41"/>
      <c r="BA1377" s="41"/>
      <c r="BC1377" s="41"/>
      <c r="BE1377" s="41"/>
      <c r="BG1377" s="41"/>
      <c r="BI1377" s="41"/>
      <c r="BK1377" s="41"/>
      <c r="BM1377" s="41"/>
      <c r="BO1377" s="41"/>
    </row>
    <row r="1378" spans="13:67" x14ac:dyDescent="0.2">
      <c r="M1378" s="41"/>
      <c r="O1378" s="41"/>
      <c r="Q1378" s="41"/>
      <c r="S1378" s="41"/>
      <c r="U1378" s="41"/>
      <c r="W1378" s="41"/>
      <c r="Y1378" s="41"/>
      <c r="AA1378" s="41"/>
      <c r="AC1378" s="41"/>
      <c r="AE1378" s="41"/>
      <c r="AG1378" s="41"/>
      <c r="AI1378" s="41"/>
      <c r="AK1378" s="41"/>
      <c r="AM1378" s="41"/>
      <c r="AO1378" s="41"/>
      <c r="AQ1378" s="41"/>
      <c r="AS1378" s="41"/>
      <c r="AU1378" s="41"/>
      <c r="AW1378" s="41"/>
      <c r="AY1378" s="41"/>
      <c r="BA1378" s="41"/>
      <c r="BC1378" s="41"/>
      <c r="BE1378" s="41"/>
      <c r="BG1378" s="41"/>
      <c r="BI1378" s="41"/>
      <c r="BK1378" s="41"/>
      <c r="BM1378" s="41"/>
      <c r="BO1378" s="41"/>
    </row>
    <row r="1379" spans="13:67" x14ac:dyDescent="0.2">
      <c r="M1379" s="41"/>
      <c r="O1379" s="41"/>
      <c r="Q1379" s="41"/>
      <c r="S1379" s="41"/>
      <c r="U1379" s="41"/>
      <c r="W1379" s="41"/>
      <c r="Y1379" s="41"/>
      <c r="AA1379" s="41"/>
      <c r="AC1379" s="41"/>
      <c r="AE1379" s="41"/>
      <c r="AG1379" s="41"/>
      <c r="AI1379" s="41"/>
      <c r="AK1379" s="41"/>
      <c r="AM1379" s="41"/>
      <c r="AO1379" s="41"/>
      <c r="AQ1379" s="41"/>
      <c r="AS1379" s="41"/>
      <c r="AU1379" s="41"/>
      <c r="AW1379" s="41"/>
      <c r="AY1379" s="41"/>
      <c r="BA1379" s="41"/>
      <c r="BC1379" s="41"/>
      <c r="BE1379" s="41"/>
      <c r="BG1379" s="41"/>
      <c r="BI1379" s="41"/>
      <c r="BK1379" s="41"/>
      <c r="BM1379" s="41"/>
      <c r="BO1379" s="41"/>
    </row>
    <row r="1380" spans="13:67" x14ac:dyDescent="0.2">
      <c r="M1380" s="41"/>
      <c r="O1380" s="41"/>
      <c r="Q1380" s="41"/>
      <c r="S1380" s="41"/>
      <c r="U1380" s="41"/>
      <c r="W1380" s="41"/>
      <c r="Y1380" s="41"/>
      <c r="AA1380" s="41"/>
      <c r="AC1380" s="41"/>
      <c r="AE1380" s="41"/>
      <c r="AG1380" s="41"/>
      <c r="AI1380" s="41"/>
      <c r="AK1380" s="41"/>
      <c r="AM1380" s="41"/>
      <c r="AO1380" s="41"/>
      <c r="AQ1380" s="41"/>
      <c r="AS1380" s="41"/>
      <c r="AU1380" s="41"/>
      <c r="AW1380" s="41"/>
      <c r="AY1380" s="41"/>
      <c r="BA1380" s="41"/>
      <c r="BC1380" s="41"/>
      <c r="BE1380" s="41"/>
      <c r="BG1380" s="41"/>
      <c r="BI1380" s="41"/>
      <c r="BK1380" s="41"/>
      <c r="BM1380" s="41"/>
      <c r="BO1380" s="41"/>
    </row>
    <row r="1381" spans="13:67" x14ac:dyDescent="0.2">
      <c r="M1381" s="41"/>
      <c r="O1381" s="41"/>
      <c r="Q1381" s="41"/>
      <c r="S1381" s="41"/>
      <c r="U1381" s="41"/>
      <c r="W1381" s="41"/>
      <c r="Y1381" s="41"/>
      <c r="AA1381" s="41"/>
      <c r="AC1381" s="41"/>
      <c r="AE1381" s="41"/>
      <c r="AG1381" s="41"/>
      <c r="AI1381" s="41"/>
      <c r="AK1381" s="41"/>
      <c r="AM1381" s="41"/>
      <c r="AO1381" s="41"/>
      <c r="AQ1381" s="41"/>
      <c r="AS1381" s="41"/>
      <c r="AU1381" s="41"/>
      <c r="AW1381" s="41"/>
      <c r="AY1381" s="41"/>
      <c r="BA1381" s="41"/>
      <c r="BC1381" s="41"/>
      <c r="BE1381" s="41"/>
      <c r="BG1381" s="41"/>
      <c r="BI1381" s="41"/>
      <c r="BK1381" s="41"/>
      <c r="BM1381" s="41"/>
      <c r="BO1381" s="41"/>
    </row>
    <row r="1382" spans="13:67" x14ac:dyDescent="0.2">
      <c r="M1382" s="41"/>
      <c r="O1382" s="41"/>
      <c r="Q1382" s="41"/>
      <c r="S1382" s="41"/>
      <c r="U1382" s="41"/>
      <c r="W1382" s="41"/>
      <c r="Y1382" s="41"/>
      <c r="AA1382" s="41"/>
      <c r="AC1382" s="41"/>
      <c r="AE1382" s="41"/>
      <c r="AG1382" s="41"/>
      <c r="AI1382" s="41"/>
      <c r="AK1382" s="41"/>
      <c r="AM1382" s="41"/>
      <c r="AO1382" s="41"/>
      <c r="AQ1382" s="41"/>
      <c r="AS1382" s="41"/>
      <c r="AU1382" s="41"/>
      <c r="AW1382" s="41"/>
      <c r="AY1382" s="41"/>
      <c r="BA1382" s="41"/>
      <c r="BC1382" s="41"/>
      <c r="BE1382" s="41"/>
      <c r="BG1382" s="41"/>
      <c r="BI1382" s="41"/>
      <c r="BK1382" s="41"/>
      <c r="BM1382" s="41"/>
      <c r="BO1382" s="41"/>
    </row>
    <row r="1383" spans="13:67" x14ac:dyDescent="0.2">
      <c r="M1383" s="41"/>
      <c r="O1383" s="41"/>
      <c r="Q1383" s="41"/>
      <c r="S1383" s="41"/>
      <c r="U1383" s="41"/>
      <c r="W1383" s="41"/>
      <c r="Y1383" s="41"/>
      <c r="AA1383" s="41"/>
      <c r="AC1383" s="41"/>
      <c r="AE1383" s="41"/>
      <c r="AG1383" s="41"/>
      <c r="AI1383" s="41"/>
      <c r="AK1383" s="41"/>
      <c r="AM1383" s="41"/>
      <c r="AO1383" s="41"/>
      <c r="AQ1383" s="41"/>
      <c r="AS1383" s="41"/>
      <c r="AU1383" s="41"/>
      <c r="AW1383" s="41"/>
      <c r="AY1383" s="41"/>
      <c r="BA1383" s="41"/>
      <c r="BC1383" s="41"/>
      <c r="BE1383" s="41"/>
      <c r="BG1383" s="41"/>
      <c r="BI1383" s="41"/>
      <c r="BK1383" s="41"/>
      <c r="BM1383" s="41"/>
      <c r="BO1383" s="41"/>
    </row>
    <row r="1384" spans="13:67" x14ac:dyDescent="0.2">
      <c r="M1384" s="41"/>
      <c r="O1384" s="41"/>
      <c r="Q1384" s="41"/>
      <c r="S1384" s="41"/>
      <c r="U1384" s="41"/>
      <c r="W1384" s="41"/>
      <c r="Y1384" s="41"/>
      <c r="AA1384" s="41"/>
      <c r="AC1384" s="41"/>
      <c r="AE1384" s="41"/>
      <c r="AG1384" s="41"/>
      <c r="AI1384" s="41"/>
      <c r="AK1384" s="41"/>
      <c r="AM1384" s="41"/>
      <c r="AO1384" s="41"/>
      <c r="AQ1384" s="41"/>
      <c r="AS1384" s="41"/>
      <c r="AU1384" s="41"/>
      <c r="AW1384" s="41"/>
      <c r="AY1384" s="41"/>
      <c r="BA1384" s="41"/>
      <c r="BC1384" s="41"/>
      <c r="BE1384" s="41"/>
      <c r="BG1384" s="41"/>
      <c r="BI1384" s="41"/>
      <c r="BK1384" s="41"/>
      <c r="BM1384" s="41"/>
      <c r="BO1384" s="41"/>
    </row>
    <row r="1385" spans="13:67" x14ac:dyDescent="0.2">
      <c r="M1385" s="41"/>
      <c r="O1385" s="41"/>
      <c r="Q1385" s="41"/>
      <c r="S1385" s="41"/>
      <c r="U1385" s="41"/>
      <c r="W1385" s="41"/>
      <c r="Y1385" s="41"/>
      <c r="AA1385" s="41"/>
      <c r="AC1385" s="41"/>
      <c r="AE1385" s="41"/>
      <c r="AG1385" s="41"/>
      <c r="AI1385" s="41"/>
      <c r="AK1385" s="41"/>
      <c r="AM1385" s="41"/>
      <c r="AO1385" s="41"/>
      <c r="AQ1385" s="41"/>
      <c r="AS1385" s="41"/>
      <c r="AU1385" s="41"/>
      <c r="AW1385" s="41"/>
      <c r="AY1385" s="41"/>
      <c r="BA1385" s="41"/>
      <c r="BC1385" s="41"/>
      <c r="BE1385" s="41"/>
      <c r="BG1385" s="41"/>
      <c r="BI1385" s="41"/>
      <c r="BK1385" s="41"/>
      <c r="BM1385" s="41"/>
      <c r="BO1385" s="41"/>
    </row>
    <row r="1386" spans="13:67" x14ac:dyDescent="0.2">
      <c r="M1386" s="41"/>
      <c r="O1386" s="41"/>
      <c r="Q1386" s="41"/>
      <c r="S1386" s="41"/>
      <c r="U1386" s="41"/>
      <c r="W1386" s="41"/>
      <c r="Y1386" s="41"/>
      <c r="AA1386" s="41"/>
      <c r="AC1386" s="41"/>
      <c r="AE1386" s="41"/>
      <c r="AG1386" s="41"/>
      <c r="AI1386" s="41"/>
      <c r="AK1386" s="41"/>
      <c r="AM1386" s="41"/>
      <c r="AO1386" s="41"/>
      <c r="AQ1386" s="41"/>
      <c r="AS1386" s="41"/>
      <c r="AU1386" s="41"/>
      <c r="AW1386" s="41"/>
      <c r="AY1386" s="41"/>
      <c r="BA1386" s="41"/>
      <c r="BC1386" s="41"/>
      <c r="BE1386" s="41"/>
      <c r="BG1386" s="41"/>
      <c r="BI1386" s="41"/>
      <c r="BK1386" s="41"/>
      <c r="BM1386" s="41"/>
      <c r="BO1386" s="41"/>
    </row>
    <row r="1387" spans="13:67" x14ac:dyDescent="0.2">
      <c r="M1387" s="41"/>
      <c r="O1387" s="41"/>
      <c r="Q1387" s="41"/>
      <c r="S1387" s="41"/>
      <c r="U1387" s="41"/>
      <c r="W1387" s="41"/>
      <c r="Y1387" s="41"/>
      <c r="AA1387" s="41"/>
      <c r="AC1387" s="41"/>
      <c r="AE1387" s="41"/>
      <c r="AG1387" s="41"/>
      <c r="AI1387" s="41"/>
      <c r="AK1387" s="41"/>
      <c r="AM1387" s="41"/>
      <c r="AO1387" s="41"/>
      <c r="AQ1387" s="41"/>
      <c r="AS1387" s="41"/>
      <c r="AU1387" s="41"/>
      <c r="AW1387" s="41"/>
      <c r="AY1387" s="41"/>
      <c r="BA1387" s="41"/>
      <c r="BC1387" s="41"/>
      <c r="BE1387" s="41"/>
      <c r="BG1387" s="41"/>
      <c r="BI1387" s="41"/>
      <c r="BK1387" s="41"/>
      <c r="BM1387" s="41"/>
      <c r="BO1387" s="41"/>
    </row>
    <row r="1388" spans="13:67" x14ac:dyDescent="0.2">
      <c r="M1388" s="41"/>
      <c r="O1388" s="41"/>
      <c r="Q1388" s="41"/>
      <c r="S1388" s="41"/>
      <c r="U1388" s="41"/>
      <c r="W1388" s="41"/>
      <c r="Y1388" s="41"/>
      <c r="AA1388" s="41"/>
      <c r="AC1388" s="41"/>
      <c r="AE1388" s="41"/>
      <c r="AG1388" s="41"/>
      <c r="AI1388" s="41"/>
      <c r="AK1388" s="41"/>
      <c r="AM1388" s="41"/>
      <c r="AO1388" s="41"/>
      <c r="AQ1388" s="41"/>
      <c r="AS1388" s="41"/>
      <c r="AU1388" s="41"/>
      <c r="AW1388" s="41"/>
      <c r="AY1388" s="41"/>
      <c r="BA1388" s="41"/>
      <c r="BC1388" s="41"/>
      <c r="BE1388" s="41"/>
      <c r="BG1388" s="41"/>
      <c r="BI1388" s="41"/>
      <c r="BK1388" s="41"/>
      <c r="BM1388" s="41"/>
      <c r="BO1388" s="41"/>
    </row>
    <row r="1389" spans="13:67" x14ac:dyDescent="0.2">
      <c r="M1389" s="41"/>
      <c r="O1389" s="41"/>
      <c r="Q1389" s="41"/>
      <c r="S1389" s="41"/>
      <c r="U1389" s="41"/>
      <c r="W1389" s="41"/>
      <c r="Y1389" s="41"/>
      <c r="AA1389" s="41"/>
      <c r="AC1389" s="41"/>
      <c r="AE1389" s="41"/>
      <c r="AG1389" s="41"/>
      <c r="AI1389" s="41"/>
      <c r="AK1389" s="41"/>
      <c r="AM1389" s="41"/>
      <c r="AO1389" s="41"/>
      <c r="AQ1389" s="41"/>
      <c r="AS1389" s="41"/>
      <c r="AU1389" s="41"/>
      <c r="AW1389" s="41"/>
      <c r="AY1389" s="41"/>
      <c r="BA1389" s="41"/>
      <c r="BC1389" s="41"/>
      <c r="BE1389" s="41"/>
      <c r="BG1389" s="41"/>
      <c r="BI1389" s="41"/>
      <c r="BK1389" s="41"/>
      <c r="BM1389" s="41"/>
      <c r="BO1389" s="41"/>
    </row>
    <row r="1390" spans="13:67" x14ac:dyDescent="0.2">
      <c r="M1390" s="41"/>
      <c r="O1390" s="41"/>
      <c r="Q1390" s="41"/>
      <c r="S1390" s="41"/>
      <c r="U1390" s="41"/>
      <c r="W1390" s="41"/>
      <c r="Y1390" s="41"/>
      <c r="AA1390" s="41"/>
      <c r="AC1390" s="41"/>
      <c r="AE1390" s="41"/>
      <c r="AG1390" s="41"/>
      <c r="AI1390" s="41"/>
      <c r="AK1390" s="41"/>
      <c r="AM1390" s="41"/>
      <c r="AO1390" s="41"/>
      <c r="AQ1390" s="41"/>
      <c r="AS1390" s="41"/>
      <c r="AU1390" s="41"/>
      <c r="AW1390" s="41"/>
      <c r="AY1390" s="41"/>
      <c r="BA1390" s="41"/>
      <c r="BC1390" s="41"/>
      <c r="BE1390" s="41"/>
      <c r="BG1390" s="41"/>
      <c r="BI1390" s="41"/>
      <c r="BK1390" s="41"/>
      <c r="BM1390" s="41"/>
      <c r="BO1390" s="41"/>
    </row>
    <row r="1391" spans="13:67" x14ac:dyDescent="0.2">
      <c r="M1391" s="41"/>
      <c r="O1391" s="41"/>
      <c r="Q1391" s="41"/>
      <c r="S1391" s="41"/>
      <c r="U1391" s="41"/>
      <c r="W1391" s="41"/>
      <c r="Y1391" s="41"/>
      <c r="AA1391" s="41"/>
      <c r="AC1391" s="41"/>
      <c r="AE1391" s="41"/>
      <c r="AG1391" s="41"/>
      <c r="AI1391" s="41"/>
      <c r="AK1391" s="41"/>
      <c r="AM1391" s="41"/>
      <c r="AO1391" s="41"/>
      <c r="AQ1391" s="41"/>
      <c r="AS1391" s="41"/>
      <c r="AU1391" s="41"/>
      <c r="AW1391" s="41"/>
      <c r="AY1391" s="41"/>
      <c r="BA1391" s="41"/>
      <c r="BC1391" s="41"/>
      <c r="BE1391" s="41"/>
      <c r="BG1391" s="41"/>
      <c r="BI1391" s="41"/>
      <c r="BK1391" s="41"/>
      <c r="BM1391" s="41"/>
      <c r="BO1391" s="41"/>
    </row>
    <row r="1392" spans="13:67" x14ac:dyDescent="0.2">
      <c r="M1392" s="41"/>
      <c r="O1392" s="41"/>
      <c r="Q1392" s="41"/>
      <c r="S1392" s="41"/>
      <c r="U1392" s="41"/>
      <c r="W1392" s="41"/>
      <c r="Y1392" s="41"/>
      <c r="AA1392" s="41"/>
      <c r="AC1392" s="41"/>
      <c r="AE1392" s="41"/>
      <c r="AG1392" s="41"/>
      <c r="AI1392" s="41"/>
      <c r="AK1392" s="41"/>
      <c r="AM1392" s="41"/>
      <c r="AO1392" s="41"/>
      <c r="AQ1392" s="41"/>
      <c r="AS1392" s="41"/>
      <c r="AU1392" s="41"/>
      <c r="AW1392" s="41"/>
      <c r="AY1392" s="41"/>
      <c r="BA1392" s="41"/>
      <c r="BC1392" s="41"/>
      <c r="BE1392" s="41"/>
      <c r="BG1392" s="41"/>
      <c r="BI1392" s="41"/>
      <c r="BK1392" s="41"/>
      <c r="BM1392" s="41"/>
      <c r="BO1392" s="41"/>
    </row>
    <row r="1393" spans="13:67" x14ac:dyDescent="0.2">
      <c r="M1393" s="41"/>
      <c r="O1393" s="41"/>
      <c r="Q1393" s="41"/>
      <c r="S1393" s="41"/>
      <c r="U1393" s="41"/>
      <c r="W1393" s="41"/>
      <c r="Y1393" s="41"/>
      <c r="AA1393" s="41"/>
      <c r="AC1393" s="41"/>
      <c r="AE1393" s="41"/>
      <c r="AG1393" s="41"/>
      <c r="AI1393" s="41"/>
      <c r="AK1393" s="41"/>
      <c r="AM1393" s="41"/>
      <c r="AO1393" s="41"/>
      <c r="AQ1393" s="41"/>
      <c r="AS1393" s="41"/>
      <c r="AU1393" s="41"/>
      <c r="AW1393" s="41"/>
      <c r="AY1393" s="41"/>
      <c r="BA1393" s="41"/>
      <c r="BC1393" s="41"/>
      <c r="BE1393" s="41"/>
      <c r="BG1393" s="41"/>
      <c r="BI1393" s="41"/>
      <c r="BK1393" s="41"/>
      <c r="BM1393" s="41"/>
      <c r="BO1393" s="41"/>
    </row>
    <row r="1394" spans="13:67" x14ac:dyDescent="0.2">
      <c r="M1394" s="41"/>
      <c r="O1394" s="41"/>
      <c r="Q1394" s="41"/>
      <c r="S1394" s="41"/>
      <c r="U1394" s="41"/>
      <c r="W1394" s="41"/>
      <c r="Y1394" s="41"/>
      <c r="AA1394" s="41"/>
      <c r="AC1394" s="41"/>
      <c r="AE1394" s="41"/>
      <c r="AG1394" s="41"/>
      <c r="AI1394" s="41"/>
      <c r="AK1394" s="41"/>
      <c r="AM1394" s="41"/>
      <c r="AO1394" s="41"/>
      <c r="AQ1394" s="41"/>
      <c r="AS1394" s="41"/>
      <c r="AU1394" s="41"/>
      <c r="AW1394" s="41"/>
      <c r="AY1394" s="41"/>
      <c r="BA1394" s="41"/>
      <c r="BC1394" s="41"/>
      <c r="BE1394" s="41"/>
      <c r="BG1394" s="41"/>
      <c r="BI1394" s="41"/>
      <c r="BK1394" s="41"/>
      <c r="BM1394" s="41"/>
      <c r="BO1394" s="41"/>
    </row>
    <row r="1395" spans="13:67" x14ac:dyDescent="0.2">
      <c r="M1395" s="41"/>
      <c r="O1395" s="41"/>
      <c r="Q1395" s="41"/>
      <c r="S1395" s="41"/>
      <c r="U1395" s="41"/>
      <c r="W1395" s="41"/>
      <c r="Y1395" s="41"/>
      <c r="AA1395" s="41"/>
      <c r="AC1395" s="41"/>
      <c r="AE1395" s="41"/>
      <c r="AG1395" s="41"/>
      <c r="AI1395" s="41"/>
      <c r="AK1395" s="41"/>
      <c r="AM1395" s="41"/>
      <c r="AO1395" s="41"/>
      <c r="AQ1395" s="41"/>
      <c r="AS1395" s="41"/>
      <c r="AU1395" s="41"/>
      <c r="AW1395" s="41"/>
      <c r="AY1395" s="41"/>
      <c r="BA1395" s="41"/>
      <c r="BC1395" s="41"/>
      <c r="BE1395" s="41"/>
      <c r="BG1395" s="41"/>
      <c r="BI1395" s="41"/>
      <c r="BK1395" s="41"/>
      <c r="BM1395" s="41"/>
      <c r="BO1395" s="41"/>
    </row>
    <row r="1396" spans="13:67" x14ac:dyDescent="0.2">
      <c r="M1396" s="41"/>
      <c r="O1396" s="41"/>
      <c r="Q1396" s="41"/>
      <c r="S1396" s="41"/>
      <c r="U1396" s="41"/>
      <c r="W1396" s="41"/>
      <c r="Y1396" s="41"/>
      <c r="AA1396" s="41"/>
      <c r="AC1396" s="41"/>
      <c r="AE1396" s="41"/>
      <c r="AG1396" s="41"/>
      <c r="AI1396" s="41"/>
      <c r="AK1396" s="41"/>
      <c r="AM1396" s="41"/>
      <c r="AO1396" s="41"/>
      <c r="AQ1396" s="41"/>
      <c r="AS1396" s="41"/>
      <c r="AU1396" s="41"/>
      <c r="AW1396" s="41"/>
      <c r="AY1396" s="41"/>
      <c r="BA1396" s="41"/>
      <c r="BC1396" s="41"/>
      <c r="BE1396" s="41"/>
      <c r="BG1396" s="41"/>
      <c r="BI1396" s="41"/>
      <c r="BK1396" s="41"/>
      <c r="BM1396" s="41"/>
      <c r="BO1396" s="41"/>
    </row>
    <row r="1397" spans="13:67" x14ac:dyDescent="0.2">
      <c r="M1397" s="41"/>
      <c r="O1397" s="41"/>
      <c r="Q1397" s="41"/>
      <c r="S1397" s="41"/>
      <c r="U1397" s="41"/>
      <c r="W1397" s="41"/>
      <c r="Y1397" s="41"/>
      <c r="AA1397" s="41"/>
      <c r="AC1397" s="41"/>
      <c r="AE1397" s="41"/>
      <c r="AG1397" s="41"/>
      <c r="AI1397" s="41"/>
      <c r="AK1397" s="41"/>
      <c r="AM1397" s="41"/>
      <c r="AO1397" s="41"/>
      <c r="AQ1397" s="41"/>
      <c r="AS1397" s="41"/>
      <c r="AU1397" s="41"/>
      <c r="AW1397" s="41"/>
      <c r="AY1397" s="41"/>
      <c r="BA1397" s="41"/>
      <c r="BC1397" s="41"/>
      <c r="BE1397" s="41"/>
      <c r="BG1397" s="41"/>
      <c r="BI1397" s="41"/>
      <c r="BK1397" s="41"/>
      <c r="BM1397" s="41"/>
      <c r="BO1397" s="41"/>
    </row>
    <row r="1398" spans="13:67" x14ac:dyDescent="0.2">
      <c r="M1398" s="41"/>
      <c r="O1398" s="41"/>
      <c r="Q1398" s="41"/>
      <c r="S1398" s="41"/>
      <c r="U1398" s="41"/>
      <c r="W1398" s="41"/>
      <c r="Y1398" s="41"/>
      <c r="AA1398" s="41"/>
      <c r="AC1398" s="41"/>
      <c r="AE1398" s="41"/>
      <c r="AG1398" s="41"/>
      <c r="AI1398" s="41"/>
      <c r="AK1398" s="41"/>
      <c r="AM1398" s="41"/>
      <c r="AO1398" s="41"/>
      <c r="AQ1398" s="41"/>
      <c r="AS1398" s="41"/>
      <c r="AU1398" s="41"/>
      <c r="AW1398" s="41"/>
      <c r="AY1398" s="41"/>
      <c r="BA1398" s="41"/>
      <c r="BC1398" s="41"/>
      <c r="BE1398" s="41"/>
      <c r="BG1398" s="41"/>
      <c r="BI1398" s="41"/>
      <c r="BK1398" s="41"/>
      <c r="BM1398" s="41"/>
      <c r="BO1398" s="41"/>
    </row>
    <row r="1399" spans="13:67" x14ac:dyDescent="0.2">
      <c r="M1399" s="41"/>
      <c r="O1399" s="41"/>
      <c r="Q1399" s="41"/>
      <c r="S1399" s="41"/>
      <c r="U1399" s="41"/>
      <c r="W1399" s="41"/>
      <c r="Y1399" s="41"/>
      <c r="AA1399" s="41"/>
      <c r="AC1399" s="41"/>
      <c r="AE1399" s="41"/>
      <c r="AG1399" s="41"/>
      <c r="AI1399" s="41"/>
      <c r="AK1399" s="41"/>
      <c r="AM1399" s="41"/>
      <c r="AO1399" s="41"/>
      <c r="AQ1399" s="41"/>
      <c r="AS1399" s="41"/>
      <c r="AU1399" s="41"/>
      <c r="AW1399" s="41"/>
      <c r="AY1399" s="41"/>
      <c r="BA1399" s="41"/>
      <c r="BC1399" s="41"/>
      <c r="BE1399" s="41"/>
      <c r="BG1399" s="41"/>
      <c r="BI1399" s="41"/>
      <c r="BK1399" s="41"/>
      <c r="BM1399" s="41"/>
      <c r="BO1399" s="41"/>
    </row>
    <row r="1400" spans="13:67" x14ac:dyDescent="0.2">
      <c r="M1400" s="41"/>
      <c r="O1400" s="41"/>
      <c r="Q1400" s="41"/>
      <c r="S1400" s="41"/>
      <c r="U1400" s="41"/>
      <c r="W1400" s="41"/>
      <c r="Y1400" s="41"/>
      <c r="AA1400" s="41"/>
      <c r="AC1400" s="41"/>
      <c r="AE1400" s="41"/>
      <c r="AG1400" s="41"/>
      <c r="AI1400" s="41"/>
      <c r="AK1400" s="41"/>
      <c r="AM1400" s="41"/>
      <c r="AO1400" s="41"/>
      <c r="AQ1400" s="41"/>
      <c r="AS1400" s="41"/>
      <c r="AU1400" s="41"/>
      <c r="AW1400" s="41"/>
      <c r="AY1400" s="41"/>
      <c r="BA1400" s="41"/>
      <c r="BC1400" s="41"/>
      <c r="BE1400" s="41"/>
      <c r="BG1400" s="41"/>
      <c r="BI1400" s="41"/>
      <c r="BK1400" s="41"/>
      <c r="BM1400" s="41"/>
      <c r="BO1400" s="41"/>
    </row>
    <row r="1401" spans="13:67" x14ac:dyDescent="0.2">
      <c r="M1401" s="41"/>
      <c r="O1401" s="41"/>
      <c r="Q1401" s="41"/>
      <c r="S1401" s="41"/>
      <c r="U1401" s="41"/>
      <c r="W1401" s="41"/>
      <c r="Y1401" s="41"/>
      <c r="AA1401" s="41"/>
      <c r="AC1401" s="41"/>
      <c r="AE1401" s="41"/>
      <c r="AG1401" s="41"/>
      <c r="AI1401" s="41"/>
      <c r="AK1401" s="41"/>
      <c r="AM1401" s="41"/>
      <c r="AO1401" s="41"/>
      <c r="AQ1401" s="41"/>
      <c r="AS1401" s="41"/>
      <c r="AU1401" s="41"/>
      <c r="AW1401" s="41"/>
      <c r="AY1401" s="41"/>
      <c r="BA1401" s="41"/>
      <c r="BC1401" s="41"/>
      <c r="BE1401" s="41"/>
      <c r="BG1401" s="41"/>
      <c r="BI1401" s="41"/>
      <c r="BK1401" s="41"/>
      <c r="BM1401" s="41"/>
      <c r="BO1401" s="41"/>
    </row>
    <row r="1402" spans="13:67" x14ac:dyDescent="0.2">
      <c r="M1402" s="41"/>
      <c r="O1402" s="41"/>
      <c r="Q1402" s="41"/>
      <c r="S1402" s="41"/>
      <c r="U1402" s="41"/>
      <c r="W1402" s="41"/>
      <c r="Y1402" s="41"/>
      <c r="AA1402" s="41"/>
      <c r="AC1402" s="41"/>
      <c r="AE1402" s="41"/>
      <c r="AG1402" s="41"/>
      <c r="AI1402" s="41"/>
      <c r="AK1402" s="41"/>
      <c r="AM1402" s="41"/>
      <c r="AO1402" s="41"/>
      <c r="AQ1402" s="41"/>
      <c r="AS1402" s="41"/>
      <c r="AU1402" s="41"/>
      <c r="AW1402" s="41"/>
      <c r="AY1402" s="41"/>
      <c r="BA1402" s="41"/>
      <c r="BC1402" s="41"/>
      <c r="BE1402" s="41"/>
      <c r="BG1402" s="41"/>
      <c r="BI1402" s="41"/>
      <c r="BK1402" s="41"/>
      <c r="BM1402" s="41"/>
      <c r="BO1402" s="41"/>
    </row>
    <row r="1403" spans="13:67" x14ac:dyDescent="0.2">
      <c r="M1403" s="41"/>
      <c r="O1403" s="41"/>
      <c r="Q1403" s="41"/>
      <c r="S1403" s="41"/>
      <c r="U1403" s="41"/>
      <c r="W1403" s="41"/>
      <c r="Y1403" s="41"/>
      <c r="AA1403" s="41"/>
      <c r="AC1403" s="41"/>
      <c r="AE1403" s="41"/>
      <c r="AG1403" s="41"/>
      <c r="AI1403" s="41"/>
      <c r="AK1403" s="41"/>
      <c r="AM1403" s="41"/>
      <c r="AO1403" s="41"/>
      <c r="AQ1403" s="41"/>
      <c r="AS1403" s="41"/>
      <c r="AU1403" s="41"/>
      <c r="AW1403" s="41"/>
      <c r="AY1403" s="41"/>
      <c r="BA1403" s="41"/>
      <c r="BC1403" s="41"/>
      <c r="BE1403" s="41"/>
      <c r="BG1403" s="41"/>
      <c r="BI1403" s="41"/>
      <c r="BK1403" s="41"/>
      <c r="BM1403" s="41"/>
      <c r="BO1403" s="41"/>
    </row>
    <row r="1404" spans="13:67" x14ac:dyDescent="0.2">
      <c r="M1404" s="41"/>
      <c r="O1404" s="41"/>
      <c r="Q1404" s="41"/>
      <c r="S1404" s="41"/>
      <c r="U1404" s="41"/>
      <c r="W1404" s="41"/>
      <c r="Y1404" s="41"/>
      <c r="AA1404" s="41"/>
      <c r="AC1404" s="41"/>
      <c r="AE1404" s="41"/>
      <c r="AG1404" s="41"/>
      <c r="AI1404" s="41"/>
      <c r="AK1404" s="41"/>
      <c r="AM1404" s="41"/>
      <c r="AO1404" s="41"/>
      <c r="AQ1404" s="41"/>
      <c r="AS1404" s="41"/>
      <c r="AU1404" s="41"/>
      <c r="AW1404" s="41"/>
      <c r="AY1404" s="41"/>
      <c r="BA1404" s="41"/>
      <c r="BC1404" s="41"/>
      <c r="BE1404" s="41"/>
      <c r="BG1404" s="41"/>
      <c r="BI1404" s="41"/>
      <c r="BK1404" s="41"/>
      <c r="BM1404" s="41"/>
      <c r="BO1404" s="41"/>
    </row>
    <row r="1405" spans="13:67" x14ac:dyDescent="0.2">
      <c r="M1405" s="41"/>
      <c r="O1405" s="41"/>
      <c r="Q1405" s="41"/>
      <c r="S1405" s="41"/>
      <c r="U1405" s="41"/>
      <c r="W1405" s="41"/>
      <c r="Y1405" s="41"/>
      <c r="AA1405" s="41"/>
      <c r="AC1405" s="41"/>
      <c r="AE1405" s="41"/>
      <c r="AG1405" s="41"/>
      <c r="AI1405" s="41"/>
      <c r="AK1405" s="41"/>
      <c r="AM1405" s="41"/>
      <c r="AO1405" s="41"/>
      <c r="AQ1405" s="41"/>
      <c r="AS1405" s="41"/>
      <c r="AU1405" s="41"/>
      <c r="AW1405" s="41"/>
      <c r="AY1405" s="41"/>
      <c r="BA1405" s="41"/>
      <c r="BC1405" s="41"/>
      <c r="BE1405" s="41"/>
      <c r="BG1405" s="41"/>
      <c r="BI1405" s="41"/>
      <c r="BK1405" s="41"/>
      <c r="BM1405" s="41"/>
      <c r="BO1405" s="41"/>
    </row>
    <row r="1406" spans="13:67" x14ac:dyDescent="0.2">
      <c r="M1406" s="41"/>
      <c r="O1406" s="41"/>
      <c r="Q1406" s="41"/>
      <c r="S1406" s="41"/>
      <c r="U1406" s="41"/>
      <c r="W1406" s="41"/>
      <c r="Y1406" s="41"/>
      <c r="AA1406" s="41"/>
      <c r="AC1406" s="41"/>
      <c r="AE1406" s="41"/>
      <c r="AG1406" s="41"/>
      <c r="AI1406" s="41"/>
      <c r="AK1406" s="41"/>
      <c r="AM1406" s="41"/>
      <c r="AO1406" s="41"/>
      <c r="AQ1406" s="41"/>
      <c r="AS1406" s="41"/>
      <c r="AU1406" s="41"/>
      <c r="AW1406" s="41"/>
      <c r="AY1406" s="41"/>
      <c r="BA1406" s="41"/>
      <c r="BC1406" s="41"/>
      <c r="BE1406" s="41"/>
      <c r="BG1406" s="41"/>
      <c r="BI1406" s="41"/>
      <c r="BK1406" s="41"/>
      <c r="BM1406" s="41"/>
      <c r="BO1406" s="41"/>
    </row>
    <row r="1407" spans="13:67" x14ac:dyDescent="0.2">
      <c r="M1407" s="41"/>
      <c r="O1407" s="41"/>
      <c r="Q1407" s="41"/>
      <c r="S1407" s="41"/>
      <c r="U1407" s="41"/>
      <c r="W1407" s="41"/>
      <c r="Y1407" s="41"/>
      <c r="AA1407" s="41"/>
      <c r="AC1407" s="41"/>
      <c r="AE1407" s="41"/>
      <c r="AG1407" s="41"/>
      <c r="AI1407" s="41"/>
      <c r="AK1407" s="41"/>
      <c r="AM1407" s="41"/>
      <c r="AO1407" s="41"/>
      <c r="AQ1407" s="41"/>
      <c r="AS1407" s="41"/>
      <c r="AU1407" s="41"/>
      <c r="AW1407" s="41"/>
      <c r="AY1407" s="41"/>
      <c r="BA1407" s="41"/>
      <c r="BC1407" s="41"/>
      <c r="BE1407" s="41"/>
      <c r="BG1407" s="41"/>
      <c r="BI1407" s="41"/>
      <c r="BK1407" s="41"/>
      <c r="BM1407" s="41"/>
      <c r="BO1407" s="41"/>
    </row>
    <row r="1408" spans="13:67" x14ac:dyDescent="0.2">
      <c r="M1408" s="41"/>
      <c r="O1408" s="41"/>
      <c r="Q1408" s="41"/>
      <c r="S1408" s="41"/>
      <c r="U1408" s="41"/>
      <c r="W1408" s="41"/>
      <c r="Y1408" s="41"/>
      <c r="AA1408" s="41"/>
      <c r="AC1408" s="41"/>
      <c r="AE1408" s="41"/>
      <c r="AG1408" s="41"/>
      <c r="AI1408" s="41"/>
      <c r="AK1408" s="41"/>
      <c r="AM1408" s="41"/>
      <c r="AO1408" s="41"/>
      <c r="AQ1408" s="41"/>
      <c r="AS1408" s="41"/>
      <c r="AU1408" s="41"/>
      <c r="AW1408" s="41"/>
      <c r="AY1408" s="41"/>
      <c r="BA1408" s="41"/>
      <c r="BC1408" s="41"/>
      <c r="BE1408" s="41"/>
      <c r="BG1408" s="41"/>
      <c r="BI1408" s="41"/>
      <c r="BK1408" s="41"/>
      <c r="BM1408" s="41"/>
      <c r="BO1408" s="41"/>
    </row>
    <row r="1409" spans="13:67" x14ac:dyDescent="0.2">
      <c r="M1409" s="41"/>
      <c r="O1409" s="41"/>
      <c r="Q1409" s="41"/>
      <c r="S1409" s="41"/>
      <c r="U1409" s="41"/>
      <c r="W1409" s="41"/>
      <c r="Y1409" s="41"/>
      <c r="AA1409" s="41"/>
      <c r="AC1409" s="41"/>
      <c r="AE1409" s="41"/>
      <c r="AG1409" s="41"/>
      <c r="AI1409" s="41"/>
      <c r="AK1409" s="41"/>
      <c r="AM1409" s="41"/>
      <c r="AO1409" s="41"/>
      <c r="AQ1409" s="41"/>
      <c r="AS1409" s="41"/>
      <c r="AU1409" s="41"/>
      <c r="AW1409" s="41"/>
      <c r="AY1409" s="41"/>
      <c r="BA1409" s="41"/>
      <c r="BC1409" s="41"/>
      <c r="BE1409" s="41"/>
      <c r="BG1409" s="41"/>
      <c r="BI1409" s="41"/>
      <c r="BK1409" s="41"/>
      <c r="BM1409" s="41"/>
      <c r="BO1409" s="41"/>
    </row>
    <row r="1410" spans="13:67" x14ac:dyDescent="0.2">
      <c r="M1410" s="41"/>
      <c r="O1410" s="41"/>
      <c r="Q1410" s="41"/>
      <c r="S1410" s="41"/>
      <c r="U1410" s="41"/>
      <c r="W1410" s="41"/>
      <c r="Y1410" s="41"/>
      <c r="AA1410" s="41"/>
      <c r="AC1410" s="41"/>
      <c r="AE1410" s="41"/>
      <c r="AG1410" s="41"/>
      <c r="AI1410" s="41"/>
      <c r="AK1410" s="41"/>
      <c r="AM1410" s="41"/>
      <c r="AO1410" s="41"/>
      <c r="AQ1410" s="41"/>
      <c r="AS1410" s="41"/>
      <c r="AU1410" s="41"/>
      <c r="AW1410" s="41"/>
      <c r="AY1410" s="41"/>
      <c r="BA1410" s="41"/>
      <c r="BC1410" s="41"/>
      <c r="BE1410" s="41"/>
      <c r="BG1410" s="41"/>
      <c r="BI1410" s="41"/>
      <c r="BK1410" s="41"/>
      <c r="BM1410" s="41"/>
      <c r="BO1410" s="41"/>
    </row>
    <row r="1411" spans="13:67" x14ac:dyDescent="0.2">
      <c r="M1411" s="41"/>
      <c r="O1411" s="41"/>
      <c r="Q1411" s="41"/>
      <c r="S1411" s="41"/>
      <c r="U1411" s="41"/>
      <c r="W1411" s="41"/>
      <c r="Y1411" s="41"/>
      <c r="AA1411" s="41"/>
      <c r="AC1411" s="41"/>
      <c r="AE1411" s="41"/>
      <c r="AG1411" s="41"/>
      <c r="AI1411" s="41"/>
      <c r="AK1411" s="41"/>
      <c r="AM1411" s="41"/>
      <c r="AO1411" s="41"/>
      <c r="AQ1411" s="41"/>
      <c r="AS1411" s="41"/>
      <c r="AU1411" s="41"/>
      <c r="AW1411" s="41"/>
      <c r="AY1411" s="41"/>
      <c r="BA1411" s="41"/>
      <c r="BC1411" s="41"/>
      <c r="BE1411" s="41"/>
      <c r="BG1411" s="41"/>
      <c r="BI1411" s="41"/>
      <c r="BK1411" s="41"/>
      <c r="BM1411" s="41"/>
      <c r="BO1411" s="41"/>
    </row>
    <row r="1412" spans="13:67" x14ac:dyDescent="0.2">
      <c r="M1412" s="41"/>
      <c r="O1412" s="41"/>
      <c r="Q1412" s="41"/>
      <c r="S1412" s="41"/>
      <c r="U1412" s="41"/>
      <c r="W1412" s="41"/>
      <c r="Y1412" s="41"/>
      <c r="AA1412" s="41"/>
      <c r="AC1412" s="41"/>
      <c r="AE1412" s="41"/>
      <c r="AG1412" s="41"/>
      <c r="AI1412" s="41"/>
      <c r="AK1412" s="41"/>
      <c r="AM1412" s="41"/>
      <c r="AO1412" s="41"/>
      <c r="AQ1412" s="41"/>
      <c r="AS1412" s="41"/>
      <c r="AU1412" s="41"/>
      <c r="AW1412" s="41"/>
      <c r="AY1412" s="41"/>
      <c r="BA1412" s="41"/>
      <c r="BC1412" s="41"/>
      <c r="BE1412" s="41"/>
      <c r="BG1412" s="41"/>
      <c r="BI1412" s="41"/>
      <c r="BK1412" s="41"/>
      <c r="BM1412" s="41"/>
      <c r="BO1412" s="41"/>
    </row>
    <row r="1413" spans="13:67" x14ac:dyDescent="0.2">
      <c r="M1413" s="41"/>
      <c r="O1413" s="41"/>
      <c r="Q1413" s="41"/>
      <c r="S1413" s="41"/>
      <c r="U1413" s="41"/>
      <c r="W1413" s="41"/>
      <c r="Y1413" s="41"/>
      <c r="AA1413" s="41"/>
      <c r="AC1413" s="41"/>
      <c r="AE1413" s="41"/>
      <c r="AG1413" s="41"/>
      <c r="AI1413" s="41"/>
      <c r="AK1413" s="41"/>
      <c r="AM1413" s="41"/>
      <c r="AO1413" s="41"/>
      <c r="AQ1413" s="41"/>
      <c r="AS1413" s="41"/>
      <c r="AU1413" s="41"/>
      <c r="AW1413" s="41"/>
      <c r="AY1413" s="41"/>
      <c r="BA1413" s="41"/>
      <c r="BC1413" s="41"/>
      <c r="BE1413" s="41"/>
      <c r="BG1413" s="41"/>
      <c r="BI1413" s="41"/>
      <c r="BK1413" s="41"/>
      <c r="BM1413" s="41"/>
      <c r="BO1413" s="41"/>
    </row>
    <row r="1414" spans="13:67" x14ac:dyDescent="0.2">
      <c r="M1414" s="41"/>
      <c r="O1414" s="41"/>
      <c r="Q1414" s="41"/>
      <c r="S1414" s="41"/>
      <c r="U1414" s="41"/>
      <c r="W1414" s="41"/>
      <c r="Y1414" s="41"/>
      <c r="AA1414" s="41"/>
      <c r="AC1414" s="41"/>
      <c r="AE1414" s="41"/>
      <c r="AG1414" s="41"/>
      <c r="AI1414" s="41"/>
      <c r="AK1414" s="41"/>
      <c r="AM1414" s="41"/>
      <c r="AO1414" s="41"/>
      <c r="AQ1414" s="41"/>
      <c r="AS1414" s="41"/>
      <c r="AU1414" s="41"/>
      <c r="AW1414" s="41"/>
      <c r="AY1414" s="41"/>
      <c r="BA1414" s="41"/>
      <c r="BC1414" s="41"/>
      <c r="BE1414" s="41"/>
      <c r="BG1414" s="41"/>
      <c r="BI1414" s="41"/>
      <c r="BK1414" s="41"/>
      <c r="BM1414" s="41"/>
      <c r="BO1414" s="41"/>
    </row>
    <row r="1415" spans="13:67" x14ac:dyDescent="0.2">
      <c r="M1415" s="41"/>
      <c r="O1415" s="41"/>
      <c r="Q1415" s="41"/>
      <c r="S1415" s="41"/>
      <c r="U1415" s="41"/>
      <c r="W1415" s="41"/>
      <c r="Y1415" s="41"/>
      <c r="AA1415" s="41"/>
      <c r="AC1415" s="41"/>
      <c r="AE1415" s="41"/>
      <c r="AG1415" s="41"/>
      <c r="AI1415" s="41"/>
      <c r="AK1415" s="41"/>
      <c r="AM1415" s="41"/>
      <c r="AO1415" s="41"/>
      <c r="AQ1415" s="41"/>
      <c r="AS1415" s="41"/>
      <c r="AU1415" s="41"/>
      <c r="AW1415" s="41"/>
      <c r="AY1415" s="41"/>
      <c r="BA1415" s="41"/>
      <c r="BC1415" s="41"/>
      <c r="BE1415" s="41"/>
      <c r="BG1415" s="41"/>
      <c r="BI1415" s="41"/>
      <c r="BK1415" s="41"/>
      <c r="BM1415" s="41"/>
      <c r="BO1415" s="41"/>
    </row>
    <row r="1416" spans="13:67" x14ac:dyDescent="0.2">
      <c r="M1416" s="41"/>
      <c r="O1416" s="41"/>
      <c r="Q1416" s="41"/>
      <c r="S1416" s="41"/>
      <c r="U1416" s="41"/>
      <c r="W1416" s="41"/>
      <c r="Y1416" s="41"/>
      <c r="AA1416" s="41"/>
      <c r="AC1416" s="41"/>
      <c r="AE1416" s="41"/>
      <c r="AG1416" s="41"/>
      <c r="AI1416" s="41"/>
      <c r="AK1416" s="41"/>
      <c r="AM1416" s="41"/>
      <c r="AO1416" s="41"/>
      <c r="AQ1416" s="41"/>
      <c r="AS1416" s="41"/>
      <c r="AU1416" s="41"/>
      <c r="AW1416" s="41"/>
      <c r="AY1416" s="41"/>
      <c r="BA1416" s="41"/>
      <c r="BC1416" s="41"/>
      <c r="BE1416" s="41"/>
      <c r="BG1416" s="41"/>
      <c r="BI1416" s="41"/>
      <c r="BK1416" s="41"/>
      <c r="BM1416" s="41"/>
      <c r="BO1416" s="41"/>
    </row>
    <row r="1417" spans="13:67" x14ac:dyDescent="0.2">
      <c r="M1417" s="41"/>
      <c r="O1417" s="41"/>
      <c r="Q1417" s="41"/>
      <c r="S1417" s="41"/>
      <c r="U1417" s="41"/>
      <c r="W1417" s="41"/>
      <c r="Y1417" s="41"/>
      <c r="AA1417" s="41"/>
      <c r="AC1417" s="41"/>
      <c r="AE1417" s="41"/>
      <c r="AG1417" s="41"/>
      <c r="AI1417" s="41"/>
      <c r="AK1417" s="41"/>
      <c r="AM1417" s="41"/>
      <c r="AO1417" s="41"/>
      <c r="AQ1417" s="41"/>
      <c r="AS1417" s="41"/>
      <c r="AU1417" s="41"/>
      <c r="AW1417" s="41"/>
      <c r="AY1417" s="41"/>
      <c r="BA1417" s="41"/>
      <c r="BC1417" s="41"/>
      <c r="BE1417" s="41"/>
      <c r="BG1417" s="41"/>
      <c r="BI1417" s="41"/>
      <c r="BK1417" s="41"/>
      <c r="BM1417" s="41"/>
      <c r="BO1417" s="41"/>
    </row>
    <row r="1418" spans="13:67" x14ac:dyDescent="0.2">
      <c r="M1418" s="41"/>
      <c r="O1418" s="41"/>
      <c r="Q1418" s="41"/>
      <c r="S1418" s="41"/>
      <c r="U1418" s="41"/>
      <c r="W1418" s="41"/>
      <c r="Y1418" s="41"/>
      <c r="AA1418" s="41"/>
      <c r="AC1418" s="41"/>
      <c r="AE1418" s="41"/>
      <c r="AG1418" s="41"/>
      <c r="AI1418" s="41"/>
      <c r="AK1418" s="41"/>
      <c r="AM1418" s="41"/>
      <c r="AO1418" s="41"/>
      <c r="AQ1418" s="41"/>
      <c r="AS1418" s="41"/>
      <c r="AU1418" s="41"/>
      <c r="AW1418" s="41"/>
      <c r="AY1418" s="41"/>
      <c r="BA1418" s="41"/>
      <c r="BC1418" s="41"/>
      <c r="BE1418" s="41"/>
      <c r="BG1418" s="41"/>
      <c r="BI1418" s="41"/>
      <c r="BK1418" s="41"/>
      <c r="BM1418" s="41"/>
      <c r="BO1418" s="41"/>
    </row>
    <row r="1419" spans="13:67" x14ac:dyDescent="0.2">
      <c r="M1419" s="41"/>
      <c r="O1419" s="41"/>
      <c r="Q1419" s="41"/>
      <c r="S1419" s="41"/>
      <c r="U1419" s="41"/>
      <c r="W1419" s="41"/>
      <c r="Y1419" s="41"/>
      <c r="AA1419" s="41"/>
      <c r="AC1419" s="41"/>
      <c r="AE1419" s="41"/>
      <c r="AG1419" s="41"/>
      <c r="AI1419" s="41"/>
      <c r="AK1419" s="41"/>
      <c r="AM1419" s="41"/>
      <c r="AO1419" s="41"/>
      <c r="AQ1419" s="41"/>
      <c r="AS1419" s="41"/>
      <c r="AU1419" s="41"/>
      <c r="AW1419" s="41"/>
      <c r="AY1419" s="41"/>
      <c r="BA1419" s="41"/>
      <c r="BC1419" s="41"/>
      <c r="BE1419" s="41"/>
      <c r="BG1419" s="41"/>
      <c r="BI1419" s="41"/>
      <c r="BK1419" s="41"/>
      <c r="BM1419" s="41"/>
      <c r="BO1419" s="41"/>
    </row>
    <row r="1420" spans="13:67" x14ac:dyDescent="0.2">
      <c r="M1420" s="41"/>
      <c r="O1420" s="41"/>
      <c r="Q1420" s="41"/>
      <c r="S1420" s="41"/>
      <c r="U1420" s="41"/>
      <c r="W1420" s="41"/>
      <c r="Y1420" s="41"/>
      <c r="AA1420" s="41"/>
      <c r="AC1420" s="41"/>
      <c r="AE1420" s="41"/>
      <c r="AG1420" s="41"/>
      <c r="AI1420" s="41"/>
      <c r="AK1420" s="41"/>
      <c r="AM1420" s="41"/>
      <c r="AO1420" s="41"/>
      <c r="AQ1420" s="41"/>
      <c r="AS1420" s="41"/>
      <c r="AU1420" s="41"/>
      <c r="AW1420" s="41"/>
      <c r="AY1420" s="41"/>
      <c r="BA1420" s="41"/>
      <c r="BC1420" s="41"/>
      <c r="BE1420" s="41"/>
      <c r="BG1420" s="41"/>
      <c r="BI1420" s="41"/>
      <c r="BK1420" s="41"/>
      <c r="BM1420" s="41"/>
      <c r="BO1420" s="41"/>
    </row>
    <row r="1421" spans="13:67" x14ac:dyDescent="0.2">
      <c r="M1421" s="41"/>
      <c r="O1421" s="41"/>
      <c r="Q1421" s="41"/>
      <c r="S1421" s="41"/>
      <c r="U1421" s="41"/>
      <c r="W1421" s="41"/>
      <c r="Y1421" s="41"/>
      <c r="AA1421" s="41"/>
      <c r="AC1421" s="41"/>
      <c r="AE1421" s="41"/>
      <c r="AG1421" s="41"/>
      <c r="AI1421" s="41"/>
      <c r="AK1421" s="41"/>
      <c r="AM1421" s="41"/>
      <c r="AO1421" s="41"/>
      <c r="AQ1421" s="41"/>
      <c r="AS1421" s="41"/>
      <c r="AU1421" s="41"/>
      <c r="AW1421" s="41"/>
      <c r="AY1421" s="41"/>
      <c r="BA1421" s="41"/>
      <c r="BC1421" s="41"/>
      <c r="BE1421" s="41"/>
      <c r="BG1421" s="41"/>
      <c r="BI1421" s="41"/>
      <c r="BK1421" s="41"/>
      <c r="BM1421" s="41"/>
      <c r="BO1421" s="41"/>
    </row>
    <row r="1422" spans="13:67" x14ac:dyDescent="0.2">
      <c r="M1422" s="41"/>
      <c r="O1422" s="41"/>
      <c r="Q1422" s="41"/>
      <c r="S1422" s="41"/>
      <c r="U1422" s="41"/>
      <c r="W1422" s="41"/>
      <c r="Y1422" s="41"/>
      <c r="AA1422" s="41"/>
      <c r="AC1422" s="41"/>
      <c r="AE1422" s="41"/>
      <c r="AG1422" s="41"/>
      <c r="AI1422" s="41"/>
      <c r="AK1422" s="41"/>
      <c r="AM1422" s="41"/>
      <c r="AO1422" s="41"/>
      <c r="AQ1422" s="41"/>
      <c r="AS1422" s="41"/>
      <c r="AU1422" s="41"/>
      <c r="AW1422" s="41"/>
      <c r="AY1422" s="41"/>
      <c r="BA1422" s="41"/>
      <c r="BC1422" s="41"/>
      <c r="BE1422" s="41"/>
      <c r="BG1422" s="41"/>
      <c r="BI1422" s="41"/>
      <c r="BK1422" s="41"/>
      <c r="BM1422" s="41"/>
      <c r="BO1422" s="41"/>
    </row>
    <row r="1423" spans="13:67" x14ac:dyDescent="0.2">
      <c r="M1423" s="41"/>
      <c r="O1423" s="41"/>
      <c r="Q1423" s="41"/>
      <c r="S1423" s="41"/>
      <c r="U1423" s="41"/>
      <c r="W1423" s="41"/>
      <c r="Y1423" s="41"/>
      <c r="AA1423" s="41"/>
      <c r="AC1423" s="41"/>
      <c r="AE1423" s="41"/>
      <c r="AG1423" s="41"/>
      <c r="AI1423" s="41"/>
      <c r="AK1423" s="41"/>
      <c r="AM1423" s="41"/>
      <c r="AO1423" s="41"/>
      <c r="AQ1423" s="41"/>
      <c r="AS1423" s="41"/>
      <c r="AU1423" s="41"/>
      <c r="AW1423" s="41"/>
      <c r="AY1423" s="41"/>
      <c r="BA1423" s="41"/>
      <c r="BC1423" s="41"/>
      <c r="BE1423" s="41"/>
      <c r="BG1423" s="41"/>
      <c r="BI1423" s="41"/>
      <c r="BK1423" s="41"/>
      <c r="BM1423" s="41"/>
      <c r="BO1423" s="41"/>
    </row>
    <row r="1424" spans="13:67" x14ac:dyDescent="0.2">
      <c r="M1424" s="41"/>
      <c r="O1424" s="41"/>
      <c r="Q1424" s="41"/>
      <c r="S1424" s="41"/>
      <c r="U1424" s="41"/>
      <c r="W1424" s="41"/>
      <c r="Y1424" s="41"/>
      <c r="AA1424" s="41"/>
      <c r="AC1424" s="41"/>
      <c r="AE1424" s="41"/>
      <c r="AG1424" s="41"/>
      <c r="AI1424" s="41"/>
      <c r="AK1424" s="41"/>
      <c r="AM1424" s="41"/>
      <c r="AO1424" s="41"/>
      <c r="AQ1424" s="41"/>
      <c r="AS1424" s="41"/>
      <c r="AU1424" s="41"/>
      <c r="AW1424" s="41"/>
      <c r="AY1424" s="41"/>
      <c r="BA1424" s="41"/>
      <c r="BC1424" s="41"/>
      <c r="BE1424" s="41"/>
      <c r="BG1424" s="41"/>
      <c r="BI1424" s="41"/>
      <c r="BK1424" s="41"/>
      <c r="BM1424" s="41"/>
      <c r="BO1424" s="41"/>
    </row>
    <row r="1425" spans="13:67" x14ac:dyDescent="0.2">
      <c r="M1425" s="41"/>
      <c r="O1425" s="41"/>
      <c r="Q1425" s="41"/>
      <c r="S1425" s="41"/>
      <c r="U1425" s="41"/>
      <c r="W1425" s="41"/>
      <c r="Y1425" s="41"/>
      <c r="AA1425" s="41"/>
      <c r="AC1425" s="41"/>
      <c r="AE1425" s="41"/>
      <c r="AG1425" s="41"/>
      <c r="AI1425" s="41"/>
      <c r="AK1425" s="41"/>
      <c r="AM1425" s="41"/>
      <c r="AO1425" s="41"/>
      <c r="AQ1425" s="41"/>
      <c r="AS1425" s="41"/>
      <c r="AU1425" s="41"/>
      <c r="AW1425" s="41"/>
      <c r="AY1425" s="41"/>
      <c r="BA1425" s="41"/>
      <c r="BC1425" s="41"/>
      <c r="BE1425" s="41"/>
      <c r="BG1425" s="41"/>
      <c r="BI1425" s="41"/>
      <c r="BK1425" s="41"/>
      <c r="BM1425" s="41"/>
      <c r="BO1425" s="41"/>
    </row>
    <row r="1426" spans="13:67" x14ac:dyDescent="0.2">
      <c r="M1426" s="41"/>
      <c r="O1426" s="41"/>
      <c r="Q1426" s="41"/>
      <c r="S1426" s="41"/>
      <c r="U1426" s="41"/>
      <c r="W1426" s="41"/>
      <c r="Y1426" s="41"/>
      <c r="AA1426" s="41"/>
      <c r="AC1426" s="41"/>
      <c r="AE1426" s="41"/>
      <c r="AG1426" s="41"/>
      <c r="AI1426" s="41"/>
      <c r="AK1426" s="41"/>
      <c r="AM1426" s="41"/>
      <c r="AO1426" s="41"/>
      <c r="AQ1426" s="41"/>
      <c r="AS1426" s="41"/>
      <c r="AU1426" s="41"/>
      <c r="AW1426" s="41"/>
      <c r="AY1426" s="41"/>
      <c r="BA1426" s="41"/>
      <c r="BC1426" s="41"/>
      <c r="BE1426" s="41"/>
      <c r="BG1426" s="41"/>
      <c r="BI1426" s="41"/>
      <c r="BK1426" s="41"/>
      <c r="BM1426" s="41"/>
      <c r="BO1426" s="41"/>
    </row>
    <row r="1427" spans="13:67" x14ac:dyDescent="0.2">
      <c r="M1427" s="41"/>
      <c r="O1427" s="41"/>
      <c r="Q1427" s="41"/>
      <c r="S1427" s="41"/>
      <c r="U1427" s="41"/>
      <c r="W1427" s="41"/>
      <c r="Y1427" s="41"/>
      <c r="AA1427" s="41"/>
      <c r="AC1427" s="41"/>
      <c r="AE1427" s="41"/>
      <c r="AG1427" s="41"/>
      <c r="AI1427" s="41"/>
      <c r="AK1427" s="41"/>
      <c r="AM1427" s="41"/>
      <c r="AO1427" s="41"/>
      <c r="AQ1427" s="41"/>
      <c r="AS1427" s="41"/>
      <c r="AU1427" s="41"/>
      <c r="AW1427" s="41"/>
      <c r="AY1427" s="41"/>
      <c r="BA1427" s="41"/>
      <c r="BC1427" s="41"/>
      <c r="BE1427" s="41"/>
      <c r="BG1427" s="41"/>
      <c r="BI1427" s="41"/>
      <c r="BK1427" s="41"/>
      <c r="BM1427" s="41"/>
      <c r="BO1427" s="41"/>
    </row>
    <row r="1428" spans="13:67" x14ac:dyDescent="0.2">
      <c r="M1428" s="41"/>
      <c r="O1428" s="41"/>
      <c r="Q1428" s="41"/>
      <c r="S1428" s="41"/>
      <c r="U1428" s="41"/>
      <c r="W1428" s="41"/>
      <c r="Y1428" s="41"/>
      <c r="AA1428" s="41"/>
      <c r="AC1428" s="41"/>
      <c r="AE1428" s="41"/>
      <c r="AG1428" s="41"/>
      <c r="AI1428" s="41"/>
      <c r="AK1428" s="41"/>
      <c r="AM1428" s="41"/>
      <c r="AO1428" s="41"/>
      <c r="AQ1428" s="41"/>
      <c r="AS1428" s="41"/>
      <c r="AU1428" s="41"/>
      <c r="AW1428" s="41"/>
      <c r="AY1428" s="41"/>
      <c r="BA1428" s="41"/>
      <c r="BC1428" s="41"/>
      <c r="BE1428" s="41"/>
      <c r="BG1428" s="41"/>
      <c r="BI1428" s="41"/>
      <c r="BK1428" s="41"/>
      <c r="BM1428" s="41"/>
      <c r="BO1428" s="41"/>
    </row>
    <row r="1429" spans="13:67" x14ac:dyDescent="0.2">
      <c r="M1429" s="41"/>
      <c r="O1429" s="41"/>
      <c r="Q1429" s="41"/>
      <c r="S1429" s="41"/>
      <c r="U1429" s="41"/>
      <c r="W1429" s="41"/>
      <c r="Y1429" s="41"/>
      <c r="AA1429" s="41"/>
      <c r="AC1429" s="41"/>
      <c r="AE1429" s="41"/>
      <c r="AG1429" s="41"/>
      <c r="AI1429" s="41"/>
      <c r="AK1429" s="41"/>
      <c r="AM1429" s="41"/>
      <c r="AO1429" s="41"/>
      <c r="AQ1429" s="41"/>
      <c r="AS1429" s="41"/>
      <c r="AU1429" s="41"/>
      <c r="AW1429" s="41"/>
      <c r="AY1429" s="41"/>
      <c r="BA1429" s="41"/>
      <c r="BC1429" s="41"/>
      <c r="BE1429" s="41"/>
      <c r="BG1429" s="41"/>
      <c r="BI1429" s="41"/>
      <c r="BK1429" s="41"/>
      <c r="BM1429" s="41"/>
      <c r="BO1429" s="41"/>
    </row>
    <row r="1430" spans="13:67" x14ac:dyDescent="0.2">
      <c r="M1430" s="41"/>
      <c r="O1430" s="41"/>
      <c r="Q1430" s="41"/>
      <c r="S1430" s="41"/>
      <c r="U1430" s="41"/>
      <c r="W1430" s="41"/>
      <c r="Y1430" s="41"/>
      <c r="AA1430" s="41"/>
      <c r="AC1430" s="41"/>
      <c r="AE1430" s="41"/>
      <c r="AG1430" s="41"/>
      <c r="AI1430" s="41"/>
      <c r="AK1430" s="41"/>
      <c r="AM1430" s="41"/>
      <c r="AO1430" s="41"/>
      <c r="AQ1430" s="41"/>
      <c r="AS1430" s="41"/>
      <c r="AU1430" s="41"/>
      <c r="AW1430" s="41"/>
      <c r="AY1430" s="41"/>
      <c r="BA1430" s="41"/>
      <c r="BC1430" s="41"/>
      <c r="BE1430" s="41"/>
      <c r="BG1430" s="41"/>
      <c r="BI1430" s="41"/>
      <c r="BK1430" s="41"/>
      <c r="BM1430" s="41"/>
      <c r="BO1430" s="41"/>
    </row>
    <row r="1431" spans="13:67" x14ac:dyDescent="0.2">
      <c r="M1431" s="41"/>
      <c r="O1431" s="41"/>
      <c r="Q1431" s="41"/>
      <c r="S1431" s="41"/>
      <c r="U1431" s="41"/>
      <c r="W1431" s="41"/>
      <c r="Y1431" s="41"/>
      <c r="AA1431" s="41"/>
      <c r="AC1431" s="41"/>
      <c r="AE1431" s="41"/>
      <c r="AG1431" s="41"/>
      <c r="AI1431" s="41"/>
      <c r="AK1431" s="41"/>
      <c r="AM1431" s="41"/>
      <c r="AO1431" s="41"/>
      <c r="AQ1431" s="41"/>
      <c r="AS1431" s="41"/>
      <c r="AU1431" s="41"/>
      <c r="AW1431" s="41"/>
      <c r="AY1431" s="41"/>
      <c r="BA1431" s="41"/>
      <c r="BC1431" s="41"/>
      <c r="BE1431" s="41"/>
      <c r="BG1431" s="41"/>
      <c r="BI1431" s="41"/>
      <c r="BK1431" s="41"/>
      <c r="BM1431" s="41"/>
      <c r="BO1431" s="41"/>
    </row>
    <row r="1432" spans="13:67" x14ac:dyDescent="0.2">
      <c r="M1432" s="41"/>
      <c r="O1432" s="41"/>
      <c r="Q1432" s="41"/>
      <c r="S1432" s="41"/>
      <c r="U1432" s="41"/>
      <c r="W1432" s="41"/>
      <c r="Y1432" s="41"/>
      <c r="AA1432" s="41"/>
      <c r="AC1432" s="41"/>
      <c r="AE1432" s="41"/>
      <c r="AG1432" s="41"/>
      <c r="AI1432" s="41"/>
      <c r="AK1432" s="41"/>
      <c r="AM1432" s="41"/>
      <c r="AO1432" s="41"/>
      <c r="AQ1432" s="41"/>
      <c r="AS1432" s="41"/>
      <c r="AU1432" s="41"/>
      <c r="AW1432" s="41"/>
      <c r="AY1432" s="41"/>
      <c r="BA1432" s="41"/>
      <c r="BC1432" s="41"/>
      <c r="BE1432" s="41"/>
      <c r="BG1432" s="41"/>
      <c r="BI1432" s="41"/>
      <c r="BK1432" s="41"/>
      <c r="BM1432" s="41"/>
      <c r="BO1432" s="41"/>
    </row>
    <row r="1433" spans="13:67" x14ac:dyDescent="0.2">
      <c r="M1433" s="41"/>
      <c r="O1433" s="41"/>
      <c r="Q1433" s="41"/>
      <c r="S1433" s="41"/>
      <c r="U1433" s="41"/>
      <c r="W1433" s="41"/>
      <c r="Y1433" s="41"/>
      <c r="AA1433" s="41"/>
      <c r="AC1433" s="41"/>
      <c r="AE1433" s="41"/>
      <c r="AG1433" s="41"/>
      <c r="AI1433" s="41"/>
      <c r="AK1433" s="41"/>
      <c r="AM1433" s="41"/>
      <c r="AO1433" s="41"/>
      <c r="AQ1433" s="41"/>
      <c r="AS1433" s="41"/>
      <c r="AU1433" s="41"/>
      <c r="AW1433" s="41"/>
      <c r="AY1433" s="41"/>
      <c r="BA1433" s="41"/>
      <c r="BC1433" s="41"/>
      <c r="BE1433" s="41"/>
      <c r="BG1433" s="41"/>
      <c r="BI1433" s="41"/>
      <c r="BK1433" s="41"/>
      <c r="BM1433" s="41"/>
      <c r="BO1433" s="41"/>
    </row>
    <row r="1434" spans="13:67" x14ac:dyDescent="0.2">
      <c r="M1434" s="41"/>
      <c r="O1434" s="41"/>
      <c r="Q1434" s="41"/>
      <c r="S1434" s="41"/>
      <c r="U1434" s="41"/>
      <c r="W1434" s="41"/>
      <c r="Y1434" s="41"/>
      <c r="AA1434" s="41"/>
      <c r="AC1434" s="41"/>
      <c r="AE1434" s="41"/>
      <c r="AG1434" s="41"/>
      <c r="AI1434" s="41"/>
      <c r="AK1434" s="41"/>
      <c r="AM1434" s="41"/>
      <c r="AO1434" s="41"/>
      <c r="AQ1434" s="41"/>
      <c r="AS1434" s="41"/>
      <c r="AU1434" s="41"/>
      <c r="AW1434" s="41"/>
      <c r="AY1434" s="41"/>
      <c r="BA1434" s="41"/>
      <c r="BC1434" s="41"/>
      <c r="BE1434" s="41"/>
      <c r="BG1434" s="41"/>
      <c r="BI1434" s="41"/>
      <c r="BK1434" s="41"/>
      <c r="BM1434" s="41"/>
      <c r="BO1434" s="41"/>
    </row>
    <row r="1435" spans="13:67" x14ac:dyDescent="0.2">
      <c r="M1435" s="41"/>
      <c r="O1435" s="41"/>
      <c r="Q1435" s="41"/>
      <c r="S1435" s="41"/>
      <c r="U1435" s="41"/>
      <c r="W1435" s="41"/>
      <c r="Y1435" s="41"/>
      <c r="AA1435" s="41"/>
      <c r="AC1435" s="41"/>
      <c r="AE1435" s="41"/>
      <c r="AG1435" s="41"/>
      <c r="AI1435" s="41"/>
      <c r="AK1435" s="41"/>
      <c r="AM1435" s="41"/>
      <c r="AO1435" s="41"/>
      <c r="AQ1435" s="41"/>
      <c r="AS1435" s="41"/>
      <c r="AU1435" s="41"/>
      <c r="AW1435" s="41"/>
      <c r="AY1435" s="41"/>
      <c r="BA1435" s="41"/>
      <c r="BC1435" s="41"/>
      <c r="BE1435" s="41"/>
      <c r="BG1435" s="41"/>
      <c r="BI1435" s="41"/>
      <c r="BK1435" s="41"/>
      <c r="BM1435" s="41"/>
      <c r="BO1435" s="41"/>
    </row>
    <row r="1436" spans="13:67" x14ac:dyDescent="0.2">
      <c r="M1436" s="41"/>
      <c r="O1436" s="41"/>
      <c r="Q1436" s="41"/>
      <c r="S1436" s="41"/>
      <c r="U1436" s="41"/>
      <c r="W1436" s="41"/>
      <c r="Y1436" s="41"/>
      <c r="AA1436" s="41"/>
      <c r="AC1436" s="41"/>
      <c r="AE1436" s="41"/>
      <c r="AG1436" s="41"/>
      <c r="AI1436" s="41"/>
      <c r="AK1436" s="41"/>
      <c r="AM1436" s="41"/>
      <c r="AO1436" s="41"/>
      <c r="AQ1436" s="41"/>
      <c r="AS1436" s="41"/>
      <c r="AU1436" s="41"/>
      <c r="AW1436" s="41"/>
      <c r="AY1436" s="41"/>
      <c r="BA1436" s="41"/>
      <c r="BC1436" s="41"/>
      <c r="BE1436" s="41"/>
      <c r="BG1436" s="41"/>
      <c r="BI1436" s="41"/>
      <c r="BK1436" s="41"/>
      <c r="BM1436" s="41"/>
      <c r="BO1436" s="41"/>
    </row>
    <row r="1437" spans="13:67" x14ac:dyDescent="0.2">
      <c r="M1437" s="41"/>
      <c r="O1437" s="41"/>
      <c r="Q1437" s="41"/>
      <c r="S1437" s="41"/>
      <c r="U1437" s="41"/>
      <c r="W1437" s="41"/>
      <c r="Y1437" s="41"/>
      <c r="AA1437" s="41"/>
      <c r="AC1437" s="41"/>
      <c r="AE1437" s="41"/>
      <c r="AG1437" s="41"/>
      <c r="AI1437" s="41"/>
      <c r="AK1437" s="41"/>
      <c r="AM1437" s="41"/>
      <c r="AO1437" s="41"/>
      <c r="AQ1437" s="41"/>
      <c r="AS1437" s="41"/>
      <c r="AU1437" s="41"/>
      <c r="AW1437" s="41"/>
      <c r="AY1437" s="41"/>
      <c r="BA1437" s="41"/>
      <c r="BC1437" s="41"/>
      <c r="BE1437" s="41"/>
      <c r="BG1437" s="41"/>
      <c r="BI1437" s="41"/>
      <c r="BK1437" s="41"/>
      <c r="BM1437" s="41"/>
      <c r="BO1437" s="41"/>
    </row>
    <row r="1438" spans="13:67" x14ac:dyDescent="0.2">
      <c r="M1438" s="41"/>
      <c r="O1438" s="41"/>
      <c r="Q1438" s="41"/>
      <c r="S1438" s="41"/>
      <c r="U1438" s="41"/>
      <c r="W1438" s="41"/>
      <c r="Y1438" s="41"/>
      <c r="AA1438" s="41"/>
      <c r="AC1438" s="41"/>
      <c r="AE1438" s="41"/>
      <c r="AG1438" s="41"/>
      <c r="AI1438" s="41"/>
      <c r="AK1438" s="41"/>
      <c r="AM1438" s="41"/>
      <c r="AO1438" s="41"/>
      <c r="AQ1438" s="41"/>
      <c r="AS1438" s="41"/>
      <c r="AU1438" s="41"/>
      <c r="AW1438" s="41"/>
      <c r="AY1438" s="41"/>
      <c r="BA1438" s="41"/>
      <c r="BC1438" s="41"/>
      <c r="BE1438" s="41"/>
      <c r="BG1438" s="41"/>
      <c r="BI1438" s="41"/>
      <c r="BK1438" s="41"/>
      <c r="BM1438" s="41"/>
      <c r="BO1438" s="41"/>
    </row>
    <row r="1439" spans="13:67" x14ac:dyDescent="0.2">
      <c r="M1439" s="41"/>
      <c r="O1439" s="41"/>
      <c r="Q1439" s="41"/>
      <c r="S1439" s="41"/>
      <c r="U1439" s="41"/>
      <c r="W1439" s="41"/>
      <c r="Y1439" s="41"/>
      <c r="AA1439" s="41"/>
      <c r="AC1439" s="41"/>
      <c r="AE1439" s="41"/>
      <c r="AG1439" s="41"/>
      <c r="AI1439" s="41"/>
      <c r="AK1439" s="41"/>
      <c r="AM1439" s="41"/>
      <c r="AO1439" s="41"/>
      <c r="AQ1439" s="41"/>
      <c r="AS1439" s="41"/>
      <c r="AU1439" s="41"/>
      <c r="AW1439" s="41"/>
      <c r="AY1439" s="41"/>
      <c r="BA1439" s="41"/>
      <c r="BC1439" s="41"/>
      <c r="BE1439" s="41"/>
      <c r="BG1439" s="41"/>
      <c r="BI1439" s="41"/>
      <c r="BK1439" s="41"/>
      <c r="BM1439" s="41"/>
      <c r="BO1439" s="41"/>
    </row>
    <row r="1440" spans="13:67" x14ac:dyDescent="0.2">
      <c r="M1440" s="41"/>
      <c r="O1440" s="41"/>
      <c r="Q1440" s="41"/>
      <c r="S1440" s="41"/>
      <c r="U1440" s="41"/>
      <c r="W1440" s="41"/>
      <c r="Y1440" s="41"/>
      <c r="AA1440" s="41"/>
      <c r="AC1440" s="41"/>
      <c r="AE1440" s="41"/>
      <c r="AG1440" s="41"/>
      <c r="AI1440" s="41"/>
      <c r="AK1440" s="41"/>
      <c r="AM1440" s="41"/>
      <c r="AO1440" s="41"/>
      <c r="AQ1440" s="41"/>
      <c r="AS1440" s="41"/>
      <c r="AU1440" s="41"/>
      <c r="AW1440" s="41"/>
      <c r="AY1440" s="41"/>
      <c r="BA1440" s="41"/>
      <c r="BC1440" s="41"/>
      <c r="BE1440" s="41"/>
      <c r="BG1440" s="41"/>
      <c r="BI1440" s="41"/>
      <c r="BK1440" s="41"/>
      <c r="BM1440" s="41"/>
      <c r="BO1440" s="41"/>
    </row>
    <row r="1441" spans="13:67" x14ac:dyDescent="0.2">
      <c r="M1441" s="41"/>
      <c r="O1441" s="41"/>
      <c r="Q1441" s="41"/>
      <c r="S1441" s="41"/>
      <c r="U1441" s="41"/>
      <c r="W1441" s="41"/>
      <c r="Y1441" s="41"/>
      <c r="AA1441" s="41"/>
      <c r="AC1441" s="41"/>
      <c r="AE1441" s="41"/>
      <c r="AG1441" s="41"/>
      <c r="AI1441" s="41"/>
      <c r="AK1441" s="41"/>
      <c r="AM1441" s="41"/>
      <c r="AO1441" s="41"/>
      <c r="AQ1441" s="41"/>
      <c r="AS1441" s="41"/>
      <c r="AU1441" s="41"/>
      <c r="AW1441" s="41"/>
      <c r="AY1441" s="41"/>
      <c r="BA1441" s="41"/>
      <c r="BC1441" s="41"/>
      <c r="BE1441" s="41"/>
      <c r="BG1441" s="41"/>
      <c r="BI1441" s="41"/>
      <c r="BK1441" s="41"/>
      <c r="BM1441" s="41"/>
      <c r="BO1441" s="41"/>
    </row>
    <row r="1442" spans="13:67" x14ac:dyDescent="0.2">
      <c r="M1442" s="41"/>
      <c r="O1442" s="41"/>
      <c r="Q1442" s="41"/>
      <c r="S1442" s="41"/>
      <c r="U1442" s="41"/>
      <c r="W1442" s="41"/>
      <c r="Y1442" s="41"/>
      <c r="AA1442" s="41"/>
      <c r="AC1442" s="41"/>
      <c r="AE1442" s="41"/>
      <c r="AG1442" s="41"/>
      <c r="AI1442" s="41"/>
      <c r="AK1442" s="41"/>
      <c r="AM1442" s="41"/>
      <c r="AO1442" s="41"/>
      <c r="AQ1442" s="41"/>
      <c r="AS1442" s="41"/>
      <c r="AU1442" s="41"/>
      <c r="AW1442" s="41"/>
      <c r="AY1442" s="41"/>
      <c r="BA1442" s="41"/>
      <c r="BC1442" s="41"/>
      <c r="BE1442" s="41"/>
      <c r="BG1442" s="41"/>
      <c r="BI1442" s="41"/>
      <c r="BK1442" s="41"/>
      <c r="BM1442" s="41"/>
      <c r="BO1442" s="41"/>
    </row>
    <row r="1443" spans="13:67" x14ac:dyDescent="0.2">
      <c r="M1443" s="41"/>
      <c r="O1443" s="41"/>
      <c r="Q1443" s="41"/>
      <c r="S1443" s="41"/>
      <c r="U1443" s="41"/>
      <c r="W1443" s="41"/>
      <c r="Y1443" s="41"/>
      <c r="AA1443" s="41"/>
      <c r="AC1443" s="41"/>
      <c r="AE1443" s="41"/>
      <c r="AG1443" s="41"/>
      <c r="AI1443" s="41"/>
      <c r="AK1443" s="41"/>
      <c r="AM1443" s="41"/>
      <c r="AO1443" s="41"/>
      <c r="AQ1443" s="41"/>
      <c r="AS1443" s="41"/>
      <c r="AU1443" s="41"/>
      <c r="AW1443" s="41"/>
      <c r="AY1443" s="41"/>
      <c r="BA1443" s="41"/>
      <c r="BC1443" s="41"/>
      <c r="BE1443" s="41"/>
      <c r="BG1443" s="41"/>
      <c r="BI1443" s="41"/>
      <c r="BK1443" s="41"/>
      <c r="BM1443" s="41"/>
      <c r="BO1443" s="41"/>
    </row>
    <row r="1444" spans="13:67" x14ac:dyDescent="0.2">
      <c r="M1444" s="41"/>
      <c r="O1444" s="41"/>
      <c r="Q1444" s="41"/>
      <c r="S1444" s="41"/>
      <c r="U1444" s="41"/>
      <c r="W1444" s="41"/>
      <c r="Y1444" s="41"/>
      <c r="AA1444" s="41"/>
      <c r="AC1444" s="41"/>
      <c r="AE1444" s="41"/>
      <c r="AG1444" s="41"/>
      <c r="AI1444" s="41"/>
      <c r="AK1444" s="41"/>
      <c r="AM1444" s="41"/>
      <c r="AO1444" s="41"/>
      <c r="AQ1444" s="41"/>
      <c r="AS1444" s="41"/>
      <c r="AU1444" s="41"/>
      <c r="AW1444" s="41"/>
      <c r="AY1444" s="41"/>
      <c r="BA1444" s="41"/>
      <c r="BC1444" s="41"/>
      <c r="BE1444" s="41"/>
      <c r="BG1444" s="41"/>
      <c r="BI1444" s="41"/>
      <c r="BK1444" s="41"/>
      <c r="BM1444" s="41"/>
      <c r="BO1444" s="41"/>
    </row>
    <row r="1445" spans="13:67" x14ac:dyDescent="0.2">
      <c r="M1445" s="41"/>
      <c r="O1445" s="41"/>
      <c r="Q1445" s="41"/>
      <c r="S1445" s="41"/>
      <c r="U1445" s="41"/>
      <c r="W1445" s="41"/>
      <c r="Y1445" s="41"/>
      <c r="AA1445" s="41"/>
      <c r="AC1445" s="41"/>
      <c r="AE1445" s="41"/>
      <c r="AG1445" s="41"/>
      <c r="AI1445" s="41"/>
      <c r="AK1445" s="41"/>
      <c r="AM1445" s="41"/>
      <c r="AO1445" s="41"/>
      <c r="AQ1445" s="41"/>
      <c r="AS1445" s="41"/>
      <c r="AU1445" s="41"/>
      <c r="AW1445" s="41"/>
      <c r="AY1445" s="41"/>
      <c r="BA1445" s="41"/>
      <c r="BC1445" s="41"/>
      <c r="BE1445" s="41"/>
      <c r="BG1445" s="41"/>
      <c r="BI1445" s="41"/>
      <c r="BK1445" s="41"/>
      <c r="BM1445" s="41"/>
      <c r="BO1445" s="41"/>
    </row>
    <row r="1446" spans="13:67" x14ac:dyDescent="0.2">
      <c r="M1446" s="41"/>
      <c r="O1446" s="41"/>
      <c r="Q1446" s="41"/>
      <c r="S1446" s="41"/>
      <c r="U1446" s="41"/>
      <c r="W1446" s="41"/>
      <c r="Y1446" s="41"/>
      <c r="AA1446" s="41"/>
      <c r="AC1446" s="41"/>
      <c r="AE1446" s="41"/>
      <c r="AG1446" s="41"/>
      <c r="AI1446" s="41"/>
      <c r="AK1446" s="41"/>
      <c r="AM1446" s="41"/>
      <c r="AO1446" s="41"/>
      <c r="AQ1446" s="41"/>
      <c r="AS1446" s="41"/>
      <c r="AU1446" s="41"/>
      <c r="AW1446" s="41"/>
      <c r="AY1446" s="41"/>
      <c r="BA1446" s="41"/>
      <c r="BC1446" s="41"/>
      <c r="BE1446" s="41"/>
      <c r="BG1446" s="41"/>
      <c r="BI1446" s="41"/>
      <c r="BK1446" s="41"/>
      <c r="BM1446" s="41"/>
      <c r="BO1446" s="41"/>
    </row>
    <row r="1447" spans="13:67" x14ac:dyDescent="0.2">
      <c r="M1447" s="41"/>
      <c r="O1447" s="41"/>
      <c r="Q1447" s="41"/>
      <c r="S1447" s="41"/>
      <c r="U1447" s="41"/>
      <c r="W1447" s="41"/>
      <c r="Y1447" s="41"/>
      <c r="AA1447" s="41"/>
      <c r="AC1447" s="41"/>
      <c r="AE1447" s="41"/>
      <c r="AG1447" s="41"/>
      <c r="AI1447" s="41"/>
      <c r="AK1447" s="41"/>
      <c r="AM1447" s="41"/>
      <c r="AO1447" s="41"/>
      <c r="AQ1447" s="41"/>
      <c r="AS1447" s="41"/>
      <c r="AU1447" s="41"/>
      <c r="AW1447" s="41"/>
      <c r="AY1447" s="41"/>
      <c r="BA1447" s="41"/>
      <c r="BC1447" s="41"/>
      <c r="BE1447" s="41"/>
      <c r="BG1447" s="41"/>
      <c r="BI1447" s="41"/>
      <c r="BK1447" s="41"/>
      <c r="BM1447" s="41"/>
      <c r="BO1447" s="41"/>
    </row>
    <row r="1448" spans="13:67" x14ac:dyDescent="0.2">
      <c r="M1448" s="41"/>
      <c r="O1448" s="41"/>
      <c r="Q1448" s="41"/>
      <c r="S1448" s="41"/>
      <c r="U1448" s="41"/>
      <c r="W1448" s="41"/>
      <c r="Y1448" s="41"/>
      <c r="AA1448" s="41"/>
      <c r="AC1448" s="41"/>
      <c r="AE1448" s="41"/>
      <c r="AG1448" s="41"/>
      <c r="AI1448" s="41"/>
      <c r="AK1448" s="41"/>
      <c r="AM1448" s="41"/>
      <c r="AO1448" s="41"/>
      <c r="AQ1448" s="41"/>
      <c r="AS1448" s="41"/>
      <c r="AU1448" s="41"/>
      <c r="AW1448" s="41"/>
      <c r="AY1448" s="41"/>
      <c r="BA1448" s="41"/>
      <c r="BC1448" s="41"/>
      <c r="BE1448" s="41"/>
      <c r="BG1448" s="41"/>
      <c r="BI1448" s="41"/>
      <c r="BK1448" s="41"/>
      <c r="BM1448" s="41"/>
      <c r="BO1448" s="41"/>
    </row>
    <row r="1449" spans="13:67" x14ac:dyDescent="0.2">
      <c r="M1449" s="41"/>
      <c r="O1449" s="41"/>
      <c r="Q1449" s="41"/>
      <c r="S1449" s="41"/>
      <c r="U1449" s="41"/>
      <c r="W1449" s="41"/>
      <c r="Y1449" s="41"/>
      <c r="AA1449" s="41"/>
      <c r="AC1449" s="41"/>
      <c r="AE1449" s="41"/>
      <c r="AG1449" s="41"/>
      <c r="AI1449" s="41"/>
      <c r="AK1449" s="41"/>
      <c r="AM1449" s="41"/>
      <c r="AO1449" s="41"/>
      <c r="AQ1449" s="41"/>
      <c r="AS1449" s="41"/>
      <c r="AU1449" s="41"/>
      <c r="AW1449" s="41"/>
      <c r="AY1449" s="41"/>
      <c r="BA1449" s="41"/>
      <c r="BC1449" s="41"/>
      <c r="BE1449" s="41"/>
      <c r="BG1449" s="41"/>
      <c r="BI1449" s="41"/>
      <c r="BK1449" s="41"/>
      <c r="BM1449" s="41"/>
      <c r="BO1449" s="41"/>
    </row>
    <row r="1450" spans="13:67" x14ac:dyDescent="0.2">
      <c r="M1450" s="41"/>
      <c r="O1450" s="41"/>
      <c r="Q1450" s="41"/>
      <c r="S1450" s="41"/>
      <c r="U1450" s="41"/>
      <c r="W1450" s="41"/>
      <c r="Y1450" s="41"/>
      <c r="AA1450" s="41"/>
      <c r="AC1450" s="41"/>
      <c r="AE1450" s="41"/>
      <c r="AG1450" s="41"/>
      <c r="AI1450" s="41"/>
      <c r="AK1450" s="41"/>
      <c r="AM1450" s="41"/>
      <c r="AO1450" s="41"/>
      <c r="AQ1450" s="41"/>
      <c r="AS1450" s="41"/>
      <c r="AU1450" s="41"/>
      <c r="AW1450" s="41"/>
      <c r="AY1450" s="41"/>
      <c r="BA1450" s="41"/>
      <c r="BC1450" s="41"/>
      <c r="BE1450" s="41"/>
      <c r="BG1450" s="41"/>
      <c r="BI1450" s="41"/>
      <c r="BK1450" s="41"/>
      <c r="BM1450" s="41"/>
      <c r="BO1450" s="41"/>
    </row>
    <row r="1451" spans="13:67" x14ac:dyDescent="0.2">
      <c r="M1451" s="41"/>
      <c r="O1451" s="41"/>
      <c r="Q1451" s="41"/>
      <c r="S1451" s="41"/>
      <c r="U1451" s="41"/>
      <c r="W1451" s="41"/>
      <c r="Y1451" s="41"/>
      <c r="AA1451" s="41"/>
      <c r="AC1451" s="41"/>
      <c r="AE1451" s="41"/>
      <c r="AG1451" s="41"/>
      <c r="AI1451" s="41"/>
      <c r="AK1451" s="41"/>
      <c r="AM1451" s="41"/>
      <c r="AO1451" s="41"/>
      <c r="AQ1451" s="41"/>
      <c r="AS1451" s="41"/>
      <c r="AU1451" s="41"/>
      <c r="AW1451" s="41"/>
      <c r="AY1451" s="41"/>
      <c r="BA1451" s="41"/>
      <c r="BC1451" s="41"/>
      <c r="BE1451" s="41"/>
      <c r="BG1451" s="41"/>
      <c r="BI1451" s="41"/>
      <c r="BK1451" s="41"/>
      <c r="BM1451" s="41"/>
      <c r="BO1451" s="41"/>
    </row>
    <row r="1452" spans="13:67" x14ac:dyDescent="0.2">
      <c r="M1452" s="41"/>
      <c r="O1452" s="41"/>
      <c r="Q1452" s="41"/>
      <c r="S1452" s="41"/>
      <c r="U1452" s="41"/>
      <c r="W1452" s="41"/>
      <c r="Y1452" s="41"/>
      <c r="AA1452" s="41"/>
      <c r="AC1452" s="41"/>
      <c r="AE1452" s="41"/>
      <c r="AG1452" s="41"/>
      <c r="AI1452" s="41"/>
      <c r="AK1452" s="41"/>
      <c r="AM1452" s="41"/>
      <c r="AO1452" s="41"/>
      <c r="AQ1452" s="41"/>
      <c r="AS1452" s="41"/>
      <c r="AU1452" s="41"/>
      <c r="AW1452" s="41"/>
      <c r="AY1452" s="41"/>
      <c r="BA1452" s="41"/>
      <c r="BC1452" s="41"/>
      <c r="BE1452" s="41"/>
      <c r="BG1452" s="41"/>
      <c r="BI1452" s="41"/>
      <c r="BK1452" s="41"/>
      <c r="BM1452" s="41"/>
      <c r="BO1452" s="41"/>
    </row>
    <row r="1453" spans="13:67" x14ac:dyDescent="0.2">
      <c r="M1453" s="41"/>
      <c r="O1453" s="41"/>
      <c r="Q1453" s="41"/>
      <c r="S1453" s="41"/>
      <c r="U1453" s="41"/>
      <c r="W1453" s="41"/>
      <c r="Y1453" s="41"/>
      <c r="AA1453" s="41"/>
      <c r="AC1453" s="41"/>
      <c r="AE1453" s="41"/>
      <c r="AG1453" s="41"/>
      <c r="AI1453" s="41"/>
      <c r="AK1453" s="41"/>
      <c r="AM1453" s="41"/>
      <c r="AO1453" s="41"/>
      <c r="AQ1453" s="41"/>
      <c r="AS1453" s="41"/>
      <c r="AU1453" s="41"/>
      <c r="AW1453" s="41"/>
      <c r="AY1453" s="41"/>
      <c r="BA1453" s="41"/>
      <c r="BC1453" s="41"/>
      <c r="BE1453" s="41"/>
      <c r="BG1453" s="41"/>
      <c r="BI1453" s="41"/>
      <c r="BK1453" s="41"/>
      <c r="BM1453" s="41"/>
      <c r="BO1453" s="41"/>
    </row>
    <row r="1454" spans="13:67" x14ac:dyDescent="0.2">
      <c r="M1454" s="41"/>
      <c r="O1454" s="41"/>
      <c r="Q1454" s="41"/>
      <c r="S1454" s="41"/>
      <c r="U1454" s="41"/>
      <c r="W1454" s="41"/>
      <c r="Y1454" s="41"/>
      <c r="AA1454" s="41"/>
      <c r="AC1454" s="41"/>
      <c r="AE1454" s="41"/>
      <c r="AG1454" s="41"/>
      <c r="AI1454" s="41"/>
      <c r="AK1454" s="41"/>
      <c r="AM1454" s="41"/>
      <c r="AO1454" s="41"/>
      <c r="AQ1454" s="41"/>
      <c r="AS1454" s="41"/>
      <c r="AU1454" s="41"/>
      <c r="AW1454" s="41"/>
      <c r="AY1454" s="41"/>
      <c r="BA1454" s="41"/>
      <c r="BC1454" s="41"/>
      <c r="BE1454" s="41"/>
      <c r="BG1454" s="41"/>
      <c r="BI1454" s="41"/>
      <c r="BK1454" s="41"/>
      <c r="BM1454" s="41"/>
      <c r="BO1454" s="41"/>
    </row>
    <row r="1455" spans="13:67" x14ac:dyDescent="0.2">
      <c r="M1455" s="41"/>
      <c r="O1455" s="41"/>
      <c r="Q1455" s="41"/>
      <c r="S1455" s="41"/>
      <c r="U1455" s="41"/>
      <c r="W1455" s="41"/>
      <c r="Y1455" s="41"/>
      <c r="AA1455" s="41"/>
      <c r="AC1455" s="41"/>
      <c r="AE1455" s="41"/>
      <c r="AG1455" s="41"/>
      <c r="AI1455" s="41"/>
      <c r="AK1455" s="41"/>
      <c r="AM1455" s="41"/>
      <c r="AO1455" s="41"/>
      <c r="AQ1455" s="41"/>
      <c r="AS1455" s="41"/>
      <c r="AU1455" s="41"/>
      <c r="AW1455" s="41"/>
      <c r="AY1455" s="41"/>
      <c r="BA1455" s="41"/>
      <c r="BC1455" s="41"/>
      <c r="BE1455" s="41"/>
      <c r="BG1455" s="41"/>
      <c r="BI1455" s="41"/>
      <c r="BK1455" s="41"/>
      <c r="BM1455" s="41"/>
      <c r="BO1455" s="41"/>
    </row>
    <row r="1456" spans="13:67" x14ac:dyDescent="0.2">
      <c r="M1456" s="41"/>
      <c r="O1456" s="41"/>
      <c r="Q1456" s="41"/>
      <c r="S1456" s="41"/>
      <c r="U1456" s="41"/>
      <c r="W1456" s="41"/>
      <c r="Y1456" s="41"/>
      <c r="AA1456" s="41"/>
      <c r="AC1456" s="41"/>
      <c r="AE1456" s="41"/>
      <c r="AG1456" s="41"/>
      <c r="AI1456" s="41"/>
      <c r="AK1456" s="41"/>
      <c r="AM1456" s="41"/>
      <c r="AO1456" s="41"/>
      <c r="AQ1456" s="41"/>
      <c r="AS1456" s="41"/>
      <c r="AU1456" s="41"/>
      <c r="AW1456" s="41"/>
      <c r="AY1456" s="41"/>
      <c r="BA1456" s="41"/>
      <c r="BC1456" s="41"/>
      <c r="BE1456" s="41"/>
      <c r="BG1456" s="41"/>
      <c r="BI1456" s="41"/>
      <c r="BK1456" s="41"/>
      <c r="BM1456" s="41"/>
      <c r="BO1456" s="41"/>
    </row>
    <row r="1457" spans="13:67" x14ac:dyDescent="0.2">
      <c r="M1457" s="41"/>
      <c r="O1457" s="41"/>
      <c r="Q1457" s="41"/>
      <c r="S1457" s="41"/>
      <c r="U1457" s="41"/>
      <c r="W1457" s="41"/>
      <c r="Y1457" s="41"/>
      <c r="AA1457" s="41"/>
      <c r="AC1457" s="41"/>
      <c r="AE1457" s="41"/>
      <c r="AG1457" s="41"/>
      <c r="AI1457" s="41"/>
      <c r="AK1457" s="41"/>
      <c r="AM1457" s="41"/>
      <c r="AO1457" s="41"/>
      <c r="AQ1457" s="41"/>
      <c r="AS1457" s="41"/>
      <c r="AU1457" s="41"/>
      <c r="AW1457" s="41"/>
      <c r="AY1457" s="41"/>
      <c r="BA1457" s="41"/>
      <c r="BC1457" s="41"/>
      <c r="BE1457" s="41"/>
      <c r="BG1457" s="41"/>
      <c r="BI1457" s="41"/>
      <c r="BK1457" s="41"/>
      <c r="BM1457" s="41"/>
      <c r="BO1457" s="41"/>
    </row>
    <row r="1458" spans="13:67" x14ac:dyDescent="0.2">
      <c r="M1458" s="41"/>
      <c r="O1458" s="41"/>
      <c r="Q1458" s="41"/>
      <c r="S1458" s="41"/>
      <c r="U1458" s="41"/>
      <c r="W1458" s="41"/>
      <c r="Y1458" s="41"/>
      <c r="AA1458" s="41"/>
      <c r="AC1458" s="41"/>
      <c r="AE1458" s="41"/>
      <c r="AG1458" s="41"/>
      <c r="AI1458" s="41"/>
      <c r="AK1458" s="41"/>
      <c r="AM1458" s="41"/>
      <c r="AO1458" s="41"/>
      <c r="AQ1458" s="41"/>
      <c r="AS1458" s="41"/>
      <c r="AU1458" s="41"/>
      <c r="AW1458" s="41"/>
      <c r="AY1458" s="41"/>
      <c r="BA1458" s="41"/>
      <c r="BC1458" s="41"/>
      <c r="BE1458" s="41"/>
      <c r="BG1458" s="41"/>
      <c r="BI1458" s="41"/>
      <c r="BK1458" s="41"/>
      <c r="BM1458" s="41"/>
      <c r="BO1458" s="41"/>
    </row>
    <row r="1459" spans="13:67" x14ac:dyDescent="0.2">
      <c r="M1459" s="41"/>
      <c r="O1459" s="41"/>
      <c r="Q1459" s="41"/>
      <c r="S1459" s="41"/>
      <c r="U1459" s="41"/>
      <c r="W1459" s="41"/>
      <c r="Y1459" s="41"/>
      <c r="AA1459" s="41"/>
      <c r="AC1459" s="41"/>
      <c r="AE1459" s="41"/>
      <c r="AG1459" s="41"/>
      <c r="AI1459" s="41"/>
      <c r="AK1459" s="41"/>
      <c r="AM1459" s="41"/>
      <c r="AO1459" s="41"/>
      <c r="AQ1459" s="41"/>
      <c r="AS1459" s="41"/>
      <c r="AU1459" s="41"/>
      <c r="AW1459" s="41"/>
      <c r="AY1459" s="41"/>
      <c r="BA1459" s="41"/>
      <c r="BC1459" s="41"/>
      <c r="BE1459" s="41"/>
      <c r="BG1459" s="41"/>
      <c r="BI1459" s="41"/>
      <c r="BK1459" s="41"/>
      <c r="BM1459" s="41"/>
      <c r="BO1459" s="41"/>
    </row>
    <row r="1460" spans="13:67" x14ac:dyDescent="0.2">
      <c r="M1460" s="41"/>
      <c r="O1460" s="41"/>
      <c r="Q1460" s="41"/>
      <c r="S1460" s="41"/>
      <c r="U1460" s="41"/>
      <c r="W1460" s="41"/>
      <c r="Y1460" s="41"/>
      <c r="AA1460" s="41"/>
      <c r="AC1460" s="41"/>
      <c r="AE1460" s="41"/>
      <c r="AG1460" s="41"/>
      <c r="AI1460" s="41"/>
      <c r="AK1460" s="41"/>
      <c r="AM1460" s="41"/>
      <c r="AO1460" s="41"/>
      <c r="AQ1460" s="41"/>
      <c r="AS1460" s="41"/>
      <c r="AU1460" s="41"/>
      <c r="AW1460" s="41"/>
      <c r="AY1460" s="41"/>
      <c r="BA1460" s="41"/>
      <c r="BC1460" s="41"/>
      <c r="BE1460" s="41"/>
      <c r="BG1460" s="41"/>
      <c r="BI1460" s="41"/>
      <c r="BK1460" s="41"/>
      <c r="BM1460" s="41"/>
      <c r="BO1460" s="41"/>
    </row>
    <row r="1461" spans="13:67" x14ac:dyDescent="0.2">
      <c r="M1461" s="41"/>
      <c r="O1461" s="41"/>
      <c r="Q1461" s="41"/>
      <c r="S1461" s="41"/>
      <c r="U1461" s="41"/>
      <c r="W1461" s="41"/>
      <c r="Y1461" s="41"/>
      <c r="AA1461" s="41"/>
      <c r="AC1461" s="41"/>
      <c r="AE1461" s="41"/>
      <c r="AG1461" s="41"/>
      <c r="AI1461" s="41"/>
      <c r="AK1461" s="41"/>
      <c r="AM1461" s="41"/>
      <c r="AO1461" s="41"/>
      <c r="AQ1461" s="41"/>
      <c r="AS1461" s="41"/>
      <c r="AU1461" s="41"/>
      <c r="AW1461" s="41"/>
      <c r="AY1461" s="41"/>
      <c r="BA1461" s="41"/>
      <c r="BC1461" s="41"/>
      <c r="BE1461" s="41"/>
      <c r="BG1461" s="41"/>
      <c r="BI1461" s="41"/>
      <c r="BK1461" s="41"/>
      <c r="BM1461" s="41"/>
      <c r="BO1461" s="41"/>
    </row>
    <row r="1462" spans="13:67" x14ac:dyDescent="0.2">
      <c r="M1462" s="41"/>
      <c r="O1462" s="41"/>
      <c r="Q1462" s="41"/>
      <c r="S1462" s="41"/>
      <c r="U1462" s="41"/>
      <c r="W1462" s="41"/>
      <c r="Y1462" s="41"/>
      <c r="AA1462" s="41"/>
      <c r="AC1462" s="41"/>
      <c r="AE1462" s="41"/>
      <c r="AG1462" s="41"/>
      <c r="AI1462" s="41"/>
      <c r="AK1462" s="41"/>
      <c r="AM1462" s="41"/>
      <c r="AO1462" s="41"/>
      <c r="AQ1462" s="41"/>
      <c r="AS1462" s="41"/>
      <c r="AU1462" s="41"/>
      <c r="AW1462" s="41"/>
      <c r="AY1462" s="41"/>
      <c r="BA1462" s="41"/>
      <c r="BC1462" s="41"/>
      <c r="BE1462" s="41"/>
      <c r="BG1462" s="41"/>
      <c r="BI1462" s="41"/>
      <c r="BK1462" s="41"/>
      <c r="BM1462" s="41"/>
      <c r="BO1462" s="41"/>
    </row>
    <row r="1463" spans="13:67" x14ac:dyDescent="0.2">
      <c r="M1463" s="41"/>
      <c r="O1463" s="41"/>
      <c r="Q1463" s="41"/>
      <c r="S1463" s="41"/>
      <c r="U1463" s="41"/>
      <c r="W1463" s="41"/>
      <c r="Y1463" s="41"/>
      <c r="AA1463" s="41"/>
      <c r="AC1463" s="41"/>
      <c r="AE1463" s="41"/>
      <c r="AG1463" s="41"/>
      <c r="AI1463" s="41"/>
      <c r="AK1463" s="41"/>
      <c r="AM1463" s="41"/>
      <c r="AO1463" s="41"/>
      <c r="AQ1463" s="41"/>
      <c r="AS1463" s="41"/>
      <c r="AU1463" s="41"/>
      <c r="AW1463" s="41"/>
      <c r="AY1463" s="41"/>
      <c r="BA1463" s="41"/>
      <c r="BC1463" s="41"/>
      <c r="BE1463" s="41"/>
      <c r="BG1463" s="41"/>
      <c r="BI1463" s="41"/>
      <c r="BK1463" s="41"/>
      <c r="BM1463" s="41"/>
      <c r="BO1463" s="41"/>
    </row>
    <row r="1464" spans="13:67" x14ac:dyDescent="0.2">
      <c r="M1464" s="41"/>
      <c r="O1464" s="41"/>
      <c r="Q1464" s="41"/>
      <c r="S1464" s="41"/>
      <c r="U1464" s="41"/>
      <c r="W1464" s="41"/>
      <c r="Y1464" s="41"/>
      <c r="AA1464" s="41"/>
      <c r="AC1464" s="41"/>
      <c r="AE1464" s="41"/>
      <c r="AG1464" s="41"/>
      <c r="AI1464" s="41"/>
      <c r="AK1464" s="41"/>
      <c r="AM1464" s="41"/>
      <c r="AO1464" s="41"/>
      <c r="AQ1464" s="41"/>
      <c r="AS1464" s="41"/>
      <c r="AU1464" s="41"/>
      <c r="AW1464" s="41"/>
      <c r="AY1464" s="41"/>
      <c r="BA1464" s="41"/>
      <c r="BC1464" s="41"/>
      <c r="BE1464" s="41"/>
      <c r="BG1464" s="41"/>
      <c r="BI1464" s="41"/>
      <c r="BK1464" s="41"/>
      <c r="BM1464" s="41"/>
      <c r="BO1464" s="41"/>
    </row>
    <row r="1465" spans="13:67" x14ac:dyDescent="0.2">
      <c r="M1465" s="41"/>
      <c r="O1465" s="41"/>
      <c r="Q1465" s="41"/>
      <c r="S1465" s="41"/>
      <c r="U1465" s="41"/>
      <c r="W1465" s="41"/>
      <c r="Y1465" s="41"/>
      <c r="AA1465" s="41"/>
      <c r="AC1465" s="41"/>
      <c r="AE1465" s="41"/>
      <c r="AG1465" s="41"/>
      <c r="AI1465" s="41"/>
      <c r="AK1465" s="41"/>
      <c r="AM1465" s="41"/>
      <c r="AO1465" s="41"/>
      <c r="AQ1465" s="41"/>
      <c r="AS1465" s="41"/>
      <c r="AU1465" s="41"/>
      <c r="AW1465" s="41"/>
      <c r="AY1465" s="41"/>
      <c r="BA1465" s="41"/>
      <c r="BC1465" s="41"/>
      <c r="BE1465" s="41"/>
      <c r="BG1465" s="41"/>
      <c r="BI1465" s="41"/>
      <c r="BK1465" s="41"/>
      <c r="BM1465" s="41"/>
      <c r="BO1465" s="41"/>
    </row>
    <row r="1466" spans="13:67" x14ac:dyDescent="0.2">
      <c r="M1466" s="41"/>
      <c r="O1466" s="41"/>
      <c r="Q1466" s="41"/>
      <c r="S1466" s="41"/>
      <c r="U1466" s="41"/>
      <c r="W1466" s="41"/>
      <c r="Y1466" s="41"/>
      <c r="AA1466" s="41"/>
      <c r="AC1466" s="41"/>
      <c r="AE1466" s="41"/>
      <c r="AG1466" s="41"/>
      <c r="AI1466" s="41"/>
      <c r="AK1466" s="41"/>
      <c r="AM1466" s="41"/>
      <c r="AO1466" s="41"/>
      <c r="AQ1466" s="41"/>
      <c r="AS1466" s="41"/>
      <c r="AU1466" s="41"/>
      <c r="AW1466" s="41"/>
      <c r="AY1466" s="41"/>
      <c r="BA1466" s="41"/>
      <c r="BC1466" s="41"/>
      <c r="BE1466" s="41"/>
      <c r="BG1466" s="41"/>
      <c r="BI1466" s="41"/>
      <c r="BK1466" s="41"/>
      <c r="BM1466" s="41"/>
      <c r="BO1466" s="41"/>
    </row>
    <row r="1467" spans="13:67" x14ac:dyDescent="0.2">
      <c r="M1467" s="41"/>
      <c r="O1467" s="41"/>
      <c r="Q1467" s="41"/>
      <c r="S1467" s="41"/>
      <c r="U1467" s="41"/>
      <c r="W1467" s="41"/>
      <c r="Y1467" s="41"/>
      <c r="AA1467" s="41"/>
      <c r="AC1467" s="41"/>
      <c r="AE1467" s="41"/>
      <c r="AG1467" s="41"/>
      <c r="AI1467" s="41"/>
      <c r="AK1467" s="41"/>
      <c r="AM1467" s="41"/>
      <c r="AO1467" s="41"/>
      <c r="AQ1467" s="41"/>
      <c r="AS1467" s="41"/>
      <c r="AU1467" s="41"/>
      <c r="AW1467" s="41"/>
      <c r="AY1467" s="41"/>
      <c r="BA1467" s="41"/>
      <c r="BC1467" s="41"/>
      <c r="BE1467" s="41"/>
      <c r="BG1467" s="41"/>
      <c r="BI1467" s="41"/>
      <c r="BK1467" s="41"/>
      <c r="BM1467" s="41"/>
      <c r="BO1467" s="41"/>
    </row>
    <row r="1468" spans="13:67" x14ac:dyDescent="0.2">
      <c r="M1468" s="41"/>
      <c r="O1468" s="41"/>
      <c r="Q1468" s="41"/>
      <c r="S1468" s="41"/>
      <c r="U1468" s="41"/>
      <c r="W1468" s="41"/>
      <c r="Y1468" s="41"/>
      <c r="AA1468" s="41"/>
      <c r="AC1468" s="41"/>
      <c r="AE1468" s="41"/>
      <c r="AG1468" s="41"/>
      <c r="AI1468" s="41"/>
      <c r="AK1468" s="41"/>
      <c r="AM1468" s="41"/>
      <c r="AO1468" s="41"/>
      <c r="AQ1468" s="41"/>
      <c r="AS1468" s="41"/>
      <c r="AU1468" s="41"/>
      <c r="AW1468" s="41"/>
      <c r="AY1468" s="41"/>
      <c r="BA1468" s="41"/>
      <c r="BC1468" s="41"/>
      <c r="BE1468" s="41"/>
      <c r="BG1468" s="41"/>
      <c r="BI1468" s="41"/>
      <c r="BK1468" s="41"/>
      <c r="BM1468" s="41"/>
      <c r="BO1468" s="41"/>
    </row>
    <row r="1469" spans="13:67" x14ac:dyDescent="0.2">
      <c r="M1469" s="41"/>
      <c r="O1469" s="41"/>
      <c r="Q1469" s="41"/>
      <c r="S1469" s="41"/>
      <c r="U1469" s="41"/>
      <c r="W1469" s="41"/>
      <c r="Y1469" s="41"/>
      <c r="AA1469" s="41"/>
      <c r="AC1469" s="41"/>
      <c r="AE1469" s="41"/>
      <c r="AG1469" s="41"/>
      <c r="AI1469" s="41"/>
      <c r="AK1469" s="41"/>
      <c r="AM1469" s="41"/>
      <c r="AO1469" s="41"/>
      <c r="AQ1469" s="41"/>
      <c r="AS1469" s="41"/>
      <c r="AU1469" s="41"/>
      <c r="AW1469" s="41"/>
      <c r="AY1469" s="41"/>
      <c r="BA1469" s="41"/>
      <c r="BC1469" s="41"/>
      <c r="BE1469" s="41"/>
      <c r="BG1469" s="41"/>
      <c r="BI1469" s="41"/>
      <c r="BK1469" s="41"/>
      <c r="BM1469" s="41"/>
      <c r="BO1469" s="41"/>
    </row>
    <row r="1470" spans="13:67" x14ac:dyDescent="0.2">
      <c r="M1470" s="41"/>
      <c r="O1470" s="41"/>
      <c r="Q1470" s="41"/>
      <c r="S1470" s="41"/>
      <c r="U1470" s="41"/>
      <c r="W1470" s="41"/>
      <c r="Y1470" s="41"/>
      <c r="AA1470" s="41"/>
      <c r="AC1470" s="41"/>
      <c r="AE1470" s="41"/>
      <c r="AG1470" s="41"/>
      <c r="AI1470" s="41"/>
      <c r="AK1470" s="41"/>
      <c r="AM1470" s="41"/>
      <c r="AO1470" s="41"/>
      <c r="AQ1470" s="41"/>
      <c r="AS1470" s="41"/>
      <c r="AU1470" s="41"/>
      <c r="AW1470" s="41"/>
      <c r="AY1470" s="41"/>
      <c r="BA1470" s="41"/>
      <c r="BC1470" s="41"/>
      <c r="BE1470" s="41"/>
      <c r="BG1470" s="41"/>
      <c r="BI1470" s="41"/>
      <c r="BK1470" s="41"/>
      <c r="BM1470" s="41"/>
      <c r="BO1470" s="41"/>
    </row>
    <row r="1471" spans="13:67" x14ac:dyDescent="0.2">
      <c r="M1471" s="41"/>
      <c r="O1471" s="41"/>
      <c r="Q1471" s="41"/>
      <c r="S1471" s="41"/>
      <c r="U1471" s="41"/>
      <c r="W1471" s="41"/>
      <c r="Y1471" s="41"/>
      <c r="AA1471" s="41"/>
      <c r="AC1471" s="41"/>
      <c r="AE1471" s="41"/>
      <c r="AG1471" s="41"/>
      <c r="AI1471" s="41"/>
      <c r="AK1471" s="41"/>
      <c r="AM1471" s="41"/>
      <c r="AO1471" s="41"/>
      <c r="AQ1471" s="41"/>
      <c r="AS1471" s="41"/>
      <c r="AU1471" s="41"/>
      <c r="AW1471" s="41"/>
      <c r="AY1471" s="41"/>
      <c r="BA1471" s="41"/>
      <c r="BC1471" s="41"/>
      <c r="BE1471" s="41"/>
      <c r="BG1471" s="41"/>
      <c r="BI1471" s="41"/>
      <c r="BK1471" s="41"/>
      <c r="BM1471" s="41"/>
      <c r="BO1471" s="41"/>
    </row>
    <row r="1472" spans="13:67" x14ac:dyDescent="0.2">
      <c r="M1472" s="41"/>
      <c r="O1472" s="41"/>
      <c r="Q1472" s="41"/>
      <c r="S1472" s="41"/>
      <c r="U1472" s="41"/>
      <c r="W1472" s="41"/>
      <c r="Y1472" s="41"/>
      <c r="AA1472" s="41"/>
      <c r="AC1472" s="41"/>
      <c r="AE1472" s="41"/>
      <c r="AG1472" s="41"/>
      <c r="AI1472" s="41"/>
      <c r="AK1472" s="41"/>
      <c r="AM1472" s="41"/>
      <c r="AO1472" s="41"/>
      <c r="AQ1472" s="41"/>
      <c r="AS1472" s="41"/>
      <c r="AU1472" s="41"/>
      <c r="AW1472" s="41"/>
      <c r="AY1472" s="41"/>
      <c r="BA1472" s="41"/>
      <c r="BC1472" s="41"/>
      <c r="BE1472" s="41"/>
      <c r="BG1472" s="41"/>
      <c r="BI1472" s="41"/>
      <c r="BK1472" s="41"/>
      <c r="BM1472" s="41"/>
      <c r="BO1472" s="41"/>
    </row>
    <row r="1473" spans="13:67" x14ac:dyDescent="0.2">
      <c r="M1473" s="41"/>
      <c r="O1473" s="41"/>
      <c r="Q1473" s="41"/>
      <c r="S1473" s="41"/>
      <c r="U1473" s="41"/>
      <c r="W1473" s="41"/>
      <c r="Y1473" s="41"/>
      <c r="AA1473" s="41"/>
      <c r="AC1473" s="41"/>
      <c r="AE1473" s="41"/>
      <c r="AG1473" s="41"/>
      <c r="AI1473" s="41"/>
      <c r="AK1473" s="41"/>
      <c r="AM1473" s="41"/>
      <c r="AO1473" s="41"/>
      <c r="AQ1473" s="41"/>
      <c r="AS1473" s="41"/>
      <c r="AU1473" s="41"/>
      <c r="AW1473" s="41"/>
      <c r="AY1473" s="41"/>
      <c r="BA1473" s="41"/>
      <c r="BC1473" s="41"/>
      <c r="BE1473" s="41"/>
      <c r="BG1473" s="41"/>
      <c r="BI1473" s="41"/>
      <c r="BK1473" s="41"/>
      <c r="BM1473" s="41"/>
      <c r="BO1473" s="41"/>
    </row>
    <row r="1474" spans="13:67" x14ac:dyDescent="0.2">
      <c r="M1474" s="41"/>
      <c r="O1474" s="41"/>
      <c r="Q1474" s="41"/>
      <c r="S1474" s="41"/>
      <c r="U1474" s="41"/>
      <c r="W1474" s="41"/>
      <c r="Y1474" s="41"/>
      <c r="AA1474" s="41"/>
      <c r="AC1474" s="41"/>
      <c r="AE1474" s="41"/>
      <c r="AG1474" s="41"/>
      <c r="AI1474" s="41"/>
      <c r="AK1474" s="41"/>
      <c r="AM1474" s="41"/>
      <c r="AO1474" s="41"/>
      <c r="AQ1474" s="41"/>
      <c r="AS1474" s="41"/>
      <c r="AU1474" s="41"/>
      <c r="AW1474" s="41"/>
      <c r="AY1474" s="41"/>
      <c r="BA1474" s="41"/>
      <c r="BC1474" s="41"/>
      <c r="BE1474" s="41"/>
      <c r="BG1474" s="41"/>
      <c r="BI1474" s="41"/>
      <c r="BK1474" s="41"/>
      <c r="BM1474" s="41"/>
      <c r="BO1474" s="41"/>
    </row>
    <row r="1475" spans="13:67" x14ac:dyDescent="0.2">
      <c r="M1475" s="41"/>
      <c r="O1475" s="41"/>
      <c r="Q1475" s="41"/>
      <c r="S1475" s="41"/>
      <c r="U1475" s="41"/>
      <c r="W1475" s="41"/>
      <c r="Y1475" s="41"/>
      <c r="AA1475" s="41"/>
      <c r="AC1475" s="41"/>
      <c r="AE1475" s="41"/>
      <c r="AG1475" s="41"/>
      <c r="AI1475" s="41"/>
      <c r="AK1475" s="41"/>
      <c r="AM1475" s="41"/>
      <c r="AO1475" s="41"/>
      <c r="AQ1475" s="41"/>
      <c r="AS1475" s="41"/>
      <c r="AU1475" s="41"/>
      <c r="AW1475" s="41"/>
      <c r="AY1475" s="41"/>
      <c r="BA1475" s="41"/>
      <c r="BC1475" s="41"/>
      <c r="BE1475" s="41"/>
      <c r="BG1475" s="41"/>
      <c r="BI1475" s="41"/>
      <c r="BK1475" s="41"/>
      <c r="BM1475" s="41"/>
      <c r="BO1475" s="41"/>
    </row>
    <row r="1476" spans="13:67" x14ac:dyDescent="0.2">
      <c r="M1476" s="41"/>
      <c r="O1476" s="41"/>
      <c r="Q1476" s="41"/>
      <c r="S1476" s="41"/>
      <c r="U1476" s="41"/>
      <c r="W1476" s="41"/>
      <c r="Y1476" s="41"/>
      <c r="AA1476" s="41"/>
      <c r="AC1476" s="41"/>
      <c r="AE1476" s="41"/>
      <c r="AG1476" s="41"/>
      <c r="AI1476" s="41"/>
      <c r="AK1476" s="41"/>
      <c r="AM1476" s="41"/>
      <c r="AO1476" s="41"/>
      <c r="AQ1476" s="41"/>
      <c r="AS1476" s="41"/>
      <c r="AU1476" s="41"/>
      <c r="AW1476" s="41"/>
      <c r="AY1476" s="41"/>
      <c r="BA1476" s="41"/>
      <c r="BC1476" s="41"/>
      <c r="BE1476" s="41"/>
      <c r="BG1476" s="41"/>
      <c r="BI1476" s="41"/>
      <c r="BK1476" s="41"/>
      <c r="BM1476" s="41"/>
      <c r="BO1476" s="41"/>
    </row>
    <row r="1477" spans="13:67" x14ac:dyDescent="0.2">
      <c r="M1477" s="41"/>
      <c r="O1477" s="41"/>
      <c r="Q1477" s="41"/>
      <c r="S1477" s="41"/>
      <c r="U1477" s="41"/>
      <c r="W1477" s="41"/>
      <c r="Y1477" s="41"/>
      <c r="AA1477" s="41"/>
      <c r="AC1477" s="41"/>
      <c r="AE1477" s="41"/>
      <c r="AG1477" s="41"/>
      <c r="AI1477" s="41"/>
      <c r="AK1477" s="41"/>
      <c r="AM1477" s="41"/>
      <c r="AO1477" s="41"/>
      <c r="AQ1477" s="41"/>
      <c r="AS1477" s="41"/>
      <c r="AU1477" s="41"/>
      <c r="AW1477" s="41"/>
      <c r="AY1477" s="41"/>
      <c r="BA1477" s="41"/>
      <c r="BC1477" s="41"/>
      <c r="BE1477" s="41"/>
      <c r="BG1477" s="41"/>
      <c r="BI1477" s="41"/>
      <c r="BK1477" s="41"/>
      <c r="BM1477" s="41"/>
      <c r="BO1477" s="41"/>
    </row>
    <row r="1478" spans="13:67" x14ac:dyDescent="0.2">
      <c r="M1478" s="41"/>
      <c r="O1478" s="41"/>
      <c r="Q1478" s="41"/>
      <c r="S1478" s="41"/>
      <c r="U1478" s="41"/>
      <c r="W1478" s="41"/>
      <c r="Y1478" s="41"/>
      <c r="AA1478" s="41"/>
      <c r="AC1478" s="41"/>
      <c r="AE1478" s="41"/>
      <c r="AG1478" s="41"/>
      <c r="AI1478" s="41"/>
      <c r="AK1478" s="41"/>
      <c r="AM1478" s="41"/>
      <c r="AO1478" s="41"/>
      <c r="AQ1478" s="41"/>
      <c r="AS1478" s="41"/>
      <c r="AU1478" s="41"/>
      <c r="AW1478" s="41"/>
      <c r="AY1478" s="41"/>
      <c r="BA1478" s="41"/>
      <c r="BC1478" s="41"/>
      <c r="BE1478" s="41"/>
      <c r="BG1478" s="41"/>
      <c r="BI1478" s="41"/>
      <c r="BK1478" s="41"/>
      <c r="BM1478" s="41"/>
      <c r="BO1478" s="41"/>
    </row>
    <row r="1479" spans="13:67" x14ac:dyDescent="0.2">
      <c r="M1479" s="41"/>
      <c r="O1479" s="41"/>
      <c r="Q1479" s="41"/>
      <c r="S1479" s="41"/>
      <c r="U1479" s="41"/>
      <c r="W1479" s="41"/>
      <c r="Y1479" s="41"/>
      <c r="AA1479" s="41"/>
      <c r="AC1479" s="41"/>
      <c r="AE1479" s="41"/>
      <c r="AG1479" s="41"/>
      <c r="AI1479" s="41"/>
      <c r="AK1479" s="41"/>
      <c r="AM1479" s="41"/>
      <c r="AO1479" s="41"/>
      <c r="AQ1479" s="41"/>
      <c r="AS1479" s="41"/>
      <c r="AU1479" s="41"/>
      <c r="AW1479" s="41"/>
      <c r="AY1479" s="41"/>
      <c r="BA1479" s="41"/>
      <c r="BC1479" s="41"/>
      <c r="BE1479" s="41"/>
      <c r="BG1479" s="41"/>
      <c r="BI1479" s="41"/>
      <c r="BK1479" s="41"/>
      <c r="BM1479" s="41"/>
      <c r="BO1479" s="41"/>
    </row>
    <row r="1480" spans="13:67" x14ac:dyDescent="0.2">
      <c r="M1480" s="41"/>
      <c r="O1480" s="41"/>
      <c r="Q1480" s="41"/>
      <c r="S1480" s="41"/>
      <c r="U1480" s="41"/>
      <c r="W1480" s="41"/>
      <c r="Y1480" s="41"/>
      <c r="AA1480" s="41"/>
      <c r="AC1480" s="41"/>
      <c r="AE1480" s="41"/>
      <c r="AG1480" s="41"/>
      <c r="AI1480" s="41"/>
      <c r="AK1480" s="41"/>
      <c r="AM1480" s="41"/>
      <c r="AO1480" s="41"/>
      <c r="AQ1480" s="41"/>
      <c r="AS1480" s="41"/>
      <c r="AU1480" s="41"/>
      <c r="AW1480" s="41"/>
      <c r="AY1480" s="41"/>
      <c r="BA1480" s="41"/>
      <c r="BC1480" s="41"/>
      <c r="BE1480" s="41"/>
      <c r="BG1480" s="41"/>
      <c r="BI1480" s="41"/>
      <c r="BK1480" s="41"/>
      <c r="BM1480" s="41"/>
      <c r="BO1480" s="41"/>
    </row>
    <row r="1481" spans="13:67" x14ac:dyDescent="0.2">
      <c r="M1481" s="41"/>
      <c r="O1481" s="41"/>
      <c r="Q1481" s="41"/>
      <c r="S1481" s="41"/>
      <c r="U1481" s="41"/>
      <c r="W1481" s="41"/>
      <c r="Y1481" s="41"/>
      <c r="AA1481" s="41"/>
      <c r="AC1481" s="41"/>
      <c r="AE1481" s="41"/>
      <c r="AG1481" s="41"/>
      <c r="AI1481" s="41"/>
      <c r="AK1481" s="41"/>
      <c r="AM1481" s="41"/>
      <c r="AO1481" s="41"/>
      <c r="AQ1481" s="41"/>
      <c r="AS1481" s="41"/>
      <c r="AU1481" s="41"/>
      <c r="AW1481" s="41"/>
      <c r="AY1481" s="41"/>
      <c r="BA1481" s="41"/>
      <c r="BC1481" s="41"/>
      <c r="BE1481" s="41"/>
      <c r="BG1481" s="41"/>
      <c r="BI1481" s="41"/>
      <c r="BK1481" s="41"/>
      <c r="BM1481" s="41"/>
      <c r="BO1481" s="41"/>
    </row>
    <row r="1482" spans="13:67" x14ac:dyDescent="0.2">
      <c r="M1482" s="41"/>
      <c r="O1482" s="41"/>
      <c r="Q1482" s="41"/>
      <c r="S1482" s="41"/>
      <c r="U1482" s="41"/>
      <c r="W1482" s="41"/>
      <c r="Y1482" s="41"/>
      <c r="AA1482" s="41"/>
      <c r="AC1482" s="41"/>
      <c r="AE1482" s="41"/>
      <c r="AG1482" s="41"/>
      <c r="AI1482" s="41"/>
      <c r="AK1482" s="41"/>
      <c r="AM1482" s="41"/>
      <c r="AO1482" s="41"/>
      <c r="AQ1482" s="41"/>
      <c r="AS1482" s="41"/>
      <c r="AU1482" s="41"/>
      <c r="AW1482" s="41"/>
      <c r="AY1482" s="41"/>
      <c r="BA1482" s="41"/>
      <c r="BC1482" s="41"/>
      <c r="BE1482" s="41"/>
      <c r="BG1482" s="41"/>
      <c r="BI1482" s="41"/>
      <c r="BK1482" s="41"/>
      <c r="BM1482" s="41"/>
      <c r="BO1482" s="41"/>
    </row>
    <row r="1483" spans="13:67" x14ac:dyDescent="0.2">
      <c r="M1483" s="41"/>
      <c r="O1483" s="41"/>
      <c r="Q1483" s="41"/>
      <c r="S1483" s="41"/>
      <c r="U1483" s="41"/>
      <c r="W1483" s="41"/>
      <c r="Y1483" s="41"/>
      <c r="AA1483" s="41"/>
      <c r="AC1483" s="41"/>
      <c r="AE1483" s="41"/>
      <c r="AG1483" s="41"/>
      <c r="AI1483" s="41"/>
      <c r="AK1483" s="41"/>
      <c r="AM1483" s="41"/>
      <c r="AO1483" s="41"/>
      <c r="AQ1483" s="41"/>
      <c r="AS1483" s="41"/>
      <c r="AU1483" s="41"/>
      <c r="AW1483" s="41"/>
      <c r="AY1483" s="41"/>
      <c r="BA1483" s="41"/>
      <c r="BC1483" s="41"/>
      <c r="BE1483" s="41"/>
      <c r="BG1483" s="41"/>
      <c r="BI1483" s="41"/>
      <c r="BK1483" s="41"/>
      <c r="BM1483" s="41"/>
      <c r="BO1483" s="41"/>
    </row>
    <row r="1484" spans="13:67" x14ac:dyDescent="0.2">
      <c r="M1484" s="41"/>
      <c r="O1484" s="41"/>
      <c r="Q1484" s="41"/>
      <c r="S1484" s="41"/>
      <c r="U1484" s="41"/>
      <c r="W1484" s="41"/>
      <c r="Y1484" s="41"/>
      <c r="AA1484" s="41"/>
      <c r="AC1484" s="41"/>
      <c r="AE1484" s="41"/>
      <c r="AG1484" s="41"/>
      <c r="AI1484" s="41"/>
      <c r="AK1484" s="41"/>
      <c r="AM1484" s="41"/>
      <c r="AO1484" s="41"/>
      <c r="AQ1484" s="41"/>
      <c r="AS1484" s="41"/>
      <c r="AU1484" s="41"/>
      <c r="AW1484" s="41"/>
      <c r="AY1484" s="41"/>
      <c r="BA1484" s="41"/>
      <c r="BC1484" s="41"/>
      <c r="BE1484" s="41"/>
      <c r="BG1484" s="41"/>
      <c r="BI1484" s="41"/>
      <c r="BK1484" s="41"/>
      <c r="BM1484" s="41"/>
      <c r="BO1484" s="41"/>
    </row>
    <row r="1485" spans="13:67" x14ac:dyDescent="0.2">
      <c r="M1485" s="41"/>
      <c r="O1485" s="41"/>
      <c r="Q1485" s="41"/>
      <c r="S1485" s="41"/>
      <c r="U1485" s="41"/>
      <c r="W1485" s="41"/>
      <c r="Y1485" s="41"/>
      <c r="AA1485" s="41"/>
      <c r="AC1485" s="41"/>
      <c r="AE1485" s="41"/>
      <c r="AG1485" s="41"/>
      <c r="AI1485" s="41"/>
      <c r="AK1485" s="41"/>
      <c r="AM1485" s="41"/>
      <c r="AO1485" s="41"/>
      <c r="AQ1485" s="41"/>
      <c r="AS1485" s="41"/>
      <c r="AU1485" s="41"/>
      <c r="AW1485" s="41"/>
      <c r="AY1485" s="41"/>
      <c r="BA1485" s="41"/>
      <c r="BC1485" s="41"/>
      <c r="BE1485" s="41"/>
      <c r="BG1485" s="41"/>
      <c r="BI1485" s="41"/>
      <c r="BK1485" s="41"/>
      <c r="BM1485" s="41"/>
      <c r="BO1485" s="41"/>
    </row>
    <row r="1486" spans="13:67" x14ac:dyDescent="0.2">
      <c r="M1486" s="41"/>
      <c r="O1486" s="41"/>
      <c r="Q1486" s="41"/>
      <c r="S1486" s="41"/>
      <c r="U1486" s="41"/>
      <c r="W1486" s="41"/>
      <c r="Y1486" s="41"/>
      <c r="AA1486" s="41"/>
      <c r="AC1486" s="41"/>
      <c r="AE1486" s="41"/>
      <c r="AG1486" s="41"/>
      <c r="AI1486" s="41"/>
      <c r="AK1486" s="41"/>
      <c r="AM1486" s="41"/>
      <c r="AO1486" s="41"/>
      <c r="AQ1486" s="41"/>
      <c r="AS1486" s="41"/>
      <c r="AU1486" s="41"/>
      <c r="AW1486" s="41"/>
      <c r="AY1486" s="41"/>
      <c r="BA1486" s="41"/>
      <c r="BC1486" s="41"/>
      <c r="BE1486" s="41"/>
      <c r="BG1486" s="41"/>
      <c r="BI1486" s="41"/>
      <c r="BK1486" s="41"/>
      <c r="BM1486" s="41"/>
      <c r="BO1486" s="41"/>
    </row>
    <row r="1487" spans="13:67" x14ac:dyDescent="0.2">
      <c r="M1487" s="41"/>
      <c r="O1487" s="41"/>
      <c r="Q1487" s="41"/>
      <c r="S1487" s="41"/>
      <c r="U1487" s="41"/>
      <c r="W1487" s="41"/>
      <c r="Y1487" s="41"/>
      <c r="AA1487" s="41"/>
      <c r="AC1487" s="41"/>
      <c r="AE1487" s="41"/>
      <c r="AG1487" s="41"/>
      <c r="AI1487" s="41"/>
      <c r="AK1487" s="41"/>
      <c r="AM1487" s="41"/>
      <c r="AO1487" s="41"/>
      <c r="AQ1487" s="41"/>
      <c r="AS1487" s="41"/>
      <c r="AU1487" s="41"/>
      <c r="AW1487" s="41"/>
      <c r="AY1487" s="41"/>
      <c r="BA1487" s="41"/>
      <c r="BC1487" s="41"/>
      <c r="BE1487" s="41"/>
      <c r="BG1487" s="41"/>
      <c r="BI1487" s="41"/>
      <c r="BK1487" s="41"/>
      <c r="BM1487" s="41"/>
      <c r="BO1487" s="41"/>
    </row>
    <row r="1488" spans="13:67" x14ac:dyDescent="0.2">
      <c r="M1488" s="41"/>
      <c r="O1488" s="41"/>
      <c r="Q1488" s="41"/>
      <c r="S1488" s="41"/>
      <c r="U1488" s="41"/>
      <c r="W1488" s="41"/>
      <c r="Y1488" s="41"/>
      <c r="AA1488" s="41"/>
      <c r="AC1488" s="41"/>
      <c r="AE1488" s="41"/>
      <c r="AG1488" s="41"/>
      <c r="AI1488" s="41"/>
      <c r="AK1488" s="41"/>
      <c r="AM1488" s="41"/>
      <c r="AO1488" s="41"/>
      <c r="AQ1488" s="41"/>
      <c r="AS1488" s="41"/>
      <c r="AU1488" s="41"/>
      <c r="AW1488" s="41"/>
      <c r="AY1488" s="41"/>
      <c r="BA1488" s="41"/>
      <c r="BC1488" s="41"/>
      <c r="BE1488" s="41"/>
      <c r="BG1488" s="41"/>
      <c r="BI1488" s="41"/>
      <c r="BK1488" s="41"/>
      <c r="BM1488" s="41"/>
      <c r="BO1488" s="41"/>
    </row>
    <row r="1489" spans="13:67" x14ac:dyDescent="0.2">
      <c r="M1489" s="41"/>
      <c r="O1489" s="41"/>
      <c r="Q1489" s="41"/>
      <c r="S1489" s="41"/>
      <c r="U1489" s="41"/>
      <c r="W1489" s="41"/>
      <c r="Y1489" s="41"/>
      <c r="AA1489" s="41"/>
      <c r="AC1489" s="41"/>
      <c r="AE1489" s="41"/>
      <c r="AG1489" s="41"/>
      <c r="AI1489" s="41"/>
      <c r="AK1489" s="41"/>
      <c r="AM1489" s="41"/>
      <c r="AO1489" s="41"/>
      <c r="AQ1489" s="41"/>
      <c r="AS1489" s="41"/>
      <c r="AU1489" s="41"/>
      <c r="AW1489" s="41"/>
      <c r="AY1489" s="41"/>
      <c r="BA1489" s="41"/>
      <c r="BC1489" s="41"/>
      <c r="BE1489" s="41"/>
      <c r="BG1489" s="41"/>
      <c r="BI1489" s="41"/>
      <c r="BK1489" s="41"/>
      <c r="BM1489" s="41"/>
      <c r="BO1489" s="41"/>
    </row>
    <row r="1490" spans="13:67" x14ac:dyDescent="0.2">
      <c r="M1490" s="41"/>
      <c r="O1490" s="41"/>
      <c r="Q1490" s="41"/>
      <c r="S1490" s="41"/>
      <c r="U1490" s="41"/>
      <c r="W1490" s="41"/>
      <c r="Y1490" s="41"/>
      <c r="AA1490" s="41"/>
      <c r="AC1490" s="41"/>
      <c r="AE1490" s="41"/>
      <c r="AG1490" s="41"/>
      <c r="AI1490" s="41"/>
      <c r="AK1490" s="41"/>
      <c r="AM1490" s="41"/>
      <c r="AO1490" s="41"/>
      <c r="AQ1490" s="41"/>
      <c r="AS1490" s="41"/>
      <c r="AU1490" s="41"/>
      <c r="AW1490" s="41"/>
      <c r="AY1490" s="41"/>
      <c r="BA1490" s="41"/>
      <c r="BC1490" s="41"/>
      <c r="BE1490" s="41"/>
      <c r="BG1490" s="41"/>
      <c r="BI1490" s="41"/>
      <c r="BK1490" s="41"/>
      <c r="BM1490" s="41"/>
      <c r="BO1490" s="41"/>
    </row>
    <row r="1491" spans="13:67" x14ac:dyDescent="0.2">
      <c r="M1491" s="41"/>
      <c r="O1491" s="41"/>
      <c r="Q1491" s="41"/>
      <c r="S1491" s="41"/>
      <c r="U1491" s="41"/>
      <c r="W1491" s="41"/>
      <c r="Y1491" s="41"/>
      <c r="AA1491" s="41"/>
      <c r="AC1491" s="41"/>
      <c r="AE1491" s="41"/>
      <c r="AG1491" s="41"/>
      <c r="AI1491" s="41"/>
      <c r="AK1491" s="41"/>
      <c r="AM1491" s="41"/>
      <c r="AO1491" s="41"/>
      <c r="AQ1491" s="41"/>
      <c r="AS1491" s="41"/>
      <c r="AU1491" s="41"/>
      <c r="AW1491" s="41"/>
      <c r="AY1491" s="41"/>
      <c r="BA1491" s="41"/>
      <c r="BC1491" s="41"/>
      <c r="BE1491" s="41"/>
      <c r="BG1491" s="41"/>
      <c r="BI1491" s="41"/>
      <c r="BK1491" s="41"/>
      <c r="BM1491" s="41"/>
      <c r="BO1491" s="41"/>
    </row>
    <row r="1492" spans="13:67" x14ac:dyDescent="0.2">
      <c r="M1492" s="41"/>
      <c r="O1492" s="41"/>
      <c r="Q1492" s="41"/>
      <c r="S1492" s="41"/>
      <c r="U1492" s="41"/>
      <c r="W1492" s="41"/>
      <c r="Y1492" s="41"/>
      <c r="AA1492" s="41"/>
      <c r="AC1492" s="41"/>
      <c r="AE1492" s="41"/>
      <c r="AG1492" s="41"/>
      <c r="AI1492" s="41"/>
      <c r="AK1492" s="41"/>
      <c r="AM1492" s="41"/>
      <c r="AO1492" s="41"/>
      <c r="AQ1492" s="41"/>
      <c r="AS1492" s="41"/>
      <c r="AU1492" s="41"/>
      <c r="AW1492" s="41"/>
      <c r="AY1492" s="41"/>
      <c r="BA1492" s="41"/>
      <c r="BC1492" s="41"/>
      <c r="BE1492" s="41"/>
      <c r="BG1492" s="41"/>
      <c r="BI1492" s="41"/>
      <c r="BK1492" s="41"/>
      <c r="BM1492" s="41"/>
      <c r="BO1492" s="41"/>
    </row>
    <row r="1493" spans="13:67" x14ac:dyDescent="0.2">
      <c r="M1493" s="41"/>
      <c r="O1493" s="41"/>
      <c r="Q1493" s="41"/>
      <c r="S1493" s="41"/>
      <c r="U1493" s="41"/>
      <c r="W1493" s="41"/>
      <c r="Y1493" s="41"/>
      <c r="AA1493" s="41"/>
      <c r="AC1493" s="41"/>
      <c r="AE1493" s="41"/>
      <c r="AG1493" s="41"/>
      <c r="AI1493" s="41"/>
      <c r="AK1493" s="41"/>
      <c r="AM1493" s="41"/>
      <c r="AO1493" s="41"/>
      <c r="AQ1493" s="41"/>
      <c r="AS1493" s="41"/>
      <c r="AU1493" s="41"/>
      <c r="AW1493" s="41"/>
      <c r="AY1493" s="41"/>
      <c r="BA1493" s="41"/>
      <c r="BC1493" s="41"/>
      <c r="BE1493" s="41"/>
      <c r="BG1493" s="41"/>
      <c r="BI1493" s="41"/>
      <c r="BK1493" s="41"/>
      <c r="BM1493" s="41"/>
      <c r="BO1493" s="41"/>
    </row>
    <row r="1494" spans="13:67" x14ac:dyDescent="0.2">
      <c r="M1494" s="41"/>
      <c r="O1494" s="41"/>
      <c r="Q1494" s="41"/>
      <c r="S1494" s="41"/>
      <c r="U1494" s="41"/>
      <c r="W1494" s="41"/>
      <c r="Y1494" s="41"/>
      <c r="AA1494" s="41"/>
      <c r="AC1494" s="41"/>
      <c r="AE1494" s="41"/>
      <c r="AG1494" s="41"/>
      <c r="AI1494" s="41"/>
      <c r="AK1494" s="41"/>
      <c r="AM1494" s="41"/>
      <c r="AO1494" s="41"/>
      <c r="AQ1494" s="41"/>
      <c r="AS1494" s="41"/>
      <c r="AU1494" s="41"/>
      <c r="AW1494" s="41"/>
      <c r="AY1494" s="41"/>
      <c r="BA1494" s="41"/>
      <c r="BC1494" s="41"/>
      <c r="BE1494" s="41"/>
      <c r="BG1494" s="41"/>
      <c r="BI1494" s="41"/>
      <c r="BK1494" s="41"/>
      <c r="BM1494" s="41"/>
      <c r="BO1494" s="41"/>
    </row>
    <row r="1495" spans="13:67" x14ac:dyDescent="0.2">
      <c r="M1495" s="41"/>
      <c r="O1495" s="41"/>
      <c r="Q1495" s="41"/>
      <c r="S1495" s="41"/>
      <c r="U1495" s="41"/>
      <c r="W1495" s="41"/>
      <c r="Y1495" s="41"/>
      <c r="AA1495" s="41"/>
      <c r="AC1495" s="41"/>
      <c r="AE1495" s="41"/>
      <c r="AG1495" s="41"/>
      <c r="AI1495" s="41"/>
      <c r="AK1495" s="41"/>
      <c r="AM1495" s="41"/>
      <c r="AO1495" s="41"/>
      <c r="AQ1495" s="41"/>
      <c r="AS1495" s="41"/>
      <c r="AU1495" s="41"/>
      <c r="AW1495" s="41"/>
      <c r="AY1495" s="41"/>
      <c r="BA1495" s="41"/>
      <c r="BC1495" s="41"/>
      <c r="BE1495" s="41"/>
      <c r="BG1495" s="41"/>
      <c r="BI1495" s="41"/>
      <c r="BK1495" s="41"/>
      <c r="BM1495" s="41"/>
      <c r="BO1495" s="41"/>
    </row>
    <row r="1496" spans="13:67" x14ac:dyDescent="0.2">
      <c r="M1496" s="41"/>
      <c r="O1496" s="41"/>
      <c r="Q1496" s="41"/>
      <c r="S1496" s="41"/>
      <c r="U1496" s="41"/>
      <c r="W1496" s="41"/>
      <c r="Y1496" s="41"/>
      <c r="AA1496" s="41"/>
      <c r="AC1496" s="41"/>
      <c r="AE1496" s="41"/>
      <c r="AG1496" s="41"/>
      <c r="AI1496" s="41"/>
      <c r="AK1496" s="41"/>
      <c r="AM1496" s="41"/>
      <c r="AO1496" s="41"/>
      <c r="AQ1496" s="41"/>
      <c r="AS1496" s="41"/>
      <c r="AU1496" s="41"/>
      <c r="AW1496" s="41"/>
      <c r="AY1496" s="41"/>
      <c r="BA1496" s="41"/>
      <c r="BC1496" s="41"/>
      <c r="BE1496" s="41"/>
      <c r="BG1496" s="41"/>
      <c r="BI1496" s="41"/>
      <c r="BK1496" s="41"/>
      <c r="BM1496" s="41"/>
      <c r="BO1496" s="41"/>
    </row>
    <row r="1497" spans="13:67" x14ac:dyDescent="0.2">
      <c r="M1497" s="41"/>
      <c r="O1497" s="41"/>
      <c r="Q1497" s="41"/>
      <c r="S1497" s="41"/>
      <c r="U1497" s="41"/>
      <c r="W1497" s="41"/>
      <c r="Y1497" s="41"/>
      <c r="AA1497" s="41"/>
      <c r="AC1497" s="41"/>
      <c r="AE1497" s="41"/>
      <c r="AG1497" s="41"/>
      <c r="AI1497" s="41"/>
      <c r="AK1497" s="41"/>
      <c r="AM1497" s="41"/>
      <c r="AO1497" s="41"/>
      <c r="AQ1497" s="41"/>
      <c r="AS1497" s="41"/>
      <c r="AU1497" s="41"/>
      <c r="AW1497" s="41"/>
      <c r="AY1497" s="41"/>
      <c r="BA1497" s="41"/>
      <c r="BC1497" s="41"/>
      <c r="BE1497" s="41"/>
      <c r="BG1497" s="41"/>
      <c r="BI1497" s="41"/>
      <c r="BK1497" s="41"/>
      <c r="BM1497" s="41"/>
      <c r="BO1497" s="41"/>
    </row>
    <row r="1498" spans="13:67" x14ac:dyDescent="0.2">
      <c r="M1498" s="41"/>
      <c r="O1498" s="41"/>
      <c r="Q1498" s="41"/>
      <c r="S1498" s="41"/>
      <c r="U1498" s="41"/>
      <c r="W1498" s="41"/>
      <c r="Y1498" s="41"/>
      <c r="AA1498" s="41"/>
      <c r="AC1498" s="41"/>
      <c r="AE1498" s="41"/>
      <c r="AG1498" s="41"/>
      <c r="AI1498" s="41"/>
      <c r="AK1498" s="41"/>
      <c r="AM1498" s="41"/>
      <c r="AO1498" s="41"/>
      <c r="AQ1498" s="41"/>
      <c r="AS1498" s="41"/>
      <c r="AU1498" s="41"/>
      <c r="AW1498" s="41"/>
      <c r="AY1498" s="41"/>
      <c r="BA1498" s="41"/>
      <c r="BC1498" s="41"/>
      <c r="BE1498" s="41"/>
      <c r="BG1498" s="41"/>
      <c r="BI1498" s="41"/>
      <c r="BK1498" s="41"/>
      <c r="BM1498" s="41"/>
      <c r="BO1498" s="41"/>
    </row>
    <row r="1499" spans="13:67" x14ac:dyDescent="0.2">
      <c r="M1499" s="41"/>
      <c r="O1499" s="41"/>
      <c r="Q1499" s="41"/>
      <c r="S1499" s="41"/>
      <c r="U1499" s="41"/>
      <c r="W1499" s="41"/>
      <c r="Y1499" s="41"/>
      <c r="AA1499" s="41"/>
      <c r="AC1499" s="41"/>
      <c r="AE1499" s="41"/>
      <c r="AG1499" s="41"/>
      <c r="AI1499" s="41"/>
      <c r="AK1499" s="41"/>
      <c r="AM1499" s="41"/>
      <c r="AO1499" s="41"/>
      <c r="AQ1499" s="41"/>
      <c r="AS1499" s="41"/>
      <c r="AU1499" s="41"/>
      <c r="AW1499" s="41"/>
      <c r="AY1499" s="41"/>
      <c r="BA1499" s="41"/>
      <c r="BC1499" s="41"/>
      <c r="BE1499" s="41"/>
      <c r="BG1499" s="41"/>
      <c r="BI1499" s="41"/>
      <c r="BK1499" s="41"/>
      <c r="BM1499" s="41"/>
      <c r="BO1499" s="41"/>
    </row>
    <row r="1500" spans="13:67" x14ac:dyDescent="0.2">
      <c r="M1500" s="41"/>
      <c r="O1500" s="41"/>
      <c r="Q1500" s="41"/>
      <c r="S1500" s="41"/>
      <c r="U1500" s="41"/>
      <c r="W1500" s="41"/>
      <c r="Y1500" s="41"/>
      <c r="AA1500" s="41"/>
      <c r="AC1500" s="41"/>
      <c r="AE1500" s="41"/>
      <c r="AG1500" s="41"/>
      <c r="AI1500" s="41"/>
      <c r="AK1500" s="41"/>
      <c r="AM1500" s="41"/>
      <c r="AO1500" s="41"/>
      <c r="AQ1500" s="41"/>
      <c r="AS1500" s="41"/>
      <c r="AU1500" s="41"/>
      <c r="AW1500" s="41"/>
      <c r="AY1500" s="41"/>
      <c r="BA1500" s="41"/>
      <c r="BC1500" s="41"/>
      <c r="BE1500" s="41"/>
      <c r="BG1500" s="41"/>
      <c r="BI1500" s="41"/>
      <c r="BK1500" s="41"/>
      <c r="BM1500" s="41"/>
      <c r="BO1500" s="41"/>
    </row>
    <row r="1501" spans="13:67" x14ac:dyDescent="0.2">
      <c r="M1501" s="41"/>
      <c r="O1501" s="41"/>
      <c r="Q1501" s="41"/>
      <c r="S1501" s="41"/>
      <c r="U1501" s="41"/>
      <c r="W1501" s="41"/>
      <c r="Y1501" s="41"/>
      <c r="AA1501" s="41"/>
      <c r="AC1501" s="41"/>
      <c r="AE1501" s="41"/>
      <c r="AG1501" s="41"/>
      <c r="AI1501" s="41"/>
      <c r="AK1501" s="41"/>
      <c r="AM1501" s="41"/>
      <c r="AO1501" s="41"/>
      <c r="AQ1501" s="41"/>
      <c r="AS1501" s="41"/>
      <c r="AU1501" s="41"/>
      <c r="AW1501" s="41"/>
      <c r="AY1501" s="41"/>
      <c r="BA1501" s="41"/>
      <c r="BC1501" s="41"/>
      <c r="BE1501" s="41"/>
      <c r="BG1501" s="41"/>
      <c r="BI1501" s="41"/>
      <c r="BK1501" s="41"/>
      <c r="BM1501" s="41"/>
      <c r="BO1501" s="41"/>
    </row>
    <row r="1502" spans="13:67" x14ac:dyDescent="0.2">
      <c r="M1502" s="41"/>
      <c r="O1502" s="41"/>
      <c r="Q1502" s="41"/>
      <c r="S1502" s="41"/>
      <c r="U1502" s="41"/>
      <c r="W1502" s="41"/>
      <c r="Y1502" s="41"/>
      <c r="AA1502" s="41"/>
      <c r="AC1502" s="41"/>
      <c r="AE1502" s="41"/>
      <c r="AG1502" s="41"/>
      <c r="AI1502" s="41"/>
      <c r="AK1502" s="41"/>
      <c r="AM1502" s="41"/>
      <c r="AO1502" s="41"/>
      <c r="AQ1502" s="41"/>
      <c r="AS1502" s="41"/>
      <c r="AU1502" s="41"/>
      <c r="AW1502" s="41"/>
      <c r="AY1502" s="41"/>
      <c r="BA1502" s="41"/>
      <c r="BC1502" s="41"/>
      <c r="BE1502" s="41"/>
      <c r="BG1502" s="41"/>
      <c r="BI1502" s="41"/>
      <c r="BK1502" s="41"/>
      <c r="BM1502" s="41"/>
      <c r="BO1502" s="41"/>
    </row>
    <row r="1503" spans="13:67" x14ac:dyDescent="0.2">
      <c r="M1503" s="41"/>
      <c r="O1503" s="41"/>
      <c r="Q1503" s="41"/>
      <c r="S1503" s="41"/>
      <c r="U1503" s="41"/>
      <c r="W1503" s="41"/>
      <c r="Y1503" s="41"/>
      <c r="AA1503" s="41"/>
      <c r="AC1503" s="41"/>
      <c r="AE1503" s="41"/>
      <c r="AG1503" s="41"/>
      <c r="AI1503" s="41"/>
      <c r="AK1503" s="41"/>
      <c r="AM1503" s="41"/>
      <c r="AO1503" s="41"/>
      <c r="AQ1503" s="41"/>
      <c r="AS1503" s="41"/>
      <c r="AU1503" s="41"/>
      <c r="AW1503" s="41"/>
      <c r="AY1503" s="41"/>
      <c r="BA1503" s="41"/>
      <c r="BC1503" s="41"/>
      <c r="BE1503" s="41"/>
      <c r="BG1503" s="41"/>
      <c r="BI1503" s="41"/>
      <c r="BK1503" s="41"/>
      <c r="BM1503" s="41"/>
      <c r="BO1503" s="41"/>
    </row>
    <row r="1504" spans="13:67" x14ac:dyDescent="0.2">
      <c r="M1504" s="41"/>
      <c r="O1504" s="41"/>
      <c r="Q1504" s="41"/>
      <c r="S1504" s="41"/>
      <c r="U1504" s="41"/>
      <c r="W1504" s="41"/>
      <c r="Y1504" s="41"/>
      <c r="AA1504" s="41"/>
      <c r="AC1504" s="41"/>
      <c r="AE1504" s="41"/>
      <c r="AG1504" s="41"/>
      <c r="AI1504" s="41"/>
      <c r="AK1504" s="41"/>
      <c r="AM1504" s="41"/>
      <c r="AO1504" s="41"/>
      <c r="AQ1504" s="41"/>
      <c r="AS1504" s="41"/>
      <c r="AU1504" s="41"/>
      <c r="AW1504" s="41"/>
      <c r="AY1504" s="41"/>
      <c r="BA1504" s="41"/>
      <c r="BC1504" s="41"/>
      <c r="BE1504" s="41"/>
      <c r="BG1504" s="41"/>
      <c r="BI1504" s="41"/>
      <c r="BK1504" s="41"/>
      <c r="BM1504" s="41"/>
      <c r="BO1504" s="41"/>
    </row>
    <row r="1505" spans="13:67" x14ac:dyDescent="0.2">
      <c r="M1505" s="41"/>
      <c r="O1505" s="41"/>
      <c r="Q1505" s="41"/>
      <c r="S1505" s="41"/>
      <c r="U1505" s="41"/>
      <c r="W1505" s="41"/>
      <c r="Y1505" s="41"/>
      <c r="AA1505" s="41"/>
      <c r="AC1505" s="41"/>
      <c r="AE1505" s="41"/>
      <c r="AG1505" s="41"/>
      <c r="AI1505" s="41"/>
      <c r="AK1505" s="41"/>
      <c r="AM1505" s="41"/>
      <c r="AO1505" s="41"/>
      <c r="AQ1505" s="41"/>
      <c r="AS1505" s="41"/>
      <c r="AU1505" s="41"/>
      <c r="AW1505" s="41"/>
      <c r="AY1505" s="41"/>
      <c r="BA1505" s="41"/>
      <c r="BC1505" s="41"/>
      <c r="BE1505" s="41"/>
      <c r="BG1505" s="41"/>
      <c r="BI1505" s="41"/>
      <c r="BK1505" s="41"/>
      <c r="BM1505" s="41"/>
      <c r="BO1505" s="41"/>
    </row>
    <row r="1506" spans="13:67" x14ac:dyDescent="0.2">
      <c r="M1506" s="41"/>
      <c r="O1506" s="41"/>
      <c r="Q1506" s="41"/>
      <c r="S1506" s="41"/>
      <c r="U1506" s="41"/>
      <c r="W1506" s="41"/>
      <c r="Y1506" s="41"/>
      <c r="AA1506" s="41"/>
      <c r="AC1506" s="41"/>
      <c r="AE1506" s="41"/>
      <c r="AG1506" s="41"/>
      <c r="AI1506" s="41"/>
      <c r="AK1506" s="41"/>
      <c r="AM1506" s="41"/>
      <c r="AO1506" s="41"/>
      <c r="AQ1506" s="41"/>
      <c r="AS1506" s="41"/>
      <c r="AU1506" s="41"/>
      <c r="AW1506" s="41"/>
      <c r="AY1506" s="41"/>
      <c r="BA1506" s="41"/>
      <c r="BC1506" s="41"/>
      <c r="BE1506" s="41"/>
      <c r="BG1506" s="41"/>
      <c r="BI1506" s="41"/>
      <c r="BK1506" s="41"/>
      <c r="BM1506" s="41"/>
      <c r="BO1506" s="41"/>
    </row>
    <row r="1507" spans="13:67" x14ac:dyDescent="0.2">
      <c r="M1507" s="41"/>
      <c r="O1507" s="41"/>
      <c r="Q1507" s="41"/>
      <c r="S1507" s="41"/>
      <c r="U1507" s="41"/>
      <c r="W1507" s="41"/>
      <c r="Y1507" s="41"/>
      <c r="AA1507" s="41"/>
      <c r="AC1507" s="41"/>
      <c r="AE1507" s="41"/>
      <c r="AG1507" s="41"/>
      <c r="AI1507" s="41"/>
      <c r="AK1507" s="41"/>
      <c r="AM1507" s="41"/>
      <c r="AO1507" s="41"/>
      <c r="AQ1507" s="41"/>
      <c r="AS1507" s="41"/>
      <c r="AU1507" s="41"/>
      <c r="AW1507" s="41"/>
      <c r="AY1507" s="41"/>
      <c r="BA1507" s="41"/>
      <c r="BC1507" s="41"/>
      <c r="BE1507" s="41"/>
      <c r="BG1507" s="41"/>
      <c r="BI1507" s="41"/>
      <c r="BK1507" s="41"/>
      <c r="BM1507" s="41"/>
      <c r="BO1507" s="41"/>
    </row>
    <row r="1508" spans="13:67" x14ac:dyDescent="0.2">
      <c r="M1508" s="41"/>
      <c r="O1508" s="41"/>
      <c r="Q1508" s="41"/>
      <c r="S1508" s="41"/>
      <c r="U1508" s="41"/>
      <c r="W1508" s="41"/>
      <c r="Y1508" s="41"/>
      <c r="AA1508" s="41"/>
      <c r="AC1508" s="41"/>
      <c r="AE1508" s="41"/>
      <c r="AG1508" s="41"/>
      <c r="AI1508" s="41"/>
      <c r="AK1508" s="41"/>
      <c r="AM1508" s="41"/>
      <c r="AO1508" s="41"/>
      <c r="AQ1508" s="41"/>
      <c r="AS1508" s="41"/>
      <c r="AU1508" s="41"/>
      <c r="AW1508" s="41"/>
      <c r="AY1508" s="41"/>
      <c r="BA1508" s="41"/>
      <c r="BC1508" s="41"/>
      <c r="BE1508" s="41"/>
      <c r="BG1508" s="41"/>
      <c r="BI1508" s="41"/>
      <c r="BK1508" s="41"/>
      <c r="BM1508" s="41"/>
      <c r="BO1508" s="41"/>
    </row>
    <row r="1509" spans="13:67" x14ac:dyDescent="0.2">
      <c r="M1509" s="41"/>
      <c r="O1509" s="41"/>
      <c r="Q1509" s="41"/>
      <c r="S1509" s="41"/>
      <c r="U1509" s="41"/>
      <c r="W1509" s="41"/>
      <c r="Y1509" s="41"/>
      <c r="AA1509" s="41"/>
      <c r="AC1509" s="41"/>
      <c r="AE1509" s="41"/>
      <c r="AG1509" s="41"/>
      <c r="AI1509" s="41"/>
      <c r="AK1509" s="41"/>
      <c r="AM1509" s="41"/>
      <c r="AO1509" s="41"/>
      <c r="AQ1509" s="41"/>
      <c r="AS1509" s="41"/>
      <c r="AU1509" s="41"/>
      <c r="AW1509" s="41"/>
      <c r="AY1509" s="41"/>
      <c r="BA1509" s="41"/>
      <c r="BC1509" s="41"/>
      <c r="BE1509" s="41"/>
      <c r="BG1509" s="41"/>
      <c r="BI1509" s="41"/>
      <c r="BK1509" s="41"/>
      <c r="BM1509" s="41"/>
      <c r="BO1509" s="41"/>
    </row>
    <row r="1510" spans="13:67" x14ac:dyDescent="0.2">
      <c r="M1510" s="41"/>
      <c r="O1510" s="41"/>
      <c r="Q1510" s="41"/>
      <c r="S1510" s="41"/>
      <c r="U1510" s="41"/>
      <c r="W1510" s="41"/>
      <c r="Y1510" s="41"/>
      <c r="AA1510" s="41"/>
      <c r="AC1510" s="41"/>
      <c r="AE1510" s="41"/>
      <c r="AG1510" s="41"/>
      <c r="AI1510" s="41"/>
      <c r="AK1510" s="41"/>
      <c r="AM1510" s="41"/>
      <c r="AO1510" s="41"/>
      <c r="AQ1510" s="41"/>
      <c r="AS1510" s="41"/>
      <c r="AU1510" s="41"/>
      <c r="AW1510" s="41"/>
      <c r="AY1510" s="41"/>
      <c r="BA1510" s="41"/>
      <c r="BC1510" s="41"/>
      <c r="BE1510" s="41"/>
      <c r="BG1510" s="41"/>
      <c r="BI1510" s="41"/>
      <c r="BK1510" s="41"/>
      <c r="BM1510" s="41"/>
      <c r="BO1510" s="41"/>
    </row>
    <row r="1511" spans="13:67" x14ac:dyDescent="0.2">
      <c r="M1511" s="41"/>
      <c r="O1511" s="41"/>
      <c r="Q1511" s="41"/>
      <c r="S1511" s="41"/>
      <c r="U1511" s="41"/>
      <c r="W1511" s="41"/>
      <c r="Y1511" s="41"/>
      <c r="AA1511" s="41"/>
      <c r="AC1511" s="41"/>
      <c r="AE1511" s="41"/>
      <c r="AG1511" s="41"/>
      <c r="AI1511" s="41"/>
      <c r="AK1511" s="41"/>
      <c r="AM1511" s="41"/>
      <c r="AO1511" s="41"/>
      <c r="AQ1511" s="41"/>
      <c r="AS1511" s="41"/>
      <c r="AU1511" s="41"/>
      <c r="AW1511" s="41"/>
      <c r="AY1511" s="41"/>
      <c r="BA1511" s="41"/>
      <c r="BC1511" s="41"/>
      <c r="BE1511" s="41"/>
      <c r="BG1511" s="41"/>
      <c r="BI1511" s="41"/>
      <c r="BK1511" s="41"/>
      <c r="BM1511" s="41"/>
      <c r="BO1511" s="41"/>
    </row>
    <row r="1512" spans="13:67" x14ac:dyDescent="0.2">
      <c r="M1512" s="41"/>
      <c r="O1512" s="41"/>
      <c r="Q1512" s="41"/>
      <c r="S1512" s="41"/>
      <c r="U1512" s="41"/>
      <c r="W1512" s="41"/>
      <c r="Y1512" s="41"/>
      <c r="AA1512" s="41"/>
      <c r="AC1512" s="41"/>
      <c r="AE1512" s="41"/>
      <c r="AG1512" s="41"/>
      <c r="AI1512" s="41"/>
      <c r="AK1512" s="41"/>
      <c r="AM1512" s="41"/>
      <c r="AO1512" s="41"/>
      <c r="AQ1512" s="41"/>
      <c r="AS1512" s="41"/>
      <c r="AU1512" s="41"/>
      <c r="AW1512" s="41"/>
      <c r="AY1512" s="41"/>
      <c r="BA1512" s="41"/>
      <c r="BC1512" s="41"/>
      <c r="BE1512" s="41"/>
      <c r="BG1512" s="41"/>
      <c r="BI1512" s="41"/>
      <c r="BK1512" s="41"/>
      <c r="BM1512" s="41"/>
      <c r="BO1512" s="41"/>
    </row>
    <row r="1513" spans="13:67" x14ac:dyDescent="0.2">
      <c r="M1513" s="41"/>
      <c r="O1513" s="41"/>
      <c r="Q1513" s="41"/>
      <c r="S1513" s="41"/>
      <c r="U1513" s="41"/>
      <c r="W1513" s="41"/>
      <c r="Y1513" s="41"/>
      <c r="AA1513" s="41"/>
      <c r="AC1513" s="41"/>
      <c r="AE1513" s="41"/>
      <c r="AG1513" s="41"/>
      <c r="AI1513" s="41"/>
      <c r="AK1513" s="41"/>
      <c r="AM1513" s="41"/>
      <c r="AO1513" s="41"/>
      <c r="AQ1513" s="41"/>
      <c r="AS1513" s="41"/>
      <c r="AU1513" s="41"/>
      <c r="AW1513" s="41"/>
      <c r="AY1513" s="41"/>
      <c r="BA1513" s="41"/>
      <c r="BC1513" s="41"/>
      <c r="BE1513" s="41"/>
      <c r="BG1513" s="41"/>
      <c r="BI1513" s="41"/>
      <c r="BK1513" s="41"/>
      <c r="BM1513" s="41"/>
      <c r="BO1513" s="41"/>
    </row>
    <row r="1514" spans="13:67" x14ac:dyDescent="0.2">
      <c r="M1514" s="41"/>
      <c r="O1514" s="41"/>
      <c r="Q1514" s="41"/>
      <c r="S1514" s="41"/>
      <c r="U1514" s="41"/>
      <c r="W1514" s="41"/>
      <c r="Y1514" s="41"/>
      <c r="AA1514" s="41"/>
      <c r="AC1514" s="41"/>
      <c r="AE1514" s="41"/>
      <c r="AG1514" s="41"/>
      <c r="AI1514" s="41"/>
      <c r="AK1514" s="41"/>
      <c r="AM1514" s="41"/>
      <c r="AO1514" s="41"/>
      <c r="AQ1514" s="41"/>
      <c r="AS1514" s="41"/>
      <c r="AU1514" s="41"/>
      <c r="AW1514" s="41"/>
      <c r="AY1514" s="41"/>
      <c r="BA1514" s="41"/>
      <c r="BC1514" s="41"/>
      <c r="BE1514" s="41"/>
      <c r="BG1514" s="41"/>
      <c r="BI1514" s="41"/>
      <c r="BK1514" s="41"/>
      <c r="BM1514" s="41"/>
      <c r="BO1514" s="41"/>
    </row>
    <row r="1515" spans="13:67" x14ac:dyDescent="0.2">
      <c r="M1515" s="41"/>
      <c r="O1515" s="41"/>
      <c r="Q1515" s="41"/>
      <c r="S1515" s="41"/>
      <c r="U1515" s="41"/>
      <c r="W1515" s="41"/>
      <c r="Y1515" s="41"/>
      <c r="AA1515" s="41"/>
      <c r="AC1515" s="41"/>
      <c r="AE1515" s="41"/>
      <c r="AG1515" s="41"/>
      <c r="AI1515" s="41"/>
      <c r="AK1515" s="41"/>
      <c r="AM1515" s="41"/>
      <c r="AO1515" s="41"/>
      <c r="AQ1515" s="41"/>
      <c r="AS1515" s="41"/>
      <c r="AU1515" s="41"/>
      <c r="AW1515" s="41"/>
      <c r="AY1515" s="41"/>
      <c r="BA1515" s="41"/>
      <c r="BC1515" s="41"/>
      <c r="BE1515" s="41"/>
      <c r="BG1515" s="41"/>
      <c r="BI1515" s="41"/>
      <c r="BK1515" s="41"/>
      <c r="BM1515" s="41"/>
      <c r="BO1515" s="41"/>
    </row>
    <row r="1516" spans="13:67" x14ac:dyDescent="0.2">
      <c r="M1516" s="41"/>
      <c r="O1516" s="41"/>
      <c r="Q1516" s="41"/>
      <c r="S1516" s="41"/>
      <c r="U1516" s="41"/>
      <c r="W1516" s="41"/>
      <c r="Y1516" s="41"/>
      <c r="AA1516" s="41"/>
      <c r="AC1516" s="41"/>
      <c r="AE1516" s="41"/>
      <c r="AG1516" s="41"/>
      <c r="AI1516" s="41"/>
      <c r="AK1516" s="41"/>
      <c r="AM1516" s="41"/>
      <c r="AO1516" s="41"/>
      <c r="AQ1516" s="41"/>
      <c r="AS1516" s="41"/>
      <c r="AU1516" s="41"/>
      <c r="AW1516" s="41"/>
      <c r="AY1516" s="41"/>
      <c r="BA1516" s="41"/>
      <c r="BC1516" s="41"/>
      <c r="BE1516" s="41"/>
      <c r="BG1516" s="41"/>
      <c r="BI1516" s="41"/>
      <c r="BK1516" s="41"/>
      <c r="BM1516" s="41"/>
      <c r="BO1516" s="41"/>
    </row>
    <row r="1517" spans="13:67" x14ac:dyDescent="0.2">
      <c r="M1517" s="41"/>
      <c r="O1517" s="41"/>
      <c r="Q1517" s="41"/>
      <c r="S1517" s="41"/>
      <c r="U1517" s="41"/>
      <c r="W1517" s="41"/>
      <c r="Y1517" s="41"/>
      <c r="AA1517" s="41"/>
      <c r="AC1517" s="41"/>
      <c r="AE1517" s="41"/>
      <c r="AG1517" s="41"/>
      <c r="AI1517" s="41"/>
      <c r="AK1517" s="41"/>
      <c r="AM1517" s="41"/>
      <c r="AO1517" s="41"/>
      <c r="AQ1517" s="41"/>
      <c r="AS1517" s="41"/>
      <c r="AU1517" s="41"/>
      <c r="AW1517" s="41"/>
      <c r="AY1517" s="41"/>
      <c r="BA1517" s="41"/>
      <c r="BC1517" s="41"/>
      <c r="BE1517" s="41"/>
      <c r="BG1517" s="41"/>
      <c r="BI1517" s="41"/>
      <c r="BK1517" s="41"/>
      <c r="BM1517" s="41"/>
      <c r="BO1517" s="41"/>
    </row>
    <row r="1518" spans="13:67" x14ac:dyDescent="0.2">
      <c r="M1518" s="41"/>
      <c r="O1518" s="41"/>
      <c r="Q1518" s="41"/>
      <c r="S1518" s="41"/>
      <c r="U1518" s="41"/>
      <c r="W1518" s="41"/>
      <c r="Y1518" s="41"/>
      <c r="AA1518" s="41"/>
      <c r="AC1518" s="41"/>
      <c r="AE1518" s="41"/>
      <c r="AG1518" s="41"/>
      <c r="AI1518" s="41"/>
      <c r="AK1518" s="41"/>
      <c r="AM1518" s="41"/>
      <c r="AO1518" s="41"/>
      <c r="AQ1518" s="41"/>
      <c r="AS1518" s="41"/>
      <c r="AU1518" s="41"/>
      <c r="AW1518" s="41"/>
      <c r="AY1518" s="41"/>
      <c r="BA1518" s="41"/>
      <c r="BC1518" s="41"/>
      <c r="BE1518" s="41"/>
      <c r="BG1518" s="41"/>
      <c r="BI1518" s="41"/>
      <c r="BK1518" s="41"/>
      <c r="BM1518" s="41"/>
      <c r="BO1518" s="41"/>
    </row>
    <row r="1519" spans="13:67" x14ac:dyDescent="0.2">
      <c r="M1519" s="41"/>
      <c r="O1519" s="41"/>
      <c r="Q1519" s="41"/>
      <c r="S1519" s="41"/>
      <c r="U1519" s="41"/>
      <c r="W1519" s="41"/>
      <c r="Y1519" s="41"/>
      <c r="AA1519" s="41"/>
      <c r="AC1519" s="41"/>
      <c r="AE1519" s="41"/>
      <c r="AG1519" s="41"/>
      <c r="AI1519" s="41"/>
      <c r="AK1519" s="41"/>
      <c r="AM1519" s="41"/>
      <c r="AO1519" s="41"/>
      <c r="AQ1519" s="41"/>
      <c r="AS1519" s="41"/>
      <c r="AU1519" s="41"/>
      <c r="AW1519" s="41"/>
      <c r="AY1519" s="41"/>
      <c r="BA1519" s="41"/>
      <c r="BC1519" s="41"/>
      <c r="BE1519" s="41"/>
      <c r="BG1519" s="41"/>
      <c r="BI1519" s="41"/>
      <c r="BK1519" s="41"/>
      <c r="BM1519" s="41"/>
      <c r="BO1519" s="41"/>
    </row>
    <row r="1520" spans="13:67" x14ac:dyDescent="0.2">
      <c r="M1520" s="41"/>
      <c r="O1520" s="41"/>
      <c r="Q1520" s="41"/>
      <c r="S1520" s="41"/>
      <c r="U1520" s="41"/>
      <c r="W1520" s="41"/>
      <c r="Y1520" s="41"/>
      <c r="AA1520" s="41"/>
      <c r="AC1520" s="41"/>
      <c r="AE1520" s="41"/>
      <c r="AG1520" s="41"/>
      <c r="AI1520" s="41"/>
      <c r="AK1520" s="41"/>
      <c r="AM1520" s="41"/>
      <c r="AO1520" s="41"/>
      <c r="AQ1520" s="41"/>
      <c r="AS1520" s="41"/>
      <c r="AU1520" s="41"/>
      <c r="AW1520" s="41"/>
      <c r="AY1520" s="41"/>
      <c r="BA1520" s="41"/>
      <c r="BC1520" s="41"/>
      <c r="BE1520" s="41"/>
      <c r="BG1520" s="41"/>
      <c r="BI1520" s="41"/>
      <c r="BK1520" s="41"/>
      <c r="BM1520" s="41"/>
      <c r="BO1520" s="41"/>
    </row>
    <row r="1521" spans="13:67" x14ac:dyDescent="0.2">
      <c r="M1521" s="41"/>
      <c r="O1521" s="41"/>
      <c r="Q1521" s="41"/>
      <c r="S1521" s="41"/>
      <c r="U1521" s="41"/>
      <c r="W1521" s="41"/>
      <c r="Y1521" s="41"/>
      <c r="AA1521" s="41"/>
      <c r="AC1521" s="41"/>
      <c r="AE1521" s="41"/>
      <c r="AG1521" s="41"/>
      <c r="AI1521" s="41"/>
      <c r="AK1521" s="41"/>
      <c r="AM1521" s="41"/>
      <c r="AO1521" s="41"/>
      <c r="AQ1521" s="41"/>
      <c r="AS1521" s="41"/>
      <c r="AU1521" s="41"/>
      <c r="AW1521" s="41"/>
      <c r="AY1521" s="41"/>
      <c r="BA1521" s="41"/>
      <c r="BC1521" s="41"/>
      <c r="BE1521" s="41"/>
      <c r="BG1521" s="41"/>
      <c r="BI1521" s="41"/>
      <c r="BK1521" s="41"/>
      <c r="BM1521" s="41"/>
      <c r="BO1521" s="41"/>
    </row>
    <row r="1522" spans="13:67" x14ac:dyDescent="0.2">
      <c r="M1522" s="41"/>
      <c r="O1522" s="41"/>
      <c r="Q1522" s="41"/>
      <c r="S1522" s="41"/>
      <c r="U1522" s="41"/>
      <c r="W1522" s="41"/>
      <c r="Y1522" s="41"/>
      <c r="AA1522" s="41"/>
      <c r="AC1522" s="41"/>
      <c r="AE1522" s="41"/>
      <c r="AG1522" s="41"/>
      <c r="AI1522" s="41"/>
      <c r="AK1522" s="41"/>
      <c r="AM1522" s="41"/>
      <c r="AO1522" s="41"/>
      <c r="AQ1522" s="41"/>
      <c r="AS1522" s="41"/>
      <c r="AU1522" s="41"/>
      <c r="AW1522" s="41"/>
      <c r="AY1522" s="41"/>
      <c r="BA1522" s="41"/>
      <c r="BC1522" s="41"/>
      <c r="BE1522" s="41"/>
      <c r="BG1522" s="41"/>
      <c r="BI1522" s="41"/>
      <c r="BK1522" s="41"/>
      <c r="BM1522" s="41"/>
      <c r="BO1522" s="41"/>
    </row>
    <row r="1523" spans="13:67" x14ac:dyDescent="0.2">
      <c r="M1523" s="41"/>
      <c r="O1523" s="41"/>
      <c r="Q1523" s="41"/>
      <c r="S1523" s="41"/>
      <c r="U1523" s="41"/>
      <c r="W1523" s="41"/>
      <c r="Y1523" s="41"/>
      <c r="AA1523" s="41"/>
      <c r="AC1523" s="41"/>
      <c r="AE1523" s="41"/>
      <c r="AG1523" s="41"/>
      <c r="AI1523" s="41"/>
      <c r="AK1523" s="41"/>
      <c r="AM1523" s="41"/>
      <c r="AO1523" s="41"/>
      <c r="AQ1523" s="41"/>
      <c r="AS1523" s="41"/>
      <c r="AU1523" s="41"/>
      <c r="AW1523" s="41"/>
      <c r="AY1523" s="41"/>
      <c r="BA1523" s="41"/>
      <c r="BC1523" s="41"/>
      <c r="BE1523" s="41"/>
      <c r="BG1523" s="41"/>
      <c r="BI1523" s="41"/>
      <c r="BK1523" s="41"/>
      <c r="BM1523" s="41"/>
      <c r="BO1523" s="41"/>
    </row>
    <row r="1524" spans="13:67" x14ac:dyDescent="0.2">
      <c r="M1524" s="41"/>
      <c r="O1524" s="41"/>
      <c r="Q1524" s="41"/>
      <c r="S1524" s="41"/>
      <c r="U1524" s="41"/>
      <c r="W1524" s="41"/>
      <c r="Y1524" s="41"/>
      <c r="AA1524" s="41"/>
      <c r="AC1524" s="41"/>
      <c r="AE1524" s="41"/>
      <c r="AG1524" s="41"/>
      <c r="AI1524" s="41"/>
      <c r="AK1524" s="41"/>
      <c r="AM1524" s="41"/>
      <c r="AO1524" s="41"/>
      <c r="AQ1524" s="41"/>
      <c r="AS1524" s="41"/>
      <c r="AU1524" s="41"/>
      <c r="AW1524" s="41"/>
      <c r="AY1524" s="41"/>
      <c r="BA1524" s="41"/>
      <c r="BC1524" s="41"/>
      <c r="BE1524" s="41"/>
      <c r="BG1524" s="41"/>
      <c r="BI1524" s="41"/>
      <c r="BK1524" s="41"/>
      <c r="BM1524" s="41"/>
      <c r="BO1524" s="41"/>
    </row>
    <row r="1525" spans="13:67" x14ac:dyDescent="0.2">
      <c r="M1525" s="41"/>
      <c r="O1525" s="41"/>
      <c r="Q1525" s="41"/>
      <c r="S1525" s="41"/>
      <c r="U1525" s="41"/>
      <c r="W1525" s="41"/>
      <c r="Y1525" s="41"/>
      <c r="AA1525" s="41"/>
      <c r="AC1525" s="41"/>
      <c r="AE1525" s="41"/>
      <c r="AG1525" s="41"/>
      <c r="AI1525" s="41"/>
      <c r="AK1525" s="41"/>
      <c r="AM1525" s="41"/>
      <c r="AO1525" s="41"/>
      <c r="AQ1525" s="41"/>
      <c r="AS1525" s="41"/>
      <c r="AU1525" s="41"/>
      <c r="AW1525" s="41"/>
      <c r="AY1525" s="41"/>
      <c r="BA1525" s="41"/>
      <c r="BC1525" s="41"/>
      <c r="BE1525" s="41"/>
      <c r="BG1525" s="41"/>
      <c r="BI1525" s="41"/>
      <c r="BK1525" s="41"/>
      <c r="BM1525" s="41"/>
      <c r="BO1525" s="41"/>
    </row>
    <row r="1526" spans="13:67" x14ac:dyDescent="0.2">
      <c r="M1526" s="41"/>
      <c r="O1526" s="41"/>
      <c r="Q1526" s="41"/>
      <c r="S1526" s="41"/>
      <c r="U1526" s="41"/>
      <c r="W1526" s="41"/>
      <c r="Y1526" s="41"/>
      <c r="AA1526" s="41"/>
      <c r="AC1526" s="41"/>
      <c r="AE1526" s="41"/>
      <c r="AG1526" s="41"/>
      <c r="AI1526" s="41"/>
      <c r="AK1526" s="41"/>
      <c r="AM1526" s="41"/>
      <c r="AO1526" s="41"/>
      <c r="AQ1526" s="41"/>
      <c r="AS1526" s="41"/>
      <c r="AU1526" s="41"/>
      <c r="AW1526" s="41"/>
      <c r="AY1526" s="41"/>
      <c r="BA1526" s="41"/>
      <c r="BC1526" s="41"/>
      <c r="BE1526" s="41"/>
      <c r="BG1526" s="41"/>
      <c r="BI1526" s="41"/>
      <c r="BK1526" s="41"/>
      <c r="BM1526" s="41"/>
      <c r="BO1526" s="41"/>
    </row>
    <row r="1527" spans="13:67" x14ac:dyDescent="0.2">
      <c r="M1527" s="41"/>
      <c r="O1527" s="41"/>
      <c r="Q1527" s="41"/>
      <c r="S1527" s="41"/>
      <c r="U1527" s="41"/>
      <c r="W1527" s="41"/>
      <c r="Y1527" s="41"/>
      <c r="AA1527" s="41"/>
      <c r="AC1527" s="41"/>
      <c r="AE1527" s="41"/>
      <c r="AG1527" s="41"/>
      <c r="AI1527" s="41"/>
      <c r="AK1527" s="41"/>
      <c r="AM1527" s="41"/>
      <c r="AO1527" s="41"/>
      <c r="AQ1527" s="41"/>
      <c r="AS1527" s="41"/>
      <c r="AU1527" s="41"/>
      <c r="AW1527" s="41"/>
      <c r="AY1527" s="41"/>
      <c r="BA1527" s="41"/>
      <c r="BC1527" s="41"/>
      <c r="BE1527" s="41"/>
      <c r="BG1527" s="41"/>
      <c r="BI1527" s="41"/>
      <c r="BK1527" s="41"/>
      <c r="BM1527" s="41"/>
      <c r="BO1527" s="41"/>
    </row>
    <row r="1528" spans="13:67" x14ac:dyDescent="0.2">
      <c r="M1528" s="41"/>
      <c r="O1528" s="41"/>
      <c r="Q1528" s="41"/>
      <c r="S1528" s="41"/>
      <c r="U1528" s="41"/>
      <c r="W1528" s="41"/>
      <c r="Y1528" s="41"/>
      <c r="AA1528" s="41"/>
      <c r="AC1528" s="41"/>
      <c r="AE1528" s="41"/>
      <c r="AG1528" s="41"/>
      <c r="AI1528" s="41"/>
      <c r="AK1528" s="41"/>
      <c r="AM1528" s="41"/>
      <c r="AO1528" s="41"/>
      <c r="AQ1528" s="41"/>
      <c r="AS1528" s="41"/>
      <c r="AU1528" s="41"/>
      <c r="AW1528" s="41"/>
      <c r="AY1528" s="41"/>
      <c r="BA1528" s="41"/>
      <c r="BC1528" s="41"/>
      <c r="BE1528" s="41"/>
      <c r="BG1528" s="41"/>
      <c r="BI1528" s="41"/>
      <c r="BK1528" s="41"/>
      <c r="BM1528" s="41"/>
      <c r="BO1528" s="41"/>
    </row>
    <row r="1529" spans="13:67" x14ac:dyDescent="0.2">
      <c r="M1529" s="41"/>
      <c r="O1529" s="41"/>
      <c r="Q1529" s="41"/>
      <c r="S1529" s="41"/>
      <c r="U1529" s="41"/>
      <c r="W1529" s="41"/>
      <c r="Y1529" s="41"/>
      <c r="AA1529" s="41"/>
      <c r="AC1529" s="41"/>
      <c r="AE1529" s="41"/>
      <c r="AG1529" s="41"/>
      <c r="AI1529" s="41"/>
      <c r="AK1529" s="41"/>
      <c r="AM1529" s="41"/>
      <c r="AO1529" s="41"/>
      <c r="AQ1529" s="41"/>
      <c r="AS1529" s="41"/>
      <c r="AU1529" s="41"/>
      <c r="AW1529" s="41"/>
      <c r="AY1529" s="41"/>
      <c r="BA1529" s="41"/>
      <c r="BC1529" s="41"/>
      <c r="BE1529" s="41"/>
      <c r="BG1529" s="41"/>
      <c r="BI1529" s="41"/>
      <c r="BK1529" s="41"/>
      <c r="BM1529" s="41"/>
      <c r="BO1529" s="41"/>
    </row>
    <row r="1530" spans="13:67" x14ac:dyDescent="0.2">
      <c r="M1530" s="41"/>
      <c r="O1530" s="41"/>
      <c r="Q1530" s="41"/>
      <c r="S1530" s="41"/>
      <c r="U1530" s="41"/>
      <c r="W1530" s="41"/>
      <c r="Y1530" s="41"/>
      <c r="AA1530" s="41"/>
      <c r="AC1530" s="41"/>
      <c r="AE1530" s="41"/>
      <c r="AG1530" s="41"/>
      <c r="AI1530" s="41"/>
      <c r="AK1530" s="41"/>
      <c r="AM1530" s="41"/>
      <c r="AO1530" s="41"/>
      <c r="AQ1530" s="41"/>
      <c r="AS1530" s="41"/>
      <c r="AU1530" s="41"/>
      <c r="AW1530" s="41"/>
      <c r="AY1530" s="41"/>
      <c r="BA1530" s="41"/>
      <c r="BC1530" s="41"/>
      <c r="BE1530" s="41"/>
      <c r="BG1530" s="41"/>
      <c r="BI1530" s="41"/>
      <c r="BK1530" s="41"/>
      <c r="BM1530" s="41"/>
      <c r="BO1530" s="41"/>
    </row>
    <row r="1531" spans="13:67" x14ac:dyDescent="0.2">
      <c r="M1531" s="41"/>
      <c r="O1531" s="41"/>
      <c r="Q1531" s="41"/>
      <c r="S1531" s="41"/>
      <c r="U1531" s="41"/>
      <c r="W1531" s="41"/>
      <c r="Y1531" s="41"/>
      <c r="AA1531" s="41"/>
      <c r="AC1531" s="41"/>
      <c r="AE1531" s="41"/>
      <c r="AG1531" s="41"/>
      <c r="AI1531" s="41"/>
      <c r="AK1531" s="41"/>
      <c r="AM1531" s="41"/>
      <c r="AO1531" s="41"/>
      <c r="AQ1531" s="41"/>
      <c r="AS1531" s="41"/>
      <c r="AU1531" s="41"/>
      <c r="AW1531" s="41"/>
      <c r="AY1531" s="41"/>
      <c r="BA1531" s="41"/>
      <c r="BC1531" s="41"/>
      <c r="BE1531" s="41"/>
      <c r="BG1531" s="41"/>
      <c r="BI1531" s="41"/>
      <c r="BK1531" s="41"/>
      <c r="BM1531" s="41"/>
      <c r="BO1531" s="41"/>
    </row>
    <row r="1532" spans="13:67" x14ac:dyDescent="0.2">
      <c r="M1532" s="41"/>
      <c r="O1532" s="41"/>
      <c r="Q1532" s="41"/>
      <c r="S1532" s="41"/>
      <c r="U1532" s="41"/>
      <c r="W1532" s="41"/>
      <c r="Y1532" s="41"/>
      <c r="AA1532" s="41"/>
      <c r="AC1532" s="41"/>
      <c r="AE1532" s="41"/>
      <c r="AG1532" s="41"/>
      <c r="AI1532" s="41"/>
      <c r="AK1532" s="41"/>
      <c r="AM1532" s="41"/>
      <c r="AO1532" s="41"/>
      <c r="AQ1532" s="41"/>
      <c r="AS1532" s="41"/>
      <c r="AU1532" s="41"/>
      <c r="AW1532" s="41"/>
      <c r="AY1532" s="41"/>
      <c r="BA1532" s="41"/>
      <c r="BC1532" s="41"/>
      <c r="BE1532" s="41"/>
      <c r="BG1532" s="41"/>
      <c r="BI1532" s="41"/>
      <c r="BK1532" s="41"/>
      <c r="BM1532" s="41"/>
      <c r="BO1532" s="41"/>
    </row>
    <row r="1533" spans="13:67" x14ac:dyDescent="0.2">
      <c r="M1533" s="41"/>
      <c r="O1533" s="41"/>
      <c r="Q1533" s="41"/>
      <c r="S1533" s="41"/>
      <c r="U1533" s="41"/>
      <c r="W1533" s="41"/>
      <c r="Y1533" s="41"/>
      <c r="AA1533" s="41"/>
      <c r="AC1533" s="41"/>
      <c r="AE1533" s="41"/>
      <c r="AG1533" s="41"/>
      <c r="AI1533" s="41"/>
      <c r="AK1533" s="41"/>
      <c r="AM1533" s="41"/>
      <c r="AO1533" s="41"/>
      <c r="AQ1533" s="41"/>
      <c r="AS1533" s="41"/>
      <c r="AU1533" s="41"/>
      <c r="AW1533" s="41"/>
      <c r="AY1533" s="41"/>
      <c r="BA1533" s="41"/>
      <c r="BC1533" s="41"/>
      <c r="BE1533" s="41"/>
      <c r="BG1533" s="41"/>
      <c r="BI1533" s="41"/>
      <c r="BK1533" s="41"/>
      <c r="BM1533" s="41"/>
      <c r="BO1533" s="41"/>
    </row>
    <row r="1534" spans="13:67" x14ac:dyDescent="0.2">
      <c r="M1534" s="41"/>
      <c r="O1534" s="41"/>
      <c r="Q1534" s="41"/>
      <c r="S1534" s="41"/>
      <c r="U1534" s="41"/>
      <c r="W1534" s="41"/>
      <c r="Y1534" s="41"/>
      <c r="AA1534" s="41"/>
      <c r="AC1534" s="41"/>
      <c r="AE1534" s="41"/>
      <c r="AG1534" s="41"/>
      <c r="AI1534" s="41"/>
      <c r="AK1534" s="41"/>
      <c r="AM1534" s="41"/>
      <c r="AO1534" s="41"/>
      <c r="AQ1534" s="41"/>
      <c r="AS1534" s="41"/>
      <c r="AU1534" s="41"/>
      <c r="AW1534" s="41"/>
      <c r="AY1534" s="41"/>
      <c r="BA1534" s="41"/>
      <c r="BC1534" s="41"/>
      <c r="BE1534" s="41"/>
      <c r="BG1534" s="41"/>
      <c r="BI1534" s="41"/>
      <c r="BK1534" s="41"/>
      <c r="BM1534" s="41"/>
      <c r="BO1534" s="41"/>
    </row>
    <row r="1535" spans="13:67" x14ac:dyDescent="0.2">
      <c r="M1535" s="41"/>
      <c r="O1535" s="41"/>
      <c r="Q1535" s="41"/>
      <c r="S1535" s="41"/>
      <c r="U1535" s="41"/>
      <c r="W1535" s="41"/>
      <c r="Y1535" s="41"/>
      <c r="AA1535" s="41"/>
      <c r="AC1535" s="41"/>
      <c r="AE1535" s="41"/>
      <c r="AG1535" s="41"/>
      <c r="AI1535" s="41"/>
      <c r="AK1535" s="41"/>
      <c r="AM1535" s="41"/>
      <c r="AO1535" s="41"/>
      <c r="AQ1535" s="41"/>
      <c r="AS1535" s="41"/>
      <c r="AU1535" s="41"/>
      <c r="AW1535" s="41"/>
      <c r="AY1535" s="41"/>
      <c r="BA1535" s="41"/>
      <c r="BC1535" s="41"/>
      <c r="BE1535" s="41"/>
      <c r="BG1535" s="41"/>
      <c r="BI1535" s="41"/>
      <c r="BK1535" s="41"/>
      <c r="BM1535" s="41"/>
      <c r="BO1535" s="41"/>
    </row>
    <row r="1536" spans="13:67" x14ac:dyDescent="0.2">
      <c r="M1536" s="41"/>
      <c r="O1536" s="41"/>
      <c r="Q1536" s="41"/>
      <c r="S1536" s="41"/>
      <c r="U1536" s="41"/>
      <c r="W1536" s="41"/>
      <c r="Y1536" s="41"/>
      <c r="AA1536" s="41"/>
      <c r="AC1536" s="41"/>
      <c r="AE1536" s="41"/>
      <c r="AG1536" s="41"/>
      <c r="AI1536" s="41"/>
      <c r="AK1536" s="41"/>
      <c r="AM1536" s="41"/>
      <c r="AO1536" s="41"/>
      <c r="AQ1536" s="41"/>
      <c r="AS1536" s="41"/>
      <c r="AU1536" s="41"/>
      <c r="AW1536" s="41"/>
      <c r="AY1536" s="41"/>
      <c r="BA1536" s="41"/>
      <c r="BC1536" s="41"/>
      <c r="BE1536" s="41"/>
      <c r="BG1536" s="41"/>
      <c r="BI1536" s="41"/>
      <c r="BK1536" s="41"/>
      <c r="BM1536" s="41"/>
      <c r="BO1536" s="41"/>
    </row>
    <row r="1537" spans="13:67" x14ac:dyDescent="0.2">
      <c r="M1537" s="41"/>
      <c r="O1537" s="41"/>
      <c r="Q1537" s="41"/>
      <c r="S1537" s="41"/>
      <c r="U1537" s="41"/>
      <c r="W1537" s="41"/>
      <c r="Y1537" s="41"/>
      <c r="AA1537" s="41"/>
      <c r="AC1537" s="41"/>
      <c r="AE1537" s="41"/>
      <c r="AG1537" s="41"/>
      <c r="AI1537" s="41"/>
      <c r="AK1537" s="41"/>
      <c r="AM1537" s="41"/>
      <c r="AO1537" s="41"/>
      <c r="AQ1537" s="41"/>
      <c r="AS1537" s="41"/>
      <c r="AU1537" s="41"/>
      <c r="AW1537" s="41"/>
      <c r="AY1537" s="41"/>
      <c r="BA1537" s="41"/>
      <c r="BC1537" s="41"/>
      <c r="BE1537" s="41"/>
      <c r="BG1537" s="41"/>
      <c r="BI1537" s="41"/>
      <c r="BK1537" s="41"/>
      <c r="BM1537" s="41"/>
      <c r="BO1537" s="41"/>
    </row>
    <row r="1538" spans="13:67" x14ac:dyDescent="0.2">
      <c r="M1538" s="41"/>
      <c r="O1538" s="41"/>
      <c r="Q1538" s="41"/>
      <c r="S1538" s="41"/>
      <c r="U1538" s="41"/>
      <c r="W1538" s="41"/>
      <c r="Y1538" s="41"/>
      <c r="AA1538" s="41"/>
      <c r="AC1538" s="41"/>
      <c r="AE1538" s="41"/>
      <c r="AG1538" s="41"/>
      <c r="AI1538" s="41"/>
      <c r="AK1538" s="41"/>
      <c r="AM1538" s="41"/>
      <c r="AO1538" s="41"/>
      <c r="AQ1538" s="41"/>
      <c r="AS1538" s="41"/>
      <c r="AU1538" s="41"/>
      <c r="AW1538" s="41"/>
      <c r="AY1538" s="41"/>
      <c r="BA1538" s="41"/>
      <c r="BC1538" s="41"/>
      <c r="BE1538" s="41"/>
      <c r="BG1538" s="41"/>
      <c r="BI1538" s="41"/>
      <c r="BK1538" s="41"/>
      <c r="BM1538" s="41"/>
      <c r="BO1538" s="41"/>
    </row>
    <row r="1539" spans="13:67" x14ac:dyDescent="0.2">
      <c r="M1539" s="41"/>
      <c r="O1539" s="41"/>
      <c r="Q1539" s="41"/>
      <c r="S1539" s="41"/>
      <c r="U1539" s="41"/>
      <c r="W1539" s="41"/>
      <c r="Y1539" s="41"/>
      <c r="AA1539" s="41"/>
      <c r="AC1539" s="41"/>
      <c r="AE1539" s="41"/>
      <c r="AG1539" s="41"/>
      <c r="AI1539" s="41"/>
      <c r="AK1539" s="41"/>
      <c r="AM1539" s="41"/>
      <c r="AO1539" s="41"/>
      <c r="AQ1539" s="41"/>
      <c r="AS1539" s="41"/>
      <c r="AU1539" s="41"/>
      <c r="AW1539" s="41"/>
      <c r="AY1539" s="41"/>
      <c r="BA1539" s="41"/>
      <c r="BC1539" s="41"/>
      <c r="BE1539" s="41"/>
      <c r="BG1539" s="41"/>
      <c r="BI1539" s="41"/>
      <c r="BK1539" s="41"/>
      <c r="BM1539" s="41"/>
      <c r="BO1539" s="41"/>
    </row>
    <row r="1540" spans="13:67" x14ac:dyDescent="0.2">
      <c r="M1540" s="41"/>
      <c r="O1540" s="41"/>
      <c r="Q1540" s="41"/>
      <c r="S1540" s="41"/>
      <c r="U1540" s="41"/>
      <c r="W1540" s="41"/>
      <c r="Y1540" s="41"/>
      <c r="AA1540" s="41"/>
      <c r="AC1540" s="41"/>
      <c r="AE1540" s="41"/>
      <c r="AG1540" s="41"/>
      <c r="AI1540" s="41"/>
      <c r="AK1540" s="41"/>
      <c r="AM1540" s="41"/>
      <c r="AO1540" s="41"/>
      <c r="AQ1540" s="41"/>
      <c r="AS1540" s="41"/>
      <c r="AU1540" s="41"/>
      <c r="AW1540" s="41"/>
      <c r="AY1540" s="41"/>
      <c r="BA1540" s="41"/>
      <c r="BC1540" s="41"/>
      <c r="BE1540" s="41"/>
      <c r="BG1540" s="41"/>
      <c r="BI1540" s="41"/>
      <c r="BK1540" s="41"/>
      <c r="BM1540" s="41"/>
      <c r="BO1540" s="41"/>
    </row>
    <row r="1541" spans="13:67" x14ac:dyDescent="0.2">
      <c r="M1541" s="41"/>
      <c r="O1541" s="41"/>
      <c r="Q1541" s="41"/>
      <c r="S1541" s="41"/>
      <c r="U1541" s="41"/>
      <c r="W1541" s="41"/>
      <c r="Y1541" s="41"/>
      <c r="AA1541" s="41"/>
      <c r="AC1541" s="41"/>
      <c r="AE1541" s="41"/>
      <c r="AG1541" s="41"/>
      <c r="AI1541" s="41"/>
      <c r="AK1541" s="41"/>
      <c r="AM1541" s="41"/>
      <c r="AO1541" s="41"/>
      <c r="AQ1541" s="41"/>
      <c r="AS1541" s="41"/>
      <c r="AU1541" s="41"/>
      <c r="AW1541" s="41"/>
      <c r="AY1541" s="41"/>
      <c r="BA1541" s="41"/>
      <c r="BC1541" s="41"/>
      <c r="BE1541" s="41"/>
      <c r="BG1541" s="41"/>
      <c r="BI1541" s="41"/>
      <c r="BK1541" s="41"/>
      <c r="BM1541" s="41"/>
      <c r="BO1541" s="41"/>
    </row>
    <row r="1542" spans="13:67" x14ac:dyDescent="0.2">
      <c r="M1542" s="41"/>
      <c r="O1542" s="41"/>
      <c r="Q1542" s="41"/>
      <c r="S1542" s="41"/>
      <c r="U1542" s="41"/>
      <c r="W1542" s="41"/>
      <c r="Y1542" s="41"/>
      <c r="AA1542" s="41"/>
      <c r="AC1542" s="41"/>
      <c r="AE1542" s="41"/>
      <c r="AG1542" s="41"/>
      <c r="AI1542" s="41"/>
      <c r="AK1542" s="41"/>
      <c r="AM1542" s="41"/>
      <c r="AO1542" s="41"/>
      <c r="AQ1542" s="41"/>
      <c r="AS1542" s="41"/>
      <c r="AU1542" s="41"/>
      <c r="AW1542" s="41"/>
      <c r="AY1542" s="41"/>
      <c r="BA1542" s="41"/>
      <c r="BC1542" s="41"/>
      <c r="BE1542" s="41"/>
      <c r="BG1542" s="41"/>
      <c r="BI1542" s="41"/>
      <c r="BK1542" s="41"/>
      <c r="BM1542" s="41"/>
      <c r="BO1542" s="41"/>
    </row>
    <row r="1543" spans="13:67" x14ac:dyDescent="0.2">
      <c r="M1543" s="41"/>
      <c r="O1543" s="41"/>
      <c r="Q1543" s="41"/>
      <c r="S1543" s="41"/>
      <c r="U1543" s="41"/>
      <c r="W1543" s="41"/>
      <c r="Y1543" s="41"/>
      <c r="AA1543" s="41"/>
      <c r="AC1543" s="41"/>
      <c r="AE1543" s="41"/>
      <c r="AG1543" s="41"/>
      <c r="AI1543" s="41"/>
      <c r="AK1543" s="41"/>
      <c r="AM1543" s="41"/>
      <c r="AO1543" s="41"/>
      <c r="AQ1543" s="41"/>
      <c r="AS1543" s="41"/>
      <c r="AU1543" s="41"/>
      <c r="AW1543" s="41"/>
      <c r="AY1543" s="41"/>
      <c r="BA1543" s="41"/>
      <c r="BC1543" s="41"/>
      <c r="BE1543" s="41"/>
      <c r="BG1543" s="41"/>
      <c r="BI1543" s="41"/>
      <c r="BK1543" s="41"/>
      <c r="BM1543" s="41"/>
      <c r="BO1543" s="41"/>
    </row>
    <row r="1544" spans="13:67" x14ac:dyDescent="0.2">
      <c r="M1544" s="41"/>
      <c r="O1544" s="41"/>
      <c r="Q1544" s="41"/>
      <c r="S1544" s="41"/>
      <c r="U1544" s="41"/>
      <c r="W1544" s="41"/>
      <c r="Y1544" s="41"/>
      <c r="AA1544" s="41"/>
      <c r="AC1544" s="41"/>
      <c r="AE1544" s="41"/>
      <c r="AG1544" s="41"/>
      <c r="AI1544" s="41"/>
      <c r="AK1544" s="41"/>
      <c r="AM1544" s="41"/>
      <c r="AO1544" s="41"/>
      <c r="AQ1544" s="41"/>
      <c r="AS1544" s="41"/>
      <c r="AU1544" s="41"/>
      <c r="AW1544" s="41"/>
      <c r="AY1544" s="41"/>
      <c r="BA1544" s="41"/>
      <c r="BC1544" s="41"/>
      <c r="BE1544" s="41"/>
      <c r="BG1544" s="41"/>
      <c r="BI1544" s="41"/>
      <c r="BK1544" s="41"/>
      <c r="BM1544" s="41"/>
      <c r="BO1544" s="41"/>
    </row>
    <row r="1545" spans="13:67" x14ac:dyDescent="0.2">
      <c r="M1545" s="41"/>
      <c r="O1545" s="41"/>
      <c r="Q1545" s="41"/>
      <c r="S1545" s="41"/>
      <c r="U1545" s="41"/>
      <c r="W1545" s="41"/>
      <c r="Y1545" s="41"/>
      <c r="AA1545" s="41"/>
      <c r="AC1545" s="41"/>
      <c r="AE1545" s="41"/>
      <c r="AG1545" s="41"/>
      <c r="AI1545" s="41"/>
      <c r="AK1545" s="41"/>
      <c r="AM1545" s="41"/>
      <c r="AO1545" s="41"/>
      <c r="AQ1545" s="41"/>
      <c r="AS1545" s="41"/>
      <c r="AU1545" s="41"/>
      <c r="AW1545" s="41"/>
      <c r="AY1545" s="41"/>
      <c r="BA1545" s="41"/>
      <c r="BC1545" s="41"/>
      <c r="BE1545" s="41"/>
      <c r="BG1545" s="41"/>
      <c r="BI1545" s="41"/>
      <c r="BK1545" s="41"/>
      <c r="BM1545" s="41"/>
      <c r="BO1545" s="41"/>
    </row>
    <row r="1546" spans="13:67" x14ac:dyDescent="0.2">
      <c r="M1546" s="41"/>
      <c r="O1546" s="41"/>
      <c r="Q1546" s="41"/>
      <c r="S1546" s="41"/>
      <c r="U1546" s="41"/>
      <c r="W1546" s="41"/>
      <c r="Y1546" s="41"/>
      <c r="AA1546" s="41"/>
      <c r="AC1546" s="41"/>
      <c r="AE1546" s="41"/>
      <c r="AG1546" s="41"/>
      <c r="AI1546" s="41"/>
      <c r="AK1546" s="41"/>
      <c r="AM1546" s="41"/>
      <c r="AO1546" s="41"/>
      <c r="AQ1546" s="41"/>
      <c r="AS1546" s="41"/>
      <c r="AU1546" s="41"/>
      <c r="AW1546" s="41"/>
      <c r="AY1546" s="41"/>
      <c r="BA1546" s="41"/>
      <c r="BC1546" s="41"/>
      <c r="BE1546" s="41"/>
      <c r="BG1546" s="41"/>
      <c r="BI1546" s="41"/>
      <c r="BK1546" s="41"/>
      <c r="BM1546" s="41"/>
      <c r="BO1546" s="41"/>
    </row>
    <row r="1547" spans="13:67" x14ac:dyDescent="0.2">
      <c r="M1547" s="41"/>
      <c r="O1547" s="41"/>
      <c r="Q1547" s="41"/>
      <c r="S1547" s="41"/>
      <c r="U1547" s="41"/>
      <c r="W1547" s="41"/>
      <c r="Y1547" s="41"/>
      <c r="AA1547" s="41"/>
      <c r="AC1547" s="41"/>
      <c r="AE1547" s="41"/>
      <c r="AG1547" s="41"/>
      <c r="AI1547" s="41"/>
      <c r="AK1547" s="41"/>
      <c r="AM1547" s="41"/>
      <c r="AO1547" s="41"/>
      <c r="AQ1547" s="41"/>
      <c r="AS1547" s="41"/>
      <c r="AU1547" s="41"/>
      <c r="AW1547" s="41"/>
      <c r="AY1547" s="41"/>
      <c r="BA1547" s="41"/>
      <c r="BC1547" s="41"/>
      <c r="BE1547" s="41"/>
      <c r="BG1547" s="41"/>
      <c r="BI1547" s="41"/>
      <c r="BK1547" s="41"/>
      <c r="BM1547" s="41"/>
      <c r="BO1547" s="41"/>
    </row>
    <row r="1548" spans="13:67" x14ac:dyDescent="0.2">
      <c r="M1548" s="41"/>
      <c r="O1548" s="41"/>
      <c r="Q1548" s="41"/>
      <c r="S1548" s="41"/>
      <c r="U1548" s="41"/>
      <c r="W1548" s="41"/>
      <c r="Y1548" s="41"/>
      <c r="AA1548" s="41"/>
      <c r="AC1548" s="41"/>
      <c r="AE1548" s="41"/>
      <c r="AG1548" s="41"/>
      <c r="AI1548" s="41"/>
      <c r="AK1548" s="41"/>
      <c r="AM1548" s="41"/>
      <c r="AO1548" s="41"/>
      <c r="AQ1548" s="41"/>
      <c r="AS1548" s="41"/>
      <c r="AU1548" s="41"/>
      <c r="AW1548" s="41"/>
      <c r="AY1548" s="41"/>
      <c r="BA1548" s="41"/>
      <c r="BC1548" s="41"/>
      <c r="BE1548" s="41"/>
      <c r="BG1548" s="41"/>
      <c r="BI1548" s="41"/>
      <c r="BK1548" s="41"/>
      <c r="BM1548" s="41"/>
      <c r="BO1548" s="41"/>
    </row>
    <row r="1549" spans="13:67" x14ac:dyDescent="0.2">
      <c r="M1549" s="41"/>
      <c r="O1549" s="41"/>
      <c r="Q1549" s="41"/>
      <c r="S1549" s="41"/>
      <c r="U1549" s="41"/>
      <c r="W1549" s="41"/>
      <c r="Y1549" s="41"/>
      <c r="AA1549" s="41"/>
      <c r="AC1549" s="41"/>
      <c r="AE1549" s="41"/>
      <c r="AG1549" s="41"/>
      <c r="AI1549" s="41"/>
      <c r="AK1549" s="41"/>
      <c r="AM1549" s="41"/>
      <c r="AO1549" s="41"/>
      <c r="AQ1549" s="41"/>
      <c r="AS1549" s="41"/>
      <c r="AU1549" s="41"/>
      <c r="AW1549" s="41"/>
      <c r="AY1549" s="41"/>
      <c r="BA1549" s="41"/>
      <c r="BC1549" s="41"/>
      <c r="BE1549" s="41"/>
      <c r="BG1549" s="41"/>
      <c r="BI1549" s="41"/>
      <c r="BK1549" s="41"/>
      <c r="BM1549" s="41"/>
      <c r="BO1549" s="41"/>
    </row>
    <row r="1550" spans="13:67" x14ac:dyDescent="0.2">
      <c r="M1550" s="41"/>
      <c r="O1550" s="41"/>
      <c r="Q1550" s="41"/>
      <c r="S1550" s="41"/>
      <c r="U1550" s="41"/>
      <c r="W1550" s="41"/>
      <c r="Y1550" s="41"/>
      <c r="AA1550" s="41"/>
      <c r="AC1550" s="41"/>
      <c r="AE1550" s="41"/>
      <c r="AG1550" s="41"/>
      <c r="AI1550" s="41"/>
      <c r="AK1550" s="41"/>
      <c r="AM1550" s="41"/>
      <c r="AO1550" s="41"/>
      <c r="AQ1550" s="41"/>
      <c r="AS1550" s="41"/>
      <c r="AU1550" s="41"/>
      <c r="AW1550" s="41"/>
      <c r="AY1550" s="41"/>
      <c r="BA1550" s="41"/>
      <c r="BC1550" s="41"/>
      <c r="BE1550" s="41"/>
      <c r="BG1550" s="41"/>
      <c r="BI1550" s="41"/>
      <c r="BK1550" s="41"/>
      <c r="BM1550" s="41"/>
      <c r="BO1550" s="41"/>
    </row>
    <row r="1551" spans="13:67" x14ac:dyDescent="0.2">
      <c r="M1551" s="41"/>
      <c r="O1551" s="41"/>
      <c r="Q1551" s="41"/>
      <c r="S1551" s="41"/>
      <c r="U1551" s="41"/>
      <c r="W1551" s="41"/>
      <c r="Y1551" s="41"/>
      <c r="AA1551" s="41"/>
      <c r="AC1551" s="41"/>
      <c r="AE1551" s="41"/>
      <c r="AG1551" s="41"/>
      <c r="AI1551" s="41"/>
      <c r="AK1551" s="41"/>
      <c r="AM1551" s="41"/>
      <c r="AO1551" s="41"/>
      <c r="AQ1551" s="41"/>
      <c r="AS1551" s="41"/>
      <c r="AU1551" s="41"/>
      <c r="AW1551" s="41"/>
      <c r="AY1551" s="41"/>
      <c r="BA1551" s="41"/>
      <c r="BC1551" s="41"/>
      <c r="BE1551" s="41"/>
      <c r="BG1551" s="41"/>
      <c r="BI1551" s="41"/>
      <c r="BK1551" s="41"/>
      <c r="BM1551" s="41"/>
      <c r="BO1551" s="41"/>
    </row>
    <row r="1552" spans="13:67" x14ac:dyDescent="0.2">
      <c r="M1552" s="41"/>
      <c r="O1552" s="41"/>
      <c r="Q1552" s="41"/>
      <c r="S1552" s="41"/>
      <c r="U1552" s="41"/>
      <c r="W1552" s="41"/>
      <c r="Y1552" s="41"/>
      <c r="AA1552" s="41"/>
      <c r="AC1552" s="41"/>
      <c r="AE1552" s="41"/>
      <c r="AG1552" s="41"/>
      <c r="AI1552" s="41"/>
      <c r="AK1552" s="41"/>
      <c r="AM1552" s="41"/>
      <c r="AO1552" s="41"/>
      <c r="AQ1552" s="41"/>
      <c r="AS1552" s="41"/>
      <c r="AU1552" s="41"/>
      <c r="AW1552" s="41"/>
      <c r="AY1552" s="41"/>
      <c r="BA1552" s="41"/>
      <c r="BC1552" s="41"/>
      <c r="BE1552" s="41"/>
      <c r="BG1552" s="41"/>
      <c r="BI1552" s="41"/>
      <c r="BK1552" s="41"/>
      <c r="BM1552" s="41"/>
      <c r="BO1552" s="41"/>
    </row>
    <row r="1553" spans="13:67" x14ac:dyDescent="0.2">
      <c r="M1553" s="41"/>
      <c r="O1553" s="41"/>
      <c r="Q1553" s="41"/>
      <c r="S1553" s="41"/>
      <c r="U1553" s="41"/>
      <c r="W1553" s="41"/>
      <c r="Y1553" s="41"/>
      <c r="AA1553" s="41"/>
      <c r="AC1553" s="41"/>
      <c r="AE1553" s="41"/>
      <c r="AG1553" s="41"/>
      <c r="AI1553" s="41"/>
      <c r="AK1553" s="41"/>
      <c r="AM1553" s="41"/>
      <c r="AO1553" s="41"/>
      <c r="AQ1553" s="41"/>
      <c r="AS1553" s="41"/>
      <c r="AU1553" s="41"/>
      <c r="AW1553" s="41"/>
      <c r="AY1553" s="41"/>
      <c r="BA1553" s="41"/>
      <c r="BC1553" s="41"/>
      <c r="BE1553" s="41"/>
      <c r="BG1553" s="41"/>
      <c r="BI1553" s="41"/>
      <c r="BK1553" s="41"/>
      <c r="BM1553" s="41"/>
      <c r="BO1553" s="41"/>
    </row>
    <row r="1554" spans="13:67" x14ac:dyDescent="0.2">
      <c r="M1554" s="41"/>
      <c r="O1554" s="41"/>
      <c r="Q1554" s="41"/>
      <c r="S1554" s="41"/>
      <c r="U1554" s="41"/>
      <c r="W1554" s="41"/>
      <c r="Y1554" s="41"/>
      <c r="AA1554" s="41"/>
      <c r="AC1554" s="41"/>
      <c r="AE1554" s="41"/>
      <c r="AG1554" s="41"/>
      <c r="AI1554" s="41"/>
      <c r="AK1554" s="41"/>
      <c r="AM1554" s="41"/>
      <c r="AO1554" s="41"/>
      <c r="AQ1554" s="41"/>
      <c r="AS1554" s="41"/>
      <c r="AU1554" s="41"/>
      <c r="AW1554" s="41"/>
      <c r="AY1554" s="41"/>
      <c r="BA1554" s="41"/>
      <c r="BC1554" s="41"/>
      <c r="BE1554" s="41"/>
      <c r="BG1554" s="41"/>
      <c r="BI1554" s="41"/>
      <c r="BK1554" s="41"/>
      <c r="BM1554" s="41"/>
      <c r="BO1554" s="41"/>
    </row>
    <row r="1555" spans="13:67" x14ac:dyDescent="0.2">
      <c r="M1555" s="41"/>
      <c r="O1555" s="41"/>
      <c r="Q1555" s="41"/>
      <c r="S1555" s="41"/>
      <c r="U1555" s="41"/>
      <c r="W1555" s="41"/>
      <c r="Y1555" s="41"/>
      <c r="AA1555" s="41"/>
      <c r="AC1555" s="41"/>
      <c r="AE1555" s="41"/>
      <c r="AG1555" s="41"/>
      <c r="AI1555" s="41"/>
      <c r="AK1555" s="41"/>
      <c r="AM1555" s="41"/>
      <c r="AO1555" s="41"/>
      <c r="AQ1555" s="41"/>
      <c r="AS1555" s="41"/>
      <c r="AU1555" s="41"/>
      <c r="AW1555" s="41"/>
      <c r="AY1555" s="41"/>
      <c r="BA1555" s="41"/>
      <c r="BC1555" s="41"/>
      <c r="BE1555" s="41"/>
      <c r="BG1555" s="41"/>
      <c r="BI1555" s="41"/>
      <c r="BK1555" s="41"/>
      <c r="BM1555" s="41"/>
      <c r="BO1555" s="41"/>
    </row>
    <row r="1556" spans="13:67" x14ac:dyDescent="0.2">
      <c r="M1556" s="41"/>
      <c r="O1556" s="41"/>
      <c r="Q1556" s="41"/>
      <c r="S1556" s="41"/>
      <c r="U1556" s="41"/>
      <c r="W1556" s="41"/>
      <c r="Y1556" s="41"/>
      <c r="AA1556" s="41"/>
      <c r="AC1556" s="41"/>
      <c r="AE1556" s="41"/>
      <c r="AG1556" s="41"/>
      <c r="AI1556" s="41"/>
      <c r="AK1556" s="41"/>
      <c r="AM1556" s="41"/>
      <c r="AO1556" s="41"/>
      <c r="AQ1556" s="41"/>
      <c r="AS1556" s="41"/>
      <c r="AU1556" s="41"/>
      <c r="AW1556" s="41"/>
      <c r="AY1556" s="41"/>
      <c r="BA1556" s="41"/>
      <c r="BC1556" s="41"/>
      <c r="BE1556" s="41"/>
      <c r="BG1556" s="41"/>
      <c r="BI1556" s="41"/>
      <c r="BK1556" s="41"/>
      <c r="BM1556" s="41"/>
      <c r="BO1556" s="41"/>
    </row>
    <row r="1557" spans="13:67" x14ac:dyDescent="0.2">
      <c r="M1557" s="41"/>
      <c r="O1557" s="41"/>
      <c r="Q1557" s="41"/>
      <c r="S1557" s="41"/>
      <c r="U1557" s="41"/>
      <c r="W1557" s="41"/>
      <c r="Y1557" s="41"/>
      <c r="AA1557" s="41"/>
      <c r="AC1557" s="41"/>
      <c r="AE1557" s="41"/>
      <c r="AG1557" s="41"/>
      <c r="AI1557" s="41"/>
      <c r="AK1557" s="41"/>
      <c r="AM1557" s="41"/>
      <c r="AO1557" s="41"/>
      <c r="AQ1557" s="41"/>
      <c r="AS1557" s="41"/>
      <c r="AU1557" s="41"/>
      <c r="AW1557" s="41"/>
      <c r="AY1557" s="41"/>
      <c r="BA1557" s="41"/>
      <c r="BC1557" s="41"/>
      <c r="BE1557" s="41"/>
      <c r="BG1557" s="41"/>
      <c r="BI1557" s="41"/>
      <c r="BK1557" s="41"/>
      <c r="BM1557" s="41"/>
      <c r="BO1557" s="41"/>
    </row>
    <row r="1558" spans="13:67" x14ac:dyDescent="0.2">
      <c r="M1558" s="41"/>
      <c r="O1558" s="41"/>
      <c r="Q1558" s="41"/>
      <c r="S1558" s="41"/>
      <c r="U1558" s="41"/>
      <c r="W1558" s="41"/>
      <c r="Y1558" s="41"/>
      <c r="AA1558" s="41"/>
      <c r="AC1558" s="41"/>
      <c r="AE1558" s="41"/>
      <c r="AG1558" s="41"/>
      <c r="AI1558" s="41"/>
      <c r="AK1558" s="41"/>
      <c r="AM1558" s="41"/>
      <c r="AO1558" s="41"/>
      <c r="AQ1558" s="41"/>
      <c r="AS1558" s="41"/>
      <c r="AU1558" s="41"/>
      <c r="AW1558" s="41"/>
      <c r="AY1558" s="41"/>
      <c r="BA1558" s="41"/>
      <c r="BC1558" s="41"/>
      <c r="BE1558" s="41"/>
      <c r="BG1558" s="41"/>
      <c r="BI1558" s="41"/>
      <c r="BK1558" s="41"/>
      <c r="BM1558" s="41"/>
      <c r="BO1558" s="41"/>
    </row>
    <row r="1559" spans="13:67" x14ac:dyDescent="0.2">
      <c r="M1559" s="41"/>
      <c r="O1559" s="41"/>
      <c r="Q1559" s="41"/>
      <c r="S1559" s="41"/>
      <c r="U1559" s="41"/>
      <c r="W1559" s="41"/>
      <c r="Y1559" s="41"/>
      <c r="AA1559" s="41"/>
      <c r="AC1559" s="41"/>
      <c r="AE1559" s="41"/>
      <c r="AG1559" s="41"/>
      <c r="AI1559" s="41"/>
      <c r="AK1559" s="41"/>
      <c r="AM1559" s="41"/>
      <c r="AO1559" s="41"/>
      <c r="AQ1559" s="41"/>
      <c r="AS1559" s="41"/>
      <c r="AU1559" s="41"/>
      <c r="AW1559" s="41"/>
      <c r="AY1559" s="41"/>
      <c r="BA1559" s="41"/>
      <c r="BC1559" s="41"/>
      <c r="BE1559" s="41"/>
      <c r="BG1559" s="41"/>
      <c r="BI1559" s="41"/>
      <c r="BK1559" s="41"/>
      <c r="BM1559" s="41"/>
      <c r="BO1559" s="41"/>
    </row>
    <row r="1560" spans="13:67" x14ac:dyDescent="0.2">
      <c r="M1560" s="41"/>
      <c r="O1560" s="41"/>
      <c r="Q1560" s="41"/>
      <c r="S1560" s="41"/>
      <c r="U1560" s="41"/>
      <c r="W1560" s="41"/>
      <c r="Y1560" s="41"/>
      <c r="AA1560" s="41"/>
      <c r="AC1560" s="41"/>
      <c r="AE1560" s="41"/>
      <c r="AG1560" s="41"/>
      <c r="AI1560" s="41"/>
      <c r="AK1560" s="41"/>
      <c r="AM1560" s="41"/>
      <c r="AO1560" s="41"/>
      <c r="AQ1560" s="41"/>
      <c r="AS1560" s="41"/>
      <c r="AU1560" s="41"/>
      <c r="AW1560" s="41"/>
      <c r="AY1560" s="41"/>
      <c r="BA1560" s="41"/>
      <c r="BC1560" s="41"/>
      <c r="BE1560" s="41"/>
      <c r="BG1560" s="41"/>
      <c r="BI1560" s="41"/>
      <c r="BK1560" s="41"/>
      <c r="BM1560" s="41"/>
      <c r="BO1560" s="41"/>
    </row>
    <row r="1561" spans="13:67" x14ac:dyDescent="0.2">
      <c r="M1561" s="41"/>
      <c r="O1561" s="41"/>
      <c r="Q1561" s="41"/>
      <c r="S1561" s="41"/>
      <c r="U1561" s="41"/>
      <c r="W1561" s="41"/>
      <c r="Y1561" s="41"/>
      <c r="AA1561" s="41"/>
      <c r="AC1561" s="41"/>
      <c r="AE1561" s="41"/>
      <c r="AG1561" s="41"/>
      <c r="AI1561" s="41"/>
      <c r="AK1561" s="41"/>
      <c r="AM1561" s="41"/>
      <c r="AO1561" s="41"/>
      <c r="AQ1561" s="41"/>
      <c r="AS1561" s="41"/>
      <c r="AU1561" s="41"/>
      <c r="AW1561" s="41"/>
      <c r="AY1561" s="41"/>
      <c r="BA1561" s="41"/>
      <c r="BC1561" s="41"/>
      <c r="BE1561" s="41"/>
      <c r="BG1561" s="41"/>
      <c r="BI1561" s="41"/>
      <c r="BK1561" s="41"/>
      <c r="BM1561" s="41"/>
      <c r="BO1561" s="41"/>
    </row>
    <row r="1562" spans="13:67" x14ac:dyDescent="0.2">
      <c r="M1562" s="41"/>
      <c r="O1562" s="41"/>
      <c r="Q1562" s="41"/>
      <c r="S1562" s="41"/>
      <c r="U1562" s="41"/>
      <c r="W1562" s="41"/>
      <c r="Y1562" s="41"/>
      <c r="AA1562" s="41"/>
      <c r="AC1562" s="41"/>
      <c r="AE1562" s="41"/>
      <c r="AG1562" s="41"/>
      <c r="AI1562" s="41"/>
      <c r="AK1562" s="41"/>
      <c r="AM1562" s="41"/>
      <c r="AO1562" s="41"/>
      <c r="AQ1562" s="41"/>
      <c r="AS1562" s="41"/>
      <c r="AU1562" s="41"/>
      <c r="AW1562" s="41"/>
      <c r="AY1562" s="41"/>
      <c r="BA1562" s="41"/>
      <c r="BC1562" s="41"/>
      <c r="BE1562" s="41"/>
      <c r="BG1562" s="41"/>
      <c r="BI1562" s="41"/>
      <c r="BK1562" s="41"/>
      <c r="BM1562" s="41"/>
      <c r="BO1562" s="41"/>
    </row>
    <row r="1563" spans="13:67" x14ac:dyDescent="0.2">
      <c r="M1563" s="41"/>
      <c r="O1563" s="41"/>
      <c r="Q1563" s="41"/>
      <c r="S1563" s="41"/>
      <c r="U1563" s="41"/>
      <c r="W1563" s="41"/>
      <c r="Y1563" s="41"/>
      <c r="AA1563" s="41"/>
      <c r="AC1563" s="41"/>
      <c r="AE1563" s="41"/>
      <c r="AG1563" s="41"/>
      <c r="AI1563" s="41"/>
      <c r="AK1563" s="41"/>
      <c r="AM1563" s="41"/>
      <c r="AO1563" s="41"/>
      <c r="AQ1563" s="41"/>
      <c r="AS1563" s="41"/>
      <c r="AU1563" s="41"/>
      <c r="AW1563" s="41"/>
      <c r="AY1563" s="41"/>
      <c r="BA1563" s="41"/>
      <c r="BC1563" s="41"/>
      <c r="BE1563" s="41"/>
      <c r="BG1563" s="41"/>
      <c r="BI1563" s="41"/>
      <c r="BK1563" s="41"/>
      <c r="BM1563" s="41"/>
      <c r="BO1563" s="41"/>
    </row>
    <row r="1564" spans="13:67" x14ac:dyDescent="0.2">
      <c r="M1564" s="41"/>
      <c r="O1564" s="41"/>
      <c r="Q1564" s="41"/>
      <c r="S1564" s="41"/>
      <c r="U1564" s="41"/>
      <c r="W1564" s="41"/>
      <c r="Y1564" s="41"/>
      <c r="AA1564" s="41"/>
      <c r="AC1564" s="41"/>
      <c r="AE1564" s="41"/>
      <c r="AG1564" s="41"/>
      <c r="AI1564" s="41"/>
      <c r="AK1564" s="41"/>
      <c r="AM1564" s="41"/>
      <c r="AO1564" s="41"/>
      <c r="AQ1564" s="41"/>
      <c r="AS1564" s="41"/>
      <c r="AU1564" s="41"/>
      <c r="AW1564" s="41"/>
      <c r="AY1564" s="41"/>
      <c r="BA1564" s="41"/>
      <c r="BC1564" s="41"/>
      <c r="BE1564" s="41"/>
      <c r="BG1564" s="41"/>
      <c r="BI1564" s="41"/>
      <c r="BK1564" s="41"/>
      <c r="BM1564" s="41"/>
      <c r="BO1564" s="41"/>
    </row>
    <row r="1565" spans="13:67" x14ac:dyDescent="0.2">
      <c r="M1565" s="41"/>
      <c r="O1565" s="41"/>
      <c r="Q1565" s="41"/>
      <c r="S1565" s="41"/>
      <c r="U1565" s="41"/>
      <c r="W1565" s="41"/>
      <c r="Y1565" s="41"/>
      <c r="AA1565" s="41"/>
      <c r="AC1565" s="41"/>
      <c r="AE1565" s="41"/>
      <c r="AG1565" s="41"/>
      <c r="AI1565" s="41"/>
      <c r="AK1565" s="41"/>
      <c r="AM1565" s="41"/>
      <c r="AO1565" s="41"/>
      <c r="AQ1565" s="41"/>
      <c r="AS1565" s="41"/>
      <c r="AU1565" s="41"/>
      <c r="AW1565" s="41"/>
      <c r="AY1565" s="41"/>
      <c r="BA1565" s="41"/>
      <c r="BC1565" s="41"/>
      <c r="BE1565" s="41"/>
      <c r="BG1565" s="41"/>
      <c r="BI1565" s="41"/>
      <c r="BK1565" s="41"/>
      <c r="BM1565" s="41"/>
      <c r="BO1565" s="41"/>
    </row>
    <row r="1566" spans="13:67" x14ac:dyDescent="0.2">
      <c r="M1566" s="41"/>
      <c r="O1566" s="41"/>
      <c r="Q1566" s="41"/>
      <c r="S1566" s="41"/>
      <c r="U1566" s="41"/>
      <c r="W1566" s="41"/>
      <c r="Y1566" s="41"/>
      <c r="AA1566" s="41"/>
      <c r="AC1566" s="41"/>
      <c r="AE1566" s="41"/>
      <c r="AG1566" s="41"/>
      <c r="AI1566" s="41"/>
      <c r="AK1566" s="41"/>
      <c r="AM1566" s="41"/>
      <c r="AO1566" s="41"/>
      <c r="AQ1566" s="41"/>
      <c r="AS1566" s="41"/>
      <c r="AU1566" s="41"/>
      <c r="AW1566" s="41"/>
      <c r="AY1566" s="41"/>
      <c r="BA1566" s="41"/>
      <c r="BC1566" s="41"/>
      <c r="BE1566" s="41"/>
      <c r="BG1566" s="41"/>
      <c r="BI1566" s="41"/>
      <c r="BK1566" s="41"/>
      <c r="BM1566" s="41"/>
      <c r="BO1566" s="41"/>
    </row>
    <row r="1567" spans="13:67" x14ac:dyDescent="0.2">
      <c r="M1567" s="41"/>
      <c r="O1567" s="41"/>
      <c r="Q1567" s="41"/>
      <c r="S1567" s="41"/>
      <c r="U1567" s="41"/>
      <c r="W1567" s="41"/>
      <c r="Y1567" s="41"/>
      <c r="AA1567" s="41"/>
      <c r="AC1567" s="41"/>
      <c r="AE1567" s="41"/>
      <c r="AG1567" s="41"/>
      <c r="AI1567" s="41"/>
      <c r="AK1567" s="41"/>
      <c r="AM1567" s="41"/>
      <c r="AO1567" s="41"/>
      <c r="AQ1567" s="41"/>
      <c r="AS1567" s="41"/>
      <c r="AU1567" s="41"/>
      <c r="AW1567" s="41"/>
      <c r="AY1567" s="41"/>
      <c r="BA1567" s="41"/>
      <c r="BC1567" s="41"/>
      <c r="BE1567" s="41"/>
      <c r="BG1567" s="41"/>
      <c r="BI1567" s="41"/>
      <c r="BK1567" s="41"/>
      <c r="BM1567" s="41"/>
      <c r="BO1567" s="41"/>
    </row>
    <row r="1568" spans="13:67" x14ac:dyDescent="0.2">
      <c r="M1568" s="41"/>
      <c r="O1568" s="41"/>
      <c r="Q1568" s="41"/>
      <c r="S1568" s="41"/>
      <c r="U1568" s="41"/>
      <c r="W1568" s="41"/>
      <c r="Y1568" s="41"/>
      <c r="AA1568" s="41"/>
      <c r="AC1568" s="41"/>
      <c r="AE1568" s="41"/>
      <c r="AG1568" s="41"/>
      <c r="AI1568" s="41"/>
      <c r="AK1568" s="41"/>
      <c r="AM1568" s="41"/>
      <c r="AO1568" s="41"/>
      <c r="AQ1568" s="41"/>
      <c r="AS1568" s="41"/>
      <c r="AU1568" s="41"/>
      <c r="AW1568" s="41"/>
      <c r="AY1568" s="41"/>
      <c r="BA1568" s="41"/>
      <c r="BC1568" s="41"/>
      <c r="BE1568" s="41"/>
      <c r="BG1568" s="41"/>
      <c r="BI1568" s="41"/>
      <c r="BK1568" s="41"/>
      <c r="BM1568" s="41"/>
      <c r="BO1568" s="41"/>
    </row>
    <row r="1569" spans="13:67" x14ac:dyDescent="0.2">
      <c r="M1569" s="41"/>
      <c r="O1569" s="41"/>
      <c r="Q1569" s="41"/>
      <c r="S1569" s="41"/>
      <c r="U1569" s="41"/>
      <c r="W1569" s="41"/>
      <c r="Y1569" s="41"/>
      <c r="AA1569" s="41"/>
      <c r="AC1569" s="41"/>
      <c r="AE1569" s="41"/>
      <c r="AG1569" s="41"/>
      <c r="AI1569" s="41"/>
      <c r="AK1569" s="41"/>
      <c r="AM1569" s="41"/>
      <c r="AO1569" s="41"/>
      <c r="AQ1569" s="41"/>
      <c r="AS1569" s="41"/>
      <c r="AU1569" s="41"/>
      <c r="AW1569" s="41"/>
      <c r="AY1569" s="41"/>
      <c r="BA1569" s="41"/>
      <c r="BC1569" s="41"/>
      <c r="BE1569" s="41"/>
      <c r="BG1569" s="41"/>
      <c r="BI1569" s="41"/>
      <c r="BK1569" s="41"/>
      <c r="BM1569" s="41"/>
      <c r="BO1569" s="41"/>
    </row>
    <row r="1570" spans="13:67" x14ac:dyDescent="0.2">
      <c r="M1570" s="41"/>
      <c r="O1570" s="41"/>
      <c r="Q1570" s="41"/>
      <c r="S1570" s="41"/>
      <c r="U1570" s="41"/>
      <c r="W1570" s="41"/>
      <c r="Y1570" s="41"/>
      <c r="AA1570" s="41"/>
      <c r="AC1570" s="41"/>
      <c r="AE1570" s="41"/>
      <c r="AG1570" s="41"/>
      <c r="AI1570" s="41"/>
      <c r="AK1570" s="41"/>
      <c r="AM1570" s="41"/>
      <c r="AO1570" s="41"/>
      <c r="AQ1570" s="41"/>
      <c r="AS1570" s="41"/>
      <c r="AU1570" s="41"/>
      <c r="AW1570" s="41"/>
      <c r="AY1570" s="41"/>
      <c r="BA1570" s="41"/>
      <c r="BC1570" s="41"/>
      <c r="BE1570" s="41"/>
      <c r="BG1570" s="41"/>
      <c r="BI1570" s="41"/>
      <c r="BK1570" s="41"/>
      <c r="BM1570" s="41"/>
      <c r="BO1570" s="41"/>
    </row>
    <row r="1571" spans="13:67" x14ac:dyDescent="0.2">
      <c r="M1571" s="41"/>
      <c r="O1571" s="41"/>
      <c r="Q1571" s="41"/>
      <c r="S1571" s="41"/>
      <c r="U1571" s="41"/>
      <c r="W1571" s="41"/>
      <c r="Y1571" s="41"/>
      <c r="AA1571" s="41"/>
      <c r="AC1571" s="41"/>
      <c r="AE1571" s="41"/>
      <c r="AG1571" s="41"/>
      <c r="AI1571" s="41"/>
      <c r="AK1571" s="41"/>
      <c r="AM1571" s="41"/>
      <c r="AO1571" s="41"/>
      <c r="AQ1571" s="41"/>
      <c r="AS1571" s="41"/>
      <c r="AU1571" s="41"/>
      <c r="AW1571" s="41"/>
      <c r="AY1571" s="41"/>
      <c r="BA1571" s="41"/>
      <c r="BC1571" s="41"/>
      <c r="BE1571" s="41"/>
      <c r="BG1571" s="41"/>
      <c r="BI1571" s="41"/>
      <c r="BK1571" s="41"/>
      <c r="BM1571" s="41"/>
      <c r="BO1571" s="41"/>
    </row>
    <row r="1572" spans="13:67" x14ac:dyDescent="0.2">
      <c r="M1572" s="41"/>
      <c r="O1572" s="41"/>
      <c r="Q1572" s="41"/>
      <c r="S1572" s="41"/>
      <c r="U1572" s="41"/>
      <c r="W1572" s="41"/>
      <c r="Y1572" s="41"/>
      <c r="AA1572" s="41"/>
      <c r="AC1572" s="41"/>
      <c r="AE1572" s="41"/>
      <c r="AG1572" s="41"/>
      <c r="AI1572" s="41"/>
      <c r="AK1572" s="41"/>
      <c r="AM1572" s="41"/>
      <c r="AO1572" s="41"/>
      <c r="AQ1572" s="41"/>
      <c r="AS1572" s="41"/>
      <c r="AU1572" s="41"/>
      <c r="AW1572" s="41"/>
      <c r="AY1572" s="41"/>
      <c r="BA1572" s="41"/>
      <c r="BC1572" s="41"/>
      <c r="BE1572" s="41"/>
      <c r="BG1572" s="41"/>
      <c r="BI1572" s="41"/>
      <c r="BK1572" s="41"/>
      <c r="BM1572" s="41"/>
      <c r="BO1572" s="41"/>
    </row>
    <row r="1573" spans="13:67" x14ac:dyDescent="0.2">
      <c r="M1573" s="41"/>
      <c r="O1573" s="41"/>
      <c r="Q1573" s="41"/>
      <c r="S1573" s="41"/>
      <c r="U1573" s="41"/>
      <c r="W1573" s="41"/>
      <c r="Y1573" s="41"/>
      <c r="AA1573" s="41"/>
      <c r="AC1573" s="41"/>
      <c r="AE1573" s="41"/>
      <c r="AG1573" s="41"/>
      <c r="AI1573" s="41"/>
      <c r="AK1573" s="41"/>
      <c r="AM1573" s="41"/>
      <c r="AO1573" s="41"/>
      <c r="AQ1573" s="41"/>
      <c r="AS1573" s="41"/>
      <c r="AU1573" s="41"/>
      <c r="AW1573" s="41"/>
      <c r="AY1573" s="41"/>
      <c r="BA1573" s="41"/>
      <c r="BC1573" s="41"/>
      <c r="BE1573" s="41"/>
      <c r="BG1573" s="41"/>
      <c r="BI1573" s="41"/>
      <c r="BK1573" s="41"/>
      <c r="BM1573" s="41"/>
      <c r="BO1573" s="41"/>
    </row>
    <row r="1574" spans="13:67" x14ac:dyDescent="0.2">
      <c r="M1574" s="41"/>
      <c r="O1574" s="41"/>
      <c r="Q1574" s="41"/>
      <c r="S1574" s="41"/>
      <c r="U1574" s="41"/>
      <c r="W1574" s="41"/>
      <c r="Y1574" s="41"/>
      <c r="AA1574" s="41"/>
      <c r="AC1574" s="41"/>
      <c r="AE1574" s="41"/>
      <c r="AG1574" s="41"/>
      <c r="AI1574" s="41"/>
      <c r="AK1574" s="41"/>
      <c r="AM1574" s="41"/>
      <c r="AO1574" s="41"/>
      <c r="AQ1574" s="41"/>
      <c r="AS1574" s="41"/>
      <c r="AU1574" s="41"/>
      <c r="AW1574" s="41"/>
      <c r="AY1574" s="41"/>
      <c r="BA1574" s="41"/>
      <c r="BC1574" s="41"/>
      <c r="BE1574" s="41"/>
      <c r="BG1574" s="41"/>
      <c r="BI1574" s="41"/>
      <c r="BK1574" s="41"/>
      <c r="BM1574" s="41"/>
      <c r="BO1574" s="41"/>
    </row>
    <row r="1575" spans="13:67" x14ac:dyDescent="0.2">
      <c r="M1575" s="41"/>
      <c r="O1575" s="41"/>
      <c r="Q1575" s="41"/>
      <c r="S1575" s="41"/>
      <c r="U1575" s="41"/>
      <c r="W1575" s="41"/>
      <c r="Y1575" s="41"/>
      <c r="AA1575" s="41"/>
      <c r="AC1575" s="41"/>
      <c r="AE1575" s="41"/>
      <c r="AG1575" s="41"/>
      <c r="AI1575" s="41"/>
      <c r="AK1575" s="41"/>
      <c r="AM1575" s="41"/>
      <c r="AO1575" s="41"/>
      <c r="AQ1575" s="41"/>
      <c r="AS1575" s="41"/>
      <c r="AU1575" s="41"/>
      <c r="AW1575" s="41"/>
      <c r="AY1575" s="41"/>
      <c r="BA1575" s="41"/>
      <c r="BC1575" s="41"/>
      <c r="BE1575" s="41"/>
      <c r="BG1575" s="41"/>
      <c r="BI1575" s="41"/>
      <c r="BK1575" s="41"/>
      <c r="BM1575" s="41"/>
      <c r="BO1575" s="41"/>
    </row>
    <row r="1576" spans="13:67" x14ac:dyDescent="0.2">
      <c r="M1576" s="41"/>
      <c r="O1576" s="41"/>
      <c r="Q1576" s="41"/>
      <c r="S1576" s="41"/>
      <c r="U1576" s="41"/>
      <c r="W1576" s="41"/>
      <c r="Y1576" s="41"/>
      <c r="AA1576" s="41"/>
      <c r="AC1576" s="41"/>
      <c r="AE1576" s="41"/>
      <c r="AG1576" s="41"/>
      <c r="AI1576" s="41"/>
      <c r="AK1576" s="41"/>
      <c r="AM1576" s="41"/>
      <c r="AO1576" s="41"/>
      <c r="AQ1576" s="41"/>
      <c r="AS1576" s="41"/>
      <c r="AU1576" s="41"/>
      <c r="AW1576" s="41"/>
      <c r="AY1576" s="41"/>
      <c r="BA1576" s="41"/>
      <c r="BC1576" s="41"/>
      <c r="BE1576" s="41"/>
      <c r="BG1576" s="41"/>
      <c r="BI1576" s="41"/>
      <c r="BK1576" s="41"/>
      <c r="BM1576" s="41"/>
      <c r="BO1576" s="41"/>
    </row>
    <row r="1577" spans="13:67" x14ac:dyDescent="0.2">
      <c r="M1577" s="41"/>
      <c r="O1577" s="41"/>
      <c r="Q1577" s="41"/>
      <c r="S1577" s="41"/>
      <c r="U1577" s="41"/>
      <c r="W1577" s="41"/>
      <c r="Y1577" s="41"/>
      <c r="AA1577" s="41"/>
      <c r="AC1577" s="41"/>
      <c r="AE1577" s="41"/>
      <c r="AG1577" s="41"/>
      <c r="AI1577" s="41"/>
      <c r="AK1577" s="41"/>
      <c r="AM1577" s="41"/>
      <c r="AO1577" s="41"/>
      <c r="AQ1577" s="41"/>
      <c r="AS1577" s="41"/>
      <c r="AU1577" s="41"/>
      <c r="AW1577" s="41"/>
      <c r="AY1577" s="41"/>
      <c r="BA1577" s="41"/>
      <c r="BC1577" s="41"/>
      <c r="BE1577" s="41"/>
      <c r="BG1577" s="41"/>
      <c r="BI1577" s="41"/>
      <c r="BK1577" s="41"/>
      <c r="BM1577" s="41"/>
      <c r="BO1577" s="41"/>
    </row>
    <row r="1578" spans="13:67" x14ac:dyDescent="0.2">
      <c r="M1578" s="41"/>
      <c r="O1578" s="41"/>
      <c r="Q1578" s="41"/>
      <c r="S1578" s="41"/>
      <c r="U1578" s="41"/>
      <c r="W1578" s="41"/>
      <c r="Y1578" s="41"/>
      <c r="AA1578" s="41"/>
      <c r="AC1578" s="41"/>
      <c r="AE1578" s="41"/>
      <c r="AG1578" s="41"/>
      <c r="AI1578" s="41"/>
      <c r="AK1578" s="41"/>
      <c r="AM1578" s="41"/>
      <c r="AO1578" s="41"/>
      <c r="AQ1578" s="41"/>
      <c r="AS1578" s="41"/>
      <c r="AU1578" s="41"/>
      <c r="AW1578" s="41"/>
      <c r="AY1578" s="41"/>
      <c r="BA1578" s="41"/>
      <c r="BC1578" s="41"/>
      <c r="BE1578" s="41"/>
      <c r="BG1578" s="41"/>
      <c r="BI1578" s="41"/>
      <c r="BK1578" s="41"/>
      <c r="BM1578" s="41"/>
      <c r="BO1578" s="41"/>
    </row>
    <row r="1579" spans="13:67" x14ac:dyDescent="0.2">
      <c r="M1579" s="41"/>
      <c r="O1579" s="41"/>
      <c r="Q1579" s="41"/>
      <c r="S1579" s="41"/>
      <c r="U1579" s="41"/>
      <c r="W1579" s="41"/>
      <c r="Y1579" s="41"/>
      <c r="AA1579" s="41"/>
      <c r="AC1579" s="41"/>
      <c r="AE1579" s="41"/>
      <c r="AG1579" s="41"/>
      <c r="AI1579" s="41"/>
      <c r="AK1579" s="41"/>
      <c r="AM1579" s="41"/>
      <c r="AO1579" s="41"/>
      <c r="AQ1579" s="41"/>
      <c r="AS1579" s="41"/>
      <c r="AU1579" s="41"/>
      <c r="AW1579" s="41"/>
      <c r="AY1579" s="41"/>
      <c r="BA1579" s="41"/>
      <c r="BC1579" s="41"/>
      <c r="BE1579" s="41"/>
      <c r="BG1579" s="41"/>
      <c r="BI1579" s="41"/>
      <c r="BK1579" s="41"/>
      <c r="BM1579" s="41"/>
      <c r="BO1579" s="41"/>
    </row>
    <row r="1580" spans="13:67" x14ac:dyDescent="0.2">
      <c r="M1580" s="41"/>
      <c r="O1580" s="41"/>
      <c r="Q1580" s="41"/>
      <c r="S1580" s="41"/>
      <c r="U1580" s="41"/>
      <c r="W1580" s="41"/>
      <c r="Y1580" s="41"/>
      <c r="AA1580" s="41"/>
      <c r="AC1580" s="41"/>
      <c r="AE1580" s="41"/>
      <c r="AG1580" s="41"/>
      <c r="AI1580" s="41"/>
      <c r="AK1580" s="41"/>
      <c r="AM1580" s="41"/>
      <c r="AO1580" s="41"/>
      <c r="AQ1580" s="41"/>
      <c r="AS1580" s="41"/>
      <c r="AU1580" s="41"/>
      <c r="AW1580" s="41"/>
      <c r="AY1580" s="41"/>
      <c r="BA1580" s="41"/>
      <c r="BC1580" s="41"/>
      <c r="BE1580" s="41"/>
      <c r="BG1580" s="41"/>
      <c r="BI1580" s="41"/>
      <c r="BK1580" s="41"/>
      <c r="BM1580" s="41"/>
      <c r="BO1580" s="41"/>
    </row>
    <row r="1581" spans="13:67" x14ac:dyDescent="0.2">
      <c r="M1581" s="41"/>
      <c r="O1581" s="41"/>
      <c r="Q1581" s="41"/>
      <c r="S1581" s="41"/>
      <c r="U1581" s="41"/>
      <c r="W1581" s="41"/>
      <c r="Y1581" s="41"/>
      <c r="AA1581" s="41"/>
      <c r="AC1581" s="41"/>
      <c r="AE1581" s="41"/>
      <c r="AG1581" s="41"/>
      <c r="AI1581" s="41"/>
      <c r="AK1581" s="41"/>
      <c r="AM1581" s="41"/>
      <c r="AO1581" s="41"/>
      <c r="AQ1581" s="41"/>
      <c r="AS1581" s="41"/>
      <c r="AU1581" s="41"/>
      <c r="AW1581" s="41"/>
      <c r="AY1581" s="41"/>
      <c r="BA1581" s="41"/>
      <c r="BC1581" s="41"/>
      <c r="BE1581" s="41"/>
      <c r="BG1581" s="41"/>
      <c r="BI1581" s="41"/>
      <c r="BK1581" s="41"/>
      <c r="BM1581" s="41"/>
      <c r="BO1581" s="41"/>
    </row>
    <row r="1582" spans="13:67" x14ac:dyDescent="0.2">
      <c r="M1582" s="41"/>
      <c r="O1582" s="41"/>
      <c r="Q1582" s="41"/>
      <c r="S1582" s="41"/>
      <c r="U1582" s="41"/>
      <c r="W1582" s="41"/>
      <c r="Y1582" s="41"/>
      <c r="AA1582" s="41"/>
      <c r="AC1582" s="41"/>
      <c r="AE1582" s="41"/>
      <c r="AG1582" s="41"/>
      <c r="AI1582" s="41"/>
      <c r="AK1582" s="41"/>
      <c r="AM1582" s="41"/>
      <c r="AO1582" s="41"/>
      <c r="AQ1582" s="41"/>
      <c r="AS1582" s="41"/>
      <c r="AU1582" s="41"/>
      <c r="AW1582" s="41"/>
      <c r="AY1582" s="41"/>
      <c r="BA1582" s="41"/>
      <c r="BC1582" s="41"/>
      <c r="BE1582" s="41"/>
      <c r="BG1582" s="41"/>
      <c r="BI1582" s="41"/>
      <c r="BK1582" s="41"/>
      <c r="BM1582" s="41"/>
      <c r="BO1582" s="41"/>
    </row>
    <row r="1583" spans="13:67" x14ac:dyDescent="0.2">
      <c r="M1583" s="41"/>
      <c r="O1583" s="41"/>
      <c r="Q1583" s="41"/>
      <c r="S1583" s="41"/>
      <c r="U1583" s="41"/>
      <c r="W1583" s="41"/>
      <c r="Y1583" s="41"/>
      <c r="AA1583" s="41"/>
      <c r="AC1583" s="41"/>
      <c r="AE1583" s="41"/>
      <c r="AG1583" s="41"/>
      <c r="AI1583" s="41"/>
      <c r="AK1583" s="41"/>
      <c r="AM1583" s="41"/>
      <c r="AO1583" s="41"/>
      <c r="AQ1583" s="41"/>
      <c r="AS1583" s="41"/>
      <c r="AU1583" s="41"/>
      <c r="AW1583" s="41"/>
      <c r="AY1583" s="41"/>
      <c r="BA1583" s="41"/>
      <c r="BC1583" s="41"/>
      <c r="BE1583" s="41"/>
      <c r="BG1583" s="41"/>
      <c r="BI1583" s="41"/>
      <c r="BK1583" s="41"/>
      <c r="BM1583" s="41"/>
      <c r="BO1583" s="41"/>
    </row>
    <row r="1584" spans="13:67" x14ac:dyDescent="0.2">
      <c r="M1584" s="41"/>
      <c r="O1584" s="41"/>
      <c r="Q1584" s="41"/>
      <c r="S1584" s="41"/>
      <c r="U1584" s="41"/>
      <c r="W1584" s="41"/>
      <c r="Y1584" s="41"/>
      <c r="AA1584" s="41"/>
      <c r="AC1584" s="41"/>
      <c r="AE1584" s="41"/>
      <c r="AG1584" s="41"/>
      <c r="AI1584" s="41"/>
      <c r="AK1584" s="41"/>
      <c r="AM1584" s="41"/>
      <c r="AO1584" s="41"/>
      <c r="AQ1584" s="41"/>
      <c r="AS1584" s="41"/>
      <c r="AU1584" s="41"/>
      <c r="AW1584" s="41"/>
      <c r="AY1584" s="41"/>
      <c r="BA1584" s="41"/>
      <c r="BC1584" s="41"/>
      <c r="BE1584" s="41"/>
      <c r="BG1584" s="41"/>
      <c r="BI1584" s="41"/>
      <c r="BK1584" s="41"/>
      <c r="BM1584" s="41"/>
      <c r="BO1584" s="41"/>
    </row>
    <row r="1585" spans="13:67" x14ac:dyDescent="0.2">
      <c r="M1585" s="41"/>
      <c r="O1585" s="41"/>
      <c r="Q1585" s="41"/>
      <c r="S1585" s="41"/>
      <c r="U1585" s="41"/>
      <c r="W1585" s="41"/>
      <c r="Y1585" s="41"/>
      <c r="AA1585" s="41"/>
      <c r="AC1585" s="41"/>
      <c r="AE1585" s="41"/>
      <c r="AG1585" s="41"/>
      <c r="AI1585" s="41"/>
      <c r="AK1585" s="41"/>
      <c r="AM1585" s="41"/>
      <c r="AO1585" s="41"/>
      <c r="AQ1585" s="41"/>
      <c r="AS1585" s="41"/>
      <c r="AU1585" s="41"/>
      <c r="AW1585" s="41"/>
      <c r="AY1585" s="41"/>
      <c r="BA1585" s="41"/>
      <c r="BC1585" s="41"/>
      <c r="BE1585" s="41"/>
      <c r="BG1585" s="41"/>
      <c r="BI1585" s="41"/>
      <c r="BK1585" s="41"/>
      <c r="BM1585" s="41"/>
      <c r="BO1585" s="41"/>
    </row>
    <row r="1586" spans="13:67" x14ac:dyDescent="0.2">
      <c r="M1586" s="41"/>
      <c r="O1586" s="41"/>
      <c r="Q1586" s="41"/>
      <c r="S1586" s="41"/>
      <c r="U1586" s="41"/>
      <c r="W1586" s="41"/>
      <c r="Y1586" s="41"/>
      <c r="AA1586" s="41"/>
      <c r="AC1586" s="41"/>
      <c r="AE1586" s="41"/>
      <c r="AG1586" s="41"/>
      <c r="AI1586" s="41"/>
      <c r="AK1586" s="41"/>
      <c r="AM1586" s="41"/>
      <c r="AO1586" s="41"/>
      <c r="AQ1586" s="41"/>
      <c r="AS1586" s="41"/>
      <c r="AU1586" s="41"/>
      <c r="AW1586" s="41"/>
      <c r="AY1586" s="41"/>
      <c r="BA1586" s="41"/>
      <c r="BC1586" s="41"/>
      <c r="BE1586" s="41"/>
      <c r="BG1586" s="41"/>
      <c r="BI1586" s="41"/>
      <c r="BK1586" s="41"/>
      <c r="BM1586" s="41"/>
      <c r="BO1586" s="41"/>
    </row>
    <row r="1587" spans="13:67" x14ac:dyDescent="0.2">
      <c r="M1587" s="41"/>
      <c r="O1587" s="41"/>
      <c r="Q1587" s="41"/>
      <c r="S1587" s="41"/>
      <c r="U1587" s="41"/>
      <c r="W1587" s="41"/>
      <c r="Y1587" s="41"/>
      <c r="AA1587" s="41"/>
      <c r="AC1587" s="41"/>
      <c r="AE1587" s="41"/>
      <c r="AG1587" s="41"/>
      <c r="AI1587" s="41"/>
      <c r="AK1587" s="41"/>
      <c r="AM1587" s="41"/>
      <c r="AO1587" s="41"/>
      <c r="AQ1587" s="41"/>
      <c r="AS1587" s="41"/>
      <c r="AU1587" s="41"/>
      <c r="AW1587" s="41"/>
      <c r="AY1587" s="41"/>
      <c r="BA1587" s="41"/>
      <c r="BC1587" s="41"/>
      <c r="BE1587" s="41"/>
      <c r="BG1587" s="41"/>
      <c r="BI1587" s="41"/>
      <c r="BK1587" s="41"/>
      <c r="BM1587" s="41"/>
      <c r="BO1587" s="41"/>
    </row>
    <row r="1588" spans="13:67" x14ac:dyDescent="0.2">
      <c r="M1588" s="41"/>
      <c r="O1588" s="41"/>
      <c r="Q1588" s="41"/>
      <c r="S1588" s="41"/>
      <c r="U1588" s="41"/>
      <c r="W1588" s="41"/>
      <c r="Y1588" s="41"/>
      <c r="AA1588" s="41"/>
      <c r="AC1588" s="41"/>
      <c r="AE1588" s="41"/>
      <c r="AG1588" s="41"/>
      <c r="AI1588" s="41"/>
      <c r="AK1588" s="41"/>
      <c r="AM1588" s="41"/>
      <c r="AO1588" s="41"/>
      <c r="AQ1588" s="41"/>
      <c r="AS1588" s="41"/>
      <c r="AU1588" s="41"/>
      <c r="AW1588" s="41"/>
      <c r="AY1588" s="41"/>
      <c r="BA1588" s="41"/>
      <c r="BC1588" s="41"/>
      <c r="BE1588" s="41"/>
      <c r="BG1588" s="41"/>
      <c r="BI1588" s="41"/>
      <c r="BK1588" s="41"/>
      <c r="BM1588" s="41"/>
      <c r="BO1588" s="41"/>
    </row>
    <row r="1589" spans="13:67" x14ac:dyDescent="0.2">
      <c r="M1589" s="41"/>
      <c r="O1589" s="41"/>
      <c r="Q1589" s="41"/>
      <c r="S1589" s="41"/>
      <c r="U1589" s="41"/>
      <c r="W1589" s="41"/>
      <c r="Y1589" s="41"/>
      <c r="AA1589" s="41"/>
      <c r="AC1589" s="41"/>
      <c r="AE1589" s="41"/>
      <c r="AG1589" s="41"/>
      <c r="AI1589" s="41"/>
      <c r="AK1589" s="41"/>
      <c r="AM1589" s="41"/>
      <c r="AO1589" s="41"/>
      <c r="AQ1589" s="41"/>
      <c r="AS1589" s="41"/>
      <c r="AU1589" s="41"/>
      <c r="AW1589" s="41"/>
      <c r="AY1589" s="41"/>
      <c r="BA1589" s="41"/>
      <c r="BC1589" s="41"/>
      <c r="BE1589" s="41"/>
      <c r="BG1589" s="41"/>
      <c r="BI1589" s="41"/>
      <c r="BK1589" s="41"/>
      <c r="BM1589" s="41"/>
      <c r="BO1589" s="41"/>
    </row>
    <row r="1590" spans="13:67" x14ac:dyDescent="0.2">
      <c r="M1590" s="41"/>
      <c r="O1590" s="41"/>
      <c r="Q1590" s="41"/>
      <c r="S1590" s="41"/>
      <c r="U1590" s="41"/>
      <c r="W1590" s="41"/>
      <c r="Y1590" s="41"/>
      <c r="AA1590" s="41"/>
      <c r="AC1590" s="41"/>
      <c r="AE1590" s="41"/>
      <c r="AG1590" s="41"/>
      <c r="AI1590" s="41"/>
      <c r="AK1590" s="41"/>
      <c r="AM1590" s="41"/>
      <c r="AO1590" s="41"/>
      <c r="AQ1590" s="41"/>
      <c r="AS1590" s="41"/>
      <c r="AU1590" s="41"/>
      <c r="AW1590" s="41"/>
      <c r="AY1590" s="41"/>
      <c r="BA1590" s="41"/>
      <c r="BC1590" s="41"/>
      <c r="BE1590" s="41"/>
      <c r="BG1590" s="41"/>
      <c r="BI1590" s="41"/>
      <c r="BK1590" s="41"/>
      <c r="BM1590" s="41"/>
      <c r="BO1590" s="41"/>
    </row>
    <row r="1591" spans="13:67" x14ac:dyDescent="0.2">
      <c r="M1591" s="41"/>
      <c r="O1591" s="41"/>
      <c r="Q1591" s="41"/>
      <c r="S1591" s="41"/>
      <c r="U1591" s="41"/>
      <c r="W1591" s="41"/>
      <c r="Y1591" s="41"/>
      <c r="AA1591" s="41"/>
      <c r="AC1591" s="41"/>
      <c r="AE1591" s="41"/>
      <c r="AG1591" s="41"/>
      <c r="AI1591" s="41"/>
      <c r="AK1591" s="41"/>
      <c r="AM1591" s="41"/>
      <c r="AO1591" s="41"/>
      <c r="AQ1591" s="41"/>
      <c r="AS1591" s="41"/>
      <c r="AU1591" s="41"/>
      <c r="AW1591" s="41"/>
      <c r="AY1591" s="41"/>
      <c r="BA1591" s="41"/>
      <c r="BC1591" s="41"/>
      <c r="BE1591" s="41"/>
      <c r="BG1591" s="41"/>
      <c r="BI1591" s="41"/>
      <c r="BK1591" s="41"/>
      <c r="BM1591" s="41"/>
      <c r="BO1591" s="41"/>
    </row>
    <row r="1592" spans="13:67" x14ac:dyDescent="0.2">
      <c r="M1592" s="41"/>
      <c r="O1592" s="41"/>
      <c r="Q1592" s="41"/>
      <c r="S1592" s="41"/>
      <c r="U1592" s="41"/>
      <c r="W1592" s="41"/>
      <c r="Y1592" s="41"/>
      <c r="AA1592" s="41"/>
      <c r="AC1592" s="41"/>
      <c r="AE1592" s="41"/>
      <c r="AG1592" s="41"/>
      <c r="AI1592" s="41"/>
      <c r="AK1592" s="41"/>
      <c r="AM1592" s="41"/>
      <c r="AO1592" s="41"/>
      <c r="AQ1592" s="41"/>
      <c r="AS1592" s="41"/>
      <c r="AU1592" s="41"/>
      <c r="AW1592" s="41"/>
      <c r="AY1592" s="41"/>
      <c r="BA1592" s="41"/>
      <c r="BC1592" s="41"/>
      <c r="BE1592" s="41"/>
      <c r="BG1592" s="41"/>
      <c r="BI1592" s="41"/>
      <c r="BK1592" s="41"/>
      <c r="BM1592" s="41"/>
      <c r="BO1592" s="41"/>
    </row>
    <row r="1593" spans="13:67" x14ac:dyDescent="0.2">
      <c r="M1593" s="41"/>
      <c r="O1593" s="41"/>
      <c r="Q1593" s="41"/>
      <c r="S1593" s="41"/>
      <c r="U1593" s="41"/>
      <c r="W1593" s="41"/>
      <c r="Y1593" s="41"/>
      <c r="AA1593" s="41"/>
      <c r="AC1593" s="41"/>
      <c r="AE1593" s="41"/>
      <c r="AG1593" s="41"/>
      <c r="AI1593" s="41"/>
      <c r="AK1593" s="41"/>
      <c r="AM1593" s="41"/>
      <c r="AO1593" s="41"/>
      <c r="AQ1593" s="41"/>
      <c r="AS1593" s="41"/>
      <c r="AU1593" s="41"/>
      <c r="AW1593" s="41"/>
      <c r="AY1593" s="41"/>
      <c r="BA1593" s="41"/>
      <c r="BC1593" s="41"/>
      <c r="BE1593" s="41"/>
      <c r="BG1593" s="41"/>
      <c r="BI1593" s="41"/>
      <c r="BK1593" s="41"/>
      <c r="BM1593" s="41"/>
      <c r="BO1593" s="41"/>
    </row>
    <row r="1594" spans="13:67" x14ac:dyDescent="0.2">
      <c r="M1594" s="41"/>
      <c r="O1594" s="41"/>
      <c r="Q1594" s="41"/>
      <c r="S1594" s="41"/>
      <c r="U1594" s="41"/>
      <c r="W1594" s="41"/>
      <c r="Y1594" s="41"/>
      <c r="AA1594" s="41"/>
      <c r="AC1594" s="41"/>
      <c r="AE1594" s="41"/>
      <c r="AG1594" s="41"/>
      <c r="AI1594" s="41"/>
      <c r="AK1594" s="41"/>
      <c r="AM1594" s="41"/>
      <c r="AO1594" s="41"/>
      <c r="AQ1594" s="41"/>
      <c r="AS1594" s="41"/>
      <c r="AU1594" s="41"/>
      <c r="AW1594" s="41"/>
      <c r="AY1594" s="41"/>
      <c r="BA1594" s="41"/>
      <c r="BC1594" s="41"/>
      <c r="BE1594" s="41"/>
      <c r="BG1594" s="41"/>
      <c r="BI1594" s="41"/>
      <c r="BK1594" s="41"/>
      <c r="BM1594" s="41"/>
      <c r="BO1594" s="41"/>
    </row>
    <row r="1595" spans="13:67" x14ac:dyDescent="0.2">
      <c r="M1595" s="41"/>
      <c r="O1595" s="41"/>
      <c r="Q1595" s="41"/>
      <c r="S1595" s="41"/>
      <c r="U1595" s="41"/>
      <c r="W1595" s="41"/>
      <c r="Y1595" s="41"/>
      <c r="AA1595" s="41"/>
      <c r="AC1595" s="41"/>
      <c r="AE1595" s="41"/>
      <c r="AG1595" s="41"/>
      <c r="AI1595" s="41"/>
      <c r="AK1595" s="41"/>
      <c r="AM1595" s="41"/>
      <c r="AO1595" s="41"/>
      <c r="AQ1595" s="41"/>
      <c r="AS1595" s="41"/>
      <c r="AU1595" s="41"/>
      <c r="AW1595" s="41"/>
      <c r="AY1595" s="41"/>
      <c r="BA1595" s="41"/>
      <c r="BC1595" s="41"/>
      <c r="BE1595" s="41"/>
      <c r="BG1595" s="41"/>
      <c r="BI1595" s="41"/>
      <c r="BK1595" s="41"/>
      <c r="BM1595" s="41"/>
      <c r="BO1595" s="41"/>
    </row>
    <row r="1596" spans="13:67" x14ac:dyDescent="0.2">
      <c r="M1596" s="41"/>
      <c r="O1596" s="41"/>
      <c r="Q1596" s="41"/>
      <c r="S1596" s="41"/>
      <c r="U1596" s="41"/>
      <c r="W1596" s="41"/>
      <c r="Y1596" s="41"/>
      <c r="AA1596" s="41"/>
      <c r="AC1596" s="41"/>
      <c r="AE1596" s="41"/>
      <c r="AG1596" s="41"/>
      <c r="AI1596" s="41"/>
      <c r="AK1596" s="41"/>
      <c r="AM1596" s="41"/>
      <c r="AO1596" s="41"/>
      <c r="AQ1596" s="41"/>
      <c r="AS1596" s="41"/>
      <c r="AU1596" s="41"/>
      <c r="AW1596" s="41"/>
      <c r="AY1596" s="41"/>
      <c r="BA1596" s="41"/>
      <c r="BC1596" s="41"/>
      <c r="BE1596" s="41"/>
      <c r="BG1596" s="41"/>
      <c r="BI1596" s="41"/>
      <c r="BK1596" s="41"/>
      <c r="BM1596" s="41"/>
      <c r="BO1596" s="41"/>
    </row>
    <row r="1597" spans="13:67" x14ac:dyDescent="0.2">
      <c r="M1597" s="41"/>
      <c r="O1597" s="41"/>
      <c r="Q1597" s="41"/>
      <c r="S1597" s="41"/>
      <c r="U1597" s="41"/>
      <c r="W1597" s="41"/>
      <c r="Y1597" s="41"/>
      <c r="AA1597" s="41"/>
      <c r="AC1597" s="41"/>
      <c r="AE1597" s="41"/>
      <c r="AG1597" s="41"/>
      <c r="AI1597" s="41"/>
      <c r="AK1597" s="41"/>
      <c r="AM1597" s="41"/>
      <c r="AO1597" s="41"/>
      <c r="AQ1597" s="41"/>
      <c r="AS1597" s="41"/>
      <c r="AU1597" s="41"/>
      <c r="AW1597" s="41"/>
      <c r="AY1597" s="41"/>
      <c r="BA1597" s="41"/>
      <c r="BC1597" s="41"/>
      <c r="BE1597" s="41"/>
      <c r="BG1597" s="41"/>
      <c r="BI1597" s="41"/>
      <c r="BK1597" s="41"/>
      <c r="BM1597" s="41"/>
      <c r="BO1597" s="41"/>
    </row>
    <row r="1598" spans="13:67" x14ac:dyDescent="0.2">
      <c r="M1598" s="41"/>
      <c r="O1598" s="41"/>
      <c r="Q1598" s="41"/>
      <c r="S1598" s="41"/>
      <c r="U1598" s="41"/>
      <c r="W1598" s="41"/>
      <c r="Y1598" s="41"/>
      <c r="AA1598" s="41"/>
      <c r="AC1598" s="41"/>
      <c r="AE1598" s="41"/>
      <c r="AG1598" s="41"/>
      <c r="AI1598" s="41"/>
      <c r="AK1598" s="41"/>
      <c r="AM1598" s="41"/>
      <c r="AO1598" s="41"/>
      <c r="AQ1598" s="41"/>
      <c r="AS1598" s="41"/>
      <c r="AU1598" s="41"/>
      <c r="AW1598" s="41"/>
      <c r="AY1598" s="41"/>
      <c r="BA1598" s="41"/>
      <c r="BC1598" s="41"/>
      <c r="BE1598" s="41"/>
      <c r="BG1598" s="41"/>
      <c r="BI1598" s="41"/>
      <c r="BK1598" s="41"/>
      <c r="BM1598" s="41"/>
      <c r="BO1598" s="41"/>
    </row>
    <row r="1599" spans="13:67" x14ac:dyDescent="0.2">
      <c r="M1599" s="41"/>
      <c r="O1599" s="41"/>
      <c r="Q1599" s="41"/>
      <c r="S1599" s="41"/>
      <c r="U1599" s="41"/>
      <c r="W1599" s="41"/>
      <c r="Y1599" s="41"/>
      <c r="AA1599" s="41"/>
      <c r="AC1599" s="41"/>
      <c r="AE1599" s="41"/>
      <c r="AG1599" s="41"/>
      <c r="AI1599" s="41"/>
      <c r="AK1599" s="41"/>
      <c r="AM1599" s="41"/>
      <c r="AO1599" s="41"/>
      <c r="AQ1599" s="41"/>
      <c r="AS1599" s="41"/>
      <c r="AU1599" s="41"/>
      <c r="AW1599" s="41"/>
      <c r="AY1599" s="41"/>
      <c r="BA1599" s="41"/>
      <c r="BC1599" s="41"/>
      <c r="BE1599" s="41"/>
      <c r="BG1599" s="41"/>
      <c r="BI1599" s="41"/>
      <c r="BK1599" s="41"/>
      <c r="BM1599" s="41"/>
      <c r="BO1599" s="41"/>
    </row>
    <row r="1600" spans="13:67" x14ac:dyDescent="0.2">
      <c r="M1600" s="41"/>
      <c r="O1600" s="41"/>
      <c r="Q1600" s="41"/>
      <c r="S1600" s="41"/>
      <c r="U1600" s="41"/>
      <c r="W1600" s="41"/>
      <c r="Y1600" s="41"/>
      <c r="AA1600" s="41"/>
      <c r="AC1600" s="41"/>
      <c r="AE1600" s="41"/>
      <c r="AG1600" s="41"/>
      <c r="AI1600" s="41"/>
      <c r="AK1600" s="41"/>
      <c r="AM1600" s="41"/>
      <c r="AO1600" s="41"/>
      <c r="AQ1600" s="41"/>
      <c r="AS1600" s="41"/>
      <c r="AU1600" s="41"/>
      <c r="AW1600" s="41"/>
      <c r="AY1600" s="41"/>
      <c r="BA1600" s="41"/>
      <c r="BC1600" s="41"/>
      <c r="BE1600" s="41"/>
      <c r="BG1600" s="41"/>
      <c r="BI1600" s="41"/>
      <c r="BK1600" s="41"/>
      <c r="BM1600" s="41"/>
      <c r="BO1600" s="41"/>
    </row>
    <row r="1601" spans="13:67" x14ac:dyDescent="0.2">
      <c r="M1601" s="41"/>
      <c r="O1601" s="41"/>
      <c r="Q1601" s="41"/>
      <c r="S1601" s="41"/>
      <c r="U1601" s="41"/>
      <c r="W1601" s="41"/>
      <c r="Y1601" s="41"/>
      <c r="AA1601" s="41"/>
      <c r="AC1601" s="41"/>
      <c r="AE1601" s="41"/>
      <c r="AG1601" s="41"/>
      <c r="AI1601" s="41"/>
      <c r="AK1601" s="41"/>
      <c r="AM1601" s="41"/>
      <c r="AO1601" s="41"/>
      <c r="AQ1601" s="41"/>
      <c r="AS1601" s="41"/>
      <c r="AU1601" s="41"/>
      <c r="AW1601" s="41"/>
      <c r="AY1601" s="41"/>
      <c r="BA1601" s="41"/>
      <c r="BC1601" s="41"/>
      <c r="BE1601" s="41"/>
      <c r="BG1601" s="41"/>
      <c r="BI1601" s="41"/>
      <c r="BK1601" s="41"/>
      <c r="BM1601" s="41"/>
      <c r="BO1601" s="41"/>
    </row>
    <row r="1602" spans="13:67" x14ac:dyDescent="0.2">
      <c r="M1602" s="41"/>
      <c r="O1602" s="41"/>
      <c r="Q1602" s="41"/>
      <c r="S1602" s="41"/>
      <c r="U1602" s="41"/>
      <c r="W1602" s="41"/>
      <c r="Y1602" s="41"/>
      <c r="AA1602" s="41"/>
      <c r="AC1602" s="41"/>
      <c r="AE1602" s="41"/>
      <c r="AG1602" s="41"/>
      <c r="AI1602" s="41"/>
      <c r="AK1602" s="41"/>
      <c r="AM1602" s="41"/>
      <c r="AO1602" s="41"/>
      <c r="AQ1602" s="41"/>
      <c r="AS1602" s="41"/>
      <c r="AU1602" s="41"/>
      <c r="AW1602" s="41"/>
      <c r="AY1602" s="41"/>
      <c r="BA1602" s="41"/>
      <c r="BC1602" s="41"/>
      <c r="BE1602" s="41"/>
      <c r="BG1602" s="41"/>
      <c r="BI1602" s="41"/>
      <c r="BK1602" s="41"/>
      <c r="BM1602" s="41"/>
      <c r="BO1602" s="41"/>
    </row>
    <row r="1603" spans="13:67" x14ac:dyDescent="0.2">
      <c r="M1603" s="41"/>
      <c r="O1603" s="41"/>
      <c r="Q1603" s="41"/>
      <c r="S1603" s="41"/>
      <c r="U1603" s="41"/>
      <c r="W1603" s="41"/>
      <c r="Y1603" s="41"/>
      <c r="AA1603" s="41"/>
      <c r="AC1603" s="41"/>
      <c r="AE1603" s="41"/>
      <c r="AG1603" s="41"/>
      <c r="AI1603" s="41"/>
      <c r="AK1603" s="41"/>
      <c r="AM1603" s="41"/>
      <c r="AO1603" s="41"/>
      <c r="AQ1603" s="41"/>
      <c r="AS1603" s="41"/>
      <c r="AU1603" s="41"/>
      <c r="AW1603" s="41"/>
      <c r="AY1603" s="41"/>
      <c r="BA1603" s="41"/>
      <c r="BC1603" s="41"/>
      <c r="BE1603" s="41"/>
      <c r="BG1603" s="41"/>
      <c r="BI1603" s="41"/>
      <c r="BK1603" s="41"/>
      <c r="BM1603" s="41"/>
      <c r="BO1603" s="41"/>
    </row>
    <row r="1604" spans="13:67" x14ac:dyDescent="0.2">
      <c r="M1604" s="41"/>
      <c r="O1604" s="41"/>
      <c r="Q1604" s="41"/>
      <c r="S1604" s="41"/>
      <c r="U1604" s="41"/>
      <c r="W1604" s="41"/>
      <c r="Y1604" s="41"/>
      <c r="AA1604" s="41"/>
      <c r="AC1604" s="41"/>
      <c r="AE1604" s="41"/>
      <c r="AG1604" s="41"/>
      <c r="AI1604" s="41"/>
      <c r="AK1604" s="41"/>
      <c r="AM1604" s="41"/>
      <c r="AO1604" s="41"/>
      <c r="AQ1604" s="41"/>
      <c r="AS1604" s="41"/>
      <c r="AU1604" s="41"/>
      <c r="AW1604" s="41"/>
      <c r="AY1604" s="41"/>
      <c r="BA1604" s="41"/>
      <c r="BC1604" s="41"/>
      <c r="BE1604" s="41"/>
      <c r="BG1604" s="41"/>
      <c r="BI1604" s="41"/>
      <c r="BK1604" s="41"/>
      <c r="BM1604" s="41"/>
      <c r="BO1604" s="41"/>
    </row>
    <row r="1605" spans="13:67" x14ac:dyDescent="0.2">
      <c r="M1605" s="41"/>
      <c r="O1605" s="41"/>
      <c r="Q1605" s="41"/>
      <c r="S1605" s="41"/>
      <c r="U1605" s="41"/>
      <c r="W1605" s="41"/>
      <c r="Y1605" s="41"/>
      <c r="AA1605" s="41"/>
      <c r="AC1605" s="41"/>
      <c r="AE1605" s="41"/>
      <c r="AG1605" s="41"/>
      <c r="AI1605" s="41"/>
      <c r="AK1605" s="41"/>
      <c r="AM1605" s="41"/>
      <c r="AO1605" s="41"/>
      <c r="AQ1605" s="41"/>
      <c r="AS1605" s="41"/>
      <c r="AU1605" s="41"/>
      <c r="AW1605" s="41"/>
      <c r="AY1605" s="41"/>
      <c r="BA1605" s="41"/>
      <c r="BC1605" s="41"/>
      <c r="BE1605" s="41"/>
      <c r="BG1605" s="41"/>
      <c r="BI1605" s="41"/>
      <c r="BK1605" s="41"/>
      <c r="BM1605" s="41"/>
      <c r="BO1605" s="41"/>
    </row>
    <row r="1606" spans="13:67" x14ac:dyDescent="0.2">
      <c r="M1606" s="41"/>
      <c r="O1606" s="41"/>
      <c r="Q1606" s="41"/>
      <c r="S1606" s="41"/>
      <c r="U1606" s="41"/>
      <c r="W1606" s="41"/>
      <c r="Y1606" s="41"/>
      <c r="AA1606" s="41"/>
      <c r="AC1606" s="41"/>
      <c r="AE1606" s="41"/>
      <c r="AG1606" s="41"/>
      <c r="AI1606" s="41"/>
      <c r="AK1606" s="41"/>
      <c r="AM1606" s="41"/>
      <c r="AO1606" s="41"/>
      <c r="AQ1606" s="41"/>
      <c r="AS1606" s="41"/>
      <c r="AU1606" s="41"/>
      <c r="AW1606" s="41"/>
      <c r="AY1606" s="41"/>
      <c r="BA1606" s="41"/>
      <c r="BC1606" s="41"/>
      <c r="BE1606" s="41"/>
      <c r="BG1606" s="41"/>
      <c r="BI1606" s="41"/>
      <c r="BK1606" s="41"/>
      <c r="BM1606" s="41"/>
      <c r="BO1606" s="41"/>
    </row>
    <row r="1607" spans="13:67" x14ac:dyDescent="0.2">
      <c r="M1607" s="41"/>
      <c r="O1607" s="41"/>
      <c r="Q1607" s="41"/>
      <c r="S1607" s="41"/>
      <c r="U1607" s="41"/>
      <c r="W1607" s="41"/>
      <c r="Y1607" s="41"/>
      <c r="AA1607" s="41"/>
      <c r="AC1607" s="41"/>
      <c r="AE1607" s="41"/>
      <c r="AG1607" s="41"/>
      <c r="AI1607" s="41"/>
      <c r="AK1607" s="41"/>
      <c r="AM1607" s="41"/>
      <c r="AO1607" s="41"/>
      <c r="AQ1607" s="41"/>
      <c r="AS1607" s="41"/>
      <c r="AU1607" s="41"/>
      <c r="AW1607" s="41"/>
      <c r="AY1607" s="41"/>
      <c r="BA1607" s="41"/>
      <c r="BC1607" s="41"/>
      <c r="BE1607" s="41"/>
      <c r="BG1607" s="41"/>
      <c r="BI1607" s="41"/>
      <c r="BK1607" s="41"/>
      <c r="BM1607" s="41"/>
      <c r="BO1607" s="41"/>
    </row>
    <row r="1608" spans="13:67" x14ac:dyDescent="0.2">
      <c r="M1608" s="41"/>
      <c r="O1608" s="41"/>
      <c r="Q1608" s="41"/>
      <c r="S1608" s="41"/>
      <c r="U1608" s="41"/>
      <c r="W1608" s="41"/>
      <c r="Y1608" s="41"/>
      <c r="AA1608" s="41"/>
      <c r="AC1608" s="41"/>
      <c r="AE1608" s="41"/>
      <c r="AG1608" s="41"/>
      <c r="AI1608" s="41"/>
      <c r="AK1608" s="41"/>
      <c r="AM1608" s="41"/>
      <c r="AO1608" s="41"/>
      <c r="AQ1608" s="41"/>
      <c r="AS1608" s="41"/>
      <c r="AU1608" s="41"/>
      <c r="AW1608" s="41"/>
      <c r="AY1608" s="41"/>
      <c r="BA1608" s="41"/>
      <c r="BC1608" s="41"/>
      <c r="BE1608" s="41"/>
      <c r="BG1608" s="41"/>
      <c r="BI1608" s="41"/>
      <c r="BK1608" s="41"/>
      <c r="BM1608" s="41"/>
      <c r="BO1608" s="41"/>
    </row>
    <row r="1609" spans="13:67" x14ac:dyDescent="0.2">
      <c r="M1609" s="41"/>
      <c r="O1609" s="41"/>
      <c r="Q1609" s="41"/>
      <c r="S1609" s="41"/>
      <c r="U1609" s="41"/>
      <c r="W1609" s="41"/>
      <c r="Y1609" s="41"/>
      <c r="AA1609" s="41"/>
      <c r="AC1609" s="41"/>
      <c r="AE1609" s="41"/>
      <c r="AG1609" s="41"/>
      <c r="AI1609" s="41"/>
      <c r="AK1609" s="41"/>
      <c r="AM1609" s="41"/>
      <c r="AO1609" s="41"/>
      <c r="AQ1609" s="41"/>
      <c r="AS1609" s="41"/>
      <c r="AU1609" s="41"/>
      <c r="AW1609" s="41"/>
      <c r="AY1609" s="41"/>
      <c r="BA1609" s="41"/>
      <c r="BC1609" s="41"/>
      <c r="BE1609" s="41"/>
      <c r="BG1609" s="41"/>
      <c r="BI1609" s="41"/>
      <c r="BK1609" s="41"/>
      <c r="BM1609" s="41"/>
      <c r="BO1609" s="41"/>
    </row>
    <row r="1610" spans="13:67" x14ac:dyDescent="0.2">
      <c r="M1610" s="41"/>
      <c r="O1610" s="41"/>
      <c r="Q1610" s="41"/>
      <c r="S1610" s="41"/>
      <c r="U1610" s="41"/>
      <c r="W1610" s="41"/>
      <c r="Y1610" s="41"/>
      <c r="AA1610" s="41"/>
      <c r="AC1610" s="41"/>
      <c r="AE1610" s="41"/>
      <c r="AG1610" s="41"/>
      <c r="AI1610" s="41"/>
      <c r="AK1610" s="41"/>
      <c r="AM1610" s="41"/>
      <c r="AO1610" s="41"/>
      <c r="AQ1610" s="41"/>
      <c r="AS1610" s="41"/>
      <c r="AU1610" s="41"/>
      <c r="AW1610" s="41"/>
      <c r="AY1610" s="41"/>
      <c r="BA1610" s="41"/>
      <c r="BC1610" s="41"/>
      <c r="BE1610" s="41"/>
      <c r="BG1610" s="41"/>
      <c r="BI1610" s="41"/>
      <c r="BK1610" s="41"/>
      <c r="BM1610" s="41"/>
      <c r="BO1610" s="41"/>
    </row>
    <row r="1611" spans="13:67" x14ac:dyDescent="0.2">
      <c r="M1611" s="41"/>
      <c r="O1611" s="41"/>
      <c r="Q1611" s="41"/>
      <c r="S1611" s="41"/>
      <c r="U1611" s="41"/>
      <c r="W1611" s="41"/>
      <c r="Y1611" s="41"/>
      <c r="AA1611" s="41"/>
      <c r="AC1611" s="41"/>
      <c r="AE1611" s="41"/>
      <c r="AG1611" s="41"/>
      <c r="AI1611" s="41"/>
      <c r="AK1611" s="41"/>
      <c r="AM1611" s="41"/>
      <c r="AO1611" s="41"/>
      <c r="AQ1611" s="41"/>
      <c r="AS1611" s="41"/>
      <c r="AU1611" s="41"/>
      <c r="AW1611" s="41"/>
      <c r="AY1611" s="41"/>
      <c r="BA1611" s="41"/>
      <c r="BC1611" s="41"/>
      <c r="BE1611" s="41"/>
      <c r="BG1611" s="41"/>
      <c r="BI1611" s="41"/>
      <c r="BK1611" s="41"/>
      <c r="BM1611" s="41"/>
      <c r="BO1611" s="41"/>
    </row>
    <row r="1612" spans="13:67" x14ac:dyDescent="0.2">
      <c r="M1612" s="41"/>
      <c r="O1612" s="41"/>
      <c r="Q1612" s="41"/>
      <c r="S1612" s="41"/>
      <c r="U1612" s="41"/>
      <c r="W1612" s="41"/>
      <c r="Y1612" s="41"/>
      <c r="AA1612" s="41"/>
      <c r="AC1612" s="41"/>
      <c r="AE1612" s="41"/>
      <c r="AG1612" s="41"/>
      <c r="AI1612" s="41"/>
      <c r="AK1612" s="41"/>
      <c r="AM1612" s="41"/>
      <c r="AO1612" s="41"/>
      <c r="AQ1612" s="41"/>
      <c r="AS1612" s="41"/>
      <c r="AU1612" s="41"/>
      <c r="AW1612" s="41"/>
      <c r="AY1612" s="41"/>
      <c r="BA1612" s="41"/>
      <c r="BC1612" s="41"/>
      <c r="BE1612" s="41"/>
      <c r="BG1612" s="41"/>
      <c r="BI1612" s="41"/>
      <c r="BK1612" s="41"/>
      <c r="BM1612" s="41"/>
      <c r="BO1612" s="41"/>
    </row>
    <row r="1613" spans="13:67" x14ac:dyDescent="0.2">
      <c r="M1613" s="41"/>
      <c r="O1613" s="41"/>
      <c r="Q1613" s="41"/>
      <c r="S1613" s="41"/>
      <c r="U1613" s="41"/>
      <c r="W1613" s="41"/>
      <c r="Y1613" s="41"/>
      <c r="AA1613" s="41"/>
      <c r="AC1613" s="41"/>
      <c r="AE1613" s="41"/>
      <c r="AG1613" s="41"/>
      <c r="AI1613" s="41"/>
      <c r="AK1613" s="41"/>
      <c r="AM1613" s="41"/>
      <c r="AO1613" s="41"/>
      <c r="AQ1613" s="41"/>
      <c r="AS1613" s="41"/>
      <c r="AU1613" s="41"/>
      <c r="AW1613" s="41"/>
      <c r="AY1613" s="41"/>
      <c r="BA1613" s="41"/>
      <c r="BC1613" s="41"/>
      <c r="BE1613" s="41"/>
      <c r="BG1613" s="41"/>
      <c r="BI1613" s="41"/>
      <c r="BK1613" s="41"/>
      <c r="BM1613" s="41"/>
      <c r="BO1613" s="41"/>
    </row>
    <row r="1614" spans="13:67" x14ac:dyDescent="0.2">
      <c r="M1614" s="41"/>
      <c r="O1614" s="41"/>
      <c r="Q1614" s="41"/>
      <c r="S1614" s="41"/>
      <c r="U1614" s="41"/>
      <c r="W1614" s="41"/>
      <c r="Y1614" s="41"/>
      <c r="AA1614" s="41"/>
      <c r="AC1614" s="41"/>
      <c r="AE1614" s="41"/>
      <c r="AG1614" s="41"/>
      <c r="AI1614" s="41"/>
      <c r="AK1614" s="41"/>
      <c r="AM1614" s="41"/>
      <c r="AO1614" s="41"/>
      <c r="AQ1614" s="41"/>
      <c r="AS1614" s="41"/>
      <c r="AU1614" s="41"/>
      <c r="AW1614" s="41"/>
      <c r="AY1614" s="41"/>
      <c r="BA1614" s="41"/>
      <c r="BC1614" s="41"/>
      <c r="BE1614" s="41"/>
      <c r="BG1614" s="41"/>
      <c r="BI1614" s="41"/>
      <c r="BK1614" s="41"/>
      <c r="BM1614" s="41"/>
      <c r="BO1614" s="41"/>
    </row>
    <row r="1615" spans="13:67" x14ac:dyDescent="0.2">
      <c r="M1615" s="41"/>
      <c r="O1615" s="41"/>
      <c r="Q1615" s="41"/>
      <c r="S1615" s="41"/>
      <c r="U1615" s="41"/>
      <c r="W1615" s="41"/>
      <c r="Y1615" s="41"/>
      <c r="AA1615" s="41"/>
      <c r="AC1615" s="41"/>
      <c r="AE1615" s="41"/>
      <c r="AG1615" s="41"/>
      <c r="AI1615" s="41"/>
      <c r="AK1615" s="41"/>
      <c r="AM1615" s="41"/>
      <c r="AO1615" s="41"/>
      <c r="AQ1615" s="41"/>
      <c r="AS1615" s="41"/>
      <c r="AU1615" s="41"/>
      <c r="AW1615" s="41"/>
      <c r="AY1615" s="41"/>
      <c r="BA1615" s="41"/>
      <c r="BC1615" s="41"/>
      <c r="BE1615" s="41"/>
      <c r="BG1615" s="41"/>
      <c r="BI1615" s="41"/>
      <c r="BK1615" s="41"/>
      <c r="BM1615" s="41"/>
      <c r="BO1615" s="41"/>
    </row>
    <row r="1616" spans="13:67" x14ac:dyDescent="0.2">
      <c r="M1616" s="41"/>
      <c r="O1616" s="41"/>
      <c r="Q1616" s="41"/>
      <c r="S1616" s="41"/>
      <c r="U1616" s="41"/>
      <c r="W1616" s="41"/>
      <c r="Y1616" s="41"/>
      <c r="AA1616" s="41"/>
      <c r="AC1616" s="41"/>
      <c r="AE1616" s="41"/>
      <c r="AG1616" s="41"/>
      <c r="AI1616" s="41"/>
      <c r="AK1616" s="41"/>
      <c r="AM1616" s="41"/>
      <c r="AO1616" s="41"/>
      <c r="AQ1616" s="41"/>
      <c r="AS1616" s="41"/>
      <c r="AU1616" s="41"/>
      <c r="AW1616" s="41"/>
      <c r="AY1616" s="41"/>
      <c r="BA1616" s="41"/>
      <c r="BC1616" s="41"/>
      <c r="BE1616" s="41"/>
      <c r="BG1616" s="41"/>
      <c r="BI1616" s="41"/>
      <c r="BK1616" s="41"/>
      <c r="BM1616" s="41"/>
      <c r="BO1616" s="41"/>
    </row>
    <row r="1617" spans="13:67" x14ac:dyDescent="0.2">
      <c r="M1617" s="41"/>
      <c r="O1617" s="41"/>
      <c r="Q1617" s="41"/>
      <c r="S1617" s="41"/>
      <c r="U1617" s="41"/>
      <c r="W1617" s="41"/>
      <c r="Y1617" s="41"/>
      <c r="AA1617" s="41"/>
      <c r="AC1617" s="41"/>
      <c r="AE1617" s="41"/>
      <c r="AG1617" s="41"/>
      <c r="AI1617" s="41"/>
      <c r="AK1617" s="41"/>
      <c r="AM1617" s="41"/>
      <c r="AO1617" s="41"/>
      <c r="AQ1617" s="41"/>
      <c r="AS1617" s="41"/>
      <c r="AU1617" s="41"/>
      <c r="AW1617" s="41"/>
      <c r="AY1617" s="41"/>
      <c r="BA1617" s="41"/>
      <c r="BC1617" s="41"/>
      <c r="BE1617" s="41"/>
      <c r="BG1617" s="41"/>
      <c r="BI1617" s="41"/>
      <c r="BK1617" s="41"/>
      <c r="BM1617" s="41"/>
      <c r="BO1617" s="41"/>
    </row>
    <row r="1618" spans="13:67" x14ac:dyDescent="0.2">
      <c r="M1618" s="41"/>
      <c r="O1618" s="41"/>
      <c r="Q1618" s="41"/>
      <c r="S1618" s="41"/>
      <c r="U1618" s="41"/>
      <c r="W1618" s="41"/>
      <c r="Y1618" s="41"/>
      <c r="AA1618" s="41"/>
      <c r="AC1618" s="41"/>
      <c r="AE1618" s="41"/>
      <c r="AG1618" s="41"/>
      <c r="AI1618" s="41"/>
      <c r="AK1618" s="41"/>
      <c r="AM1618" s="41"/>
      <c r="AO1618" s="41"/>
      <c r="AQ1618" s="41"/>
      <c r="AS1618" s="41"/>
      <c r="AU1618" s="41"/>
      <c r="AW1618" s="41"/>
      <c r="AY1618" s="41"/>
      <c r="BA1618" s="41"/>
      <c r="BC1618" s="41"/>
      <c r="BE1618" s="41"/>
      <c r="BG1618" s="41"/>
      <c r="BI1618" s="41"/>
      <c r="BK1618" s="41"/>
      <c r="BM1618" s="41"/>
      <c r="BO1618" s="41"/>
    </row>
    <row r="1619" spans="13:67" x14ac:dyDescent="0.2">
      <c r="M1619" s="41"/>
      <c r="O1619" s="41"/>
      <c r="Q1619" s="41"/>
      <c r="S1619" s="41"/>
      <c r="U1619" s="41"/>
      <c r="W1619" s="41"/>
      <c r="Y1619" s="41"/>
      <c r="AA1619" s="41"/>
      <c r="AC1619" s="41"/>
      <c r="AE1619" s="41"/>
      <c r="AG1619" s="41"/>
      <c r="AI1619" s="41"/>
      <c r="AK1619" s="41"/>
      <c r="AM1619" s="41"/>
      <c r="AO1619" s="41"/>
      <c r="AQ1619" s="41"/>
      <c r="AS1619" s="41"/>
      <c r="AU1619" s="41"/>
      <c r="AW1619" s="41"/>
      <c r="AY1619" s="41"/>
      <c r="BA1619" s="41"/>
      <c r="BC1619" s="41"/>
      <c r="BE1619" s="41"/>
      <c r="BG1619" s="41"/>
      <c r="BI1619" s="41"/>
      <c r="BK1619" s="41"/>
      <c r="BM1619" s="41"/>
      <c r="BO1619" s="41"/>
    </row>
    <row r="1620" spans="13:67" x14ac:dyDescent="0.2">
      <c r="M1620" s="41"/>
      <c r="O1620" s="41"/>
      <c r="Q1620" s="41"/>
      <c r="S1620" s="41"/>
      <c r="U1620" s="41"/>
      <c r="W1620" s="41"/>
      <c r="Y1620" s="41"/>
      <c r="AA1620" s="41"/>
      <c r="AC1620" s="41"/>
      <c r="AE1620" s="41"/>
      <c r="AG1620" s="41"/>
      <c r="AI1620" s="41"/>
      <c r="AK1620" s="41"/>
      <c r="AM1620" s="41"/>
      <c r="AO1620" s="41"/>
      <c r="AQ1620" s="41"/>
      <c r="AS1620" s="41"/>
      <c r="AU1620" s="41"/>
      <c r="AW1620" s="41"/>
      <c r="AY1620" s="41"/>
      <c r="BA1620" s="41"/>
      <c r="BC1620" s="41"/>
      <c r="BE1620" s="41"/>
      <c r="BG1620" s="41"/>
      <c r="BI1620" s="41"/>
      <c r="BK1620" s="41"/>
      <c r="BM1620" s="41"/>
      <c r="BO1620" s="41"/>
    </row>
    <row r="1621" spans="13:67" x14ac:dyDescent="0.2">
      <c r="M1621" s="41"/>
      <c r="O1621" s="41"/>
      <c r="Q1621" s="41"/>
      <c r="S1621" s="41"/>
      <c r="U1621" s="41"/>
      <c r="W1621" s="41"/>
      <c r="Y1621" s="41"/>
      <c r="AA1621" s="41"/>
      <c r="AC1621" s="41"/>
      <c r="AE1621" s="41"/>
      <c r="AG1621" s="41"/>
      <c r="AI1621" s="41"/>
      <c r="AK1621" s="41"/>
      <c r="AM1621" s="41"/>
      <c r="AO1621" s="41"/>
      <c r="AQ1621" s="41"/>
      <c r="AS1621" s="41"/>
      <c r="AU1621" s="41"/>
      <c r="AW1621" s="41"/>
      <c r="AY1621" s="41"/>
      <c r="BA1621" s="41"/>
      <c r="BC1621" s="41"/>
      <c r="BE1621" s="41"/>
      <c r="BG1621" s="41"/>
      <c r="BI1621" s="41"/>
      <c r="BK1621" s="41"/>
      <c r="BM1621" s="41"/>
      <c r="BO1621" s="41"/>
    </row>
    <row r="1622" spans="13:67" x14ac:dyDescent="0.2">
      <c r="M1622" s="41"/>
      <c r="O1622" s="41"/>
      <c r="Q1622" s="41"/>
      <c r="S1622" s="41"/>
      <c r="U1622" s="41"/>
      <c r="W1622" s="41"/>
      <c r="Y1622" s="41"/>
      <c r="AA1622" s="41"/>
      <c r="AC1622" s="41"/>
      <c r="AE1622" s="41"/>
      <c r="AG1622" s="41"/>
      <c r="AI1622" s="41"/>
      <c r="AK1622" s="41"/>
      <c r="AM1622" s="41"/>
      <c r="AO1622" s="41"/>
      <c r="AQ1622" s="41"/>
      <c r="AS1622" s="41"/>
      <c r="AU1622" s="41"/>
      <c r="AW1622" s="41"/>
      <c r="AY1622" s="41"/>
      <c r="BA1622" s="41"/>
      <c r="BC1622" s="41"/>
      <c r="BE1622" s="41"/>
      <c r="BG1622" s="41"/>
      <c r="BI1622" s="41"/>
      <c r="BK1622" s="41"/>
      <c r="BM1622" s="41"/>
      <c r="BO1622" s="41"/>
    </row>
    <row r="1623" spans="13:67" x14ac:dyDescent="0.2">
      <c r="M1623" s="41"/>
      <c r="O1623" s="41"/>
      <c r="Q1623" s="41"/>
      <c r="S1623" s="41"/>
      <c r="U1623" s="41"/>
      <c r="W1623" s="41"/>
      <c r="Y1623" s="41"/>
      <c r="AA1623" s="41"/>
      <c r="AC1623" s="41"/>
      <c r="AE1623" s="41"/>
      <c r="AG1623" s="41"/>
      <c r="AI1623" s="41"/>
      <c r="AK1623" s="41"/>
      <c r="AM1623" s="41"/>
      <c r="AO1623" s="41"/>
      <c r="AQ1623" s="41"/>
      <c r="AS1623" s="41"/>
      <c r="AU1623" s="41"/>
      <c r="AW1623" s="41"/>
      <c r="AY1623" s="41"/>
      <c r="BA1623" s="41"/>
      <c r="BC1623" s="41"/>
      <c r="BE1623" s="41"/>
      <c r="BG1623" s="41"/>
      <c r="BI1623" s="41"/>
      <c r="BK1623" s="41"/>
      <c r="BM1623" s="41"/>
      <c r="BO1623" s="41"/>
    </row>
    <row r="1624" spans="13:67" x14ac:dyDescent="0.2">
      <c r="M1624" s="41"/>
      <c r="O1624" s="41"/>
      <c r="Q1624" s="41"/>
      <c r="S1624" s="41"/>
      <c r="U1624" s="41"/>
      <c r="W1624" s="41"/>
      <c r="Y1624" s="41"/>
      <c r="AA1624" s="41"/>
      <c r="AC1624" s="41"/>
      <c r="AE1624" s="41"/>
      <c r="AG1624" s="41"/>
      <c r="AI1624" s="41"/>
      <c r="AK1624" s="41"/>
      <c r="AM1624" s="41"/>
      <c r="AO1624" s="41"/>
      <c r="AQ1624" s="41"/>
      <c r="AS1624" s="41"/>
      <c r="AU1624" s="41"/>
      <c r="AW1624" s="41"/>
      <c r="AY1624" s="41"/>
      <c r="BA1624" s="41"/>
      <c r="BC1624" s="41"/>
      <c r="BE1624" s="41"/>
      <c r="BG1624" s="41"/>
      <c r="BI1624" s="41"/>
      <c r="BK1624" s="41"/>
      <c r="BM1624" s="41"/>
      <c r="BO1624" s="41"/>
    </row>
    <row r="1625" spans="13:67" x14ac:dyDescent="0.2">
      <c r="M1625" s="41"/>
      <c r="O1625" s="41"/>
      <c r="Q1625" s="41"/>
      <c r="S1625" s="41"/>
      <c r="U1625" s="41"/>
      <c r="W1625" s="41"/>
      <c r="Y1625" s="41"/>
      <c r="AA1625" s="41"/>
      <c r="AC1625" s="41"/>
      <c r="AE1625" s="41"/>
      <c r="AG1625" s="41"/>
      <c r="AI1625" s="41"/>
      <c r="AK1625" s="41"/>
      <c r="AM1625" s="41"/>
      <c r="AO1625" s="41"/>
      <c r="AQ1625" s="41"/>
      <c r="AS1625" s="41"/>
      <c r="AU1625" s="41"/>
      <c r="AW1625" s="41"/>
      <c r="AY1625" s="41"/>
      <c r="BA1625" s="41"/>
      <c r="BC1625" s="41"/>
      <c r="BE1625" s="41"/>
      <c r="BG1625" s="41"/>
      <c r="BI1625" s="41"/>
      <c r="BK1625" s="41"/>
      <c r="BM1625" s="41"/>
      <c r="BO1625" s="41"/>
    </row>
    <row r="1626" spans="13:67" x14ac:dyDescent="0.2">
      <c r="M1626" s="41"/>
      <c r="O1626" s="41"/>
      <c r="Q1626" s="41"/>
      <c r="S1626" s="41"/>
      <c r="U1626" s="41"/>
      <c r="W1626" s="41"/>
      <c r="Y1626" s="41"/>
      <c r="AA1626" s="41"/>
      <c r="AC1626" s="41"/>
      <c r="AE1626" s="41"/>
      <c r="AG1626" s="41"/>
      <c r="AI1626" s="41"/>
      <c r="AK1626" s="41"/>
      <c r="AM1626" s="41"/>
      <c r="AO1626" s="41"/>
      <c r="AQ1626" s="41"/>
      <c r="AS1626" s="41"/>
      <c r="AU1626" s="41"/>
      <c r="AW1626" s="41"/>
      <c r="AY1626" s="41"/>
      <c r="BA1626" s="41"/>
      <c r="BC1626" s="41"/>
      <c r="BE1626" s="41"/>
      <c r="BG1626" s="41"/>
      <c r="BI1626" s="41"/>
      <c r="BK1626" s="41"/>
      <c r="BM1626" s="41"/>
      <c r="BO1626" s="41"/>
    </row>
    <row r="1627" spans="13:67" x14ac:dyDescent="0.2">
      <c r="M1627" s="41"/>
      <c r="O1627" s="41"/>
      <c r="Q1627" s="41"/>
      <c r="S1627" s="41"/>
      <c r="U1627" s="41"/>
      <c r="W1627" s="41"/>
      <c r="Y1627" s="41"/>
      <c r="AA1627" s="41"/>
      <c r="AC1627" s="41"/>
      <c r="AE1627" s="41"/>
      <c r="AG1627" s="41"/>
      <c r="AI1627" s="41"/>
      <c r="AK1627" s="41"/>
      <c r="AM1627" s="41"/>
      <c r="AO1627" s="41"/>
      <c r="AQ1627" s="41"/>
      <c r="AS1627" s="41"/>
      <c r="AU1627" s="41"/>
      <c r="AW1627" s="41"/>
      <c r="AY1627" s="41"/>
      <c r="BA1627" s="41"/>
      <c r="BC1627" s="41"/>
      <c r="BE1627" s="41"/>
      <c r="BG1627" s="41"/>
      <c r="BI1627" s="41"/>
      <c r="BK1627" s="41"/>
      <c r="BM1627" s="41"/>
      <c r="BO1627" s="41"/>
    </row>
    <row r="1628" spans="13:67" x14ac:dyDescent="0.2">
      <c r="M1628" s="41"/>
      <c r="O1628" s="41"/>
      <c r="Q1628" s="41"/>
      <c r="S1628" s="41"/>
      <c r="U1628" s="41"/>
      <c r="W1628" s="41"/>
      <c r="Y1628" s="41"/>
      <c r="AA1628" s="41"/>
      <c r="AC1628" s="41"/>
      <c r="AE1628" s="41"/>
      <c r="AG1628" s="41"/>
      <c r="AI1628" s="41"/>
      <c r="AK1628" s="41"/>
      <c r="AM1628" s="41"/>
      <c r="AO1628" s="41"/>
      <c r="AQ1628" s="41"/>
      <c r="AS1628" s="41"/>
      <c r="AU1628" s="41"/>
      <c r="AW1628" s="41"/>
      <c r="AY1628" s="41"/>
      <c r="BA1628" s="41"/>
      <c r="BC1628" s="41"/>
      <c r="BE1628" s="41"/>
      <c r="BG1628" s="41"/>
      <c r="BI1628" s="41"/>
      <c r="BK1628" s="41"/>
      <c r="BM1628" s="41"/>
      <c r="BO1628" s="41"/>
    </row>
    <row r="1629" spans="13:67" x14ac:dyDescent="0.2">
      <c r="M1629" s="41"/>
      <c r="O1629" s="41"/>
      <c r="Q1629" s="41"/>
      <c r="S1629" s="41"/>
      <c r="U1629" s="41"/>
      <c r="W1629" s="41"/>
      <c r="Y1629" s="41"/>
      <c r="AA1629" s="41"/>
      <c r="AC1629" s="41"/>
      <c r="AE1629" s="41"/>
      <c r="AG1629" s="41"/>
      <c r="AI1629" s="41"/>
      <c r="AK1629" s="41"/>
      <c r="AM1629" s="41"/>
      <c r="AO1629" s="41"/>
      <c r="AQ1629" s="41"/>
      <c r="AS1629" s="41"/>
      <c r="AU1629" s="41"/>
      <c r="AW1629" s="41"/>
      <c r="AY1629" s="41"/>
      <c r="BA1629" s="41"/>
      <c r="BC1629" s="41"/>
      <c r="BE1629" s="41"/>
      <c r="BG1629" s="41"/>
      <c r="BI1629" s="41"/>
      <c r="BK1629" s="41"/>
      <c r="BM1629" s="41"/>
      <c r="BO1629" s="41"/>
    </row>
    <row r="1630" spans="13:67" x14ac:dyDescent="0.2">
      <c r="M1630" s="41"/>
      <c r="O1630" s="41"/>
      <c r="Q1630" s="41"/>
      <c r="S1630" s="41"/>
      <c r="U1630" s="41"/>
      <c r="W1630" s="41"/>
      <c r="Y1630" s="41"/>
      <c r="AA1630" s="41"/>
      <c r="AC1630" s="41"/>
      <c r="AE1630" s="41"/>
      <c r="AG1630" s="41"/>
      <c r="AI1630" s="41"/>
      <c r="AK1630" s="41"/>
      <c r="AM1630" s="41"/>
      <c r="AO1630" s="41"/>
      <c r="AQ1630" s="41"/>
      <c r="AS1630" s="41"/>
      <c r="AU1630" s="41"/>
      <c r="AW1630" s="41"/>
      <c r="AY1630" s="41"/>
      <c r="BA1630" s="41"/>
      <c r="BC1630" s="41"/>
      <c r="BE1630" s="41"/>
      <c r="BG1630" s="41"/>
      <c r="BI1630" s="41"/>
      <c r="BK1630" s="41"/>
      <c r="BM1630" s="41"/>
      <c r="BO1630" s="41"/>
    </row>
    <row r="1631" spans="13:67" x14ac:dyDescent="0.2">
      <c r="M1631" s="41"/>
      <c r="O1631" s="41"/>
      <c r="Q1631" s="41"/>
      <c r="S1631" s="41"/>
      <c r="U1631" s="41"/>
      <c r="W1631" s="41"/>
      <c r="Y1631" s="41"/>
      <c r="AA1631" s="41"/>
      <c r="AC1631" s="41"/>
      <c r="AE1631" s="41"/>
      <c r="AG1631" s="41"/>
      <c r="AI1631" s="41"/>
      <c r="AK1631" s="41"/>
      <c r="AM1631" s="41"/>
      <c r="AO1631" s="41"/>
      <c r="AQ1631" s="41"/>
      <c r="AS1631" s="41"/>
      <c r="AU1631" s="41"/>
      <c r="AW1631" s="41"/>
      <c r="AY1631" s="41"/>
      <c r="BA1631" s="41"/>
      <c r="BC1631" s="41"/>
      <c r="BE1631" s="41"/>
      <c r="BG1631" s="41"/>
      <c r="BI1631" s="41"/>
      <c r="BK1631" s="41"/>
      <c r="BM1631" s="41"/>
      <c r="BO1631" s="41"/>
    </row>
    <row r="1632" spans="13:67" x14ac:dyDescent="0.2">
      <c r="M1632" s="41"/>
      <c r="O1632" s="41"/>
      <c r="Q1632" s="41"/>
      <c r="S1632" s="41"/>
      <c r="U1632" s="41"/>
      <c r="W1632" s="41"/>
      <c r="Y1632" s="41"/>
      <c r="AA1632" s="41"/>
      <c r="AC1632" s="41"/>
      <c r="AE1632" s="41"/>
      <c r="AG1632" s="41"/>
      <c r="AI1632" s="41"/>
      <c r="AK1632" s="41"/>
      <c r="AM1632" s="41"/>
      <c r="AO1632" s="41"/>
      <c r="AQ1632" s="41"/>
      <c r="AS1632" s="41"/>
      <c r="AU1632" s="41"/>
      <c r="AW1632" s="41"/>
      <c r="AY1632" s="41"/>
      <c r="BA1632" s="41"/>
      <c r="BC1632" s="41"/>
      <c r="BE1632" s="41"/>
      <c r="BG1632" s="41"/>
      <c r="BI1632" s="41"/>
      <c r="BK1632" s="41"/>
      <c r="BM1632" s="41"/>
      <c r="BO1632" s="41"/>
    </row>
    <row r="1633" spans="13:67" x14ac:dyDescent="0.2">
      <c r="M1633" s="41"/>
      <c r="O1633" s="41"/>
      <c r="Q1633" s="41"/>
      <c r="S1633" s="41"/>
      <c r="U1633" s="41"/>
      <c r="W1633" s="41"/>
      <c r="Y1633" s="41"/>
      <c r="AA1633" s="41"/>
      <c r="AC1633" s="41"/>
      <c r="AE1633" s="41"/>
      <c r="AG1633" s="41"/>
      <c r="AI1633" s="41"/>
      <c r="AK1633" s="41"/>
      <c r="AM1633" s="41"/>
      <c r="AO1633" s="41"/>
      <c r="AQ1633" s="41"/>
      <c r="AS1633" s="41"/>
      <c r="AU1633" s="41"/>
      <c r="AW1633" s="41"/>
      <c r="AY1633" s="41"/>
      <c r="BA1633" s="41"/>
      <c r="BC1633" s="41"/>
      <c r="BE1633" s="41"/>
      <c r="BG1633" s="41"/>
      <c r="BI1633" s="41"/>
      <c r="BK1633" s="41"/>
      <c r="BM1633" s="41"/>
      <c r="BO1633" s="41"/>
    </row>
    <row r="1634" spans="13:67" x14ac:dyDescent="0.2">
      <c r="M1634" s="41"/>
      <c r="O1634" s="41"/>
      <c r="Q1634" s="41"/>
      <c r="S1634" s="41"/>
      <c r="U1634" s="41"/>
      <c r="W1634" s="41"/>
      <c r="Y1634" s="41"/>
      <c r="AA1634" s="41"/>
      <c r="AC1634" s="41"/>
      <c r="AE1634" s="41"/>
      <c r="AG1634" s="41"/>
      <c r="AI1634" s="41"/>
      <c r="AK1634" s="41"/>
      <c r="AM1634" s="41"/>
      <c r="AO1634" s="41"/>
      <c r="AQ1634" s="41"/>
      <c r="AS1634" s="41"/>
      <c r="AU1634" s="41"/>
      <c r="AW1634" s="41"/>
      <c r="AY1634" s="41"/>
      <c r="BA1634" s="41"/>
      <c r="BC1634" s="41"/>
      <c r="BE1634" s="41"/>
      <c r="BG1634" s="41"/>
      <c r="BI1634" s="41"/>
      <c r="BK1634" s="41"/>
      <c r="BM1634" s="41"/>
      <c r="BO1634" s="41"/>
    </row>
    <row r="1635" spans="13:67" x14ac:dyDescent="0.2">
      <c r="M1635" s="41"/>
      <c r="O1635" s="41"/>
      <c r="Q1635" s="41"/>
      <c r="S1635" s="41"/>
      <c r="U1635" s="41"/>
      <c r="W1635" s="41"/>
      <c r="Y1635" s="41"/>
      <c r="AA1635" s="41"/>
      <c r="AC1635" s="41"/>
      <c r="AE1635" s="41"/>
      <c r="AG1635" s="41"/>
      <c r="AI1635" s="41"/>
      <c r="AK1635" s="41"/>
      <c r="AM1635" s="41"/>
      <c r="AO1635" s="41"/>
      <c r="AQ1635" s="41"/>
      <c r="AS1635" s="41"/>
      <c r="AU1635" s="41"/>
      <c r="AW1635" s="41"/>
      <c r="AY1635" s="41"/>
      <c r="BA1635" s="41"/>
      <c r="BC1635" s="41"/>
      <c r="BE1635" s="41"/>
      <c r="BG1635" s="41"/>
      <c r="BI1635" s="41"/>
      <c r="BK1635" s="41"/>
      <c r="BM1635" s="41"/>
      <c r="BO1635" s="41"/>
    </row>
    <row r="1636" spans="13:67" x14ac:dyDescent="0.2">
      <c r="M1636" s="41"/>
      <c r="O1636" s="41"/>
      <c r="Q1636" s="41"/>
      <c r="S1636" s="41"/>
      <c r="U1636" s="41"/>
      <c r="W1636" s="41"/>
      <c r="Y1636" s="41"/>
      <c r="AA1636" s="41"/>
      <c r="AC1636" s="41"/>
      <c r="AE1636" s="41"/>
      <c r="AG1636" s="41"/>
      <c r="AI1636" s="41"/>
      <c r="AK1636" s="41"/>
      <c r="AM1636" s="41"/>
      <c r="AO1636" s="41"/>
      <c r="AQ1636" s="41"/>
      <c r="AS1636" s="41"/>
      <c r="AU1636" s="41"/>
      <c r="AW1636" s="41"/>
      <c r="AY1636" s="41"/>
      <c r="BA1636" s="41"/>
      <c r="BC1636" s="41"/>
      <c r="BE1636" s="41"/>
      <c r="BG1636" s="41"/>
      <c r="BI1636" s="41"/>
      <c r="BK1636" s="41"/>
      <c r="BM1636" s="41"/>
      <c r="BO1636" s="41"/>
    </row>
    <row r="1637" spans="13:67" x14ac:dyDescent="0.2">
      <c r="M1637" s="41"/>
      <c r="O1637" s="41"/>
      <c r="Q1637" s="41"/>
      <c r="S1637" s="41"/>
      <c r="U1637" s="41"/>
      <c r="W1637" s="41"/>
      <c r="Y1637" s="41"/>
      <c r="AA1637" s="41"/>
      <c r="AC1637" s="41"/>
      <c r="AE1637" s="41"/>
      <c r="AG1637" s="41"/>
      <c r="AI1637" s="41"/>
      <c r="AK1637" s="41"/>
      <c r="AM1637" s="41"/>
      <c r="AO1637" s="41"/>
      <c r="AQ1637" s="41"/>
      <c r="AS1637" s="41"/>
      <c r="AU1637" s="41"/>
      <c r="AW1637" s="41"/>
      <c r="AY1637" s="41"/>
      <c r="BA1637" s="41"/>
      <c r="BC1637" s="41"/>
      <c r="BE1637" s="41"/>
      <c r="BG1637" s="41"/>
      <c r="BI1637" s="41"/>
      <c r="BK1637" s="41"/>
      <c r="BM1637" s="41"/>
      <c r="BO1637" s="41"/>
    </row>
    <row r="1638" spans="13:67" x14ac:dyDescent="0.2">
      <c r="M1638" s="41"/>
      <c r="O1638" s="41"/>
      <c r="Q1638" s="41"/>
      <c r="S1638" s="41"/>
      <c r="U1638" s="41"/>
      <c r="W1638" s="41"/>
      <c r="Y1638" s="41"/>
      <c r="AA1638" s="41"/>
      <c r="AC1638" s="41"/>
      <c r="AE1638" s="41"/>
      <c r="AG1638" s="41"/>
      <c r="AI1638" s="41"/>
      <c r="AK1638" s="41"/>
      <c r="AM1638" s="41"/>
      <c r="AO1638" s="41"/>
      <c r="AQ1638" s="41"/>
      <c r="AS1638" s="41"/>
      <c r="AU1638" s="41"/>
      <c r="AW1638" s="41"/>
      <c r="AY1638" s="41"/>
      <c r="BA1638" s="41"/>
      <c r="BC1638" s="41"/>
      <c r="BE1638" s="41"/>
      <c r="BG1638" s="41"/>
      <c r="BI1638" s="41"/>
      <c r="BK1638" s="41"/>
      <c r="BM1638" s="41"/>
      <c r="BO1638" s="41"/>
    </row>
    <row r="1639" spans="13:67" x14ac:dyDescent="0.2">
      <c r="M1639" s="41"/>
      <c r="O1639" s="41"/>
      <c r="Q1639" s="41"/>
      <c r="S1639" s="41"/>
      <c r="U1639" s="41"/>
      <c r="W1639" s="41"/>
      <c r="Y1639" s="41"/>
      <c r="AA1639" s="41"/>
      <c r="AC1639" s="41"/>
      <c r="AE1639" s="41"/>
      <c r="AG1639" s="41"/>
      <c r="AI1639" s="41"/>
      <c r="AK1639" s="41"/>
      <c r="AM1639" s="41"/>
      <c r="AO1639" s="41"/>
      <c r="AQ1639" s="41"/>
      <c r="AS1639" s="41"/>
      <c r="AU1639" s="41"/>
      <c r="AW1639" s="41"/>
      <c r="AY1639" s="41"/>
      <c r="BA1639" s="41"/>
      <c r="BC1639" s="41"/>
      <c r="BE1639" s="41"/>
      <c r="BG1639" s="41"/>
      <c r="BI1639" s="41"/>
      <c r="BK1639" s="41"/>
      <c r="BM1639" s="41"/>
      <c r="BO1639" s="41"/>
    </row>
    <row r="1640" spans="13:67" x14ac:dyDescent="0.2">
      <c r="M1640" s="41"/>
      <c r="O1640" s="41"/>
      <c r="Q1640" s="41"/>
      <c r="S1640" s="41"/>
      <c r="U1640" s="41"/>
      <c r="W1640" s="41"/>
      <c r="Y1640" s="41"/>
      <c r="AA1640" s="41"/>
      <c r="AC1640" s="41"/>
      <c r="AE1640" s="41"/>
      <c r="AG1640" s="41"/>
      <c r="AI1640" s="41"/>
      <c r="AK1640" s="41"/>
      <c r="AM1640" s="41"/>
      <c r="AO1640" s="41"/>
      <c r="AQ1640" s="41"/>
      <c r="AS1640" s="41"/>
      <c r="AU1640" s="41"/>
      <c r="AW1640" s="41"/>
      <c r="AY1640" s="41"/>
      <c r="BA1640" s="41"/>
      <c r="BC1640" s="41"/>
      <c r="BE1640" s="41"/>
      <c r="BG1640" s="41"/>
      <c r="BI1640" s="41"/>
      <c r="BK1640" s="41"/>
      <c r="BM1640" s="41"/>
      <c r="BO1640" s="41"/>
    </row>
    <row r="1641" spans="13:67" x14ac:dyDescent="0.2">
      <c r="M1641" s="41"/>
      <c r="O1641" s="41"/>
      <c r="Q1641" s="41"/>
      <c r="S1641" s="41"/>
      <c r="U1641" s="41"/>
      <c r="W1641" s="41"/>
      <c r="Y1641" s="41"/>
      <c r="AA1641" s="41"/>
      <c r="AC1641" s="41"/>
      <c r="AE1641" s="41"/>
      <c r="AG1641" s="41"/>
      <c r="AI1641" s="41"/>
      <c r="AK1641" s="41"/>
      <c r="AM1641" s="41"/>
      <c r="AO1641" s="41"/>
      <c r="AQ1641" s="41"/>
      <c r="AS1641" s="41"/>
      <c r="AU1641" s="41"/>
      <c r="AW1641" s="41"/>
      <c r="AY1641" s="41"/>
      <c r="BA1641" s="41"/>
      <c r="BC1641" s="41"/>
      <c r="BE1641" s="41"/>
      <c r="BG1641" s="41"/>
      <c r="BI1641" s="41"/>
      <c r="BK1641" s="41"/>
      <c r="BM1641" s="41"/>
      <c r="BO1641" s="41"/>
    </row>
    <row r="1642" spans="13:67" x14ac:dyDescent="0.2">
      <c r="M1642" s="41"/>
      <c r="O1642" s="41"/>
      <c r="Q1642" s="41"/>
      <c r="S1642" s="41"/>
      <c r="U1642" s="41"/>
      <c r="W1642" s="41"/>
      <c r="Y1642" s="41"/>
      <c r="AA1642" s="41"/>
      <c r="AC1642" s="41"/>
      <c r="AE1642" s="41"/>
      <c r="AG1642" s="41"/>
      <c r="AI1642" s="41"/>
      <c r="AK1642" s="41"/>
      <c r="AM1642" s="41"/>
      <c r="AO1642" s="41"/>
      <c r="AQ1642" s="41"/>
      <c r="AS1642" s="41"/>
      <c r="AU1642" s="41"/>
      <c r="AW1642" s="41"/>
      <c r="AY1642" s="41"/>
      <c r="BA1642" s="41"/>
      <c r="BC1642" s="41"/>
      <c r="BE1642" s="41"/>
      <c r="BG1642" s="41"/>
      <c r="BI1642" s="41"/>
      <c r="BK1642" s="41"/>
      <c r="BM1642" s="41"/>
      <c r="BO1642" s="41"/>
    </row>
    <row r="1643" spans="13:67" x14ac:dyDescent="0.2">
      <c r="M1643" s="41"/>
      <c r="O1643" s="41"/>
      <c r="Q1643" s="41"/>
      <c r="S1643" s="41"/>
      <c r="U1643" s="41"/>
      <c r="W1643" s="41"/>
      <c r="Y1643" s="41"/>
      <c r="AA1643" s="41"/>
      <c r="AC1643" s="41"/>
      <c r="AE1643" s="41"/>
      <c r="AG1643" s="41"/>
      <c r="AI1643" s="41"/>
      <c r="AK1643" s="41"/>
      <c r="AM1643" s="41"/>
      <c r="AO1643" s="41"/>
      <c r="AQ1643" s="41"/>
      <c r="AS1643" s="41"/>
      <c r="AU1643" s="41"/>
      <c r="AW1643" s="41"/>
      <c r="AY1643" s="41"/>
      <c r="BA1643" s="41"/>
      <c r="BC1643" s="41"/>
      <c r="BE1643" s="41"/>
      <c r="BG1643" s="41"/>
      <c r="BI1643" s="41"/>
      <c r="BK1643" s="41"/>
      <c r="BM1643" s="41"/>
      <c r="BO1643" s="41"/>
    </row>
    <row r="1644" spans="13:67" x14ac:dyDescent="0.2">
      <c r="M1644" s="41"/>
      <c r="O1644" s="41"/>
      <c r="Q1644" s="41"/>
      <c r="S1644" s="41"/>
      <c r="U1644" s="41"/>
      <c r="W1644" s="41"/>
      <c r="Y1644" s="41"/>
      <c r="AA1644" s="41"/>
      <c r="AC1644" s="41"/>
      <c r="AE1644" s="41"/>
      <c r="AG1644" s="41"/>
      <c r="AI1644" s="41"/>
      <c r="AK1644" s="41"/>
      <c r="AM1644" s="41"/>
      <c r="AO1644" s="41"/>
      <c r="AQ1644" s="41"/>
      <c r="AS1644" s="41"/>
      <c r="AU1644" s="41"/>
      <c r="AW1644" s="41"/>
      <c r="AY1644" s="41"/>
      <c r="BA1644" s="41"/>
      <c r="BC1644" s="41"/>
      <c r="BE1644" s="41"/>
      <c r="BG1644" s="41"/>
      <c r="BI1644" s="41"/>
      <c r="BK1644" s="41"/>
      <c r="BM1644" s="41"/>
      <c r="BO1644" s="41"/>
    </row>
    <row r="1645" spans="13:67" x14ac:dyDescent="0.2">
      <c r="M1645" s="41"/>
      <c r="O1645" s="41"/>
      <c r="Q1645" s="41"/>
      <c r="S1645" s="41"/>
      <c r="U1645" s="41"/>
      <c r="W1645" s="41"/>
      <c r="Y1645" s="41"/>
      <c r="AA1645" s="41"/>
      <c r="AC1645" s="41"/>
      <c r="AE1645" s="41"/>
      <c r="AG1645" s="41"/>
      <c r="AI1645" s="41"/>
      <c r="AK1645" s="41"/>
      <c r="AM1645" s="41"/>
      <c r="AO1645" s="41"/>
      <c r="AQ1645" s="41"/>
      <c r="AS1645" s="41"/>
      <c r="AU1645" s="41"/>
      <c r="AW1645" s="41"/>
      <c r="AY1645" s="41"/>
      <c r="BA1645" s="41"/>
      <c r="BC1645" s="41"/>
      <c r="BE1645" s="41"/>
      <c r="BG1645" s="41"/>
      <c r="BI1645" s="41"/>
      <c r="BK1645" s="41"/>
      <c r="BM1645" s="41"/>
      <c r="BO1645" s="41"/>
    </row>
    <row r="1646" spans="13:67" x14ac:dyDescent="0.2">
      <c r="M1646" s="41"/>
      <c r="O1646" s="41"/>
      <c r="Q1646" s="41"/>
      <c r="S1646" s="41"/>
      <c r="U1646" s="41"/>
      <c r="W1646" s="41"/>
      <c r="Y1646" s="41"/>
      <c r="AA1646" s="41"/>
      <c r="AC1646" s="41"/>
      <c r="AE1646" s="41"/>
      <c r="AG1646" s="41"/>
      <c r="AI1646" s="41"/>
      <c r="AK1646" s="41"/>
      <c r="AM1646" s="41"/>
      <c r="AO1646" s="41"/>
      <c r="AQ1646" s="41"/>
      <c r="AS1646" s="41"/>
      <c r="AU1646" s="41"/>
      <c r="AW1646" s="41"/>
      <c r="AY1646" s="41"/>
      <c r="BA1646" s="41"/>
      <c r="BC1646" s="41"/>
      <c r="BE1646" s="41"/>
      <c r="BG1646" s="41"/>
      <c r="BI1646" s="41"/>
      <c r="BK1646" s="41"/>
      <c r="BM1646" s="41"/>
      <c r="BO1646" s="41"/>
    </row>
    <row r="1647" spans="13:67" x14ac:dyDescent="0.2">
      <c r="M1647" s="41"/>
      <c r="O1647" s="41"/>
      <c r="Q1647" s="41"/>
      <c r="S1647" s="41"/>
      <c r="U1647" s="41"/>
      <c r="W1647" s="41"/>
      <c r="Y1647" s="41"/>
      <c r="AA1647" s="41"/>
      <c r="AC1647" s="41"/>
      <c r="AE1647" s="41"/>
      <c r="AG1647" s="41"/>
      <c r="AI1647" s="41"/>
      <c r="AK1647" s="41"/>
      <c r="AM1647" s="41"/>
      <c r="AO1647" s="41"/>
      <c r="AQ1647" s="41"/>
      <c r="AS1647" s="41"/>
      <c r="AU1647" s="41"/>
      <c r="AW1647" s="41"/>
      <c r="AY1647" s="41"/>
      <c r="BA1647" s="41"/>
      <c r="BC1647" s="41"/>
      <c r="BE1647" s="41"/>
      <c r="BG1647" s="41"/>
      <c r="BI1647" s="41"/>
      <c r="BK1647" s="41"/>
      <c r="BM1647" s="41"/>
      <c r="BO1647" s="41"/>
    </row>
    <row r="1648" spans="13:67" x14ac:dyDescent="0.2">
      <c r="M1648" s="41"/>
      <c r="O1648" s="41"/>
      <c r="Q1648" s="41"/>
      <c r="S1648" s="41"/>
      <c r="U1648" s="41"/>
      <c r="W1648" s="41"/>
      <c r="Y1648" s="41"/>
      <c r="AA1648" s="41"/>
      <c r="AC1648" s="41"/>
      <c r="AE1648" s="41"/>
      <c r="AG1648" s="41"/>
      <c r="AI1648" s="41"/>
      <c r="AK1648" s="41"/>
      <c r="AM1648" s="41"/>
      <c r="AO1648" s="41"/>
      <c r="AQ1648" s="41"/>
      <c r="AS1648" s="41"/>
      <c r="AU1648" s="41"/>
      <c r="AW1648" s="41"/>
      <c r="AY1648" s="41"/>
      <c r="BA1648" s="41"/>
      <c r="BC1648" s="41"/>
      <c r="BE1648" s="41"/>
      <c r="BG1648" s="41"/>
      <c r="BI1648" s="41"/>
      <c r="BK1648" s="41"/>
      <c r="BM1648" s="41"/>
      <c r="BO1648" s="41"/>
    </row>
    <row r="1649" spans="13:67" x14ac:dyDescent="0.2">
      <c r="M1649" s="41"/>
      <c r="O1649" s="41"/>
      <c r="Q1649" s="41"/>
      <c r="S1649" s="41"/>
      <c r="U1649" s="41"/>
      <c r="W1649" s="41"/>
      <c r="Y1649" s="41"/>
      <c r="AA1649" s="41"/>
      <c r="AC1649" s="41"/>
      <c r="AE1649" s="41"/>
      <c r="AG1649" s="41"/>
      <c r="AI1649" s="41"/>
      <c r="AK1649" s="41"/>
      <c r="AM1649" s="41"/>
      <c r="AO1649" s="41"/>
      <c r="AQ1649" s="41"/>
      <c r="AS1649" s="41"/>
      <c r="AU1649" s="41"/>
      <c r="AW1649" s="41"/>
      <c r="AY1649" s="41"/>
      <c r="BA1649" s="41"/>
      <c r="BC1649" s="41"/>
      <c r="BE1649" s="41"/>
      <c r="BG1649" s="41"/>
      <c r="BI1649" s="41"/>
      <c r="BK1649" s="41"/>
      <c r="BM1649" s="41"/>
      <c r="BO1649" s="41"/>
    </row>
    <row r="1650" spans="13:67" x14ac:dyDescent="0.2">
      <c r="M1650" s="41"/>
      <c r="O1650" s="41"/>
      <c r="Q1650" s="41"/>
      <c r="S1650" s="41"/>
      <c r="U1650" s="41"/>
      <c r="W1650" s="41"/>
      <c r="Y1650" s="41"/>
      <c r="AA1650" s="41"/>
      <c r="AC1650" s="41"/>
      <c r="AE1650" s="41"/>
      <c r="AG1650" s="41"/>
      <c r="AI1650" s="41"/>
      <c r="AK1650" s="41"/>
      <c r="AM1650" s="41"/>
      <c r="AO1650" s="41"/>
      <c r="AQ1650" s="41"/>
      <c r="AS1650" s="41"/>
      <c r="AU1650" s="41"/>
      <c r="AW1650" s="41"/>
      <c r="AY1650" s="41"/>
      <c r="BA1650" s="41"/>
      <c r="BC1650" s="41"/>
      <c r="BE1650" s="41"/>
      <c r="BG1650" s="41"/>
      <c r="BI1650" s="41"/>
      <c r="BK1650" s="41"/>
      <c r="BM1650" s="41"/>
      <c r="BO1650" s="41"/>
    </row>
    <row r="1651" spans="13:67" x14ac:dyDescent="0.2">
      <c r="M1651" s="41"/>
      <c r="O1651" s="41"/>
      <c r="Q1651" s="41"/>
      <c r="S1651" s="41"/>
      <c r="U1651" s="41"/>
      <c r="W1651" s="41"/>
      <c r="Y1651" s="41"/>
      <c r="AA1651" s="41"/>
      <c r="AC1651" s="41"/>
      <c r="AE1651" s="41"/>
      <c r="AG1651" s="41"/>
      <c r="AI1651" s="41"/>
      <c r="AK1651" s="41"/>
      <c r="AM1651" s="41"/>
      <c r="AO1651" s="41"/>
      <c r="AQ1651" s="41"/>
      <c r="AS1651" s="41"/>
      <c r="AU1651" s="41"/>
      <c r="AW1651" s="41"/>
      <c r="AY1651" s="41"/>
      <c r="BA1651" s="41"/>
      <c r="BC1651" s="41"/>
      <c r="BE1651" s="41"/>
      <c r="BG1651" s="41"/>
      <c r="BI1651" s="41"/>
      <c r="BK1651" s="41"/>
      <c r="BM1651" s="41"/>
      <c r="BO1651" s="41"/>
    </row>
    <row r="1652" spans="13:67" x14ac:dyDescent="0.2">
      <c r="M1652" s="41"/>
      <c r="O1652" s="41"/>
      <c r="Q1652" s="41"/>
      <c r="S1652" s="41"/>
      <c r="U1652" s="41"/>
      <c r="W1652" s="41"/>
      <c r="Y1652" s="41"/>
      <c r="AA1652" s="41"/>
      <c r="AC1652" s="41"/>
      <c r="AE1652" s="41"/>
      <c r="AG1652" s="41"/>
      <c r="AI1652" s="41"/>
      <c r="AK1652" s="41"/>
      <c r="AM1652" s="41"/>
      <c r="AO1652" s="41"/>
      <c r="AQ1652" s="41"/>
      <c r="AS1652" s="41"/>
      <c r="AU1652" s="41"/>
      <c r="AW1652" s="41"/>
      <c r="AY1652" s="41"/>
      <c r="BA1652" s="41"/>
      <c r="BC1652" s="41"/>
      <c r="BE1652" s="41"/>
      <c r="BG1652" s="41"/>
      <c r="BI1652" s="41"/>
      <c r="BK1652" s="41"/>
      <c r="BM1652" s="41"/>
      <c r="BO1652" s="41"/>
    </row>
    <row r="1653" spans="13:67" x14ac:dyDescent="0.2">
      <c r="M1653" s="41"/>
      <c r="O1653" s="41"/>
      <c r="Q1653" s="41"/>
      <c r="S1653" s="41"/>
      <c r="U1653" s="41"/>
      <c r="W1653" s="41"/>
      <c r="Y1653" s="41"/>
      <c r="AA1653" s="41"/>
      <c r="AC1653" s="41"/>
      <c r="AE1653" s="41"/>
      <c r="AG1653" s="41"/>
      <c r="AI1653" s="41"/>
      <c r="AK1653" s="41"/>
      <c r="AM1653" s="41"/>
      <c r="AO1653" s="41"/>
      <c r="AQ1653" s="41"/>
      <c r="AS1653" s="41"/>
      <c r="AU1653" s="41"/>
      <c r="AW1653" s="41"/>
      <c r="AY1653" s="41"/>
      <c r="BA1653" s="41"/>
      <c r="BC1653" s="41"/>
      <c r="BE1653" s="41"/>
      <c r="BG1653" s="41"/>
      <c r="BI1653" s="41"/>
      <c r="BK1653" s="41"/>
      <c r="BM1653" s="41"/>
      <c r="BO1653" s="41"/>
    </row>
    <row r="1654" spans="13:67" x14ac:dyDescent="0.2">
      <c r="M1654" s="41"/>
      <c r="O1654" s="41"/>
      <c r="Q1654" s="41"/>
      <c r="S1654" s="41"/>
      <c r="U1654" s="41"/>
      <c r="W1654" s="41"/>
      <c r="Y1654" s="41"/>
      <c r="AA1654" s="41"/>
      <c r="AC1654" s="41"/>
      <c r="AE1654" s="41"/>
      <c r="AG1654" s="41"/>
      <c r="AI1654" s="41"/>
      <c r="AK1654" s="41"/>
      <c r="AM1654" s="41"/>
      <c r="AO1654" s="41"/>
      <c r="AQ1654" s="41"/>
      <c r="AS1654" s="41"/>
      <c r="AU1654" s="41"/>
      <c r="AW1654" s="41"/>
      <c r="AY1654" s="41"/>
      <c r="BA1654" s="41"/>
      <c r="BC1654" s="41"/>
      <c r="BE1654" s="41"/>
      <c r="BG1654" s="41"/>
      <c r="BI1654" s="41"/>
      <c r="BK1654" s="41"/>
      <c r="BM1654" s="41"/>
      <c r="BO1654" s="41"/>
    </row>
    <row r="1655" spans="13:67" x14ac:dyDescent="0.2">
      <c r="M1655" s="41"/>
      <c r="O1655" s="41"/>
      <c r="Q1655" s="41"/>
      <c r="S1655" s="41"/>
      <c r="U1655" s="41"/>
      <c r="W1655" s="41"/>
      <c r="Y1655" s="41"/>
      <c r="AA1655" s="41"/>
      <c r="AC1655" s="41"/>
      <c r="AE1655" s="41"/>
      <c r="AG1655" s="41"/>
      <c r="AI1655" s="41"/>
      <c r="AK1655" s="41"/>
      <c r="AM1655" s="41"/>
      <c r="AO1655" s="41"/>
      <c r="AQ1655" s="41"/>
      <c r="AS1655" s="41"/>
      <c r="AU1655" s="41"/>
      <c r="AW1655" s="41"/>
      <c r="AY1655" s="41"/>
      <c r="BA1655" s="41"/>
      <c r="BC1655" s="41"/>
      <c r="BE1655" s="41"/>
      <c r="BG1655" s="41"/>
      <c r="BI1655" s="41"/>
      <c r="BK1655" s="41"/>
      <c r="BM1655" s="41"/>
      <c r="BO1655" s="41"/>
    </row>
    <row r="1656" spans="13:67" x14ac:dyDescent="0.2">
      <c r="M1656" s="41"/>
      <c r="O1656" s="41"/>
      <c r="Q1656" s="41"/>
      <c r="S1656" s="41"/>
      <c r="U1656" s="41"/>
      <c r="W1656" s="41"/>
      <c r="Y1656" s="41"/>
      <c r="AA1656" s="41"/>
      <c r="AC1656" s="41"/>
      <c r="AE1656" s="41"/>
      <c r="AG1656" s="41"/>
      <c r="AI1656" s="41"/>
      <c r="AK1656" s="41"/>
      <c r="AM1656" s="41"/>
      <c r="AO1656" s="41"/>
      <c r="AQ1656" s="41"/>
      <c r="AS1656" s="41"/>
      <c r="AU1656" s="41"/>
      <c r="AW1656" s="41"/>
      <c r="AY1656" s="41"/>
      <c r="BA1656" s="41"/>
      <c r="BC1656" s="41"/>
      <c r="BE1656" s="41"/>
      <c r="BG1656" s="41"/>
      <c r="BI1656" s="41"/>
      <c r="BK1656" s="41"/>
      <c r="BM1656" s="41"/>
      <c r="BO1656" s="41"/>
    </row>
    <row r="1657" spans="13:67" x14ac:dyDescent="0.2">
      <c r="M1657" s="41"/>
      <c r="O1657" s="41"/>
      <c r="Q1657" s="41"/>
      <c r="S1657" s="41"/>
      <c r="U1657" s="41"/>
      <c r="W1657" s="41"/>
      <c r="Y1657" s="41"/>
      <c r="AA1657" s="41"/>
      <c r="AC1657" s="41"/>
      <c r="AE1657" s="41"/>
      <c r="AG1657" s="41"/>
      <c r="AI1657" s="41"/>
      <c r="AK1657" s="41"/>
      <c r="AM1657" s="41"/>
      <c r="AO1657" s="41"/>
      <c r="AQ1657" s="41"/>
      <c r="AS1657" s="41"/>
      <c r="AU1657" s="41"/>
      <c r="AW1657" s="41"/>
      <c r="AY1657" s="41"/>
      <c r="BA1657" s="41"/>
      <c r="BC1657" s="41"/>
      <c r="BE1657" s="41"/>
      <c r="BG1657" s="41"/>
      <c r="BI1657" s="41"/>
      <c r="BK1657" s="41"/>
      <c r="BM1657" s="41"/>
      <c r="BO1657" s="41"/>
    </row>
    <row r="1658" spans="13:67" x14ac:dyDescent="0.2">
      <c r="M1658" s="41"/>
      <c r="O1658" s="41"/>
      <c r="Q1658" s="41"/>
      <c r="S1658" s="41"/>
      <c r="U1658" s="41"/>
      <c r="W1658" s="41"/>
      <c r="Y1658" s="41"/>
      <c r="AA1658" s="41"/>
      <c r="AC1658" s="41"/>
      <c r="AE1658" s="41"/>
      <c r="AG1658" s="41"/>
      <c r="AI1658" s="41"/>
      <c r="AK1658" s="41"/>
      <c r="AM1658" s="41"/>
      <c r="AO1658" s="41"/>
      <c r="AQ1658" s="41"/>
      <c r="AS1658" s="41"/>
      <c r="AU1658" s="41"/>
      <c r="AW1658" s="41"/>
      <c r="AY1658" s="41"/>
      <c r="BA1658" s="41"/>
      <c r="BC1658" s="41"/>
      <c r="BE1658" s="41"/>
      <c r="BG1658" s="41"/>
      <c r="BI1658" s="41"/>
      <c r="BK1658" s="41"/>
      <c r="BM1658" s="41"/>
      <c r="BO1658" s="41"/>
    </row>
    <row r="1659" spans="13:67" x14ac:dyDescent="0.2">
      <c r="M1659" s="41"/>
      <c r="O1659" s="41"/>
      <c r="Q1659" s="41"/>
      <c r="S1659" s="41"/>
      <c r="U1659" s="41"/>
      <c r="W1659" s="41"/>
      <c r="Y1659" s="41"/>
      <c r="AA1659" s="41"/>
      <c r="AC1659" s="41"/>
      <c r="AE1659" s="41"/>
      <c r="AG1659" s="41"/>
      <c r="AI1659" s="41"/>
      <c r="AK1659" s="41"/>
      <c r="AM1659" s="41"/>
      <c r="AO1659" s="41"/>
      <c r="AQ1659" s="41"/>
      <c r="AS1659" s="41"/>
      <c r="AU1659" s="41"/>
      <c r="AW1659" s="41"/>
      <c r="AY1659" s="41"/>
      <c r="BA1659" s="41"/>
      <c r="BC1659" s="41"/>
      <c r="BE1659" s="41"/>
      <c r="BG1659" s="41"/>
      <c r="BI1659" s="41"/>
      <c r="BK1659" s="41"/>
      <c r="BM1659" s="41"/>
      <c r="BO1659" s="41"/>
    </row>
    <row r="1660" spans="13:67" x14ac:dyDescent="0.2">
      <c r="M1660" s="41"/>
      <c r="O1660" s="41"/>
      <c r="Q1660" s="41"/>
      <c r="S1660" s="41"/>
      <c r="U1660" s="41"/>
      <c r="W1660" s="41"/>
      <c r="Y1660" s="41"/>
      <c r="AA1660" s="41"/>
      <c r="AC1660" s="41"/>
      <c r="AE1660" s="41"/>
      <c r="AG1660" s="41"/>
      <c r="AI1660" s="41"/>
      <c r="AK1660" s="41"/>
      <c r="AM1660" s="41"/>
      <c r="AO1660" s="41"/>
      <c r="AQ1660" s="41"/>
      <c r="AS1660" s="41"/>
      <c r="AU1660" s="41"/>
      <c r="AW1660" s="41"/>
      <c r="AY1660" s="41"/>
      <c r="BA1660" s="41"/>
      <c r="BC1660" s="41"/>
      <c r="BE1660" s="41"/>
      <c r="BG1660" s="41"/>
      <c r="BI1660" s="41"/>
      <c r="BK1660" s="41"/>
      <c r="BM1660" s="41"/>
      <c r="BO1660" s="41"/>
    </row>
    <row r="1661" spans="13:67" x14ac:dyDescent="0.2">
      <c r="M1661" s="41"/>
      <c r="O1661" s="41"/>
      <c r="Q1661" s="41"/>
      <c r="S1661" s="41"/>
      <c r="U1661" s="41"/>
      <c r="W1661" s="41"/>
      <c r="Y1661" s="41"/>
      <c r="AA1661" s="41"/>
      <c r="AC1661" s="41"/>
      <c r="AE1661" s="41"/>
      <c r="AG1661" s="41"/>
      <c r="AI1661" s="41"/>
      <c r="AK1661" s="41"/>
      <c r="AM1661" s="41"/>
      <c r="AO1661" s="41"/>
      <c r="AQ1661" s="41"/>
      <c r="AS1661" s="41"/>
      <c r="AU1661" s="41"/>
      <c r="AW1661" s="41"/>
      <c r="AY1661" s="41"/>
      <c r="BA1661" s="41"/>
      <c r="BC1661" s="41"/>
      <c r="BE1661" s="41"/>
      <c r="BG1661" s="41"/>
      <c r="BI1661" s="41"/>
      <c r="BK1661" s="41"/>
      <c r="BM1661" s="41"/>
      <c r="BO1661" s="41"/>
    </row>
    <row r="1662" spans="13:67" x14ac:dyDescent="0.2">
      <c r="M1662" s="41"/>
      <c r="O1662" s="41"/>
      <c r="Q1662" s="41"/>
      <c r="S1662" s="41"/>
      <c r="U1662" s="41"/>
      <c r="W1662" s="41"/>
      <c r="Y1662" s="41"/>
      <c r="AA1662" s="41"/>
      <c r="AC1662" s="41"/>
      <c r="AE1662" s="41"/>
      <c r="AG1662" s="41"/>
      <c r="AI1662" s="41"/>
      <c r="AK1662" s="41"/>
      <c r="AM1662" s="41"/>
      <c r="AO1662" s="41"/>
      <c r="AQ1662" s="41"/>
      <c r="AS1662" s="41"/>
      <c r="AU1662" s="41"/>
      <c r="AW1662" s="41"/>
      <c r="AY1662" s="41"/>
      <c r="BA1662" s="41"/>
      <c r="BC1662" s="41"/>
      <c r="BE1662" s="41"/>
      <c r="BG1662" s="41"/>
      <c r="BI1662" s="41"/>
      <c r="BK1662" s="41"/>
      <c r="BM1662" s="41"/>
      <c r="BO1662" s="41"/>
    </row>
    <row r="1663" spans="13:67" x14ac:dyDescent="0.2">
      <c r="M1663" s="41"/>
      <c r="O1663" s="41"/>
      <c r="Q1663" s="41"/>
      <c r="S1663" s="41"/>
      <c r="U1663" s="41"/>
      <c r="W1663" s="41"/>
      <c r="Y1663" s="41"/>
      <c r="AA1663" s="41"/>
      <c r="AC1663" s="41"/>
      <c r="AE1663" s="41"/>
      <c r="AG1663" s="41"/>
      <c r="AI1663" s="41"/>
      <c r="AK1663" s="41"/>
      <c r="AM1663" s="41"/>
      <c r="AO1663" s="41"/>
      <c r="AQ1663" s="41"/>
      <c r="AS1663" s="41"/>
      <c r="AU1663" s="41"/>
      <c r="AW1663" s="41"/>
      <c r="AY1663" s="41"/>
      <c r="BA1663" s="41"/>
      <c r="BC1663" s="41"/>
      <c r="BE1663" s="41"/>
      <c r="BG1663" s="41"/>
      <c r="BI1663" s="41"/>
      <c r="BK1663" s="41"/>
      <c r="BM1663" s="41"/>
      <c r="BO1663" s="41"/>
    </row>
    <row r="1664" spans="13:67" x14ac:dyDescent="0.2">
      <c r="M1664" s="41"/>
      <c r="O1664" s="41"/>
      <c r="Q1664" s="41"/>
      <c r="S1664" s="41"/>
      <c r="U1664" s="41"/>
      <c r="W1664" s="41"/>
      <c r="Y1664" s="41"/>
      <c r="AA1664" s="41"/>
      <c r="AC1664" s="41"/>
      <c r="AE1664" s="41"/>
      <c r="AG1664" s="41"/>
      <c r="AI1664" s="41"/>
      <c r="AK1664" s="41"/>
      <c r="AM1664" s="41"/>
      <c r="AO1664" s="41"/>
      <c r="AQ1664" s="41"/>
      <c r="AS1664" s="41"/>
      <c r="AU1664" s="41"/>
      <c r="AW1664" s="41"/>
      <c r="AY1664" s="41"/>
      <c r="BA1664" s="41"/>
      <c r="BC1664" s="41"/>
      <c r="BE1664" s="41"/>
      <c r="BG1664" s="41"/>
      <c r="BI1664" s="41"/>
      <c r="BK1664" s="41"/>
      <c r="BM1664" s="41"/>
      <c r="BO1664" s="41"/>
    </row>
    <row r="1665" spans="13:67" x14ac:dyDescent="0.2">
      <c r="M1665" s="41"/>
      <c r="O1665" s="41"/>
      <c r="Q1665" s="41"/>
      <c r="S1665" s="41"/>
      <c r="U1665" s="41"/>
      <c r="W1665" s="41"/>
      <c r="Y1665" s="41"/>
      <c r="AA1665" s="41"/>
      <c r="AC1665" s="41"/>
      <c r="AE1665" s="41"/>
      <c r="AG1665" s="41"/>
      <c r="AI1665" s="41"/>
      <c r="AK1665" s="41"/>
      <c r="AM1665" s="41"/>
      <c r="AO1665" s="41"/>
      <c r="AQ1665" s="41"/>
      <c r="AS1665" s="41"/>
      <c r="AU1665" s="41"/>
      <c r="AW1665" s="41"/>
      <c r="AY1665" s="41"/>
      <c r="BA1665" s="41"/>
      <c r="BC1665" s="41"/>
      <c r="BE1665" s="41"/>
      <c r="BG1665" s="41"/>
      <c r="BI1665" s="41"/>
      <c r="BK1665" s="41"/>
      <c r="BM1665" s="41"/>
      <c r="BO1665" s="41"/>
    </row>
    <row r="1666" spans="13:67" x14ac:dyDescent="0.2">
      <c r="M1666" s="41"/>
      <c r="O1666" s="41"/>
      <c r="Q1666" s="41"/>
      <c r="S1666" s="41"/>
      <c r="U1666" s="41"/>
      <c r="W1666" s="41"/>
      <c r="Y1666" s="41"/>
      <c r="AA1666" s="41"/>
      <c r="AC1666" s="41"/>
      <c r="AE1666" s="41"/>
      <c r="AG1666" s="41"/>
      <c r="AI1666" s="41"/>
      <c r="AK1666" s="41"/>
      <c r="AM1666" s="41"/>
      <c r="AO1666" s="41"/>
      <c r="AQ1666" s="41"/>
      <c r="AS1666" s="41"/>
      <c r="AU1666" s="41"/>
      <c r="AW1666" s="41"/>
      <c r="AY1666" s="41"/>
      <c r="BA1666" s="41"/>
      <c r="BC1666" s="41"/>
      <c r="BE1666" s="41"/>
      <c r="BG1666" s="41"/>
      <c r="BI1666" s="41"/>
      <c r="BK1666" s="41"/>
      <c r="BM1666" s="41"/>
      <c r="BO1666" s="41"/>
    </row>
    <row r="1667" spans="13:67" x14ac:dyDescent="0.2">
      <c r="M1667" s="41"/>
      <c r="O1667" s="41"/>
      <c r="Q1667" s="41"/>
      <c r="S1667" s="41"/>
      <c r="U1667" s="41"/>
      <c r="W1667" s="41"/>
      <c r="Y1667" s="41"/>
      <c r="AA1667" s="41"/>
      <c r="AC1667" s="41"/>
      <c r="AE1667" s="41"/>
      <c r="AG1667" s="41"/>
      <c r="AI1667" s="41"/>
      <c r="AK1667" s="41"/>
      <c r="AM1667" s="41"/>
      <c r="AO1667" s="41"/>
      <c r="AQ1667" s="41"/>
      <c r="AS1667" s="41"/>
      <c r="AU1667" s="41"/>
      <c r="AW1667" s="41"/>
      <c r="AY1667" s="41"/>
      <c r="BA1667" s="41"/>
      <c r="BC1667" s="41"/>
      <c r="BE1667" s="41"/>
      <c r="BG1667" s="41"/>
      <c r="BI1667" s="41"/>
      <c r="BK1667" s="41"/>
      <c r="BM1667" s="41"/>
      <c r="BO1667" s="41"/>
    </row>
    <row r="1668" spans="13:67" x14ac:dyDescent="0.2">
      <c r="M1668" s="41"/>
      <c r="O1668" s="41"/>
      <c r="Q1668" s="41"/>
      <c r="S1668" s="41"/>
      <c r="U1668" s="41"/>
      <c r="W1668" s="41"/>
      <c r="Y1668" s="41"/>
      <c r="AA1668" s="41"/>
      <c r="AC1668" s="41"/>
      <c r="AE1668" s="41"/>
      <c r="AG1668" s="41"/>
      <c r="AI1668" s="41"/>
      <c r="AK1668" s="41"/>
      <c r="AM1668" s="41"/>
      <c r="AO1668" s="41"/>
      <c r="AQ1668" s="41"/>
      <c r="AS1668" s="41"/>
      <c r="AU1668" s="41"/>
      <c r="AW1668" s="41"/>
      <c r="AY1668" s="41"/>
      <c r="BA1668" s="41"/>
      <c r="BC1668" s="41"/>
      <c r="BE1668" s="41"/>
      <c r="BG1668" s="41"/>
      <c r="BI1668" s="41"/>
      <c r="BK1668" s="41"/>
      <c r="BM1668" s="41"/>
      <c r="BO1668" s="41"/>
    </row>
    <row r="1669" spans="13:67" x14ac:dyDescent="0.2">
      <c r="M1669" s="41"/>
      <c r="O1669" s="41"/>
      <c r="Q1669" s="41"/>
      <c r="S1669" s="41"/>
      <c r="U1669" s="41"/>
      <c r="W1669" s="41"/>
      <c r="Y1669" s="41"/>
      <c r="AA1669" s="41"/>
      <c r="AC1669" s="41"/>
      <c r="AE1669" s="41"/>
      <c r="AG1669" s="41"/>
      <c r="AI1669" s="41"/>
      <c r="AK1669" s="41"/>
      <c r="AM1669" s="41"/>
      <c r="AO1669" s="41"/>
      <c r="AQ1669" s="41"/>
      <c r="AS1669" s="41"/>
      <c r="AU1669" s="41"/>
      <c r="AW1669" s="41"/>
      <c r="AY1669" s="41"/>
      <c r="BA1669" s="41"/>
      <c r="BC1669" s="41"/>
      <c r="BE1669" s="41"/>
      <c r="BG1669" s="41"/>
      <c r="BI1669" s="41"/>
      <c r="BK1669" s="41"/>
      <c r="BM1669" s="41"/>
      <c r="BO1669" s="41"/>
    </row>
    <row r="1670" spans="13:67" x14ac:dyDescent="0.2">
      <c r="M1670" s="41"/>
      <c r="O1670" s="41"/>
      <c r="Q1670" s="41"/>
      <c r="S1670" s="41"/>
      <c r="U1670" s="41"/>
      <c r="W1670" s="41"/>
      <c r="Y1670" s="41"/>
      <c r="AA1670" s="41"/>
      <c r="AC1670" s="41"/>
      <c r="AE1670" s="41"/>
      <c r="AG1670" s="41"/>
      <c r="AI1670" s="41"/>
      <c r="AK1670" s="41"/>
      <c r="AM1670" s="41"/>
      <c r="AO1670" s="41"/>
      <c r="AQ1670" s="41"/>
      <c r="AS1670" s="41"/>
      <c r="AU1670" s="41"/>
      <c r="AW1670" s="41"/>
      <c r="AY1670" s="41"/>
      <c r="BA1670" s="41"/>
      <c r="BC1670" s="41"/>
      <c r="BE1670" s="41"/>
      <c r="BG1670" s="41"/>
      <c r="BI1670" s="41"/>
      <c r="BK1670" s="41"/>
      <c r="BM1670" s="41"/>
      <c r="BO1670" s="41"/>
    </row>
    <row r="1671" spans="13:67" x14ac:dyDescent="0.2">
      <c r="M1671" s="41"/>
      <c r="O1671" s="41"/>
      <c r="Q1671" s="41"/>
      <c r="S1671" s="41"/>
      <c r="U1671" s="41"/>
      <c r="W1671" s="41"/>
      <c r="Y1671" s="41"/>
      <c r="AA1671" s="41"/>
      <c r="AC1671" s="41"/>
      <c r="AE1671" s="41"/>
      <c r="AG1671" s="41"/>
      <c r="AI1671" s="41"/>
      <c r="AK1671" s="41"/>
      <c r="AM1671" s="41"/>
      <c r="AO1671" s="41"/>
      <c r="AQ1671" s="41"/>
      <c r="AS1671" s="41"/>
      <c r="AU1671" s="41"/>
      <c r="AW1671" s="41"/>
      <c r="AY1671" s="41"/>
      <c r="BA1671" s="41"/>
      <c r="BC1671" s="41"/>
      <c r="BE1671" s="41"/>
      <c r="BG1671" s="41"/>
      <c r="BI1671" s="41"/>
      <c r="BK1671" s="41"/>
      <c r="BM1671" s="41"/>
      <c r="BO1671" s="41"/>
    </row>
    <row r="1672" spans="13:67" x14ac:dyDescent="0.2">
      <c r="M1672" s="41"/>
      <c r="O1672" s="41"/>
      <c r="Q1672" s="41"/>
      <c r="S1672" s="41"/>
      <c r="U1672" s="41"/>
      <c r="W1672" s="41"/>
      <c r="Y1672" s="41"/>
      <c r="AA1672" s="41"/>
      <c r="AC1672" s="41"/>
      <c r="AE1672" s="41"/>
      <c r="AG1672" s="41"/>
      <c r="AI1672" s="41"/>
      <c r="AK1672" s="41"/>
      <c r="AM1672" s="41"/>
      <c r="AO1672" s="41"/>
      <c r="AQ1672" s="41"/>
      <c r="AS1672" s="41"/>
      <c r="AU1672" s="41"/>
      <c r="AW1672" s="41"/>
      <c r="AY1672" s="41"/>
      <c r="BA1672" s="41"/>
      <c r="BC1672" s="41"/>
      <c r="BE1672" s="41"/>
      <c r="BG1672" s="41"/>
      <c r="BI1672" s="41"/>
      <c r="BK1672" s="41"/>
      <c r="BM1672" s="41"/>
      <c r="BO1672" s="41"/>
    </row>
    <row r="1673" spans="13:67" x14ac:dyDescent="0.2">
      <c r="M1673" s="41"/>
      <c r="O1673" s="41"/>
      <c r="Q1673" s="41"/>
      <c r="S1673" s="41"/>
      <c r="U1673" s="41"/>
      <c r="W1673" s="41"/>
      <c r="Y1673" s="41"/>
      <c r="AA1673" s="41"/>
      <c r="AC1673" s="41"/>
      <c r="AE1673" s="41"/>
      <c r="AG1673" s="41"/>
      <c r="AI1673" s="41"/>
      <c r="AK1673" s="41"/>
      <c r="AM1673" s="41"/>
      <c r="AO1673" s="41"/>
      <c r="AQ1673" s="41"/>
      <c r="AS1673" s="41"/>
      <c r="AU1673" s="41"/>
      <c r="AW1673" s="41"/>
      <c r="AY1673" s="41"/>
      <c r="BA1673" s="41"/>
      <c r="BC1673" s="41"/>
      <c r="BE1673" s="41"/>
      <c r="BG1673" s="41"/>
      <c r="BI1673" s="41"/>
      <c r="BK1673" s="41"/>
      <c r="BM1673" s="41"/>
      <c r="BO1673" s="41"/>
    </row>
    <row r="1674" spans="13:67" x14ac:dyDescent="0.2">
      <c r="M1674" s="41"/>
      <c r="O1674" s="41"/>
      <c r="Q1674" s="41"/>
      <c r="S1674" s="41"/>
      <c r="U1674" s="41"/>
      <c r="W1674" s="41"/>
      <c r="Y1674" s="41"/>
      <c r="AA1674" s="41"/>
      <c r="AC1674" s="41"/>
      <c r="AE1674" s="41"/>
      <c r="AG1674" s="41"/>
      <c r="AI1674" s="41"/>
      <c r="AK1674" s="41"/>
      <c r="AM1674" s="41"/>
      <c r="AO1674" s="41"/>
      <c r="AQ1674" s="41"/>
      <c r="AS1674" s="41"/>
      <c r="AU1674" s="41"/>
      <c r="AW1674" s="41"/>
      <c r="AY1674" s="41"/>
      <c r="BA1674" s="41"/>
      <c r="BC1674" s="41"/>
      <c r="BE1674" s="41"/>
      <c r="BG1674" s="41"/>
      <c r="BI1674" s="41"/>
      <c r="BK1674" s="41"/>
      <c r="BM1674" s="41"/>
      <c r="BO1674" s="41"/>
    </row>
    <row r="1675" spans="13:67" x14ac:dyDescent="0.2">
      <c r="M1675" s="41"/>
      <c r="O1675" s="41"/>
      <c r="Q1675" s="41"/>
      <c r="S1675" s="41"/>
      <c r="U1675" s="41"/>
      <c r="W1675" s="41"/>
      <c r="Y1675" s="41"/>
      <c r="AA1675" s="41"/>
      <c r="AC1675" s="41"/>
      <c r="AE1675" s="41"/>
      <c r="AG1675" s="41"/>
      <c r="AI1675" s="41"/>
      <c r="AK1675" s="41"/>
      <c r="AM1675" s="41"/>
      <c r="AO1675" s="41"/>
      <c r="AQ1675" s="41"/>
      <c r="AS1675" s="41"/>
      <c r="AU1675" s="41"/>
      <c r="AW1675" s="41"/>
      <c r="AY1675" s="41"/>
      <c r="BA1675" s="41"/>
      <c r="BC1675" s="41"/>
      <c r="BE1675" s="41"/>
      <c r="BG1675" s="41"/>
      <c r="BI1675" s="41"/>
      <c r="BK1675" s="41"/>
      <c r="BM1675" s="41"/>
      <c r="BO1675" s="41"/>
    </row>
    <row r="1676" spans="13:67" x14ac:dyDescent="0.2">
      <c r="M1676" s="41"/>
      <c r="O1676" s="41"/>
      <c r="Q1676" s="41"/>
      <c r="S1676" s="41"/>
      <c r="U1676" s="41"/>
      <c r="W1676" s="41"/>
      <c r="Y1676" s="41"/>
      <c r="AA1676" s="41"/>
      <c r="AC1676" s="41"/>
      <c r="AE1676" s="41"/>
      <c r="AG1676" s="41"/>
      <c r="AI1676" s="41"/>
      <c r="AK1676" s="41"/>
      <c r="AM1676" s="41"/>
      <c r="AO1676" s="41"/>
      <c r="AQ1676" s="41"/>
      <c r="AS1676" s="41"/>
      <c r="AU1676" s="41"/>
      <c r="AW1676" s="41"/>
      <c r="AY1676" s="41"/>
      <c r="BA1676" s="41"/>
      <c r="BC1676" s="41"/>
      <c r="BE1676" s="41"/>
      <c r="BG1676" s="41"/>
      <c r="BI1676" s="41"/>
      <c r="BK1676" s="41"/>
      <c r="BM1676" s="41"/>
      <c r="BO1676" s="41"/>
    </row>
    <row r="1677" spans="13:67" x14ac:dyDescent="0.2">
      <c r="M1677" s="41"/>
      <c r="O1677" s="41"/>
      <c r="Q1677" s="41"/>
      <c r="S1677" s="41"/>
      <c r="U1677" s="41"/>
      <c r="W1677" s="41"/>
      <c r="Y1677" s="41"/>
      <c r="AA1677" s="41"/>
      <c r="AC1677" s="41"/>
      <c r="AE1677" s="41"/>
      <c r="AG1677" s="41"/>
      <c r="AI1677" s="41"/>
      <c r="AK1677" s="41"/>
      <c r="AM1677" s="41"/>
      <c r="AO1677" s="41"/>
      <c r="AQ1677" s="41"/>
      <c r="AS1677" s="41"/>
      <c r="AU1677" s="41"/>
      <c r="AW1677" s="41"/>
      <c r="AY1677" s="41"/>
      <c r="BA1677" s="41"/>
      <c r="BC1677" s="41"/>
      <c r="BE1677" s="41"/>
      <c r="BG1677" s="41"/>
      <c r="BI1677" s="41"/>
      <c r="BK1677" s="41"/>
      <c r="BM1677" s="41"/>
      <c r="BO1677" s="41"/>
    </row>
    <row r="1678" spans="13:67" x14ac:dyDescent="0.2">
      <c r="M1678" s="41"/>
      <c r="O1678" s="41"/>
      <c r="Q1678" s="41"/>
      <c r="S1678" s="41"/>
      <c r="U1678" s="41"/>
      <c r="W1678" s="41"/>
      <c r="Y1678" s="41"/>
      <c r="AA1678" s="41"/>
      <c r="AC1678" s="41"/>
      <c r="AE1678" s="41"/>
      <c r="AG1678" s="41"/>
      <c r="AI1678" s="41"/>
      <c r="AK1678" s="41"/>
      <c r="AM1678" s="41"/>
      <c r="AO1678" s="41"/>
      <c r="AQ1678" s="41"/>
      <c r="AS1678" s="41"/>
      <c r="AU1678" s="41"/>
      <c r="AW1678" s="41"/>
      <c r="AY1678" s="41"/>
      <c r="BA1678" s="41"/>
      <c r="BC1678" s="41"/>
      <c r="BE1678" s="41"/>
      <c r="BG1678" s="41"/>
      <c r="BI1678" s="41"/>
      <c r="BK1678" s="41"/>
      <c r="BM1678" s="41"/>
      <c r="BO1678" s="41"/>
    </row>
    <row r="1679" spans="13:67" x14ac:dyDescent="0.2">
      <c r="M1679" s="41"/>
      <c r="O1679" s="41"/>
      <c r="Q1679" s="41"/>
      <c r="S1679" s="41"/>
      <c r="U1679" s="41"/>
      <c r="W1679" s="41"/>
      <c r="Y1679" s="41"/>
      <c r="AA1679" s="41"/>
      <c r="AC1679" s="41"/>
      <c r="AE1679" s="41"/>
      <c r="AG1679" s="41"/>
      <c r="AI1679" s="41"/>
      <c r="AK1679" s="41"/>
      <c r="AM1679" s="41"/>
      <c r="AO1679" s="41"/>
      <c r="AQ1679" s="41"/>
      <c r="AS1679" s="41"/>
      <c r="AU1679" s="41"/>
      <c r="AW1679" s="41"/>
      <c r="AY1679" s="41"/>
      <c r="BA1679" s="41"/>
      <c r="BC1679" s="41"/>
      <c r="BE1679" s="41"/>
      <c r="BG1679" s="41"/>
      <c r="BI1679" s="41"/>
      <c r="BK1679" s="41"/>
      <c r="BM1679" s="41"/>
      <c r="BO1679" s="41"/>
    </row>
    <row r="1680" spans="13:67" x14ac:dyDescent="0.2">
      <c r="M1680" s="41"/>
      <c r="O1680" s="41"/>
      <c r="Q1680" s="41"/>
      <c r="S1680" s="41"/>
      <c r="U1680" s="41"/>
      <c r="W1680" s="41"/>
      <c r="Y1680" s="41"/>
      <c r="AA1680" s="41"/>
      <c r="AC1680" s="41"/>
      <c r="AE1680" s="41"/>
      <c r="AG1680" s="41"/>
      <c r="AI1680" s="41"/>
      <c r="AK1680" s="41"/>
      <c r="AM1680" s="41"/>
      <c r="AO1680" s="41"/>
      <c r="AQ1680" s="41"/>
      <c r="AS1680" s="41"/>
      <c r="AU1680" s="41"/>
      <c r="AW1680" s="41"/>
      <c r="AY1680" s="41"/>
      <c r="BA1680" s="41"/>
      <c r="BC1680" s="41"/>
      <c r="BE1680" s="41"/>
      <c r="BG1680" s="41"/>
      <c r="BI1680" s="41"/>
      <c r="BK1680" s="41"/>
      <c r="BM1680" s="41"/>
      <c r="BO1680" s="41"/>
    </row>
    <row r="1681" spans="13:67" x14ac:dyDescent="0.2">
      <c r="M1681" s="41"/>
      <c r="O1681" s="41"/>
      <c r="Q1681" s="41"/>
      <c r="S1681" s="41"/>
      <c r="U1681" s="41"/>
      <c r="W1681" s="41"/>
      <c r="Y1681" s="41"/>
      <c r="AA1681" s="41"/>
      <c r="AC1681" s="41"/>
      <c r="AE1681" s="41"/>
      <c r="AG1681" s="41"/>
      <c r="AI1681" s="41"/>
      <c r="AK1681" s="41"/>
      <c r="AM1681" s="41"/>
      <c r="AO1681" s="41"/>
      <c r="AQ1681" s="41"/>
      <c r="AS1681" s="41"/>
      <c r="AU1681" s="41"/>
      <c r="AW1681" s="41"/>
      <c r="AY1681" s="41"/>
      <c r="BA1681" s="41"/>
      <c r="BC1681" s="41"/>
      <c r="BE1681" s="41"/>
      <c r="BG1681" s="41"/>
      <c r="BI1681" s="41"/>
      <c r="BK1681" s="41"/>
      <c r="BM1681" s="41"/>
      <c r="BO1681" s="41"/>
    </row>
    <row r="1682" spans="13:67" x14ac:dyDescent="0.2">
      <c r="M1682" s="41"/>
      <c r="O1682" s="41"/>
      <c r="Q1682" s="41"/>
      <c r="S1682" s="41"/>
      <c r="U1682" s="41"/>
      <c r="W1682" s="41"/>
      <c r="Y1682" s="41"/>
      <c r="AA1682" s="41"/>
      <c r="AC1682" s="41"/>
      <c r="AE1682" s="41"/>
      <c r="AG1682" s="41"/>
      <c r="AI1682" s="41"/>
      <c r="AK1682" s="41"/>
      <c r="AM1682" s="41"/>
      <c r="AO1682" s="41"/>
      <c r="AQ1682" s="41"/>
      <c r="AS1682" s="41"/>
      <c r="AU1682" s="41"/>
      <c r="AW1682" s="41"/>
      <c r="AY1682" s="41"/>
      <c r="BA1682" s="41"/>
      <c r="BC1682" s="41"/>
      <c r="BE1682" s="41"/>
      <c r="BG1682" s="41"/>
      <c r="BI1682" s="41"/>
      <c r="BK1682" s="41"/>
      <c r="BM1682" s="41"/>
      <c r="BO1682" s="41"/>
    </row>
    <row r="1683" spans="13:67" x14ac:dyDescent="0.2">
      <c r="M1683" s="41"/>
      <c r="O1683" s="41"/>
      <c r="Q1683" s="41"/>
      <c r="S1683" s="41"/>
      <c r="U1683" s="41"/>
      <c r="W1683" s="41"/>
      <c r="Y1683" s="41"/>
      <c r="AA1683" s="41"/>
      <c r="AC1683" s="41"/>
      <c r="AE1683" s="41"/>
      <c r="AG1683" s="41"/>
      <c r="AI1683" s="41"/>
      <c r="AK1683" s="41"/>
      <c r="AM1683" s="41"/>
      <c r="AO1683" s="41"/>
      <c r="AQ1683" s="41"/>
      <c r="AS1683" s="41"/>
      <c r="AU1683" s="41"/>
      <c r="AW1683" s="41"/>
      <c r="AY1683" s="41"/>
      <c r="BA1683" s="41"/>
      <c r="BC1683" s="41"/>
      <c r="BE1683" s="41"/>
      <c r="BG1683" s="41"/>
      <c r="BI1683" s="41"/>
      <c r="BK1683" s="41"/>
      <c r="BM1683" s="41"/>
      <c r="BO1683" s="41"/>
    </row>
    <row r="1684" spans="13:67" x14ac:dyDescent="0.2">
      <c r="M1684" s="41"/>
      <c r="O1684" s="41"/>
      <c r="Q1684" s="41"/>
      <c r="S1684" s="41"/>
      <c r="U1684" s="41"/>
      <c r="W1684" s="41"/>
      <c r="Y1684" s="41"/>
      <c r="AA1684" s="41"/>
      <c r="AC1684" s="41"/>
      <c r="AE1684" s="41"/>
      <c r="AG1684" s="41"/>
      <c r="AI1684" s="41"/>
      <c r="AK1684" s="41"/>
      <c r="AM1684" s="41"/>
      <c r="AO1684" s="41"/>
      <c r="AQ1684" s="41"/>
      <c r="AS1684" s="41"/>
      <c r="AU1684" s="41"/>
      <c r="AW1684" s="41"/>
      <c r="AY1684" s="41"/>
      <c r="BA1684" s="41"/>
      <c r="BC1684" s="41"/>
      <c r="BE1684" s="41"/>
      <c r="BG1684" s="41"/>
      <c r="BI1684" s="41"/>
      <c r="BK1684" s="41"/>
      <c r="BM1684" s="41"/>
      <c r="BO1684" s="41"/>
    </row>
    <row r="1685" spans="13:67" x14ac:dyDescent="0.2">
      <c r="M1685" s="41"/>
      <c r="O1685" s="41"/>
      <c r="Q1685" s="41"/>
      <c r="S1685" s="41"/>
      <c r="U1685" s="41"/>
      <c r="W1685" s="41"/>
      <c r="Y1685" s="41"/>
      <c r="AA1685" s="41"/>
      <c r="AC1685" s="41"/>
      <c r="AE1685" s="41"/>
      <c r="AG1685" s="41"/>
      <c r="AI1685" s="41"/>
      <c r="AK1685" s="41"/>
      <c r="AM1685" s="41"/>
      <c r="AO1685" s="41"/>
      <c r="AQ1685" s="41"/>
      <c r="AS1685" s="41"/>
      <c r="AU1685" s="41"/>
      <c r="AW1685" s="41"/>
      <c r="AY1685" s="41"/>
      <c r="BA1685" s="41"/>
      <c r="BC1685" s="41"/>
      <c r="BE1685" s="41"/>
      <c r="BG1685" s="41"/>
      <c r="BI1685" s="41"/>
      <c r="BK1685" s="41"/>
      <c r="BM1685" s="41"/>
      <c r="BO1685" s="41"/>
    </row>
    <row r="1686" spans="13:67" x14ac:dyDescent="0.2">
      <c r="M1686" s="41"/>
      <c r="O1686" s="41"/>
      <c r="Q1686" s="41"/>
      <c r="S1686" s="41"/>
      <c r="U1686" s="41"/>
      <c r="W1686" s="41"/>
      <c r="Y1686" s="41"/>
      <c r="AA1686" s="41"/>
      <c r="AC1686" s="41"/>
      <c r="AE1686" s="41"/>
      <c r="AG1686" s="41"/>
      <c r="AI1686" s="41"/>
      <c r="AK1686" s="41"/>
      <c r="AM1686" s="41"/>
      <c r="AO1686" s="41"/>
      <c r="AQ1686" s="41"/>
      <c r="AS1686" s="41"/>
      <c r="AU1686" s="41"/>
      <c r="AW1686" s="41"/>
      <c r="AY1686" s="41"/>
      <c r="BA1686" s="41"/>
      <c r="BC1686" s="41"/>
      <c r="BE1686" s="41"/>
      <c r="BG1686" s="41"/>
      <c r="BI1686" s="41"/>
      <c r="BK1686" s="41"/>
      <c r="BM1686" s="41"/>
      <c r="BO1686" s="41"/>
    </row>
    <row r="1687" spans="13:67" x14ac:dyDescent="0.2">
      <c r="M1687" s="41"/>
      <c r="O1687" s="41"/>
      <c r="Q1687" s="41"/>
      <c r="S1687" s="41"/>
      <c r="U1687" s="41"/>
      <c r="W1687" s="41"/>
      <c r="Y1687" s="41"/>
      <c r="AA1687" s="41"/>
      <c r="AC1687" s="41"/>
      <c r="AE1687" s="41"/>
      <c r="AG1687" s="41"/>
      <c r="AI1687" s="41"/>
      <c r="AK1687" s="41"/>
      <c r="AM1687" s="41"/>
      <c r="AO1687" s="41"/>
      <c r="AQ1687" s="41"/>
      <c r="AS1687" s="41"/>
      <c r="AU1687" s="41"/>
      <c r="AW1687" s="41"/>
      <c r="AY1687" s="41"/>
      <c r="BA1687" s="41"/>
      <c r="BC1687" s="41"/>
      <c r="BE1687" s="41"/>
      <c r="BG1687" s="41"/>
      <c r="BI1687" s="41"/>
      <c r="BK1687" s="41"/>
      <c r="BM1687" s="41"/>
      <c r="BO1687" s="41"/>
    </row>
    <row r="1688" spans="13:67" x14ac:dyDescent="0.2">
      <c r="M1688" s="41"/>
      <c r="O1688" s="41"/>
      <c r="Q1688" s="41"/>
      <c r="S1688" s="41"/>
      <c r="U1688" s="41"/>
      <c r="W1688" s="41"/>
      <c r="Y1688" s="41"/>
      <c r="AA1688" s="41"/>
      <c r="AC1688" s="41"/>
      <c r="AE1688" s="41"/>
      <c r="AG1688" s="41"/>
      <c r="AI1688" s="41"/>
      <c r="AK1688" s="41"/>
      <c r="AM1688" s="41"/>
      <c r="AO1688" s="41"/>
      <c r="AQ1688" s="41"/>
      <c r="AS1688" s="41"/>
      <c r="AU1688" s="41"/>
      <c r="AW1688" s="41"/>
      <c r="AY1688" s="41"/>
      <c r="BA1688" s="41"/>
      <c r="BC1688" s="41"/>
      <c r="BE1688" s="41"/>
      <c r="BG1688" s="41"/>
      <c r="BI1688" s="41"/>
      <c r="BK1688" s="41"/>
      <c r="BM1688" s="41"/>
      <c r="BO1688" s="41"/>
    </row>
    <row r="1689" spans="13:67" x14ac:dyDescent="0.2">
      <c r="M1689" s="41"/>
      <c r="O1689" s="41"/>
      <c r="Q1689" s="41"/>
      <c r="S1689" s="41"/>
      <c r="U1689" s="41"/>
      <c r="W1689" s="41"/>
      <c r="Y1689" s="41"/>
      <c r="AA1689" s="41"/>
      <c r="AC1689" s="41"/>
      <c r="AE1689" s="41"/>
      <c r="AG1689" s="41"/>
      <c r="AI1689" s="41"/>
      <c r="AK1689" s="41"/>
      <c r="AM1689" s="41"/>
      <c r="AO1689" s="41"/>
      <c r="AQ1689" s="41"/>
      <c r="AS1689" s="41"/>
      <c r="AU1689" s="41"/>
      <c r="AW1689" s="41"/>
      <c r="AY1689" s="41"/>
      <c r="BA1689" s="41"/>
      <c r="BC1689" s="41"/>
      <c r="BE1689" s="41"/>
      <c r="BG1689" s="41"/>
      <c r="BI1689" s="41"/>
      <c r="BK1689" s="41"/>
      <c r="BM1689" s="41"/>
      <c r="BO1689" s="41"/>
    </row>
    <row r="1690" spans="13:67" x14ac:dyDescent="0.2">
      <c r="M1690" s="41"/>
      <c r="O1690" s="41"/>
      <c r="Q1690" s="41"/>
      <c r="S1690" s="41"/>
      <c r="U1690" s="41"/>
      <c r="W1690" s="41"/>
      <c r="Y1690" s="41"/>
      <c r="AA1690" s="41"/>
      <c r="AC1690" s="41"/>
      <c r="AE1690" s="41"/>
      <c r="AG1690" s="41"/>
      <c r="AI1690" s="41"/>
      <c r="AK1690" s="41"/>
      <c r="AM1690" s="41"/>
      <c r="AO1690" s="41"/>
      <c r="AQ1690" s="41"/>
      <c r="AS1690" s="41"/>
      <c r="AU1690" s="41"/>
      <c r="AW1690" s="41"/>
      <c r="AY1690" s="41"/>
      <c r="BA1690" s="41"/>
      <c r="BC1690" s="41"/>
      <c r="BE1690" s="41"/>
      <c r="BG1690" s="41"/>
      <c r="BI1690" s="41"/>
      <c r="BK1690" s="41"/>
      <c r="BM1690" s="41"/>
      <c r="BO1690" s="41"/>
    </row>
    <row r="1691" spans="13:67" x14ac:dyDescent="0.2">
      <c r="M1691" s="41"/>
      <c r="O1691" s="41"/>
      <c r="Q1691" s="41"/>
      <c r="S1691" s="41"/>
      <c r="U1691" s="41"/>
      <c r="W1691" s="41"/>
      <c r="Y1691" s="41"/>
      <c r="AA1691" s="41"/>
      <c r="AC1691" s="41"/>
      <c r="AE1691" s="41"/>
      <c r="AG1691" s="41"/>
      <c r="AI1691" s="41"/>
      <c r="AK1691" s="41"/>
      <c r="AM1691" s="41"/>
      <c r="AO1691" s="41"/>
      <c r="AQ1691" s="41"/>
      <c r="AS1691" s="41"/>
      <c r="AU1691" s="41"/>
      <c r="AW1691" s="41"/>
      <c r="AY1691" s="41"/>
      <c r="BA1691" s="41"/>
      <c r="BC1691" s="41"/>
      <c r="BE1691" s="41"/>
      <c r="BG1691" s="41"/>
      <c r="BI1691" s="41"/>
      <c r="BK1691" s="41"/>
      <c r="BM1691" s="41"/>
      <c r="BO1691" s="41"/>
    </row>
    <row r="1692" spans="13:67" x14ac:dyDescent="0.2">
      <c r="M1692" s="41"/>
      <c r="O1692" s="41"/>
      <c r="Q1692" s="41"/>
      <c r="S1692" s="41"/>
      <c r="U1692" s="41"/>
      <c r="W1692" s="41"/>
      <c r="Y1692" s="41"/>
      <c r="AA1692" s="41"/>
      <c r="AC1692" s="41"/>
      <c r="AE1692" s="41"/>
      <c r="AG1692" s="41"/>
      <c r="AI1692" s="41"/>
      <c r="AK1692" s="41"/>
      <c r="AM1692" s="41"/>
      <c r="AO1692" s="41"/>
      <c r="AQ1692" s="41"/>
      <c r="AS1692" s="41"/>
      <c r="AU1692" s="41"/>
      <c r="AW1692" s="41"/>
      <c r="AY1692" s="41"/>
      <c r="BA1692" s="41"/>
      <c r="BC1692" s="41"/>
      <c r="BE1692" s="41"/>
      <c r="BG1692" s="41"/>
      <c r="BI1692" s="41"/>
      <c r="BK1692" s="41"/>
      <c r="BM1692" s="41"/>
      <c r="BO1692" s="41"/>
    </row>
    <row r="1693" spans="13:67" x14ac:dyDescent="0.2">
      <c r="M1693" s="41"/>
      <c r="O1693" s="41"/>
      <c r="Q1693" s="41"/>
      <c r="S1693" s="41"/>
      <c r="U1693" s="41"/>
      <c r="W1693" s="41"/>
      <c r="Y1693" s="41"/>
      <c r="AA1693" s="41"/>
      <c r="AC1693" s="41"/>
      <c r="AE1693" s="41"/>
      <c r="AG1693" s="41"/>
      <c r="AI1693" s="41"/>
      <c r="AK1693" s="41"/>
      <c r="AM1693" s="41"/>
      <c r="AO1693" s="41"/>
      <c r="AQ1693" s="41"/>
      <c r="AS1693" s="41"/>
      <c r="AU1693" s="41"/>
      <c r="AW1693" s="41"/>
      <c r="AY1693" s="41"/>
      <c r="BA1693" s="41"/>
      <c r="BC1693" s="41"/>
      <c r="BE1693" s="41"/>
      <c r="BG1693" s="41"/>
      <c r="BI1693" s="41"/>
      <c r="BK1693" s="41"/>
      <c r="BM1693" s="41"/>
      <c r="BO1693" s="41"/>
    </row>
    <row r="1694" spans="13:67" x14ac:dyDescent="0.2">
      <c r="M1694" s="41"/>
      <c r="O1694" s="41"/>
      <c r="Q1694" s="41"/>
      <c r="S1694" s="41"/>
      <c r="U1694" s="41"/>
      <c r="W1694" s="41"/>
      <c r="Y1694" s="41"/>
      <c r="AA1694" s="41"/>
      <c r="AC1694" s="41"/>
      <c r="AE1694" s="41"/>
      <c r="AG1694" s="41"/>
      <c r="AI1694" s="41"/>
      <c r="AK1694" s="41"/>
      <c r="AM1694" s="41"/>
      <c r="AO1694" s="41"/>
      <c r="AQ1694" s="41"/>
      <c r="AS1694" s="41"/>
      <c r="AU1694" s="41"/>
      <c r="AW1694" s="41"/>
      <c r="AY1694" s="41"/>
      <c r="BA1694" s="41"/>
      <c r="BC1694" s="41"/>
      <c r="BE1694" s="41"/>
      <c r="BG1694" s="41"/>
      <c r="BI1694" s="41"/>
      <c r="BK1694" s="41"/>
      <c r="BM1694" s="41"/>
      <c r="BO1694" s="41"/>
    </row>
    <row r="1695" spans="13:67" x14ac:dyDescent="0.2">
      <c r="M1695" s="41"/>
      <c r="O1695" s="41"/>
      <c r="Q1695" s="41"/>
      <c r="S1695" s="41"/>
      <c r="U1695" s="41"/>
      <c r="W1695" s="41"/>
      <c r="Y1695" s="41"/>
      <c r="AA1695" s="41"/>
      <c r="AC1695" s="41"/>
      <c r="AE1695" s="41"/>
      <c r="AG1695" s="41"/>
      <c r="AI1695" s="41"/>
      <c r="AK1695" s="41"/>
      <c r="AM1695" s="41"/>
      <c r="AO1695" s="41"/>
      <c r="AQ1695" s="41"/>
      <c r="AS1695" s="41"/>
      <c r="AU1695" s="41"/>
      <c r="AW1695" s="41"/>
      <c r="AY1695" s="41"/>
      <c r="BA1695" s="41"/>
      <c r="BC1695" s="41"/>
      <c r="BE1695" s="41"/>
      <c r="BG1695" s="41"/>
      <c r="BI1695" s="41"/>
      <c r="BK1695" s="41"/>
      <c r="BM1695" s="41"/>
      <c r="BO1695" s="41"/>
    </row>
    <row r="1696" spans="13:67" x14ac:dyDescent="0.2">
      <c r="M1696" s="41"/>
      <c r="O1696" s="41"/>
      <c r="Q1696" s="41"/>
      <c r="S1696" s="41"/>
      <c r="U1696" s="41"/>
      <c r="W1696" s="41"/>
      <c r="Y1696" s="41"/>
      <c r="AA1696" s="41"/>
      <c r="AC1696" s="41"/>
      <c r="AE1696" s="41"/>
      <c r="AG1696" s="41"/>
      <c r="AI1696" s="41"/>
      <c r="AK1696" s="41"/>
      <c r="AM1696" s="41"/>
      <c r="AO1696" s="41"/>
      <c r="AQ1696" s="41"/>
      <c r="AS1696" s="41"/>
      <c r="AU1696" s="41"/>
      <c r="AW1696" s="41"/>
      <c r="AY1696" s="41"/>
      <c r="BA1696" s="41"/>
      <c r="BC1696" s="41"/>
      <c r="BE1696" s="41"/>
      <c r="BG1696" s="41"/>
      <c r="BI1696" s="41"/>
      <c r="BK1696" s="41"/>
      <c r="BM1696" s="41"/>
      <c r="BO1696" s="41"/>
    </row>
    <row r="1697" spans="13:67" x14ac:dyDescent="0.2">
      <c r="M1697" s="41"/>
      <c r="O1697" s="41"/>
      <c r="Q1697" s="41"/>
      <c r="S1697" s="41"/>
      <c r="U1697" s="41"/>
      <c r="W1697" s="41"/>
      <c r="Y1697" s="41"/>
      <c r="AA1697" s="41"/>
      <c r="AC1697" s="41"/>
      <c r="AE1697" s="41"/>
      <c r="AG1697" s="41"/>
      <c r="AI1697" s="41"/>
      <c r="AK1697" s="41"/>
      <c r="AM1697" s="41"/>
      <c r="AO1697" s="41"/>
      <c r="AQ1697" s="41"/>
      <c r="AS1697" s="41"/>
      <c r="AU1697" s="41"/>
      <c r="AW1697" s="41"/>
      <c r="AY1697" s="41"/>
      <c r="BA1697" s="41"/>
      <c r="BC1697" s="41"/>
      <c r="BE1697" s="41"/>
      <c r="BG1697" s="41"/>
      <c r="BI1697" s="41"/>
      <c r="BK1697" s="41"/>
      <c r="BM1697" s="41"/>
      <c r="BO1697" s="41"/>
    </row>
    <row r="1698" spans="13:67" x14ac:dyDescent="0.2">
      <c r="M1698" s="41"/>
      <c r="O1698" s="41"/>
      <c r="Q1698" s="41"/>
      <c r="S1698" s="41"/>
      <c r="U1698" s="41"/>
      <c r="W1698" s="41"/>
      <c r="Y1698" s="41"/>
      <c r="AA1698" s="41"/>
      <c r="AC1698" s="41"/>
      <c r="AE1698" s="41"/>
      <c r="AG1698" s="41"/>
      <c r="AI1698" s="41"/>
      <c r="AK1698" s="41"/>
      <c r="AM1698" s="41"/>
      <c r="AO1698" s="41"/>
      <c r="AQ1698" s="41"/>
      <c r="AS1698" s="41"/>
      <c r="AU1698" s="41"/>
      <c r="AW1698" s="41"/>
      <c r="AY1698" s="41"/>
      <c r="BA1698" s="41"/>
      <c r="BC1698" s="41"/>
      <c r="BE1698" s="41"/>
      <c r="BG1698" s="41"/>
      <c r="BI1698" s="41"/>
      <c r="BK1698" s="41"/>
      <c r="BM1698" s="41"/>
      <c r="BO1698" s="41"/>
    </row>
    <row r="1699" spans="13:67" x14ac:dyDescent="0.2">
      <c r="M1699" s="41"/>
      <c r="O1699" s="41"/>
      <c r="Q1699" s="41"/>
      <c r="S1699" s="41"/>
      <c r="U1699" s="41"/>
      <c r="W1699" s="41"/>
      <c r="Y1699" s="41"/>
      <c r="AA1699" s="41"/>
      <c r="AC1699" s="41"/>
      <c r="AE1699" s="41"/>
      <c r="AG1699" s="41"/>
      <c r="AI1699" s="41"/>
      <c r="AK1699" s="41"/>
      <c r="AM1699" s="41"/>
      <c r="AO1699" s="41"/>
      <c r="AQ1699" s="41"/>
      <c r="AS1699" s="41"/>
      <c r="AU1699" s="41"/>
      <c r="AW1699" s="41"/>
      <c r="AY1699" s="41"/>
      <c r="BA1699" s="41"/>
      <c r="BC1699" s="41"/>
      <c r="BE1699" s="41"/>
      <c r="BG1699" s="41"/>
      <c r="BI1699" s="41"/>
      <c r="BK1699" s="41"/>
      <c r="BM1699" s="41"/>
      <c r="BO1699" s="41"/>
    </row>
    <row r="1700" spans="13:67" x14ac:dyDescent="0.2">
      <c r="M1700" s="41"/>
      <c r="O1700" s="41"/>
      <c r="Q1700" s="41"/>
      <c r="S1700" s="41"/>
      <c r="U1700" s="41"/>
      <c r="W1700" s="41"/>
      <c r="Y1700" s="41"/>
      <c r="AA1700" s="41"/>
      <c r="AC1700" s="41"/>
      <c r="AE1700" s="41"/>
      <c r="AG1700" s="41"/>
      <c r="AI1700" s="41"/>
      <c r="AK1700" s="41"/>
      <c r="AM1700" s="41"/>
      <c r="AO1700" s="41"/>
      <c r="AQ1700" s="41"/>
      <c r="AS1700" s="41"/>
      <c r="AU1700" s="41"/>
      <c r="AW1700" s="41"/>
      <c r="AY1700" s="41"/>
      <c r="BA1700" s="41"/>
      <c r="BC1700" s="41"/>
      <c r="BE1700" s="41"/>
      <c r="BG1700" s="41"/>
      <c r="BI1700" s="41"/>
      <c r="BK1700" s="41"/>
      <c r="BM1700" s="41"/>
      <c r="BO1700" s="41"/>
    </row>
    <row r="1701" spans="13:67" x14ac:dyDescent="0.2">
      <c r="M1701" s="41"/>
      <c r="O1701" s="41"/>
      <c r="Q1701" s="41"/>
      <c r="S1701" s="41"/>
      <c r="U1701" s="41"/>
      <c r="W1701" s="41"/>
      <c r="Y1701" s="41"/>
      <c r="AA1701" s="41"/>
      <c r="AC1701" s="41"/>
      <c r="AE1701" s="41"/>
      <c r="AG1701" s="41"/>
      <c r="AI1701" s="41"/>
      <c r="AK1701" s="41"/>
      <c r="AM1701" s="41"/>
      <c r="AO1701" s="41"/>
      <c r="AQ1701" s="41"/>
      <c r="AS1701" s="41"/>
      <c r="AU1701" s="41"/>
      <c r="AW1701" s="41"/>
      <c r="AY1701" s="41"/>
      <c r="BA1701" s="41"/>
      <c r="BC1701" s="41"/>
      <c r="BE1701" s="41"/>
      <c r="BG1701" s="41"/>
      <c r="BI1701" s="41"/>
      <c r="BK1701" s="41"/>
      <c r="BM1701" s="41"/>
      <c r="BO1701" s="41"/>
    </row>
    <row r="1702" spans="13:67" x14ac:dyDescent="0.2">
      <c r="M1702" s="41"/>
      <c r="O1702" s="41"/>
      <c r="Q1702" s="41"/>
      <c r="S1702" s="41"/>
      <c r="U1702" s="41"/>
      <c r="W1702" s="41"/>
      <c r="Y1702" s="41"/>
      <c r="AA1702" s="41"/>
      <c r="AC1702" s="41"/>
      <c r="AE1702" s="41"/>
      <c r="AG1702" s="41"/>
      <c r="AI1702" s="41"/>
      <c r="AK1702" s="41"/>
      <c r="AM1702" s="41"/>
      <c r="AO1702" s="41"/>
      <c r="AQ1702" s="41"/>
      <c r="AS1702" s="41"/>
      <c r="AU1702" s="41"/>
      <c r="AW1702" s="41"/>
      <c r="AY1702" s="41"/>
      <c r="BA1702" s="41"/>
      <c r="BC1702" s="41"/>
      <c r="BE1702" s="41"/>
      <c r="BG1702" s="41"/>
      <c r="BI1702" s="41"/>
      <c r="BK1702" s="41"/>
      <c r="BM1702" s="41"/>
      <c r="BO1702" s="41"/>
    </row>
    <row r="1703" spans="13:67" x14ac:dyDescent="0.2">
      <c r="M1703" s="41"/>
      <c r="O1703" s="41"/>
      <c r="Q1703" s="41"/>
      <c r="S1703" s="41"/>
      <c r="U1703" s="41"/>
      <c r="W1703" s="41"/>
      <c r="Y1703" s="41"/>
      <c r="AA1703" s="41"/>
      <c r="AC1703" s="41"/>
      <c r="AE1703" s="41"/>
      <c r="AG1703" s="41"/>
      <c r="AI1703" s="41"/>
      <c r="AK1703" s="41"/>
      <c r="AM1703" s="41"/>
      <c r="AO1703" s="41"/>
      <c r="AQ1703" s="41"/>
      <c r="AS1703" s="41"/>
      <c r="AU1703" s="41"/>
      <c r="AW1703" s="41"/>
      <c r="AY1703" s="41"/>
      <c r="BA1703" s="41"/>
      <c r="BC1703" s="41"/>
      <c r="BE1703" s="41"/>
      <c r="BG1703" s="41"/>
      <c r="BI1703" s="41"/>
      <c r="BK1703" s="41"/>
      <c r="BM1703" s="41"/>
      <c r="BO1703" s="41"/>
    </row>
    <row r="1704" spans="13:67" x14ac:dyDescent="0.2">
      <c r="M1704" s="41"/>
      <c r="O1704" s="41"/>
      <c r="Q1704" s="41"/>
      <c r="S1704" s="41"/>
      <c r="U1704" s="41"/>
      <c r="W1704" s="41"/>
      <c r="Y1704" s="41"/>
      <c r="AA1704" s="41"/>
      <c r="AC1704" s="41"/>
      <c r="AE1704" s="41"/>
      <c r="AG1704" s="41"/>
      <c r="AI1704" s="41"/>
      <c r="AK1704" s="41"/>
      <c r="AM1704" s="41"/>
      <c r="AO1704" s="41"/>
      <c r="AQ1704" s="41"/>
      <c r="AS1704" s="41"/>
      <c r="AU1704" s="41"/>
      <c r="AW1704" s="41"/>
      <c r="AY1704" s="41"/>
      <c r="BA1704" s="41"/>
      <c r="BC1704" s="41"/>
      <c r="BE1704" s="41"/>
      <c r="BG1704" s="41"/>
      <c r="BI1704" s="41"/>
      <c r="BK1704" s="41"/>
      <c r="BM1704" s="41"/>
      <c r="BO1704" s="41"/>
    </row>
    <row r="1705" spans="13:67" x14ac:dyDescent="0.2">
      <c r="M1705" s="41"/>
      <c r="O1705" s="41"/>
      <c r="Q1705" s="41"/>
      <c r="S1705" s="41"/>
      <c r="U1705" s="41"/>
      <c r="W1705" s="41"/>
      <c r="Y1705" s="41"/>
      <c r="AA1705" s="41"/>
      <c r="AC1705" s="41"/>
      <c r="AE1705" s="41"/>
      <c r="AG1705" s="41"/>
      <c r="AI1705" s="41"/>
      <c r="AK1705" s="41"/>
      <c r="AM1705" s="41"/>
      <c r="AO1705" s="41"/>
      <c r="AQ1705" s="41"/>
      <c r="AS1705" s="41"/>
      <c r="AU1705" s="41"/>
      <c r="AW1705" s="41"/>
      <c r="AY1705" s="41"/>
      <c r="BA1705" s="41"/>
      <c r="BC1705" s="41"/>
      <c r="BE1705" s="41"/>
      <c r="BG1705" s="41"/>
      <c r="BI1705" s="41"/>
      <c r="BK1705" s="41"/>
      <c r="BM1705" s="41"/>
      <c r="BO1705" s="41"/>
    </row>
    <row r="1706" spans="13:67" x14ac:dyDescent="0.2">
      <c r="M1706" s="41"/>
      <c r="O1706" s="41"/>
      <c r="Q1706" s="41"/>
      <c r="S1706" s="41"/>
      <c r="U1706" s="41"/>
      <c r="W1706" s="41"/>
      <c r="Y1706" s="41"/>
      <c r="AA1706" s="41"/>
      <c r="AC1706" s="41"/>
      <c r="AE1706" s="41"/>
      <c r="AG1706" s="41"/>
      <c r="AI1706" s="41"/>
      <c r="AK1706" s="41"/>
      <c r="AM1706" s="41"/>
      <c r="AO1706" s="41"/>
      <c r="AQ1706" s="41"/>
      <c r="AS1706" s="41"/>
      <c r="AU1706" s="41"/>
      <c r="AW1706" s="41"/>
      <c r="AY1706" s="41"/>
      <c r="BA1706" s="41"/>
      <c r="BC1706" s="41"/>
      <c r="BE1706" s="41"/>
      <c r="BG1706" s="41"/>
      <c r="BI1706" s="41"/>
      <c r="BK1706" s="41"/>
      <c r="BM1706" s="41"/>
      <c r="BO1706" s="41"/>
    </row>
    <row r="1707" spans="13:67" x14ac:dyDescent="0.2">
      <c r="M1707" s="41"/>
      <c r="O1707" s="41"/>
      <c r="Q1707" s="41"/>
      <c r="S1707" s="41"/>
      <c r="U1707" s="41"/>
      <c r="W1707" s="41"/>
      <c r="Y1707" s="41"/>
      <c r="AA1707" s="41"/>
      <c r="AC1707" s="41"/>
      <c r="AE1707" s="41"/>
      <c r="AG1707" s="41"/>
      <c r="AI1707" s="41"/>
      <c r="AK1707" s="41"/>
      <c r="AM1707" s="41"/>
      <c r="AO1707" s="41"/>
      <c r="AQ1707" s="41"/>
      <c r="AS1707" s="41"/>
      <c r="AU1707" s="41"/>
      <c r="AW1707" s="41"/>
      <c r="AY1707" s="41"/>
      <c r="BA1707" s="41"/>
      <c r="BC1707" s="41"/>
      <c r="BE1707" s="41"/>
      <c r="BG1707" s="41"/>
      <c r="BI1707" s="41"/>
      <c r="BK1707" s="41"/>
      <c r="BM1707" s="41"/>
      <c r="BO1707" s="41"/>
    </row>
    <row r="1708" spans="13:67" x14ac:dyDescent="0.2">
      <c r="M1708" s="41"/>
      <c r="O1708" s="41"/>
      <c r="Q1708" s="41"/>
      <c r="S1708" s="41"/>
      <c r="U1708" s="41"/>
      <c r="W1708" s="41"/>
      <c r="Y1708" s="41"/>
      <c r="AA1708" s="41"/>
      <c r="AC1708" s="41"/>
      <c r="AE1708" s="41"/>
      <c r="AG1708" s="41"/>
      <c r="AI1708" s="41"/>
      <c r="AK1708" s="41"/>
      <c r="AM1708" s="41"/>
      <c r="AO1708" s="41"/>
      <c r="AQ1708" s="41"/>
      <c r="AS1708" s="41"/>
      <c r="AU1708" s="41"/>
      <c r="AW1708" s="41"/>
      <c r="AY1708" s="41"/>
      <c r="BA1708" s="41"/>
      <c r="BC1708" s="41"/>
      <c r="BE1708" s="41"/>
      <c r="BG1708" s="41"/>
      <c r="BI1708" s="41"/>
      <c r="BK1708" s="41"/>
      <c r="BM1708" s="41"/>
      <c r="BO1708" s="41"/>
    </row>
    <row r="1709" spans="13:67" x14ac:dyDescent="0.2">
      <c r="M1709" s="41"/>
      <c r="O1709" s="41"/>
      <c r="Q1709" s="41"/>
      <c r="S1709" s="41"/>
      <c r="U1709" s="41"/>
      <c r="W1709" s="41"/>
      <c r="Y1709" s="41"/>
      <c r="AA1709" s="41"/>
      <c r="AC1709" s="41"/>
      <c r="AE1709" s="41"/>
      <c r="AG1709" s="41"/>
      <c r="AI1709" s="41"/>
      <c r="AK1709" s="41"/>
      <c r="AM1709" s="41"/>
      <c r="AO1709" s="41"/>
      <c r="AQ1709" s="41"/>
      <c r="AS1709" s="41"/>
      <c r="AU1709" s="41"/>
      <c r="AW1709" s="41"/>
      <c r="AY1709" s="41"/>
      <c r="BA1709" s="41"/>
      <c r="BC1709" s="41"/>
      <c r="BE1709" s="41"/>
      <c r="BG1709" s="41"/>
      <c r="BI1709" s="41"/>
      <c r="BK1709" s="41"/>
      <c r="BM1709" s="41"/>
      <c r="BO1709" s="41"/>
    </row>
    <row r="1710" spans="13:67" x14ac:dyDescent="0.2">
      <c r="M1710" s="41"/>
      <c r="O1710" s="41"/>
      <c r="Q1710" s="41"/>
      <c r="S1710" s="41"/>
      <c r="U1710" s="41"/>
      <c r="W1710" s="41"/>
      <c r="Y1710" s="41"/>
      <c r="AA1710" s="41"/>
      <c r="AC1710" s="41"/>
      <c r="AE1710" s="41"/>
      <c r="AG1710" s="41"/>
      <c r="AI1710" s="41"/>
      <c r="AK1710" s="41"/>
      <c r="AM1710" s="41"/>
      <c r="AO1710" s="41"/>
      <c r="AQ1710" s="41"/>
      <c r="AS1710" s="41"/>
      <c r="AU1710" s="41"/>
      <c r="AW1710" s="41"/>
      <c r="AY1710" s="41"/>
      <c r="BA1710" s="41"/>
      <c r="BC1710" s="41"/>
      <c r="BE1710" s="41"/>
      <c r="BG1710" s="41"/>
      <c r="BI1710" s="41"/>
      <c r="BK1710" s="41"/>
      <c r="BM1710" s="41"/>
      <c r="BO1710" s="41"/>
    </row>
    <row r="1711" spans="13:67" x14ac:dyDescent="0.2">
      <c r="M1711" s="41"/>
      <c r="O1711" s="41"/>
      <c r="Q1711" s="41"/>
      <c r="S1711" s="41"/>
      <c r="U1711" s="41"/>
      <c r="W1711" s="41"/>
      <c r="Y1711" s="41"/>
      <c r="AA1711" s="41"/>
      <c r="AC1711" s="41"/>
      <c r="AE1711" s="41"/>
      <c r="AG1711" s="41"/>
      <c r="AI1711" s="41"/>
      <c r="AK1711" s="41"/>
      <c r="AM1711" s="41"/>
      <c r="AO1711" s="41"/>
      <c r="AQ1711" s="41"/>
      <c r="AS1711" s="41"/>
      <c r="AU1711" s="41"/>
      <c r="AW1711" s="41"/>
      <c r="AY1711" s="41"/>
      <c r="BA1711" s="41"/>
      <c r="BC1711" s="41"/>
      <c r="BE1711" s="41"/>
      <c r="BG1711" s="41"/>
      <c r="BI1711" s="41"/>
      <c r="BK1711" s="41"/>
      <c r="BM1711" s="41"/>
      <c r="BO1711" s="41"/>
    </row>
    <row r="1712" spans="13:67" x14ac:dyDescent="0.2">
      <c r="M1712" s="41"/>
      <c r="O1712" s="41"/>
      <c r="Q1712" s="41"/>
      <c r="S1712" s="41"/>
      <c r="U1712" s="41"/>
      <c r="W1712" s="41"/>
      <c r="Y1712" s="41"/>
      <c r="AA1712" s="41"/>
      <c r="AC1712" s="41"/>
      <c r="AE1712" s="41"/>
      <c r="AG1712" s="41"/>
      <c r="AI1712" s="41"/>
      <c r="AK1712" s="41"/>
      <c r="AM1712" s="41"/>
      <c r="AO1712" s="41"/>
      <c r="AQ1712" s="41"/>
      <c r="AS1712" s="41"/>
      <c r="AU1712" s="41"/>
      <c r="AW1712" s="41"/>
      <c r="AY1712" s="41"/>
      <c r="BA1712" s="41"/>
      <c r="BC1712" s="41"/>
      <c r="BE1712" s="41"/>
      <c r="BG1712" s="41"/>
      <c r="BI1712" s="41"/>
      <c r="BK1712" s="41"/>
      <c r="BM1712" s="41"/>
      <c r="BO1712" s="41"/>
    </row>
    <row r="1713" spans="13:67" x14ac:dyDescent="0.2">
      <c r="M1713" s="41"/>
      <c r="O1713" s="41"/>
      <c r="Q1713" s="41"/>
      <c r="S1713" s="41"/>
      <c r="U1713" s="41"/>
      <c r="W1713" s="41"/>
      <c r="Y1713" s="41"/>
      <c r="AA1713" s="41"/>
      <c r="AC1713" s="41"/>
      <c r="AE1713" s="41"/>
      <c r="AG1713" s="41"/>
      <c r="AI1713" s="41"/>
      <c r="AK1713" s="41"/>
      <c r="AM1713" s="41"/>
      <c r="AO1713" s="41"/>
      <c r="AQ1713" s="41"/>
      <c r="AS1713" s="41"/>
      <c r="AU1713" s="41"/>
      <c r="AW1713" s="41"/>
      <c r="AY1713" s="41"/>
      <c r="BA1713" s="41"/>
      <c r="BC1713" s="41"/>
      <c r="BE1713" s="41"/>
      <c r="BG1713" s="41"/>
      <c r="BI1713" s="41"/>
      <c r="BK1713" s="41"/>
      <c r="BM1713" s="41"/>
      <c r="BO1713" s="41"/>
    </row>
    <row r="1714" spans="13:67" x14ac:dyDescent="0.2">
      <c r="M1714" s="41"/>
      <c r="O1714" s="41"/>
      <c r="Q1714" s="41"/>
      <c r="S1714" s="41"/>
      <c r="U1714" s="41"/>
      <c r="W1714" s="41"/>
      <c r="Y1714" s="41"/>
      <c r="AA1714" s="41"/>
      <c r="AC1714" s="41"/>
      <c r="AE1714" s="41"/>
      <c r="AG1714" s="41"/>
      <c r="AI1714" s="41"/>
      <c r="AK1714" s="41"/>
      <c r="AM1714" s="41"/>
      <c r="AO1714" s="41"/>
      <c r="AQ1714" s="41"/>
      <c r="AS1714" s="41"/>
      <c r="AU1714" s="41"/>
      <c r="AW1714" s="41"/>
      <c r="AY1714" s="41"/>
      <c r="BA1714" s="41"/>
      <c r="BC1714" s="41"/>
      <c r="BE1714" s="41"/>
      <c r="BG1714" s="41"/>
      <c r="BI1714" s="41"/>
      <c r="BK1714" s="41"/>
      <c r="BM1714" s="41"/>
      <c r="BO1714" s="41"/>
    </row>
    <row r="1715" spans="13:67" x14ac:dyDescent="0.2">
      <c r="M1715" s="41"/>
      <c r="O1715" s="41"/>
      <c r="Q1715" s="41"/>
      <c r="S1715" s="41"/>
      <c r="U1715" s="41"/>
      <c r="W1715" s="41"/>
      <c r="Y1715" s="41"/>
      <c r="AA1715" s="41"/>
      <c r="AC1715" s="41"/>
      <c r="AE1715" s="41"/>
      <c r="AG1715" s="41"/>
      <c r="AI1715" s="41"/>
      <c r="AK1715" s="41"/>
      <c r="AM1715" s="41"/>
      <c r="AO1715" s="41"/>
      <c r="AQ1715" s="41"/>
      <c r="AS1715" s="41"/>
      <c r="AU1715" s="41"/>
      <c r="AW1715" s="41"/>
      <c r="AY1715" s="41"/>
      <c r="BA1715" s="41"/>
      <c r="BC1715" s="41"/>
      <c r="BE1715" s="41"/>
      <c r="BG1715" s="41"/>
      <c r="BI1715" s="41"/>
      <c r="BK1715" s="41"/>
      <c r="BM1715" s="41"/>
      <c r="BO1715" s="41"/>
    </row>
    <row r="1716" spans="13:67" x14ac:dyDescent="0.2">
      <c r="M1716" s="41"/>
      <c r="O1716" s="41"/>
      <c r="Q1716" s="41"/>
      <c r="S1716" s="41"/>
      <c r="U1716" s="41"/>
      <c r="W1716" s="41"/>
      <c r="Y1716" s="41"/>
      <c r="AA1716" s="41"/>
      <c r="AC1716" s="41"/>
      <c r="AE1716" s="41"/>
      <c r="AG1716" s="41"/>
      <c r="AI1716" s="41"/>
      <c r="AK1716" s="41"/>
      <c r="AM1716" s="41"/>
      <c r="AO1716" s="41"/>
      <c r="AQ1716" s="41"/>
      <c r="AS1716" s="41"/>
      <c r="AU1716" s="41"/>
      <c r="AW1716" s="41"/>
      <c r="AY1716" s="41"/>
      <c r="BA1716" s="41"/>
      <c r="BC1716" s="41"/>
      <c r="BE1716" s="41"/>
      <c r="BG1716" s="41"/>
      <c r="BI1716" s="41"/>
      <c r="BK1716" s="41"/>
      <c r="BM1716" s="41"/>
      <c r="BO1716" s="41"/>
    </row>
    <row r="1717" spans="13:67" x14ac:dyDescent="0.2">
      <c r="M1717" s="41"/>
      <c r="O1717" s="41"/>
      <c r="Q1717" s="41"/>
      <c r="S1717" s="41"/>
      <c r="U1717" s="41"/>
      <c r="W1717" s="41"/>
      <c r="Y1717" s="41"/>
      <c r="AA1717" s="41"/>
      <c r="AC1717" s="41"/>
      <c r="AE1717" s="41"/>
      <c r="AG1717" s="41"/>
      <c r="AI1717" s="41"/>
      <c r="AK1717" s="41"/>
      <c r="AM1717" s="41"/>
      <c r="AO1717" s="41"/>
      <c r="AQ1717" s="41"/>
      <c r="AS1717" s="41"/>
      <c r="AU1717" s="41"/>
      <c r="AW1717" s="41"/>
      <c r="AY1717" s="41"/>
      <c r="BA1717" s="41"/>
      <c r="BC1717" s="41"/>
      <c r="BE1717" s="41"/>
      <c r="BG1717" s="41"/>
      <c r="BI1717" s="41"/>
      <c r="BK1717" s="41"/>
      <c r="BM1717" s="41"/>
      <c r="BO1717" s="41"/>
    </row>
    <row r="1718" spans="13:67" x14ac:dyDescent="0.2">
      <c r="M1718" s="41"/>
      <c r="O1718" s="41"/>
      <c r="Q1718" s="41"/>
      <c r="S1718" s="41"/>
      <c r="U1718" s="41"/>
      <c r="W1718" s="41"/>
      <c r="Y1718" s="41"/>
      <c r="AA1718" s="41"/>
      <c r="AC1718" s="41"/>
      <c r="AE1718" s="41"/>
      <c r="AG1718" s="41"/>
      <c r="AI1718" s="41"/>
      <c r="AK1718" s="41"/>
      <c r="AM1718" s="41"/>
      <c r="AO1718" s="41"/>
      <c r="AQ1718" s="41"/>
      <c r="AS1718" s="41"/>
      <c r="AU1718" s="41"/>
      <c r="AW1718" s="41"/>
      <c r="AY1718" s="41"/>
      <c r="BA1718" s="41"/>
      <c r="BC1718" s="41"/>
      <c r="BE1718" s="41"/>
      <c r="BG1718" s="41"/>
      <c r="BI1718" s="41"/>
      <c r="BK1718" s="41"/>
      <c r="BM1718" s="41"/>
      <c r="BO1718" s="41"/>
    </row>
    <row r="1719" spans="13:67" x14ac:dyDescent="0.2">
      <c r="M1719" s="41"/>
      <c r="O1719" s="41"/>
      <c r="Q1719" s="41"/>
      <c r="S1719" s="41"/>
      <c r="U1719" s="41"/>
      <c r="W1719" s="41"/>
      <c r="Y1719" s="41"/>
      <c r="AA1719" s="41"/>
      <c r="AC1719" s="41"/>
      <c r="AE1719" s="41"/>
      <c r="AG1719" s="41"/>
      <c r="AI1719" s="41"/>
      <c r="AK1719" s="41"/>
      <c r="AM1719" s="41"/>
      <c r="AO1719" s="41"/>
      <c r="AQ1719" s="41"/>
      <c r="AS1719" s="41"/>
      <c r="AU1719" s="41"/>
      <c r="AW1719" s="41"/>
      <c r="AY1719" s="41"/>
      <c r="BA1719" s="41"/>
      <c r="BC1719" s="41"/>
      <c r="BE1719" s="41"/>
      <c r="BG1719" s="41"/>
      <c r="BI1719" s="41"/>
      <c r="BK1719" s="41"/>
      <c r="BM1719" s="41"/>
      <c r="BO1719" s="41"/>
    </row>
    <row r="1720" spans="13:67" x14ac:dyDescent="0.2">
      <c r="M1720" s="41"/>
      <c r="O1720" s="41"/>
      <c r="Q1720" s="41"/>
      <c r="S1720" s="41"/>
      <c r="U1720" s="41"/>
      <c r="W1720" s="41"/>
      <c r="Y1720" s="41"/>
      <c r="AA1720" s="41"/>
      <c r="AC1720" s="41"/>
      <c r="AE1720" s="41"/>
      <c r="AG1720" s="41"/>
      <c r="AI1720" s="41"/>
      <c r="AK1720" s="41"/>
      <c r="AM1720" s="41"/>
      <c r="AO1720" s="41"/>
      <c r="AQ1720" s="41"/>
      <c r="AS1720" s="41"/>
      <c r="AU1720" s="41"/>
      <c r="AW1720" s="41"/>
      <c r="AY1720" s="41"/>
      <c r="BA1720" s="41"/>
      <c r="BC1720" s="41"/>
      <c r="BE1720" s="41"/>
      <c r="BG1720" s="41"/>
      <c r="BI1720" s="41"/>
      <c r="BK1720" s="41"/>
      <c r="BM1720" s="41"/>
      <c r="BO1720" s="41"/>
    </row>
    <row r="1721" spans="13:67" x14ac:dyDescent="0.2">
      <c r="M1721" s="41"/>
      <c r="O1721" s="41"/>
      <c r="Q1721" s="41"/>
      <c r="S1721" s="41"/>
      <c r="U1721" s="41"/>
      <c r="W1721" s="41"/>
      <c r="Y1721" s="41"/>
      <c r="AA1721" s="41"/>
      <c r="AC1721" s="41"/>
      <c r="AE1721" s="41"/>
      <c r="AG1721" s="41"/>
      <c r="AI1721" s="41"/>
      <c r="AK1721" s="41"/>
      <c r="AM1721" s="41"/>
      <c r="AO1721" s="41"/>
      <c r="AQ1721" s="41"/>
      <c r="AS1721" s="41"/>
      <c r="AU1721" s="41"/>
      <c r="AW1721" s="41"/>
      <c r="AY1721" s="41"/>
      <c r="BA1721" s="41"/>
      <c r="BC1721" s="41"/>
      <c r="BE1721" s="41"/>
      <c r="BG1721" s="41"/>
      <c r="BI1721" s="41"/>
      <c r="BK1721" s="41"/>
      <c r="BM1721" s="41"/>
      <c r="BO1721" s="41"/>
    </row>
    <row r="1722" spans="13:67" x14ac:dyDescent="0.2">
      <c r="M1722" s="41"/>
      <c r="O1722" s="41"/>
      <c r="Q1722" s="41"/>
      <c r="S1722" s="41"/>
      <c r="U1722" s="41"/>
      <c r="W1722" s="41"/>
      <c r="Y1722" s="41"/>
      <c r="AA1722" s="41"/>
      <c r="AC1722" s="41"/>
      <c r="AE1722" s="41"/>
      <c r="AG1722" s="41"/>
      <c r="AI1722" s="41"/>
      <c r="AK1722" s="41"/>
      <c r="AM1722" s="41"/>
      <c r="AO1722" s="41"/>
      <c r="AQ1722" s="41"/>
      <c r="AS1722" s="41"/>
      <c r="AU1722" s="41"/>
      <c r="AW1722" s="41"/>
      <c r="AY1722" s="41"/>
      <c r="BA1722" s="41"/>
      <c r="BC1722" s="41"/>
      <c r="BE1722" s="41"/>
      <c r="BG1722" s="41"/>
      <c r="BI1722" s="41"/>
      <c r="BK1722" s="41"/>
      <c r="BM1722" s="41"/>
      <c r="BO1722" s="41"/>
    </row>
    <row r="1723" spans="13:67" x14ac:dyDescent="0.2">
      <c r="M1723" s="41"/>
      <c r="O1723" s="41"/>
      <c r="Q1723" s="41"/>
      <c r="S1723" s="41"/>
      <c r="U1723" s="41"/>
      <c r="W1723" s="41"/>
      <c r="Y1723" s="41"/>
      <c r="AA1723" s="41"/>
      <c r="AC1723" s="41"/>
      <c r="AE1723" s="41"/>
      <c r="AG1723" s="41"/>
      <c r="AI1723" s="41"/>
      <c r="AK1723" s="41"/>
      <c r="AM1723" s="41"/>
      <c r="AO1723" s="41"/>
      <c r="AQ1723" s="41"/>
      <c r="AS1723" s="41"/>
      <c r="AU1723" s="41"/>
      <c r="AW1723" s="41"/>
      <c r="AY1723" s="41"/>
      <c r="BA1723" s="41"/>
      <c r="BC1723" s="41"/>
      <c r="BE1723" s="41"/>
      <c r="BG1723" s="41"/>
      <c r="BI1723" s="41"/>
      <c r="BK1723" s="41"/>
      <c r="BM1723" s="41"/>
      <c r="BO1723" s="41"/>
    </row>
    <row r="1724" spans="13:67" x14ac:dyDescent="0.2">
      <c r="M1724" s="41"/>
      <c r="O1724" s="41"/>
      <c r="Q1724" s="41"/>
      <c r="S1724" s="41"/>
      <c r="U1724" s="41"/>
      <c r="W1724" s="41"/>
      <c r="Y1724" s="41"/>
      <c r="AA1724" s="41"/>
      <c r="AC1724" s="41"/>
      <c r="AE1724" s="41"/>
      <c r="AG1724" s="41"/>
      <c r="AI1724" s="41"/>
      <c r="AK1724" s="41"/>
      <c r="AM1724" s="41"/>
      <c r="AO1724" s="41"/>
      <c r="AQ1724" s="41"/>
      <c r="AS1724" s="41"/>
      <c r="AU1724" s="41"/>
      <c r="AW1724" s="41"/>
      <c r="AY1724" s="41"/>
      <c r="BA1724" s="41"/>
      <c r="BC1724" s="41"/>
      <c r="BE1724" s="41"/>
      <c r="BG1724" s="41"/>
      <c r="BI1724" s="41"/>
      <c r="BK1724" s="41"/>
      <c r="BM1724" s="41"/>
      <c r="BO1724" s="41"/>
    </row>
    <row r="1725" spans="13:67" x14ac:dyDescent="0.2">
      <c r="M1725" s="41"/>
      <c r="O1725" s="41"/>
      <c r="Q1725" s="41"/>
      <c r="S1725" s="41"/>
      <c r="U1725" s="41"/>
      <c r="W1725" s="41"/>
      <c r="Y1725" s="41"/>
      <c r="AA1725" s="41"/>
      <c r="AC1725" s="41"/>
      <c r="AE1725" s="41"/>
      <c r="AG1725" s="41"/>
      <c r="AI1725" s="41"/>
      <c r="AK1725" s="41"/>
      <c r="AM1725" s="41"/>
      <c r="AO1725" s="41"/>
      <c r="AQ1725" s="41"/>
      <c r="AS1725" s="41"/>
      <c r="AU1725" s="41"/>
      <c r="AW1725" s="41"/>
      <c r="AY1725" s="41"/>
      <c r="BA1725" s="41"/>
      <c r="BC1725" s="41"/>
      <c r="BE1725" s="41"/>
      <c r="BG1725" s="41"/>
      <c r="BI1725" s="41"/>
      <c r="BK1725" s="41"/>
      <c r="BM1725" s="41"/>
      <c r="BO1725" s="41"/>
    </row>
    <row r="1726" spans="13:67" x14ac:dyDescent="0.2">
      <c r="M1726" s="41"/>
      <c r="O1726" s="41"/>
      <c r="Q1726" s="41"/>
      <c r="S1726" s="41"/>
      <c r="U1726" s="41"/>
      <c r="W1726" s="41"/>
      <c r="Y1726" s="41"/>
      <c r="AA1726" s="41"/>
      <c r="AC1726" s="41"/>
      <c r="AE1726" s="41"/>
      <c r="AG1726" s="41"/>
      <c r="AI1726" s="41"/>
      <c r="AK1726" s="41"/>
      <c r="AM1726" s="41"/>
      <c r="AO1726" s="41"/>
      <c r="AQ1726" s="41"/>
      <c r="AS1726" s="41"/>
      <c r="AU1726" s="41"/>
      <c r="AW1726" s="41"/>
      <c r="AY1726" s="41"/>
      <c r="BA1726" s="41"/>
      <c r="BC1726" s="41"/>
      <c r="BE1726" s="41"/>
      <c r="BG1726" s="41"/>
      <c r="BI1726" s="41"/>
      <c r="BK1726" s="41"/>
      <c r="BM1726" s="41"/>
      <c r="BO1726" s="41"/>
    </row>
    <row r="1727" spans="13:67" x14ac:dyDescent="0.2">
      <c r="M1727" s="41"/>
      <c r="O1727" s="41"/>
      <c r="Q1727" s="41"/>
      <c r="S1727" s="41"/>
      <c r="U1727" s="41"/>
      <c r="W1727" s="41"/>
      <c r="Y1727" s="41"/>
      <c r="AA1727" s="41"/>
      <c r="AC1727" s="41"/>
      <c r="AE1727" s="41"/>
      <c r="AG1727" s="41"/>
      <c r="AI1727" s="41"/>
      <c r="AK1727" s="41"/>
      <c r="AM1727" s="41"/>
      <c r="AO1727" s="41"/>
      <c r="AQ1727" s="41"/>
      <c r="AS1727" s="41"/>
      <c r="AU1727" s="41"/>
      <c r="AW1727" s="41"/>
      <c r="AY1727" s="41"/>
      <c r="BA1727" s="41"/>
      <c r="BC1727" s="41"/>
      <c r="BE1727" s="41"/>
      <c r="BG1727" s="41"/>
      <c r="BI1727" s="41"/>
      <c r="BK1727" s="41"/>
      <c r="BM1727" s="41"/>
      <c r="BO1727" s="41"/>
    </row>
    <row r="1728" spans="13:67" x14ac:dyDescent="0.2">
      <c r="M1728" s="41"/>
      <c r="O1728" s="41"/>
      <c r="Q1728" s="41"/>
      <c r="S1728" s="41"/>
      <c r="U1728" s="41"/>
      <c r="W1728" s="41"/>
      <c r="Y1728" s="41"/>
      <c r="AA1728" s="41"/>
      <c r="AC1728" s="41"/>
      <c r="AE1728" s="41"/>
      <c r="AG1728" s="41"/>
      <c r="AI1728" s="41"/>
      <c r="AK1728" s="41"/>
      <c r="AM1728" s="41"/>
      <c r="AO1728" s="41"/>
      <c r="AQ1728" s="41"/>
      <c r="AS1728" s="41"/>
      <c r="AU1728" s="41"/>
      <c r="AW1728" s="41"/>
      <c r="AY1728" s="41"/>
      <c r="BA1728" s="41"/>
      <c r="BC1728" s="41"/>
      <c r="BE1728" s="41"/>
      <c r="BG1728" s="41"/>
      <c r="BI1728" s="41"/>
      <c r="BK1728" s="41"/>
      <c r="BM1728" s="41"/>
      <c r="BO1728" s="41"/>
    </row>
    <row r="1729" spans="13:67" x14ac:dyDescent="0.2">
      <c r="M1729" s="41"/>
      <c r="O1729" s="41"/>
      <c r="Q1729" s="41"/>
      <c r="S1729" s="41"/>
      <c r="U1729" s="41"/>
      <c r="W1729" s="41"/>
      <c r="Y1729" s="41"/>
      <c r="AA1729" s="41"/>
      <c r="AC1729" s="41"/>
      <c r="AE1729" s="41"/>
      <c r="AG1729" s="41"/>
      <c r="AI1729" s="41"/>
      <c r="AK1729" s="41"/>
      <c r="AM1729" s="41"/>
      <c r="AO1729" s="41"/>
      <c r="AQ1729" s="41"/>
      <c r="AS1729" s="41"/>
      <c r="AU1729" s="41"/>
      <c r="AW1729" s="41"/>
      <c r="AY1729" s="41"/>
      <c r="BA1729" s="41"/>
      <c r="BC1729" s="41"/>
      <c r="BE1729" s="41"/>
      <c r="BG1729" s="41"/>
      <c r="BI1729" s="41"/>
      <c r="BK1729" s="41"/>
      <c r="BM1729" s="41"/>
      <c r="BO1729" s="41"/>
    </row>
    <row r="1730" spans="13:67" x14ac:dyDescent="0.2">
      <c r="M1730" s="41"/>
      <c r="O1730" s="41"/>
      <c r="Q1730" s="41"/>
      <c r="S1730" s="41"/>
      <c r="U1730" s="41"/>
      <c r="W1730" s="41"/>
      <c r="Y1730" s="41"/>
      <c r="AA1730" s="41"/>
      <c r="AC1730" s="41"/>
      <c r="AE1730" s="41"/>
      <c r="AG1730" s="41"/>
      <c r="AI1730" s="41"/>
      <c r="AK1730" s="41"/>
      <c r="AM1730" s="41"/>
      <c r="AO1730" s="41"/>
      <c r="AQ1730" s="41"/>
      <c r="AS1730" s="41"/>
      <c r="AU1730" s="41"/>
      <c r="AW1730" s="41"/>
      <c r="AY1730" s="41"/>
      <c r="BA1730" s="41"/>
      <c r="BC1730" s="41"/>
      <c r="BE1730" s="41"/>
      <c r="BG1730" s="41"/>
      <c r="BI1730" s="41"/>
      <c r="BK1730" s="41"/>
      <c r="BM1730" s="41"/>
      <c r="BO1730" s="41"/>
    </row>
    <row r="1731" spans="13:67" x14ac:dyDescent="0.2">
      <c r="M1731" s="41"/>
      <c r="O1731" s="41"/>
      <c r="Q1731" s="41"/>
      <c r="S1731" s="41"/>
      <c r="U1731" s="41"/>
      <c r="W1731" s="41"/>
      <c r="Y1731" s="41"/>
      <c r="AA1731" s="41"/>
      <c r="AC1731" s="41"/>
      <c r="AE1731" s="41"/>
      <c r="AG1731" s="41"/>
      <c r="AI1731" s="41"/>
      <c r="AK1731" s="41"/>
      <c r="AM1731" s="41"/>
      <c r="AO1731" s="41"/>
      <c r="AQ1731" s="41"/>
      <c r="AS1731" s="41"/>
      <c r="AU1731" s="41"/>
      <c r="AW1731" s="41"/>
      <c r="AY1731" s="41"/>
      <c r="BA1731" s="41"/>
      <c r="BC1731" s="41"/>
      <c r="BE1731" s="41"/>
      <c r="BG1731" s="41"/>
      <c r="BI1731" s="41"/>
      <c r="BK1731" s="41"/>
      <c r="BM1731" s="41"/>
      <c r="BO1731" s="41"/>
    </row>
    <row r="1732" spans="13:67" x14ac:dyDescent="0.2">
      <c r="M1732" s="41"/>
      <c r="O1732" s="41"/>
      <c r="Q1732" s="41"/>
      <c r="S1732" s="41"/>
      <c r="U1732" s="41"/>
      <c r="W1732" s="41"/>
      <c r="Y1732" s="41"/>
      <c r="AA1732" s="41"/>
      <c r="AC1732" s="41"/>
      <c r="AE1732" s="41"/>
      <c r="AG1732" s="41"/>
      <c r="AI1732" s="41"/>
      <c r="AK1732" s="41"/>
      <c r="AM1732" s="41"/>
      <c r="AO1732" s="41"/>
      <c r="AQ1732" s="41"/>
      <c r="AS1732" s="41"/>
      <c r="AU1732" s="41"/>
      <c r="AW1732" s="41"/>
      <c r="AY1732" s="41"/>
      <c r="BA1732" s="41"/>
      <c r="BC1732" s="41"/>
      <c r="BE1732" s="41"/>
      <c r="BG1732" s="41"/>
      <c r="BI1732" s="41"/>
      <c r="BK1732" s="41"/>
      <c r="BM1732" s="41"/>
      <c r="BO1732" s="41"/>
    </row>
    <row r="1733" spans="13:67" x14ac:dyDescent="0.2">
      <c r="M1733" s="41"/>
      <c r="O1733" s="41"/>
      <c r="Q1733" s="41"/>
      <c r="S1733" s="41"/>
      <c r="U1733" s="41"/>
      <c r="W1733" s="41"/>
      <c r="Y1733" s="41"/>
      <c r="AA1733" s="41"/>
      <c r="AC1733" s="41"/>
      <c r="AE1733" s="41"/>
      <c r="AG1733" s="41"/>
      <c r="AI1733" s="41"/>
      <c r="AK1733" s="41"/>
      <c r="AM1733" s="41"/>
      <c r="AO1733" s="41"/>
      <c r="AQ1733" s="41"/>
      <c r="AS1733" s="41"/>
      <c r="AU1733" s="41"/>
      <c r="AW1733" s="41"/>
      <c r="AY1733" s="41"/>
      <c r="BA1733" s="41"/>
      <c r="BC1733" s="41"/>
      <c r="BE1733" s="41"/>
      <c r="BG1733" s="41"/>
      <c r="BI1733" s="41"/>
      <c r="BK1733" s="41"/>
      <c r="BM1733" s="41"/>
      <c r="BO1733" s="41"/>
    </row>
    <row r="1734" spans="13:67" x14ac:dyDescent="0.2">
      <c r="M1734" s="41"/>
      <c r="O1734" s="41"/>
      <c r="Q1734" s="41"/>
      <c r="S1734" s="41"/>
      <c r="U1734" s="41"/>
      <c r="W1734" s="41"/>
      <c r="Y1734" s="41"/>
      <c r="AA1734" s="41"/>
      <c r="AC1734" s="41"/>
      <c r="AE1734" s="41"/>
      <c r="AG1734" s="41"/>
      <c r="AI1734" s="41"/>
      <c r="AK1734" s="41"/>
      <c r="AM1734" s="41"/>
      <c r="AO1734" s="41"/>
      <c r="AQ1734" s="41"/>
      <c r="AS1734" s="41"/>
      <c r="AU1734" s="41"/>
      <c r="AW1734" s="41"/>
      <c r="AY1734" s="41"/>
      <c r="BA1734" s="41"/>
      <c r="BC1734" s="41"/>
      <c r="BE1734" s="41"/>
      <c r="BG1734" s="41"/>
      <c r="BI1734" s="41"/>
      <c r="BK1734" s="41"/>
      <c r="BM1734" s="41"/>
      <c r="BO1734" s="41"/>
    </row>
    <row r="1735" spans="13:67" x14ac:dyDescent="0.2">
      <c r="M1735" s="41"/>
      <c r="O1735" s="41"/>
      <c r="Q1735" s="41"/>
      <c r="S1735" s="41"/>
      <c r="U1735" s="41"/>
      <c r="W1735" s="41"/>
      <c r="Y1735" s="41"/>
      <c r="AA1735" s="41"/>
      <c r="AC1735" s="41"/>
      <c r="AE1735" s="41"/>
      <c r="AG1735" s="41"/>
      <c r="AI1735" s="41"/>
      <c r="AK1735" s="41"/>
      <c r="AM1735" s="41"/>
      <c r="AO1735" s="41"/>
      <c r="AQ1735" s="41"/>
      <c r="AS1735" s="41"/>
      <c r="AU1735" s="41"/>
      <c r="AW1735" s="41"/>
      <c r="AY1735" s="41"/>
      <c r="BA1735" s="41"/>
      <c r="BC1735" s="41"/>
      <c r="BE1735" s="41"/>
      <c r="BG1735" s="41"/>
      <c r="BI1735" s="41"/>
      <c r="BK1735" s="41"/>
      <c r="BM1735" s="41"/>
      <c r="BO1735" s="41"/>
    </row>
    <row r="1736" spans="13:67" x14ac:dyDescent="0.2">
      <c r="M1736" s="41"/>
      <c r="O1736" s="41"/>
      <c r="Q1736" s="41"/>
      <c r="S1736" s="41"/>
      <c r="U1736" s="41"/>
      <c r="W1736" s="41"/>
      <c r="Y1736" s="41"/>
      <c r="AA1736" s="41"/>
      <c r="AC1736" s="41"/>
      <c r="AE1736" s="41"/>
      <c r="AG1736" s="41"/>
      <c r="AI1736" s="41"/>
      <c r="AK1736" s="41"/>
      <c r="AM1736" s="41"/>
      <c r="AO1736" s="41"/>
      <c r="AQ1736" s="41"/>
      <c r="AS1736" s="41"/>
      <c r="AU1736" s="41"/>
      <c r="AW1736" s="41"/>
      <c r="AY1736" s="41"/>
      <c r="BA1736" s="41"/>
      <c r="BC1736" s="41"/>
      <c r="BE1736" s="41"/>
      <c r="BG1736" s="41"/>
      <c r="BI1736" s="41"/>
      <c r="BK1736" s="41"/>
      <c r="BM1736" s="41"/>
      <c r="BO1736" s="41"/>
    </row>
    <row r="1737" spans="13:67" x14ac:dyDescent="0.2">
      <c r="M1737" s="41"/>
      <c r="O1737" s="41"/>
      <c r="Q1737" s="41"/>
      <c r="S1737" s="41"/>
      <c r="U1737" s="41"/>
      <c r="W1737" s="41"/>
      <c r="Y1737" s="41"/>
      <c r="AA1737" s="41"/>
      <c r="AC1737" s="41"/>
      <c r="AE1737" s="41"/>
      <c r="AG1737" s="41"/>
      <c r="AI1737" s="41"/>
      <c r="AK1737" s="41"/>
      <c r="AM1737" s="41"/>
      <c r="AO1737" s="41"/>
      <c r="AQ1737" s="41"/>
      <c r="AS1737" s="41"/>
      <c r="AU1737" s="41"/>
      <c r="AW1737" s="41"/>
      <c r="AY1737" s="41"/>
      <c r="BA1737" s="41"/>
      <c r="BC1737" s="41"/>
      <c r="BE1737" s="41"/>
      <c r="BG1737" s="41"/>
      <c r="BI1737" s="41"/>
      <c r="BK1737" s="41"/>
      <c r="BM1737" s="41"/>
      <c r="BO1737" s="41"/>
    </row>
    <row r="1738" spans="13:67" x14ac:dyDescent="0.2">
      <c r="M1738" s="41"/>
      <c r="O1738" s="41"/>
      <c r="Q1738" s="41"/>
      <c r="S1738" s="41"/>
      <c r="U1738" s="41"/>
      <c r="W1738" s="41"/>
      <c r="Y1738" s="41"/>
      <c r="AA1738" s="41"/>
      <c r="AC1738" s="41"/>
      <c r="AE1738" s="41"/>
      <c r="AG1738" s="41"/>
      <c r="AI1738" s="41"/>
      <c r="AK1738" s="41"/>
      <c r="AM1738" s="41"/>
      <c r="AO1738" s="41"/>
      <c r="AQ1738" s="41"/>
      <c r="AS1738" s="41"/>
      <c r="AU1738" s="41"/>
      <c r="AW1738" s="41"/>
      <c r="AY1738" s="41"/>
      <c r="BA1738" s="41"/>
      <c r="BC1738" s="41"/>
      <c r="BE1738" s="41"/>
      <c r="BG1738" s="41"/>
      <c r="BI1738" s="41"/>
      <c r="BK1738" s="41"/>
      <c r="BM1738" s="41"/>
      <c r="BO1738" s="41"/>
    </row>
    <row r="1739" spans="13:67" x14ac:dyDescent="0.2">
      <c r="M1739" s="41"/>
      <c r="O1739" s="41"/>
      <c r="Q1739" s="41"/>
      <c r="S1739" s="41"/>
      <c r="U1739" s="41"/>
      <c r="W1739" s="41"/>
      <c r="Y1739" s="41"/>
      <c r="AA1739" s="41"/>
      <c r="AC1739" s="41"/>
      <c r="AE1739" s="41"/>
      <c r="AG1739" s="41"/>
      <c r="AI1739" s="41"/>
      <c r="AK1739" s="41"/>
      <c r="AM1739" s="41"/>
      <c r="AO1739" s="41"/>
      <c r="AQ1739" s="41"/>
      <c r="AS1739" s="41"/>
      <c r="AU1739" s="41"/>
      <c r="AW1739" s="41"/>
      <c r="AY1739" s="41"/>
      <c r="BA1739" s="41"/>
      <c r="BC1739" s="41"/>
      <c r="BE1739" s="41"/>
      <c r="BG1739" s="41"/>
      <c r="BI1739" s="41"/>
      <c r="BK1739" s="41"/>
      <c r="BM1739" s="41"/>
      <c r="BO1739" s="41"/>
    </row>
    <row r="1740" spans="13:67" x14ac:dyDescent="0.2">
      <c r="M1740" s="41"/>
      <c r="O1740" s="41"/>
      <c r="Q1740" s="41"/>
      <c r="S1740" s="41"/>
      <c r="U1740" s="41"/>
      <c r="W1740" s="41"/>
      <c r="Y1740" s="41"/>
      <c r="AA1740" s="41"/>
      <c r="AC1740" s="41"/>
      <c r="AE1740" s="41"/>
      <c r="AG1740" s="41"/>
      <c r="AI1740" s="41"/>
      <c r="AK1740" s="41"/>
      <c r="AM1740" s="41"/>
      <c r="AO1740" s="41"/>
      <c r="AQ1740" s="41"/>
      <c r="AS1740" s="41"/>
      <c r="AU1740" s="41"/>
      <c r="AW1740" s="41"/>
      <c r="AY1740" s="41"/>
      <c r="BA1740" s="41"/>
      <c r="BC1740" s="41"/>
      <c r="BE1740" s="41"/>
      <c r="BG1740" s="41"/>
      <c r="BI1740" s="41"/>
      <c r="BK1740" s="41"/>
      <c r="BM1740" s="41"/>
      <c r="BO1740" s="41"/>
    </row>
    <row r="1741" spans="13:67" x14ac:dyDescent="0.2">
      <c r="M1741" s="41"/>
      <c r="O1741" s="41"/>
      <c r="Q1741" s="41"/>
      <c r="S1741" s="41"/>
      <c r="U1741" s="41"/>
      <c r="W1741" s="41"/>
      <c r="Y1741" s="41"/>
      <c r="AA1741" s="41"/>
      <c r="AC1741" s="41"/>
      <c r="AE1741" s="41"/>
      <c r="AG1741" s="41"/>
      <c r="AI1741" s="41"/>
      <c r="AK1741" s="41"/>
      <c r="AM1741" s="41"/>
      <c r="AO1741" s="41"/>
      <c r="AQ1741" s="41"/>
      <c r="AS1741" s="41"/>
      <c r="AU1741" s="41"/>
      <c r="AW1741" s="41"/>
      <c r="AY1741" s="41"/>
      <c r="BA1741" s="41"/>
      <c r="BC1741" s="41"/>
      <c r="BE1741" s="41"/>
      <c r="BG1741" s="41"/>
      <c r="BI1741" s="41"/>
      <c r="BK1741" s="41"/>
      <c r="BM1741" s="41"/>
      <c r="BO1741" s="41"/>
    </row>
    <row r="1742" spans="13:67" x14ac:dyDescent="0.2">
      <c r="M1742" s="41"/>
      <c r="O1742" s="41"/>
      <c r="Q1742" s="41"/>
      <c r="S1742" s="41"/>
      <c r="U1742" s="41"/>
      <c r="W1742" s="41"/>
      <c r="Y1742" s="41"/>
      <c r="AA1742" s="41"/>
      <c r="AC1742" s="41"/>
      <c r="AE1742" s="41"/>
      <c r="AG1742" s="41"/>
      <c r="AI1742" s="41"/>
      <c r="AK1742" s="41"/>
      <c r="AM1742" s="41"/>
      <c r="AO1742" s="41"/>
      <c r="AQ1742" s="41"/>
      <c r="AS1742" s="41"/>
      <c r="AU1742" s="41"/>
      <c r="AW1742" s="41"/>
      <c r="AY1742" s="41"/>
      <c r="BA1742" s="41"/>
      <c r="BC1742" s="41"/>
      <c r="BE1742" s="41"/>
      <c r="BG1742" s="41"/>
      <c r="BI1742" s="41"/>
      <c r="BK1742" s="41"/>
      <c r="BM1742" s="41"/>
      <c r="BO1742" s="41"/>
    </row>
    <row r="1743" spans="13:67" x14ac:dyDescent="0.2">
      <c r="M1743" s="41"/>
      <c r="O1743" s="41"/>
      <c r="Q1743" s="41"/>
      <c r="S1743" s="41"/>
      <c r="U1743" s="41"/>
      <c r="W1743" s="41"/>
      <c r="Y1743" s="41"/>
      <c r="AA1743" s="41"/>
      <c r="AC1743" s="41"/>
      <c r="AE1743" s="41"/>
      <c r="AG1743" s="41"/>
      <c r="AI1743" s="41"/>
      <c r="AK1743" s="41"/>
      <c r="AM1743" s="41"/>
      <c r="AO1743" s="41"/>
      <c r="AQ1743" s="41"/>
      <c r="AS1743" s="41"/>
      <c r="AU1743" s="41"/>
      <c r="AW1743" s="41"/>
      <c r="AY1743" s="41"/>
      <c r="BA1743" s="41"/>
      <c r="BC1743" s="41"/>
      <c r="BE1743" s="41"/>
      <c r="BG1743" s="41"/>
      <c r="BI1743" s="41"/>
      <c r="BK1743" s="41"/>
      <c r="BM1743" s="41"/>
      <c r="BO1743" s="41"/>
    </row>
    <row r="1744" spans="13:67" x14ac:dyDescent="0.2">
      <c r="M1744" s="41"/>
      <c r="O1744" s="41"/>
      <c r="Q1744" s="41"/>
      <c r="S1744" s="41"/>
      <c r="U1744" s="41"/>
      <c r="W1744" s="41"/>
      <c r="Y1744" s="41"/>
      <c r="AA1744" s="41"/>
      <c r="AC1744" s="41"/>
      <c r="AE1744" s="41"/>
      <c r="AG1744" s="41"/>
      <c r="AI1744" s="41"/>
      <c r="AK1744" s="41"/>
      <c r="AM1744" s="41"/>
      <c r="AO1744" s="41"/>
      <c r="AQ1744" s="41"/>
      <c r="AS1744" s="41"/>
      <c r="AU1744" s="41"/>
      <c r="AW1744" s="41"/>
      <c r="AY1744" s="41"/>
      <c r="BA1744" s="41"/>
      <c r="BC1744" s="41"/>
      <c r="BE1744" s="41"/>
      <c r="BG1744" s="41"/>
      <c r="BI1744" s="41"/>
      <c r="BK1744" s="41"/>
      <c r="BM1744" s="41"/>
      <c r="BO1744" s="41"/>
    </row>
    <row r="1745" spans="13:67" x14ac:dyDescent="0.2">
      <c r="M1745" s="41"/>
      <c r="O1745" s="41"/>
      <c r="Q1745" s="41"/>
      <c r="S1745" s="41"/>
      <c r="U1745" s="41"/>
      <c r="W1745" s="41"/>
      <c r="Y1745" s="41"/>
      <c r="AA1745" s="41"/>
      <c r="AC1745" s="41"/>
      <c r="AE1745" s="41"/>
      <c r="AG1745" s="41"/>
      <c r="AI1745" s="41"/>
      <c r="AK1745" s="41"/>
      <c r="AM1745" s="41"/>
      <c r="AO1745" s="41"/>
      <c r="AQ1745" s="41"/>
      <c r="AS1745" s="41"/>
      <c r="AU1745" s="41"/>
      <c r="AW1745" s="41"/>
      <c r="AY1745" s="41"/>
      <c r="BA1745" s="41"/>
      <c r="BC1745" s="41"/>
      <c r="BE1745" s="41"/>
      <c r="BG1745" s="41"/>
      <c r="BI1745" s="41"/>
      <c r="BK1745" s="41"/>
      <c r="BM1745" s="41"/>
      <c r="BO1745" s="41"/>
    </row>
    <row r="1746" spans="13:67" x14ac:dyDescent="0.2">
      <c r="M1746" s="41"/>
      <c r="O1746" s="41"/>
      <c r="Q1746" s="41"/>
      <c r="S1746" s="41"/>
      <c r="U1746" s="41"/>
      <c r="W1746" s="41"/>
      <c r="Y1746" s="41"/>
      <c r="AA1746" s="41"/>
      <c r="AC1746" s="41"/>
      <c r="AE1746" s="41"/>
      <c r="AG1746" s="41"/>
      <c r="AI1746" s="41"/>
      <c r="AK1746" s="41"/>
      <c r="AM1746" s="41"/>
      <c r="AO1746" s="41"/>
      <c r="AQ1746" s="41"/>
      <c r="AS1746" s="41"/>
      <c r="AU1746" s="41"/>
      <c r="AW1746" s="41"/>
      <c r="AY1746" s="41"/>
      <c r="BA1746" s="41"/>
      <c r="BC1746" s="41"/>
      <c r="BE1746" s="41"/>
      <c r="BG1746" s="41"/>
      <c r="BI1746" s="41"/>
      <c r="BK1746" s="41"/>
      <c r="BM1746" s="41"/>
      <c r="BO1746" s="41"/>
    </row>
    <row r="1747" spans="13:67" x14ac:dyDescent="0.2">
      <c r="M1747" s="41"/>
      <c r="O1747" s="41"/>
      <c r="Q1747" s="41"/>
      <c r="S1747" s="41"/>
      <c r="U1747" s="41"/>
      <c r="W1747" s="41"/>
      <c r="Y1747" s="41"/>
      <c r="AA1747" s="41"/>
      <c r="AC1747" s="41"/>
      <c r="AE1747" s="41"/>
      <c r="AG1747" s="41"/>
      <c r="AI1747" s="41"/>
      <c r="AK1747" s="41"/>
      <c r="AM1747" s="41"/>
      <c r="AO1747" s="41"/>
      <c r="AQ1747" s="41"/>
      <c r="AS1747" s="41"/>
      <c r="AU1747" s="41"/>
      <c r="AW1747" s="41"/>
      <c r="AY1747" s="41"/>
      <c r="BA1747" s="41"/>
      <c r="BC1747" s="41"/>
      <c r="BE1747" s="41"/>
      <c r="BG1747" s="41"/>
      <c r="BI1747" s="41"/>
      <c r="BK1747" s="41"/>
      <c r="BM1747" s="41"/>
      <c r="BO1747" s="41"/>
    </row>
    <row r="1748" spans="13:67" x14ac:dyDescent="0.2">
      <c r="M1748" s="41"/>
      <c r="O1748" s="41"/>
      <c r="Q1748" s="41"/>
      <c r="S1748" s="41"/>
      <c r="U1748" s="41"/>
      <c r="W1748" s="41"/>
      <c r="Y1748" s="41"/>
      <c r="AA1748" s="41"/>
      <c r="AC1748" s="41"/>
      <c r="AE1748" s="41"/>
      <c r="AG1748" s="41"/>
      <c r="AI1748" s="41"/>
      <c r="AK1748" s="41"/>
      <c r="AM1748" s="41"/>
      <c r="AO1748" s="41"/>
      <c r="AQ1748" s="41"/>
      <c r="AS1748" s="41"/>
      <c r="AU1748" s="41"/>
      <c r="AW1748" s="41"/>
      <c r="AY1748" s="41"/>
      <c r="BA1748" s="41"/>
      <c r="BC1748" s="41"/>
      <c r="BE1748" s="41"/>
      <c r="BG1748" s="41"/>
      <c r="BI1748" s="41"/>
      <c r="BK1748" s="41"/>
      <c r="BM1748" s="41"/>
      <c r="BO1748" s="41"/>
    </row>
    <row r="1749" spans="13:67" x14ac:dyDescent="0.2">
      <c r="M1749" s="41"/>
      <c r="O1749" s="41"/>
      <c r="Q1749" s="41"/>
      <c r="S1749" s="41"/>
      <c r="U1749" s="41"/>
      <c r="W1749" s="41"/>
      <c r="Y1749" s="41"/>
      <c r="AA1749" s="41"/>
      <c r="AC1749" s="41"/>
      <c r="AE1749" s="41"/>
      <c r="AG1749" s="41"/>
      <c r="AI1749" s="41"/>
      <c r="AK1749" s="41"/>
      <c r="AM1749" s="41"/>
      <c r="AO1749" s="41"/>
      <c r="AQ1749" s="41"/>
      <c r="AS1749" s="41"/>
      <c r="AU1749" s="41"/>
      <c r="AW1749" s="41"/>
      <c r="AY1749" s="41"/>
      <c r="BA1749" s="41"/>
      <c r="BC1749" s="41"/>
      <c r="BE1749" s="41"/>
      <c r="BG1749" s="41"/>
      <c r="BI1749" s="41"/>
      <c r="BK1749" s="41"/>
      <c r="BM1749" s="41"/>
      <c r="BO1749" s="41"/>
    </row>
    <row r="1750" spans="13:67" x14ac:dyDescent="0.2">
      <c r="M1750" s="41"/>
      <c r="O1750" s="41"/>
      <c r="Q1750" s="41"/>
      <c r="S1750" s="41"/>
      <c r="U1750" s="41"/>
      <c r="W1750" s="41"/>
      <c r="Y1750" s="41"/>
      <c r="AA1750" s="41"/>
      <c r="AC1750" s="41"/>
      <c r="AE1750" s="41"/>
      <c r="AG1750" s="41"/>
      <c r="AI1750" s="41"/>
      <c r="AK1750" s="41"/>
      <c r="AM1750" s="41"/>
      <c r="AO1750" s="41"/>
      <c r="AQ1750" s="41"/>
      <c r="AS1750" s="41"/>
      <c r="AU1750" s="41"/>
      <c r="AW1750" s="41"/>
      <c r="AY1750" s="41"/>
      <c r="BA1750" s="41"/>
      <c r="BC1750" s="41"/>
      <c r="BE1750" s="41"/>
      <c r="BG1750" s="41"/>
      <c r="BI1750" s="41"/>
      <c r="BK1750" s="41"/>
      <c r="BM1750" s="41"/>
      <c r="BO1750" s="41"/>
    </row>
    <row r="1751" spans="13:67" x14ac:dyDescent="0.2">
      <c r="M1751" s="41"/>
      <c r="O1751" s="41"/>
      <c r="Q1751" s="41"/>
      <c r="S1751" s="41"/>
      <c r="U1751" s="41"/>
      <c r="W1751" s="41"/>
      <c r="Y1751" s="41"/>
      <c r="AA1751" s="41"/>
      <c r="AC1751" s="41"/>
      <c r="AE1751" s="41"/>
      <c r="AG1751" s="41"/>
      <c r="AI1751" s="41"/>
      <c r="AK1751" s="41"/>
      <c r="AM1751" s="41"/>
      <c r="AO1751" s="41"/>
      <c r="AQ1751" s="41"/>
      <c r="AS1751" s="41"/>
      <c r="AU1751" s="41"/>
      <c r="AW1751" s="41"/>
      <c r="AY1751" s="41"/>
      <c r="BA1751" s="41"/>
      <c r="BC1751" s="41"/>
      <c r="BE1751" s="41"/>
      <c r="BG1751" s="41"/>
      <c r="BI1751" s="41"/>
      <c r="BK1751" s="41"/>
      <c r="BM1751" s="41"/>
      <c r="BO1751" s="41"/>
    </row>
    <row r="1752" spans="13:67" x14ac:dyDescent="0.2">
      <c r="M1752" s="41"/>
      <c r="O1752" s="41"/>
      <c r="Q1752" s="41"/>
      <c r="S1752" s="41"/>
      <c r="U1752" s="41"/>
      <c r="W1752" s="41"/>
      <c r="Y1752" s="41"/>
      <c r="AA1752" s="41"/>
      <c r="AC1752" s="41"/>
      <c r="AE1752" s="41"/>
      <c r="AG1752" s="41"/>
      <c r="AI1752" s="41"/>
      <c r="AK1752" s="41"/>
      <c r="AM1752" s="41"/>
      <c r="AO1752" s="41"/>
      <c r="AQ1752" s="41"/>
      <c r="AS1752" s="41"/>
      <c r="AU1752" s="41"/>
      <c r="AW1752" s="41"/>
      <c r="AY1752" s="41"/>
      <c r="BA1752" s="41"/>
      <c r="BC1752" s="41"/>
      <c r="BE1752" s="41"/>
      <c r="BG1752" s="41"/>
      <c r="BI1752" s="41"/>
      <c r="BK1752" s="41"/>
      <c r="BM1752" s="41"/>
      <c r="BO1752" s="41"/>
    </row>
    <row r="1753" spans="13:67" x14ac:dyDescent="0.2">
      <c r="M1753" s="41"/>
      <c r="O1753" s="41"/>
      <c r="Q1753" s="41"/>
      <c r="S1753" s="41"/>
      <c r="U1753" s="41"/>
      <c r="W1753" s="41"/>
      <c r="Y1753" s="41"/>
      <c r="AA1753" s="41"/>
      <c r="AC1753" s="41"/>
      <c r="AE1753" s="41"/>
      <c r="AG1753" s="41"/>
      <c r="AI1753" s="41"/>
      <c r="AK1753" s="41"/>
      <c r="AM1753" s="41"/>
      <c r="AO1753" s="41"/>
      <c r="AQ1753" s="41"/>
      <c r="AS1753" s="41"/>
      <c r="AU1753" s="41"/>
      <c r="AW1753" s="41"/>
      <c r="AY1753" s="41"/>
      <c r="BA1753" s="41"/>
      <c r="BC1753" s="41"/>
      <c r="BE1753" s="41"/>
      <c r="BG1753" s="41"/>
      <c r="BI1753" s="41"/>
      <c r="BK1753" s="41"/>
      <c r="BM1753" s="41"/>
      <c r="BO1753" s="41"/>
    </row>
    <row r="1754" spans="13:67" x14ac:dyDescent="0.2">
      <c r="M1754" s="41"/>
      <c r="O1754" s="41"/>
      <c r="Q1754" s="41"/>
      <c r="S1754" s="41"/>
      <c r="U1754" s="41"/>
      <c r="W1754" s="41"/>
      <c r="Y1754" s="41"/>
      <c r="AA1754" s="41"/>
      <c r="AC1754" s="41"/>
      <c r="AE1754" s="41"/>
      <c r="AG1754" s="41"/>
      <c r="AI1754" s="41"/>
      <c r="AK1754" s="41"/>
      <c r="AM1754" s="41"/>
      <c r="AO1754" s="41"/>
      <c r="AQ1754" s="41"/>
      <c r="AS1754" s="41"/>
      <c r="AU1754" s="41"/>
      <c r="AW1754" s="41"/>
      <c r="AY1754" s="41"/>
      <c r="BA1754" s="41"/>
      <c r="BC1754" s="41"/>
      <c r="BE1754" s="41"/>
      <c r="BG1754" s="41"/>
      <c r="BI1754" s="41"/>
      <c r="BK1754" s="41"/>
      <c r="BM1754" s="41"/>
      <c r="BO1754" s="41"/>
    </row>
    <row r="1755" spans="13:67" x14ac:dyDescent="0.2">
      <c r="M1755" s="41"/>
      <c r="O1755" s="41"/>
      <c r="Q1755" s="41"/>
      <c r="S1755" s="41"/>
      <c r="U1755" s="41"/>
      <c r="W1755" s="41"/>
      <c r="Y1755" s="41"/>
      <c r="AA1755" s="41"/>
      <c r="AC1755" s="41"/>
      <c r="AE1755" s="41"/>
      <c r="AG1755" s="41"/>
      <c r="AI1755" s="41"/>
      <c r="AK1755" s="41"/>
      <c r="AM1755" s="41"/>
      <c r="AO1755" s="41"/>
      <c r="AQ1755" s="41"/>
      <c r="AS1755" s="41"/>
      <c r="AU1755" s="41"/>
      <c r="AW1755" s="41"/>
      <c r="AY1755" s="41"/>
      <c r="BA1755" s="41"/>
      <c r="BC1755" s="41"/>
      <c r="BE1755" s="41"/>
      <c r="BG1755" s="41"/>
      <c r="BI1755" s="41"/>
      <c r="BK1755" s="41"/>
      <c r="BM1755" s="41"/>
      <c r="BO1755" s="41"/>
    </row>
    <row r="1756" spans="13:67" x14ac:dyDescent="0.2">
      <c r="M1756" s="41"/>
      <c r="O1756" s="41"/>
      <c r="Q1756" s="41"/>
      <c r="S1756" s="41"/>
      <c r="U1756" s="41"/>
      <c r="W1756" s="41"/>
      <c r="Y1756" s="41"/>
      <c r="AA1756" s="41"/>
      <c r="AC1756" s="41"/>
      <c r="AE1756" s="41"/>
      <c r="AG1756" s="41"/>
      <c r="AI1756" s="41"/>
      <c r="AK1756" s="41"/>
      <c r="AM1756" s="41"/>
      <c r="AO1756" s="41"/>
      <c r="AQ1756" s="41"/>
      <c r="AS1756" s="41"/>
      <c r="AU1756" s="41"/>
      <c r="AW1756" s="41"/>
      <c r="AY1756" s="41"/>
      <c r="BA1756" s="41"/>
      <c r="BC1756" s="41"/>
      <c r="BE1756" s="41"/>
      <c r="BG1756" s="41"/>
      <c r="BI1756" s="41"/>
      <c r="BK1756" s="41"/>
      <c r="BM1756" s="41"/>
      <c r="BO1756" s="41"/>
    </row>
    <row r="1757" spans="13:67" x14ac:dyDescent="0.2">
      <c r="M1757" s="41"/>
      <c r="O1757" s="41"/>
      <c r="Q1757" s="41"/>
      <c r="S1757" s="41"/>
      <c r="U1757" s="41"/>
      <c r="W1757" s="41"/>
      <c r="Y1757" s="41"/>
      <c r="AA1757" s="41"/>
      <c r="AC1757" s="41"/>
      <c r="AE1757" s="41"/>
      <c r="AG1757" s="41"/>
      <c r="AI1757" s="41"/>
      <c r="AK1757" s="41"/>
      <c r="AM1757" s="41"/>
      <c r="AO1757" s="41"/>
      <c r="AQ1757" s="41"/>
      <c r="AS1757" s="41"/>
      <c r="AU1757" s="41"/>
      <c r="AW1757" s="41"/>
      <c r="AY1757" s="41"/>
      <c r="BA1757" s="41"/>
      <c r="BC1757" s="41"/>
      <c r="BE1757" s="41"/>
      <c r="BG1757" s="41"/>
      <c r="BI1757" s="41"/>
      <c r="BK1757" s="41"/>
      <c r="BM1757" s="41"/>
      <c r="BO1757" s="41"/>
    </row>
    <row r="1758" spans="13:67" x14ac:dyDescent="0.2">
      <c r="M1758" s="41"/>
      <c r="O1758" s="41"/>
      <c r="Q1758" s="41"/>
      <c r="S1758" s="41"/>
      <c r="U1758" s="41"/>
      <c r="W1758" s="41"/>
      <c r="Y1758" s="41"/>
      <c r="AA1758" s="41"/>
      <c r="AC1758" s="41"/>
      <c r="AE1758" s="41"/>
      <c r="AG1758" s="41"/>
      <c r="AI1758" s="41"/>
      <c r="AK1758" s="41"/>
      <c r="AM1758" s="41"/>
      <c r="AO1758" s="41"/>
      <c r="AQ1758" s="41"/>
      <c r="AS1758" s="41"/>
      <c r="AU1758" s="41"/>
      <c r="AW1758" s="41"/>
      <c r="AY1758" s="41"/>
      <c r="BA1758" s="41"/>
      <c r="BC1758" s="41"/>
      <c r="BE1758" s="41"/>
      <c r="BG1758" s="41"/>
      <c r="BI1758" s="41"/>
      <c r="BK1758" s="41"/>
      <c r="BM1758" s="41"/>
      <c r="BO1758" s="41"/>
    </row>
    <row r="1759" spans="13:67" x14ac:dyDescent="0.2">
      <c r="M1759" s="41"/>
      <c r="O1759" s="41"/>
      <c r="Q1759" s="41"/>
      <c r="S1759" s="41"/>
      <c r="U1759" s="41"/>
      <c r="W1759" s="41"/>
      <c r="Y1759" s="41"/>
      <c r="AA1759" s="41"/>
      <c r="AC1759" s="41"/>
      <c r="AE1759" s="41"/>
      <c r="AG1759" s="41"/>
      <c r="AI1759" s="41"/>
      <c r="AK1759" s="41"/>
      <c r="AM1759" s="41"/>
      <c r="AO1759" s="41"/>
      <c r="AQ1759" s="41"/>
      <c r="AS1759" s="41"/>
      <c r="AU1759" s="41"/>
      <c r="AW1759" s="41"/>
      <c r="AY1759" s="41"/>
      <c r="BA1759" s="41"/>
      <c r="BC1759" s="41"/>
      <c r="BE1759" s="41"/>
      <c r="BG1759" s="41"/>
      <c r="BI1759" s="41"/>
      <c r="BK1759" s="41"/>
      <c r="BM1759" s="41"/>
      <c r="BO1759" s="41"/>
    </row>
    <row r="1760" spans="13:67" x14ac:dyDescent="0.2">
      <c r="M1760" s="41"/>
      <c r="O1760" s="41"/>
      <c r="Q1760" s="41"/>
      <c r="S1760" s="41"/>
      <c r="U1760" s="41"/>
      <c r="W1760" s="41"/>
      <c r="Y1760" s="41"/>
      <c r="AA1760" s="41"/>
      <c r="AC1760" s="41"/>
      <c r="AE1760" s="41"/>
      <c r="AG1760" s="41"/>
      <c r="AI1760" s="41"/>
      <c r="AK1760" s="41"/>
      <c r="AM1760" s="41"/>
      <c r="AO1760" s="41"/>
      <c r="AQ1760" s="41"/>
      <c r="AS1760" s="41"/>
      <c r="AU1760" s="41"/>
      <c r="AW1760" s="41"/>
      <c r="AY1760" s="41"/>
      <c r="BA1760" s="41"/>
      <c r="BC1760" s="41"/>
      <c r="BE1760" s="41"/>
      <c r="BG1760" s="41"/>
      <c r="BI1760" s="41"/>
      <c r="BK1760" s="41"/>
      <c r="BM1760" s="41"/>
      <c r="BO1760" s="41"/>
    </row>
    <row r="1761" spans="13:67" x14ac:dyDescent="0.2">
      <c r="M1761" s="41"/>
      <c r="O1761" s="41"/>
      <c r="Q1761" s="41"/>
      <c r="S1761" s="41"/>
      <c r="U1761" s="41"/>
      <c r="W1761" s="41"/>
      <c r="Y1761" s="41"/>
      <c r="AA1761" s="41"/>
      <c r="AC1761" s="41"/>
      <c r="AE1761" s="41"/>
      <c r="AG1761" s="41"/>
      <c r="AI1761" s="41"/>
      <c r="AK1761" s="41"/>
      <c r="AM1761" s="41"/>
      <c r="AO1761" s="41"/>
      <c r="AQ1761" s="41"/>
      <c r="AS1761" s="41"/>
      <c r="AU1761" s="41"/>
      <c r="AW1761" s="41"/>
      <c r="AY1761" s="41"/>
      <c r="BA1761" s="41"/>
      <c r="BC1761" s="41"/>
      <c r="BE1761" s="41"/>
      <c r="BG1761" s="41"/>
      <c r="BI1761" s="41"/>
      <c r="BK1761" s="41"/>
      <c r="BM1761" s="41"/>
      <c r="BO1761" s="41"/>
    </row>
    <row r="1762" spans="13:67" x14ac:dyDescent="0.2">
      <c r="M1762" s="41"/>
      <c r="O1762" s="41"/>
      <c r="Q1762" s="41"/>
      <c r="S1762" s="41"/>
      <c r="U1762" s="41"/>
      <c r="W1762" s="41"/>
      <c r="Y1762" s="41"/>
      <c r="AA1762" s="41"/>
      <c r="AC1762" s="41"/>
      <c r="AE1762" s="41"/>
      <c r="AG1762" s="41"/>
      <c r="AI1762" s="41"/>
      <c r="AK1762" s="41"/>
      <c r="AM1762" s="41"/>
      <c r="AO1762" s="41"/>
      <c r="AQ1762" s="41"/>
      <c r="AS1762" s="41"/>
      <c r="AU1762" s="41"/>
      <c r="AW1762" s="41"/>
      <c r="AY1762" s="41"/>
      <c r="BA1762" s="41"/>
      <c r="BC1762" s="41"/>
      <c r="BE1762" s="41"/>
      <c r="BG1762" s="41"/>
      <c r="BI1762" s="41"/>
      <c r="BK1762" s="41"/>
      <c r="BM1762" s="41"/>
      <c r="BO1762" s="41"/>
    </row>
    <row r="1763" spans="13:67" x14ac:dyDescent="0.2">
      <c r="M1763" s="41"/>
      <c r="O1763" s="41"/>
      <c r="Q1763" s="41"/>
      <c r="S1763" s="41"/>
      <c r="U1763" s="41"/>
      <c r="W1763" s="41"/>
      <c r="Y1763" s="41"/>
      <c r="AA1763" s="41"/>
      <c r="AC1763" s="41"/>
      <c r="AE1763" s="41"/>
      <c r="AG1763" s="41"/>
      <c r="AI1763" s="41"/>
      <c r="AK1763" s="41"/>
      <c r="AM1763" s="41"/>
      <c r="AO1763" s="41"/>
      <c r="AQ1763" s="41"/>
      <c r="AS1763" s="41"/>
      <c r="AU1763" s="41"/>
      <c r="AW1763" s="41"/>
      <c r="AY1763" s="41"/>
      <c r="BA1763" s="41"/>
      <c r="BC1763" s="41"/>
      <c r="BE1763" s="41"/>
      <c r="BG1763" s="41"/>
      <c r="BI1763" s="41"/>
      <c r="BK1763" s="41"/>
      <c r="BM1763" s="41"/>
      <c r="BO1763" s="41"/>
    </row>
    <row r="1764" spans="13:67" x14ac:dyDescent="0.2">
      <c r="M1764" s="41"/>
      <c r="O1764" s="41"/>
      <c r="Q1764" s="41"/>
      <c r="S1764" s="41"/>
      <c r="U1764" s="41"/>
      <c r="W1764" s="41"/>
      <c r="Y1764" s="41"/>
      <c r="AA1764" s="41"/>
      <c r="AC1764" s="41"/>
      <c r="AE1764" s="41"/>
      <c r="AG1764" s="41"/>
      <c r="AI1764" s="41"/>
      <c r="AK1764" s="41"/>
      <c r="AM1764" s="41"/>
      <c r="AO1764" s="41"/>
      <c r="AQ1764" s="41"/>
      <c r="AS1764" s="41"/>
      <c r="AU1764" s="41"/>
      <c r="AW1764" s="41"/>
      <c r="AY1764" s="41"/>
      <c r="BA1764" s="41"/>
      <c r="BC1764" s="41"/>
      <c r="BE1764" s="41"/>
      <c r="BG1764" s="41"/>
      <c r="BI1764" s="41"/>
      <c r="BK1764" s="41"/>
      <c r="BM1764" s="41"/>
      <c r="BO1764" s="41"/>
    </row>
    <row r="1765" spans="13:67" x14ac:dyDescent="0.2">
      <c r="M1765" s="41"/>
      <c r="O1765" s="41"/>
      <c r="Q1765" s="41"/>
      <c r="S1765" s="41"/>
      <c r="U1765" s="41"/>
      <c r="W1765" s="41"/>
      <c r="Y1765" s="41"/>
      <c r="AA1765" s="41"/>
      <c r="AC1765" s="41"/>
      <c r="AE1765" s="41"/>
      <c r="AG1765" s="41"/>
      <c r="AI1765" s="41"/>
      <c r="AK1765" s="41"/>
      <c r="AM1765" s="41"/>
      <c r="AO1765" s="41"/>
      <c r="AQ1765" s="41"/>
      <c r="AS1765" s="41"/>
      <c r="AU1765" s="41"/>
      <c r="AW1765" s="41"/>
      <c r="AY1765" s="41"/>
      <c r="BA1765" s="41"/>
      <c r="BC1765" s="41"/>
      <c r="BE1765" s="41"/>
      <c r="BG1765" s="41"/>
      <c r="BI1765" s="41"/>
      <c r="BK1765" s="41"/>
      <c r="BM1765" s="41"/>
      <c r="BO1765" s="41"/>
    </row>
    <row r="1766" spans="13:67" x14ac:dyDescent="0.2">
      <c r="M1766" s="41"/>
      <c r="O1766" s="41"/>
      <c r="Q1766" s="41"/>
      <c r="S1766" s="41"/>
      <c r="U1766" s="41"/>
      <c r="W1766" s="41"/>
      <c r="Y1766" s="41"/>
      <c r="AA1766" s="41"/>
      <c r="AC1766" s="41"/>
      <c r="AE1766" s="41"/>
      <c r="AG1766" s="41"/>
      <c r="AI1766" s="41"/>
      <c r="AK1766" s="41"/>
      <c r="AM1766" s="41"/>
      <c r="AO1766" s="41"/>
      <c r="AQ1766" s="41"/>
      <c r="AS1766" s="41"/>
      <c r="AU1766" s="41"/>
      <c r="AW1766" s="41"/>
      <c r="AY1766" s="41"/>
      <c r="BA1766" s="41"/>
      <c r="BC1766" s="41"/>
      <c r="BE1766" s="41"/>
      <c r="BG1766" s="41"/>
      <c r="BI1766" s="41"/>
      <c r="BK1766" s="41"/>
      <c r="BM1766" s="41"/>
      <c r="BO1766" s="41"/>
    </row>
    <row r="1767" spans="13:67" x14ac:dyDescent="0.2">
      <c r="M1767" s="41"/>
      <c r="O1767" s="41"/>
      <c r="Q1767" s="41"/>
      <c r="S1767" s="41"/>
      <c r="U1767" s="41"/>
      <c r="W1767" s="41"/>
      <c r="Y1767" s="41"/>
      <c r="AA1767" s="41"/>
      <c r="AC1767" s="41"/>
      <c r="AE1767" s="41"/>
      <c r="AG1767" s="41"/>
      <c r="AI1767" s="41"/>
      <c r="AK1767" s="41"/>
      <c r="AM1767" s="41"/>
      <c r="AO1767" s="41"/>
      <c r="AQ1767" s="41"/>
      <c r="AS1767" s="41"/>
      <c r="AU1767" s="41"/>
      <c r="AW1767" s="41"/>
      <c r="AY1767" s="41"/>
      <c r="BA1767" s="41"/>
      <c r="BC1767" s="41"/>
      <c r="BE1767" s="41"/>
      <c r="BG1767" s="41"/>
      <c r="BI1767" s="41"/>
      <c r="BK1767" s="41"/>
      <c r="BM1767" s="41"/>
      <c r="BO1767" s="41"/>
    </row>
    <row r="1768" spans="13:67" x14ac:dyDescent="0.2">
      <c r="M1768" s="41"/>
      <c r="O1768" s="41"/>
      <c r="Q1768" s="41"/>
      <c r="S1768" s="41"/>
      <c r="U1768" s="41"/>
      <c r="W1768" s="41"/>
      <c r="Y1768" s="41"/>
      <c r="AA1768" s="41"/>
      <c r="AC1768" s="41"/>
      <c r="AE1768" s="41"/>
      <c r="AG1768" s="41"/>
      <c r="AI1768" s="41"/>
      <c r="AK1768" s="41"/>
      <c r="AM1768" s="41"/>
      <c r="AO1768" s="41"/>
      <c r="AQ1768" s="41"/>
      <c r="AS1768" s="41"/>
      <c r="AU1768" s="41"/>
      <c r="AW1768" s="41"/>
      <c r="AY1768" s="41"/>
      <c r="BA1768" s="41"/>
      <c r="BC1768" s="41"/>
      <c r="BE1768" s="41"/>
      <c r="BG1768" s="41"/>
      <c r="BI1768" s="41"/>
      <c r="BK1768" s="41"/>
      <c r="BM1768" s="41"/>
      <c r="BO1768" s="41"/>
    </row>
    <row r="1769" spans="13:67" x14ac:dyDescent="0.2">
      <c r="M1769" s="41"/>
      <c r="O1769" s="41"/>
      <c r="Q1769" s="41"/>
      <c r="S1769" s="41"/>
      <c r="U1769" s="41"/>
      <c r="W1769" s="41"/>
      <c r="Y1769" s="41"/>
      <c r="AA1769" s="41"/>
      <c r="AC1769" s="41"/>
      <c r="AE1769" s="41"/>
      <c r="AG1769" s="41"/>
      <c r="AI1769" s="41"/>
      <c r="AK1769" s="41"/>
      <c r="AM1769" s="41"/>
      <c r="AO1769" s="41"/>
      <c r="AQ1769" s="41"/>
      <c r="AS1769" s="41"/>
      <c r="AU1769" s="41"/>
      <c r="AW1769" s="41"/>
      <c r="AY1769" s="41"/>
      <c r="BA1769" s="41"/>
      <c r="BC1769" s="41"/>
      <c r="BE1769" s="41"/>
      <c r="BG1769" s="41"/>
      <c r="BI1769" s="41"/>
      <c r="BK1769" s="41"/>
      <c r="BM1769" s="41"/>
      <c r="BO1769" s="41"/>
    </row>
    <row r="1770" spans="13:67" x14ac:dyDescent="0.2">
      <c r="M1770" s="41"/>
      <c r="O1770" s="41"/>
      <c r="Q1770" s="41"/>
      <c r="S1770" s="41"/>
      <c r="U1770" s="41"/>
      <c r="W1770" s="41"/>
      <c r="Y1770" s="41"/>
      <c r="AA1770" s="41"/>
      <c r="AC1770" s="41"/>
      <c r="AE1770" s="41"/>
      <c r="AG1770" s="41"/>
      <c r="AI1770" s="41"/>
      <c r="AK1770" s="41"/>
      <c r="AM1770" s="41"/>
      <c r="AO1770" s="41"/>
      <c r="AQ1770" s="41"/>
      <c r="AS1770" s="41"/>
      <c r="AU1770" s="41"/>
      <c r="AW1770" s="41"/>
      <c r="AY1770" s="41"/>
      <c r="BA1770" s="41"/>
      <c r="BC1770" s="41"/>
      <c r="BE1770" s="41"/>
      <c r="BG1770" s="41"/>
      <c r="BI1770" s="41"/>
      <c r="BK1770" s="41"/>
      <c r="BM1770" s="41"/>
      <c r="BO1770" s="41"/>
    </row>
    <row r="1771" spans="13:67" x14ac:dyDescent="0.2">
      <c r="M1771" s="41"/>
      <c r="O1771" s="41"/>
      <c r="Q1771" s="41"/>
      <c r="S1771" s="41"/>
      <c r="U1771" s="41"/>
      <c r="W1771" s="41"/>
      <c r="Y1771" s="41"/>
      <c r="AA1771" s="41"/>
      <c r="AC1771" s="41"/>
      <c r="AE1771" s="41"/>
      <c r="AG1771" s="41"/>
      <c r="AI1771" s="41"/>
      <c r="AK1771" s="41"/>
      <c r="AM1771" s="41"/>
      <c r="AO1771" s="41"/>
      <c r="AQ1771" s="41"/>
      <c r="AS1771" s="41"/>
      <c r="AU1771" s="41"/>
      <c r="AW1771" s="41"/>
      <c r="AY1771" s="41"/>
      <c r="BA1771" s="41"/>
      <c r="BC1771" s="41"/>
      <c r="BE1771" s="41"/>
      <c r="BG1771" s="41"/>
      <c r="BI1771" s="41"/>
      <c r="BK1771" s="41"/>
      <c r="BM1771" s="41"/>
      <c r="BO1771" s="41"/>
    </row>
    <row r="1772" spans="13:67" x14ac:dyDescent="0.2">
      <c r="M1772" s="41"/>
      <c r="O1772" s="41"/>
      <c r="Q1772" s="41"/>
      <c r="S1772" s="41"/>
      <c r="U1772" s="41"/>
      <c r="W1772" s="41"/>
      <c r="Y1772" s="41"/>
      <c r="AA1772" s="41"/>
      <c r="AC1772" s="41"/>
      <c r="AE1772" s="41"/>
      <c r="AG1772" s="41"/>
      <c r="AI1772" s="41"/>
      <c r="AK1772" s="41"/>
      <c r="AM1772" s="41"/>
      <c r="AO1772" s="41"/>
      <c r="AQ1772" s="41"/>
      <c r="AS1772" s="41"/>
      <c r="AU1772" s="41"/>
      <c r="AW1772" s="41"/>
      <c r="AY1772" s="41"/>
      <c r="BA1772" s="41"/>
      <c r="BC1772" s="41"/>
      <c r="BE1772" s="41"/>
      <c r="BG1772" s="41"/>
      <c r="BI1772" s="41"/>
      <c r="BK1772" s="41"/>
      <c r="BM1772" s="41"/>
      <c r="BO1772" s="41"/>
    </row>
    <row r="1773" spans="13:67" x14ac:dyDescent="0.2">
      <c r="M1773" s="41"/>
      <c r="O1773" s="41"/>
      <c r="Q1773" s="41"/>
      <c r="S1773" s="41"/>
      <c r="U1773" s="41"/>
      <c r="W1773" s="41"/>
      <c r="Y1773" s="41"/>
      <c r="AA1773" s="41"/>
      <c r="AC1773" s="41"/>
      <c r="AE1773" s="41"/>
      <c r="AG1773" s="41"/>
      <c r="AI1773" s="41"/>
      <c r="AK1773" s="41"/>
      <c r="AM1773" s="41"/>
      <c r="AO1773" s="41"/>
      <c r="AQ1773" s="41"/>
      <c r="AS1773" s="41"/>
      <c r="AU1773" s="41"/>
      <c r="AW1773" s="41"/>
      <c r="AY1773" s="41"/>
      <c r="BA1773" s="41"/>
      <c r="BC1773" s="41"/>
      <c r="BE1773" s="41"/>
      <c r="BG1773" s="41"/>
      <c r="BI1773" s="41"/>
      <c r="BK1773" s="41"/>
      <c r="BM1773" s="41"/>
      <c r="BO1773" s="41"/>
    </row>
    <row r="1774" spans="13:67" x14ac:dyDescent="0.2">
      <c r="M1774" s="41"/>
      <c r="O1774" s="41"/>
      <c r="Q1774" s="41"/>
      <c r="S1774" s="41"/>
      <c r="U1774" s="41"/>
      <c r="W1774" s="41"/>
      <c r="Y1774" s="41"/>
      <c r="AA1774" s="41"/>
      <c r="AC1774" s="41"/>
      <c r="AE1774" s="41"/>
      <c r="AG1774" s="41"/>
      <c r="AI1774" s="41"/>
      <c r="AK1774" s="41"/>
      <c r="AM1774" s="41"/>
      <c r="AO1774" s="41"/>
      <c r="AQ1774" s="41"/>
      <c r="AS1774" s="41"/>
      <c r="AU1774" s="41"/>
      <c r="AW1774" s="41"/>
      <c r="AY1774" s="41"/>
      <c r="BA1774" s="41"/>
      <c r="BC1774" s="41"/>
      <c r="BE1774" s="41"/>
      <c r="BG1774" s="41"/>
      <c r="BI1774" s="41"/>
      <c r="BK1774" s="41"/>
      <c r="BM1774" s="41"/>
      <c r="BO1774" s="41"/>
    </row>
    <row r="1775" spans="13:67" x14ac:dyDescent="0.2">
      <c r="M1775" s="41"/>
      <c r="O1775" s="41"/>
      <c r="Q1775" s="41"/>
      <c r="S1775" s="41"/>
      <c r="U1775" s="41"/>
      <c r="W1775" s="41"/>
      <c r="Y1775" s="41"/>
      <c r="AA1775" s="41"/>
      <c r="AC1775" s="41"/>
      <c r="AE1775" s="41"/>
      <c r="AG1775" s="41"/>
      <c r="AI1775" s="41"/>
      <c r="AK1775" s="41"/>
      <c r="AM1775" s="41"/>
      <c r="AO1775" s="41"/>
      <c r="AQ1775" s="41"/>
      <c r="AS1775" s="41"/>
      <c r="AU1775" s="41"/>
      <c r="AW1775" s="41"/>
      <c r="AY1775" s="41"/>
      <c r="BA1775" s="41"/>
      <c r="BC1775" s="41"/>
      <c r="BE1775" s="41"/>
      <c r="BG1775" s="41"/>
      <c r="BI1775" s="41"/>
      <c r="BK1775" s="41"/>
      <c r="BM1775" s="41"/>
      <c r="BO1775" s="41"/>
    </row>
    <row r="1776" spans="13:67" x14ac:dyDescent="0.2">
      <c r="M1776" s="41"/>
      <c r="O1776" s="41"/>
      <c r="Q1776" s="41"/>
      <c r="S1776" s="41"/>
      <c r="U1776" s="41"/>
      <c r="W1776" s="41"/>
      <c r="Y1776" s="41"/>
      <c r="AA1776" s="41"/>
      <c r="AC1776" s="41"/>
      <c r="AE1776" s="41"/>
      <c r="AG1776" s="41"/>
      <c r="AI1776" s="41"/>
      <c r="AK1776" s="41"/>
      <c r="AM1776" s="41"/>
      <c r="AO1776" s="41"/>
      <c r="AQ1776" s="41"/>
      <c r="AS1776" s="41"/>
      <c r="AU1776" s="41"/>
      <c r="AW1776" s="41"/>
      <c r="AY1776" s="41"/>
      <c r="BA1776" s="41"/>
      <c r="BC1776" s="41"/>
      <c r="BE1776" s="41"/>
      <c r="BG1776" s="41"/>
      <c r="BI1776" s="41"/>
      <c r="BK1776" s="41"/>
      <c r="BM1776" s="41"/>
      <c r="BO1776" s="41"/>
    </row>
    <row r="1777" spans="13:67" x14ac:dyDescent="0.2">
      <c r="M1777" s="41"/>
      <c r="O1777" s="41"/>
      <c r="Q1777" s="41"/>
      <c r="S1777" s="41"/>
      <c r="U1777" s="41"/>
      <c r="W1777" s="41"/>
      <c r="Y1777" s="41"/>
      <c r="AA1777" s="41"/>
      <c r="AC1777" s="41"/>
      <c r="AE1777" s="41"/>
      <c r="AG1777" s="41"/>
      <c r="AI1777" s="41"/>
      <c r="AK1777" s="41"/>
      <c r="AM1777" s="41"/>
      <c r="AO1777" s="41"/>
      <c r="AQ1777" s="41"/>
      <c r="AS1777" s="41"/>
      <c r="AU1777" s="41"/>
      <c r="AW1777" s="41"/>
      <c r="AY1777" s="41"/>
      <c r="BA1777" s="41"/>
      <c r="BC1777" s="41"/>
      <c r="BE1777" s="41"/>
      <c r="BG1777" s="41"/>
      <c r="BI1777" s="41"/>
      <c r="BK1777" s="41"/>
      <c r="BM1777" s="41"/>
      <c r="BO1777" s="41"/>
    </row>
    <row r="1778" spans="13:67" x14ac:dyDescent="0.2">
      <c r="M1778" s="41"/>
      <c r="O1778" s="41"/>
      <c r="Q1778" s="41"/>
      <c r="S1778" s="41"/>
      <c r="U1778" s="41"/>
      <c r="W1778" s="41"/>
      <c r="Y1778" s="41"/>
      <c r="AA1778" s="41"/>
      <c r="AC1778" s="41"/>
      <c r="AE1778" s="41"/>
      <c r="AG1778" s="41"/>
      <c r="AI1778" s="41"/>
      <c r="AK1778" s="41"/>
      <c r="AM1778" s="41"/>
      <c r="AO1778" s="41"/>
      <c r="AQ1778" s="41"/>
      <c r="AS1778" s="41"/>
      <c r="AU1778" s="41"/>
      <c r="AW1778" s="41"/>
      <c r="AY1778" s="41"/>
      <c r="BA1778" s="41"/>
      <c r="BC1778" s="41"/>
      <c r="BE1778" s="41"/>
      <c r="BG1778" s="41"/>
      <c r="BI1778" s="41"/>
      <c r="BK1778" s="41"/>
      <c r="BM1778" s="41"/>
      <c r="BO1778" s="41"/>
    </row>
    <row r="1779" spans="13:67" x14ac:dyDescent="0.2">
      <c r="M1779" s="41"/>
      <c r="O1779" s="41"/>
      <c r="Q1779" s="41"/>
      <c r="S1779" s="41"/>
      <c r="U1779" s="41"/>
      <c r="W1779" s="41"/>
      <c r="Y1779" s="41"/>
      <c r="AA1779" s="41"/>
      <c r="AC1779" s="41"/>
      <c r="AE1779" s="41"/>
      <c r="AG1779" s="41"/>
      <c r="AI1779" s="41"/>
      <c r="AK1779" s="41"/>
      <c r="AM1779" s="41"/>
      <c r="AO1779" s="41"/>
      <c r="AQ1779" s="41"/>
      <c r="AS1779" s="41"/>
      <c r="AU1779" s="41"/>
      <c r="AW1779" s="41"/>
      <c r="AY1779" s="41"/>
      <c r="BA1779" s="41"/>
      <c r="BC1779" s="41"/>
      <c r="BE1779" s="41"/>
      <c r="BG1779" s="41"/>
      <c r="BI1779" s="41"/>
      <c r="BK1779" s="41"/>
      <c r="BM1779" s="41"/>
      <c r="BO1779" s="41"/>
    </row>
    <row r="1780" spans="13:67" x14ac:dyDescent="0.2">
      <c r="M1780" s="41"/>
      <c r="O1780" s="41"/>
      <c r="Q1780" s="41"/>
      <c r="S1780" s="41"/>
      <c r="U1780" s="41"/>
      <c r="W1780" s="41"/>
      <c r="Y1780" s="41"/>
      <c r="AA1780" s="41"/>
      <c r="AC1780" s="41"/>
      <c r="AE1780" s="41"/>
      <c r="AG1780" s="41"/>
      <c r="AI1780" s="41"/>
      <c r="AK1780" s="41"/>
      <c r="AM1780" s="41"/>
      <c r="AO1780" s="41"/>
      <c r="AQ1780" s="41"/>
      <c r="AS1780" s="41"/>
      <c r="AU1780" s="41"/>
      <c r="AW1780" s="41"/>
      <c r="AY1780" s="41"/>
      <c r="BA1780" s="41"/>
      <c r="BC1780" s="41"/>
      <c r="BE1780" s="41"/>
      <c r="BG1780" s="41"/>
      <c r="BI1780" s="41"/>
      <c r="BK1780" s="41"/>
      <c r="BM1780" s="41"/>
      <c r="BO1780" s="41"/>
    </row>
    <row r="1781" spans="13:67" x14ac:dyDescent="0.2">
      <c r="M1781" s="41"/>
      <c r="O1781" s="41"/>
      <c r="Q1781" s="41"/>
      <c r="S1781" s="41"/>
      <c r="U1781" s="41"/>
      <c r="W1781" s="41"/>
      <c r="Y1781" s="41"/>
      <c r="AA1781" s="41"/>
      <c r="AC1781" s="41"/>
      <c r="AE1781" s="41"/>
      <c r="AG1781" s="41"/>
      <c r="AI1781" s="41"/>
      <c r="AK1781" s="41"/>
      <c r="AM1781" s="41"/>
      <c r="AO1781" s="41"/>
      <c r="AQ1781" s="41"/>
      <c r="AS1781" s="41"/>
      <c r="AU1781" s="41"/>
      <c r="AW1781" s="41"/>
      <c r="AY1781" s="41"/>
      <c r="BA1781" s="41"/>
      <c r="BC1781" s="41"/>
      <c r="BE1781" s="41"/>
      <c r="BG1781" s="41"/>
      <c r="BI1781" s="41"/>
      <c r="BK1781" s="41"/>
      <c r="BM1781" s="41"/>
      <c r="BO1781" s="41"/>
    </row>
    <row r="1782" spans="13:67" x14ac:dyDescent="0.2">
      <c r="M1782" s="41"/>
      <c r="O1782" s="41"/>
      <c r="Q1782" s="41"/>
      <c r="S1782" s="41"/>
      <c r="U1782" s="41"/>
      <c r="W1782" s="41"/>
      <c r="Y1782" s="41"/>
      <c r="AA1782" s="41"/>
      <c r="AC1782" s="41"/>
      <c r="AE1782" s="41"/>
      <c r="AG1782" s="41"/>
      <c r="AI1782" s="41"/>
      <c r="AK1782" s="41"/>
      <c r="AM1782" s="41"/>
      <c r="AO1782" s="41"/>
      <c r="AQ1782" s="41"/>
      <c r="AS1782" s="41"/>
      <c r="AU1782" s="41"/>
      <c r="AW1782" s="41"/>
      <c r="AY1782" s="41"/>
      <c r="BA1782" s="41"/>
      <c r="BC1782" s="41"/>
      <c r="BE1782" s="41"/>
      <c r="BG1782" s="41"/>
      <c r="BI1782" s="41"/>
      <c r="BK1782" s="41"/>
      <c r="BM1782" s="41"/>
      <c r="BO1782" s="41"/>
    </row>
    <row r="1783" spans="13:67" x14ac:dyDescent="0.2">
      <c r="M1783" s="41"/>
      <c r="O1783" s="41"/>
      <c r="Q1783" s="41"/>
      <c r="S1783" s="41"/>
      <c r="U1783" s="41"/>
      <c r="W1783" s="41"/>
      <c r="Y1783" s="41"/>
      <c r="AA1783" s="41"/>
      <c r="AC1783" s="41"/>
      <c r="AE1783" s="41"/>
      <c r="AG1783" s="41"/>
      <c r="AI1783" s="41"/>
      <c r="AK1783" s="41"/>
      <c r="AM1783" s="41"/>
      <c r="AO1783" s="41"/>
      <c r="AQ1783" s="41"/>
      <c r="AS1783" s="41"/>
      <c r="AU1783" s="41"/>
      <c r="AW1783" s="41"/>
      <c r="AY1783" s="41"/>
      <c r="BA1783" s="41"/>
      <c r="BC1783" s="41"/>
      <c r="BE1783" s="41"/>
      <c r="BG1783" s="41"/>
      <c r="BI1783" s="41"/>
      <c r="BK1783" s="41"/>
      <c r="BM1783" s="41"/>
      <c r="BO1783" s="41"/>
    </row>
    <row r="1784" spans="13:67" x14ac:dyDescent="0.2">
      <c r="M1784" s="41"/>
      <c r="O1784" s="41"/>
      <c r="Q1784" s="41"/>
      <c r="S1784" s="41"/>
      <c r="U1784" s="41"/>
      <c r="W1784" s="41"/>
      <c r="Y1784" s="41"/>
      <c r="AA1784" s="41"/>
      <c r="AC1784" s="41"/>
      <c r="AE1784" s="41"/>
      <c r="AG1784" s="41"/>
      <c r="AI1784" s="41"/>
      <c r="AK1784" s="41"/>
      <c r="AM1784" s="41"/>
      <c r="AO1784" s="41"/>
      <c r="AQ1784" s="41"/>
      <c r="AS1784" s="41"/>
      <c r="AU1784" s="41"/>
      <c r="AW1784" s="41"/>
      <c r="AY1784" s="41"/>
      <c r="BA1784" s="41"/>
      <c r="BC1784" s="41"/>
      <c r="BE1784" s="41"/>
      <c r="BG1784" s="41"/>
      <c r="BI1784" s="41"/>
      <c r="BK1784" s="41"/>
      <c r="BM1784" s="41"/>
      <c r="BO1784" s="41"/>
    </row>
    <row r="1785" spans="13:67" x14ac:dyDescent="0.2">
      <c r="M1785" s="41"/>
      <c r="O1785" s="41"/>
      <c r="Q1785" s="41"/>
      <c r="S1785" s="41"/>
      <c r="U1785" s="41"/>
      <c r="W1785" s="41"/>
      <c r="Y1785" s="41"/>
      <c r="AA1785" s="41"/>
      <c r="AC1785" s="41"/>
      <c r="AE1785" s="41"/>
      <c r="AG1785" s="41"/>
      <c r="AI1785" s="41"/>
      <c r="AK1785" s="41"/>
      <c r="AM1785" s="41"/>
      <c r="AO1785" s="41"/>
      <c r="AQ1785" s="41"/>
      <c r="AS1785" s="41"/>
      <c r="AU1785" s="41"/>
      <c r="AW1785" s="41"/>
      <c r="AY1785" s="41"/>
      <c r="BA1785" s="41"/>
      <c r="BC1785" s="41"/>
      <c r="BE1785" s="41"/>
      <c r="BG1785" s="41"/>
      <c r="BI1785" s="41"/>
      <c r="BK1785" s="41"/>
      <c r="BM1785" s="41"/>
      <c r="BO1785" s="41"/>
    </row>
    <row r="1786" spans="13:67" x14ac:dyDescent="0.2">
      <c r="M1786" s="41"/>
      <c r="O1786" s="41"/>
      <c r="Q1786" s="41"/>
      <c r="S1786" s="41"/>
      <c r="U1786" s="41"/>
      <c r="W1786" s="41"/>
      <c r="Y1786" s="41"/>
      <c r="AA1786" s="41"/>
      <c r="AC1786" s="41"/>
      <c r="AE1786" s="41"/>
      <c r="AG1786" s="41"/>
      <c r="AI1786" s="41"/>
      <c r="AK1786" s="41"/>
      <c r="AM1786" s="41"/>
      <c r="AO1786" s="41"/>
      <c r="AQ1786" s="41"/>
      <c r="AS1786" s="41"/>
      <c r="AU1786" s="41"/>
      <c r="AW1786" s="41"/>
      <c r="AY1786" s="41"/>
      <c r="BA1786" s="41"/>
      <c r="BC1786" s="41"/>
      <c r="BE1786" s="41"/>
      <c r="BG1786" s="41"/>
      <c r="BI1786" s="41"/>
      <c r="BK1786" s="41"/>
      <c r="BM1786" s="41"/>
      <c r="BO1786" s="41"/>
    </row>
    <row r="1787" spans="13:67" x14ac:dyDescent="0.2">
      <c r="M1787" s="41"/>
      <c r="O1787" s="41"/>
      <c r="Q1787" s="41"/>
      <c r="S1787" s="41"/>
      <c r="U1787" s="41"/>
      <c r="W1787" s="41"/>
      <c r="Y1787" s="41"/>
      <c r="AA1787" s="41"/>
      <c r="AC1787" s="41"/>
      <c r="AE1787" s="41"/>
      <c r="AG1787" s="41"/>
      <c r="AI1787" s="41"/>
      <c r="AK1787" s="41"/>
      <c r="AM1787" s="41"/>
      <c r="AO1787" s="41"/>
      <c r="AQ1787" s="41"/>
      <c r="AS1787" s="41"/>
      <c r="AU1787" s="41"/>
      <c r="AW1787" s="41"/>
      <c r="AY1787" s="41"/>
      <c r="BA1787" s="41"/>
      <c r="BC1787" s="41"/>
      <c r="BE1787" s="41"/>
      <c r="BG1787" s="41"/>
      <c r="BI1787" s="41"/>
      <c r="BK1787" s="41"/>
      <c r="BM1787" s="41"/>
      <c r="BO1787" s="41"/>
    </row>
    <row r="1788" spans="13:67" x14ac:dyDescent="0.2">
      <c r="M1788" s="41"/>
      <c r="O1788" s="41"/>
      <c r="Q1788" s="41"/>
      <c r="S1788" s="41"/>
      <c r="U1788" s="41"/>
      <c r="W1788" s="41"/>
      <c r="Y1788" s="41"/>
      <c r="AA1788" s="41"/>
      <c r="AC1788" s="41"/>
      <c r="AE1788" s="41"/>
      <c r="AG1788" s="41"/>
      <c r="AI1788" s="41"/>
      <c r="AK1788" s="41"/>
      <c r="AM1788" s="41"/>
      <c r="AO1788" s="41"/>
      <c r="AQ1788" s="41"/>
      <c r="AS1788" s="41"/>
      <c r="AU1788" s="41"/>
      <c r="AW1788" s="41"/>
      <c r="AY1788" s="41"/>
      <c r="BA1788" s="41"/>
      <c r="BC1788" s="41"/>
      <c r="BE1788" s="41"/>
      <c r="BG1788" s="41"/>
      <c r="BI1788" s="41"/>
      <c r="BK1788" s="41"/>
      <c r="BM1788" s="41"/>
      <c r="BO1788" s="41"/>
    </row>
    <row r="1789" spans="13:67" x14ac:dyDescent="0.2">
      <c r="M1789" s="41"/>
      <c r="O1789" s="41"/>
      <c r="Q1789" s="41"/>
      <c r="S1789" s="41"/>
      <c r="U1789" s="41"/>
      <c r="W1789" s="41"/>
      <c r="Y1789" s="41"/>
      <c r="AA1789" s="41"/>
      <c r="AC1789" s="41"/>
      <c r="AE1789" s="41"/>
      <c r="AG1789" s="41"/>
      <c r="AI1789" s="41"/>
      <c r="AK1789" s="41"/>
      <c r="AM1789" s="41"/>
      <c r="AO1789" s="41"/>
      <c r="AQ1789" s="41"/>
      <c r="AS1789" s="41"/>
      <c r="AU1789" s="41"/>
      <c r="AW1789" s="41"/>
      <c r="AY1789" s="41"/>
      <c r="BA1789" s="41"/>
      <c r="BC1789" s="41"/>
      <c r="BE1789" s="41"/>
      <c r="BG1789" s="41"/>
      <c r="BI1789" s="41"/>
      <c r="BK1789" s="41"/>
      <c r="BM1789" s="41"/>
      <c r="BO1789" s="41"/>
    </row>
    <row r="1790" spans="13:67" x14ac:dyDescent="0.2">
      <c r="M1790" s="41"/>
      <c r="O1790" s="41"/>
      <c r="Q1790" s="41"/>
      <c r="S1790" s="41"/>
      <c r="U1790" s="41"/>
      <c r="W1790" s="41"/>
      <c r="Y1790" s="41"/>
      <c r="AA1790" s="41"/>
      <c r="AC1790" s="41"/>
      <c r="AE1790" s="41"/>
      <c r="AG1790" s="41"/>
      <c r="AI1790" s="41"/>
      <c r="AK1790" s="41"/>
      <c r="AM1790" s="41"/>
      <c r="AO1790" s="41"/>
      <c r="AQ1790" s="41"/>
      <c r="AS1790" s="41"/>
      <c r="AU1790" s="41"/>
      <c r="AW1790" s="41"/>
      <c r="AY1790" s="41"/>
      <c r="BA1790" s="41"/>
      <c r="BC1790" s="41"/>
      <c r="BE1790" s="41"/>
      <c r="BG1790" s="41"/>
      <c r="BI1790" s="41"/>
      <c r="BK1790" s="41"/>
      <c r="BM1790" s="41"/>
      <c r="BO1790" s="41"/>
    </row>
    <row r="1791" spans="13:67" x14ac:dyDescent="0.2">
      <c r="M1791" s="41"/>
      <c r="O1791" s="41"/>
      <c r="Q1791" s="41"/>
      <c r="S1791" s="41"/>
      <c r="U1791" s="41"/>
      <c r="W1791" s="41"/>
      <c r="Y1791" s="41"/>
      <c r="AA1791" s="41"/>
      <c r="AC1791" s="41"/>
      <c r="AE1791" s="41"/>
      <c r="AG1791" s="41"/>
      <c r="AI1791" s="41"/>
      <c r="AK1791" s="41"/>
      <c r="AM1791" s="41"/>
      <c r="AO1791" s="41"/>
      <c r="AQ1791" s="41"/>
      <c r="AS1791" s="41"/>
      <c r="AU1791" s="41"/>
      <c r="AW1791" s="41"/>
      <c r="AY1791" s="41"/>
      <c r="BA1791" s="41"/>
      <c r="BC1791" s="41"/>
      <c r="BE1791" s="41"/>
      <c r="BG1791" s="41"/>
      <c r="BI1791" s="41"/>
      <c r="BK1791" s="41"/>
      <c r="BM1791" s="41"/>
      <c r="BO1791" s="41"/>
    </row>
    <row r="1792" spans="13:67" x14ac:dyDescent="0.2">
      <c r="M1792" s="41"/>
      <c r="O1792" s="41"/>
      <c r="Q1792" s="41"/>
      <c r="S1792" s="41"/>
      <c r="U1792" s="41"/>
      <c r="W1792" s="41"/>
      <c r="Y1792" s="41"/>
      <c r="AA1792" s="41"/>
      <c r="AC1792" s="41"/>
      <c r="AE1792" s="41"/>
      <c r="AG1792" s="41"/>
      <c r="AI1792" s="41"/>
      <c r="AK1792" s="41"/>
      <c r="AM1792" s="41"/>
      <c r="AO1792" s="41"/>
      <c r="AQ1792" s="41"/>
      <c r="AS1792" s="41"/>
      <c r="AU1792" s="41"/>
      <c r="AW1792" s="41"/>
      <c r="AY1792" s="41"/>
      <c r="BA1792" s="41"/>
      <c r="BC1792" s="41"/>
      <c r="BE1792" s="41"/>
      <c r="BG1792" s="41"/>
      <c r="BI1792" s="41"/>
      <c r="BK1792" s="41"/>
      <c r="BM1792" s="41"/>
      <c r="BO1792" s="41"/>
    </row>
    <row r="1793" spans="13:67" x14ac:dyDescent="0.2">
      <c r="M1793" s="41"/>
      <c r="O1793" s="41"/>
      <c r="Q1793" s="41"/>
      <c r="S1793" s="41"/>
      <c r="U1793" s="41"/>
      <c r="W1793" s="41"/>
      <c r="Y1793" s="41"/>
      <c r="AA1793" s="41"/>
      <c r="AC1793" s="41"/>
      <c r="AE1793" s="41"/>
      <c r="AG1793" s="41"/>
      <c r="AI1793" s="41"/>
      <c r="AK1793" s="41"/>
      <c r="AM1793" s="41"/>
      <c r="AO1793" s="41"/>
      <c r="AQ1793" s="41"/>
      <c r="AS1793" s="41"/>
      <c r="AU1793" s="41"/>
      <c r="AW1793" s="41"/>
      <c r="AY1793" s="41"/>
      <c r="BA1793" s="41"/>
      <c r="BC1793" s="41"/>
      <c r="BE1793" s="41"/>
      <c r="BG1793" s="41"/>
      <c r="BI1793" s="41"/>
      <c r="BK1793" s="41"/>
      <c r="BM1793" s="41"/>
      <c r="BO1793" s="41"/>
    </row>
    <row r="1794" spans="13:67" x14ac:dyDescent="0.2">
      <c r="M1794" s="41"/>
      <c r="O1794" s="41"/>
      <c r="Q1794" s="41"/>
      <c r="S1794" s="41"/>
      <c r="U1794" s="41"/>
      <c r="W1794" s="41"/>
      <c r="Y1794" s="41"/>
      <c r="AA1794" s="41"/>
      <c r="AC1794" s="41"/>
      <c r="AE1794" s="41"/>
      <c r="AG1794" s="41"/>
      <c r="AI1794" s="41"/>
      <c r="AK1794" s="41"/>
      <c r="AM1794" s="41"/>
      <c r="AO1794" s="41"/>
      <c r="AQ1794" s="41"/>
      <c r="AS1794" s="41"/>
      <c r="AU1794" s="41"/>
      <c r="AW1794" s="41"/>
      <c r="AY1794" s="41"/>
      <c r="BA1794" s="41"/>
      <c r="BC1794" s="41"/>
      <c r="BE1794" s="41"/>
      <c r="BG1794" s="41"/>
      <c r="BI1794" s="41"/>
      <c r="BK1794" s="41"/>
      <c r="BM1794" s="41"/>
      <c r="BO1794" s="41"/>
    </row>
    <row r="1795" spans="13:67" x14ac:dyDescent="0.2">
      <c r="M1795" s="41"/>
      <c r="O1795" s="41"/>
      <c r="Q1795" s="41"/>
      <c r="S1795" s="41"/>
      <c r="U1795" s="41"/>
      <c r="W1795" s="41"/>
      <c r="Y1795" s="41"/>
      <c r="AA1795" s="41"/>
      <c r="AC1795" s="41"/>
      <c r="AE1795" s="41"/>
      <c r="AG1795" s="41"/>
      <c r="AI1795" s="41"/>
      <c r="AK1795" s="41"/>
      <c r="AM1795" s="41"/>
      <c r="AO1795" s="41"/>
      <c r="AQ1795" s="41"/>
      <c r="AS1795" s="41"/>
      <c r="AU1795" s="41"/>
      <c r="AW1795" s="41"/>
      <c r="AY1795" s="41"/>
      <c r="BA1795" s="41"/>
      <c r="BC1795" s="41"/>
      <c r="BE1795" s="41"/>
      <c r="BG1795" s="41"/>
      <c r="BI1795" s="41"/>
      <c r="BK1795" s="41"/>
      <c r="BM1795" s="41"/>
      <c r="BO1795" s="41"/>
    </row>
    <row r="1796" spans="13:67" x14ac:dyDescent="0.2">
      <c r="M1796" s="41"/>
      <c r="O1796" s="41"/>
      <c r="Q1796" s="41"/>
      <c r="S1796" s="41"/>
      <c r="U1796" s="41"/>
      <c r="W1796" s="41"/>
      <c r="Y1796" s="41"/>
      <c r="AA1796" s="41"/>
      <c r="AC1796" s="41"/>
      <c r="AE1796" s="41"/>
      <c r="AG1796" s="41"/>
      <c r="AI1796" s="41"/>
      <c r="AK1796" s="41"/>
      <c r="AM1796" s="41"/>
      <c r="AO1796" s="41"/>
      <c r="AQ1796" s="41"/>
      <c r="AS1796" s="41"/>
      <c r="AU1796" s="41"/>
      <c r="AW1796" s="41"/>
      <c r="AY1796" s="41"/>
      <c r="BA1796" s="41"/>
      <c r="BC1796" s="41"/>
      <c r="BE1796" s="41"/>
      <c r="BG1796" s="41"/>
      <c r="BI1796" s="41"/>
      <c r="BK1796" s="41"/>
      <c r="BM1796" s="41"/>
      <c r="BO1796" s="41"/>
    </row>
    <row r="1797" spans="13:67" x14ac:dyDescent="0.2">
      <c r="M1797" s="41"/>
      <c r="O1797" s="41"/>
      <c r="Q1797" s="41"/>
      <c r="S1797" s="41"/>
      <c r="U1797" s="41"/>
      <c r="W1797" s="41"/>
      <c r="Y1797" s="41"/>
      <c r="AA1797" s="41"/>
      <c r="AC1797" s="41"/>
      <c r="AE1797" s="41"/>
      <c r="AG1797" s="41"/>
      <c r="AI1797" s="41"/>
      <c r="AK1797" s="41"/>
      <c r="AM1797" s="41"/>
      <c r="AO1797" s="41"/>
      <c r="AQ1797" s="41"/>
      <c r="AS1797" s="41"/>
      <c r="AU1797" s="41"/>
      <c r="AW1797" s="41"/>
      <c r="AY1797" s="41"/>
      <c r="BA1797" s="41"/>
      <c r="BC1797" s="41"/>
      <c r="BE1797" s="41"/>
      <c r="BG1797" s="41"/>
      <c r="BI1797" s="41"/>
      <c r="BK1797" s="41"/>
      <c r="BM1797" s="41"/>
      <c r="BO1797" s="41"/>
    </row>
    <row r="1798" spans="13:67" x14ac:dyDescent="0.2">
      <c r="M1798" s="41"/>
      <c r="O1798" s="41"/>
      <c r="Q1798" s="41"/>
      <c r="S1798" s="41"/>
      <c r="U1798" s="41"/>
      <c r="W1798" s="41"/>
      <c r="Y1798" s="41"/>
      <c r="AA1798" s="41"/>
      <c r="AC1798" s="41"/>
      <c r="AE1798" s="41"/>
      <c r="AG1798" s="41"/>
      <c r="AI1798" s="41"/>
      <c r="AK1798" s="41"/>
      <c r="AM1798" s="41"/>
      <c r="AO1798" s="41"/>
      <c r="AQ1798" s="41"/>
      <c r="AS1798" s="41"/>
      <c r="AU1798" s="41"/>
      <c r="AW1798" s="41"/>
      <c r="AY1798" s="41"/>
      <c r="BA1798" s="41"/>
      <c r="BC1798" s="41"/>
      <c r="BE1798" s="41"/>
      <c r="BG1798" s="41"/>
      <c r="BI1798" s="41"/>
      <c r="BK1798" s="41"/>
      <c r="BM1798" s="41"/>
      <c r="BO1798" s="41"/>
    </row>
    <row r="1799" spans="13:67" x14ac:dyDescent="0.2">
      <c r="M1799" s="41"/>
      <c r="O1799" s="41"/>
      <c r="Q1799" s="41"/>
      <c r="S1799" s="41"/>
      <c r="U1799" s="41"/>
      <c r="W1799" s="41"/>
      <c r="Y1799" s="41"/>
      <c r="AA1799" s="41"/>
      <c r="AC1799" s="41"/>
      <c r="AE1799" s="41"/>
      <c r="AG1799" s="41"/>
      <c r="AI1799" s="41"/>
      <c r="AK1799" s="41"/>
      <c r="AM1799" s="41"/>
      <c r="AO1799" s="41"/>
      <c r="AQ1799" s="41"/>
      <c r="AS1799" s="41"/>
      <c r="AU1799" s="41"/>
      <c r="AW1799" s="41"/>
      <c r="AY1799" s="41"/>
      <c r="BA1799" s="41"/>
      <c r="BC1799" s="41"/>
      <c r="BE1799" s="41"/>
      <c r="BG1799" s="41"/>
      <c r="BI1799" s="41"/>
      <c r="BK1799" s="41"/>
      <c r="BM1799" s="41"/>
      <c r="BO1799" s="41"/>
    </row>
    <row r="1800" spans="13:67" x14ac:dyDescent="0.2">
      <c r="M1800" s="41"/>
      <c r="O1800" s="41"/>
      <c r="Q1800" s="41"/>
      <c r="S1800" s="41"/>
      <c r="U1800" s="41"/>
      <c r="W1800" s="41"/>
      <c r="Y1800" s="41"/>
      <c r="AA1800" s="41"/>
      <c r="AC1800" s="41"/>
      <c r="AE1800" s="41"/>
      <c r="AG1800" s="41"/>
      <c r="AI1800" s="41"/>
      <c r="AK1800" s="41"/>
      <c r="AM1800" s="41"/>
      <c r="AO1800" s="41"/>
      <c r="AQ1800" s="41"/>
      <c r="AS1800" s="41"/>
      <c r="AU1800" s="41"/>
      <c r="AW1800" s="41"/>
      <c r="AY1800" s="41"/>
      <c r="BA1800" s="41"/>
      <c r="BC1800" s="41"/>
      <c r="BE1800" s="41"/>
      <c r="BG1800" s="41"/>
      <c r="BI1800" s="41"/>
      <c r="BK1800" s="41"/>
      <c r="BM1800" s="41"/>
      <c r="BO1800" s="41"/>
    </row>
    <row r="1801" spans="13:67" x14ac:dyDescent="0.2">
      <c r="M1801" s="41"/>
      <c r="O1801" s="41"/>
      <c r="Q1801" s="41"/>
      <c r="S1801" s="41"/>
      <c r="U1801" s="41"/>
      <c r="W1801" s="41"/>
      <c r="Y1801" s="41"/>
      <c r="AA1801" s="41"/>
      <c r="AC1801" s="41"/>
      <c r="AE1801" s="41"/>
      <c r="AG1801" s="41"/>
      <c r="AI1801" s="41"/>
      <c r="AK1801" s="41"/>
      <c r="AM1801" s="41"/>
      <c r="AO1801" s="41"/>
      <c r="AQ1801" s="41"/>
      <c r="AS1801" s="41"/>
      <c r="AU1801" s="41"/>
      <c r="AW1801" s="41"/>
      <c r="AY1801" s="41"/>
      <c r="BA1801" s="41"/>
      <c r="BC1801" s="41"/>
      <c r="BE1801" s="41"/>
      <c r="BG1801" s="41"/>
      <c r="BI1801" s="41"/>
      <c r="BK1801" s="41"/>
      <c r="BM1801" s="41"/>
      <c r="BO1801" s="41"/>
    </row>
    <row r="1802" spans="13:67" x14ac:dyDescent="0.2">
      <c r="M1802" s="41"/>
      <c r="O1802" s="41"/>
      <c r="Q1802" s="41"/>
      <c r="S1802" s="41"/>
      <c r="U1802" s="41"/>
      <c r="W1802" s="41"/>
      <c r="Y1802" s="41"/>
      <c r="AA1802" s="41"/>
      <c r="AC1802" s="41"/>
      <c r="AE1802" s="41"/>
      <c r="AG1802" s="41"/>
      <c r="AI1802" s="41"/>
      <c r="AK1802" s="41"/>
      <c r="AM1802" s="41"/>
      <c r="AO1802" s="41"/>
      <c r="AQ1802" s="41"/>
      <c r="AS1802" s="41"/>
      <c r="AU1802" s="41"/>
      <c r="AW1802" s="41"/>
      <c r="AY1802" s="41"/>
      <c r="BA1802" s="41"/>
      <c r="BC1802" s="41"/>
      <c r="BE1802" s="41"/>
      <c r="BG1802" s="41"/>
      <c r="BI1802" s="41"/>
      <c r="BK1802" s="41"/>
      <c r="BM1802" s="41"/>
      <c r="BO1802" s="41"/>
    </row>
    <row r="1803" spans="13:67" x14ac:dyDescent="0.2">
      <c r="M1803" s="41"/>
      <c r="O1803" s="41"/>
      <c r="Q1803" s="41"/>
      <c r="S1803" s="41"/>
      <c r="U1803" s="41"/>
      <c r="W1803" s="41"/>
      <c r="Y1803" s="41"/>
      <c r="AA1803" s="41"/>
      <c r="AC1803" s="41"/>
      <c r="AE1803" s="41"/>
      <c r="AG1803" s="41"/>
      <c r="AI1803" s="41"/>
      <c r="AK1803" s="41"/>
      <c r="AM1803" s="41"/>
      <c r="AO1803" s="41"/>
      <c r="AQ1803" s="41"/>
      <c r="AS1803" s="41"/>
      <c r="AU1803" s="41"/>
      <c r="AW1803" s="41"/>
      <c r="AY1803" s="41"/>
      <c r="BA1803" s="41"/>
      <c r="BC1803" s="41"/>
      <c r="BE1803" s="41"/>
      <c r="BG1803" s="41"/>
      <c r="BI1803" s="41"/>
      <c r="BK1803" s="41"/>
      <c r="BM1803" s="41"/>
      <c r="BO1803" s="41"/>
    </row>
    <row r="1804" spans="13:67" x14ac:dyDescent="0.2">
      <c r="M1804" s="41"/>
      <c r="O1804" s="41"/>
      <c r="Q1804" s="41"/>
      <c r="S1804" s="41"/>
      <c r="U1804" s="41"/>
      <c r="W1804" s="41"/>
      <c r="Y1804" s="41"/>
      <c r="AA1804" s="41"/>
      <c r="AC1804" s="41"/>
      <c r="AE1804" s="41"/>
      <c r="AG1804" s="41"/>
      <c r="AI1804" s="41"/>
      <c r="AK1804" s="41"/>
      <c r="AM1804" s="41"/>
      <c r="AO1804" s="41"/>
      <c r="AQ1804" s="41"/>
      <c r="AS1804" s="41"/>
      <c r="AU1804" s="41"/>
      <c r="AW1804" s="41"/>
      <c r="AY1804" s="41"/>
      <c r="BA1804" s="41"/>
      <c r="BC1804" s="41"/>
      <c r="BE1804" s="41"/>
      <c r="BG1804" s="41"/>
      <c r="BI1804" s="41"/>
      <c r="BK1804" s="41"/>
      <c r="BM1804" s="41"/>
      <c r="BO1804" s="41"/>
    </row>
    <row r="1805" spans="13:67" x14ac:dyDescent="0.2">
      <c r="M1805" s="41"/>
      <c r="O1805" s="41"/>
      <c r="Q1805" s="41"/>
      <c r="S1805" s="41"/>
      <c r="U1805" s="41"/>
      <c r="W1805" s="41"/>
      <c r="Y1805" s="41"/>
      <c r="AA1805" s="41"/>
      <c r="AC1805" s="41"/>
      <c r="AE1805" s="41"/>
      <c r="AG1805" s="41"/>
      <c r="AI1805" s="41"/>
      <c r="AK1805" s="41"/>
      <c r="AM1805" s="41"/>
      <c r="AO1805" s="41"/>
      <c r="AQ1805" s="41"/>
      <c r="AS1805" s="41"/>
      <c r="AU1805" s="41"/>
      <c r="AW1805" s="41"/>
      <c r="AY1805" s="41"/>
      <c r="BA1805" s="41"/>
      <c r="BC1805" s="41"/>
      <c r="BE1805" s="41"/>
      <c r="BG1805" s="41"/>
      <c r="BI1805" s="41"/>
      <c r="BK1805" s="41"/>
      <c r="BM1805" s="41"/>
      <c r="BO1805" s="41"/>
    </row>
    <row r="1806" spans="13:67" x14ac:dyDescent="0.2">
      <c r="M1806" s="41"/>
      <c r="O1806" s="41"/>
      <c r="Q1806" s="41"/>
      <c r="S1806" s="41"/>
      <c r="U1806" s="41"/>
      <c r="W1806" s="41"/>
      <c r="Y1806" s="41"/>
      <c r="AA1806" s="41"/>
      <c r="AC1806" s="41"/>
      <c r="AE1806" s="41"/>
      <c r="AG1806" s="41"/>
      <c r="AI1806" s="41"/>
      <c r="AK1806" s="41"/>
      <c r="AM1806" s="41"/>
      <c r="AO1806" s="41"/>
      <c r="AQ1806" s="41"/>
      <c r="AS1806" s="41"/>
      <c r="AU1806" s="41"/>
      <c r="AW1806" s="41"/>
      <c r="AY1806" s="41"/>
      <c r="BA1806" s="41"/>
      <c r="BC1806" s="41"/>
      <c r="BE1806" s="41"/>
      <c r="BG1806" s="41"/>
      <c r="BI1806" s="41"/>
      <c r="BK1806" s="41"/>
      <c r="BM1806" s="41"/>
      <c r="BO1806" s="41"/>
    </row>
    <row r="1807" spans="13:67" x14ac:dyDescent="0.2">
      <c r="M1807" s="41"/>
      <c r="O1807" s="41"/>
      <c r="Q1807" s="41"/>
      <c r="S1807" s="41"/>
      <c r="U1807" s="41"/>
      <c r="W1807" s="41"/>
      <c r="Y1807" s="41"/>
      <c r="AA1807" s="41"/>
      <c r="AC1807" s="41"/>
      <c r="AE1807" s="41"/>
      <c r="AG1807" s="41"/>
      <c r="AI1807" s="41"/>
      <c r="AK1807" s="41"/>
      <c r="AM1807" s="41"/>
      <c r="AO1807" s="41"/>
      <c r="AQ1807" s="41"/>
      <c r="AS1807" s="41"/>
      <c r="AU1807" s="41"/>
      <c r="AW1807" s="41"/>
      <c r="AY1807" s="41"/>
      <c r="BA1807" s="41"/>
      <c r="BC1807" s="41"/>
      <c r="BE1807" s="41"/>
      <c r="BG1807" s="41"/>
      <c r="BI1807" s="41"/>
      <c r="BK1807" s="41"/>
      <c r="BM1807" s="41"/>
      <c r="BO1807" s="41"/>
    </row>
    <row r="1808" spans="13:67" x14ac:dyDescent="0.2">
      <c r="M1808" s="41"/>
      <c r="O1808" s="41"/>
      <c r="Q1808" s="41"/>
      <c r="S1808" s="41"/>
      <c r="U1808" s="41"/>
      <c r="W1808" s="41"/>
      <c r="Y1808" s="41"/>
      <c r="AA1808" s="41"/>
      <c r="AC1808" s="41"/>
      <c r="AE1808" s="41"/>
      <c r="AG1808" s="41"/>
      <c r="AI1808" s="41"/>
      <c r="AK1808" s="41"/>
      <c r="AM1808" s="41"/>
      <c r="AO1808" s="41"/>
      <c r="AQ1808" s="41"/>
      <c r="AS1808" s="41"/>
      <c r="AU1808" s="41"/>
      <c r="AW1808" s="41"/>
      <c r="AY1808" s="41"/>
      <c r="BA1808" s="41"/>
      <c r="BC1808" s="41"/>
      <c r="BE1808" s="41"/>
      <c r="BG1808" s="41"/>
      <c r="BI1808" s="41"/>
      <c r="BK1808" s="41"/>
      <c r="BM1808" s="41"/>
      <c r="BO1808" s="41"/>
    </row>
    <row r="1809" spans="13:67" x14ac:dyDescent="0.2">
      <c r="M1809" s="41"/>
      <c r="O1809" s="41"/>
      <c r="Q1809" s="41"/>
      <c r="S1809" s="41"/>
      <c r="U1809" s="41"/>
      <c r="W1809" s="41"/>
      <c r="Y1809" s="41"/>
      <c r="AA1809" s="41"/>
      <c r="AC1809" s="41"/>
      <c r="AE1809" s="41"/>
      <c r="AG1809" s="41"/>
      <c r="AI1809" s="41"/>
      <c r="AK1809" s="41"/>
      <c r="AM1809" s="41"/>
      <c r="AO1809" s="41"/>
      <c r="AQ1809" s="41"/>
      <c r="AS1809" s="41"/>
      <c r="AU1809" s="41"/>
      <c r="AW1809" s="41"/>
      <c r="AY1809" s="41"/>
      <c r="BA1809" s="41"/>
      <c r="BC1809" s="41"/>
      <c r="BE1809" s="41"/>
      <c r="BG1809" s="41"/>
      <c r="BI1809" s="41"/>
      <c r="BK1809" s="41"/>
      <c r="BM1809" s="41"/>
      <c r="BO1809" s="41"/>
    </row>
    <row r="1810" spans="13:67" x14ac:dyDescent="0.2">
      <c r="M1810" s="41"/>
      <c r="O1810" s="41"/>
      <c r="Q1810" s="41"/>
      <c r="S1810" s="41"/>
      <c r="U1810" s="41"/>
      <c r="W1810" s="41"/>
      <c r="Y1810" s="41"/>
      <c r="AA1810" s="41"/>
      <c r="AC1810" s="41"/>
      <c r="AE1810" s="41"/>
      <c r="AG1810" s="41"/>
      <c r="AI1810" s="41"/>
      <c r="AK1810" s="41"/>
      <c r="AM1810" s="41"/>
      <c r="AO1810" s="41"/>
      <c r="AQ1810" s="41"/>
      <c r="AS1810" s="41"/>
      <c r="AU1810" s="41"/>
      <c r="AW1810" s="41"/>
      <c r="AY1810" s="41"/>
      <c r="BA1810" s="41"/>
      <c r="BC1810" s="41"/>
      <c r="BE1810" s="41"/>
      <c r="BG1810" s="41"/>
      <c r="BI1810" s="41"/>
      <c r="BK1810" s="41"/>
      <c r="BM1810" s="41"/>
      <c r="BO1810" s="41"/>
    </row>
    <row r="1811" spans="13:67" x14ac:dyDescent="0.2">
      <c r="M1811" s="41"/>
      <c r="O1811" s="41"/>
      <c r="Q1811" s="41"/>
      <c r="S1811" s="41"/>
      <c r="U1811" s="41"/>
      <c r="W1811" s="41"/>
      <c r="Y1811" s="41"/>
      <c r="AA1811" s="41"/>
      <c r="AC1811" s="41"/>
      <c r="AE1811" s="41"/>
      <c r="AG1811" s="41"/>
      <c r="AI1811" s="41"/>
      <c r="AK1811" s="41"/>
      <c r="AM1811" s="41"/>
      <c r="AO1811" s="41"/>
      <c r="AQ1811" s="41"/>
      <c r="AS1811" s="41"/>
      <c r="AU1811" s="41"/>
      <c r="AW1811" s="41"/>
      <c r="AY1811" s="41"/>
      <c r="BA1811" s="41"/>
      <c r="BC1811" s="41"/>
      <c r="BE1811" s="41"/>
      <c r="BG1811" s="41"/>
      <c r="BI1811" s="41"/>
      <c r="BK1811" s="41"/>
      <c r="BM1811" s="41"/>
      <c r="BO1811" s="41"/>
    </row>
    <row r="1812" spans="13:67" x14ac:dyDescent="0.2">
      <c r="M1812" s="41"/>
      <c r="O1812" s="41"/>
      <c r="Q1812" s="41"/>
      <c r="S1812" s="41"/>
      <c r="U1812" s="41"/>
      <c r="W1812" s="41"/>
      <c r="Y1812" s="41"/>
      <c r="AA1812" s="41"/>
      <c r="AC1812" s="41"/>
      <c r="AE1812" s="41"/>
      <c r="AG1812" s="41"/>
      <c r="AI1812" s="41"/>
      <c r="AK1812" s="41"/>
      <c r="AM1812" s="41"/>
      <c r="AO1812" s="41"/>
      <c r="AQ1812" s="41"/>
      <c r="AS1812" s="41"/>
      <c r="AU1812" s="41"/>
      <c r="AW1812" s="41"/>
      <c r="AY1812" s="41"/>
      <c r="BA1812" s="41"/>
      <c r="BC1812" s="41"/>
      <c r="BE1812" s="41"/>
      <c r="BG1812" s="41"/>
      <c r="BI1812" s="41"/>
      <c r="BK1812" s="41"/>
      <c r="BM1812" s="41"/>
      <c r="BO1812" s="41"/>
    </row>
    <row r="1813" spans="13:67" x14ac:dyDescent="0.2">
      <c r="M1813" s="41"/>
      <c r="O1813" s="41"/>
      <c r="Q1813" s="41"/>
      <c r="S1813" s="41"/>
      <c r="U1813" s="41"/>
      <c r="W1813" s="41"/>
      <c r="Y1813" s="41"/>
      <c r="AA1813" s="41"/>
      <c r="AC1813" s="41"/>
      <c r="AE1813" s="41"/>
      <c r="AG1813" s="41"/>
      <c r="AI1813" s="41"/>
      <c r="AK1813" s="41"/>
      <c r="AM1813" s="41"/>
      <c r="AO1813" s="41"/>
      <c r="AQ1813" s="41"/>
      <c r="AS1813" s="41"/>
      <c r="AU1813" s="41"/>
      <c r="AW1813" s="41"/>
      <c r="AY1813" s="41"/>
      <c r="BA1813" s="41"/>
      <c r="BC1813" s="41"/>
      <c r="BE1813" s="41"/>
      <c r="BG1813" s="41"/>
      <c r="BI1813" s="41"/>
      <c r="BK1813" s="41"/>
      <c r="BM1813" s="41"/>
      <c r="BO1813" s="41"/>
    </row>
    <row r="1814" spans="13:67" x14ac:dyDescent="0.2">
      <c r="M1814" s="41"/>
      <c r="O1814" s="41"/>
      <c r="Q1814" s="41"/>
      <c r="S1814" s="41"/>
      <c r="U1814" s="41"/>
      <c r="W1814" s="41"/>
      <c r="Y1814" s="41"/>
      <c r="AA1814" s="41"/>
      <c r="AC1814" s="41"/>
      <c r="AE1814" s="41"/>
      <c r="AG1814" s="41"/>
      <c r="AI1814" s="41"/>
      <c r="AK1814" s="41"/>
      <c r="AM1814" s="41"/>
      <c r="AO1814" s="41"/>
      <c r="AQ1814" s="41"/>
      <c r="AS1814" s="41"/>
      <c r="AU1814" s="41"/>
      <c r="AW1814" s="41"/>
      <c r="AY1814" s="41"/>
      <c r="BA1814" s="41"/>
      <c r="BC1814" s="41"/>
      <c r="BE1814" s="41"/>
      <c r="BG1814" s="41"/>
      <c r="BI1814" s="41"/>
      <c r="BK1814" s="41"/>
      <c r="BM1814" s="41"/>
      <c r="BO1814" s="41"/>
    </row>
    <row r="1815" spans="13:67" x14ac:dyDescent="0.2">
      <c r="M1815" s="41"/>
      <c r="O1815" s="41"/>
      <c r="Q1815" s="41"/>
      <c r="S1815" s="41"/>
      <c r="U1815" s="41"/>
      <c r="W1815" s="41"/>
      <c r="Y1815" s="41"/>
      <c r="AA1815" s="41"/>
      <c r="AC1815" s="41"/>
      <c r="AE1815" s="41"/>
      <c r="AG1815" s="41"/>
      <c r="AI1815" s="41"/>
      <c r="AK1815" s="41"/>
      <c r="AM1815" s="41"/>
      <c r="AO1815" s="41"/>
      <c r="AQ1815" s="41"/>
      <c r="AS1815" s="41"/>
      <c r="AU1815" s="41"/>
      <c r="AW1815" s="41"/>
      <c r="AY1815" s="41"/>
      <c r="BA1815" s="41"/>
      <c r="BC1815" s="41"/>
      <c r="BE1815" s="41"/>
      <c r="BG1815" s="41"/>
      <c r="BI1815" s="41"/>
      <c r="BK1815" s="41"/>
      <c r="BM1815" s="41"/>
      <c r="BO1815" s="41"/>
    </row>
    <row r="1816" spans="13:67" x14ac:dyDescent="0.2">
      <c r="M1816" s="41"/>
      <c r="O1816" s="41"/>
      <c r="Q1816" s="41"/>
      <c r="S1816" s="41"/>
      <c r="U1816" s="41"/>
      <c r="W1816" s="41"/>
      <c r="Y1816" s="41"/>
      <c r="AA1816" s="41"/>
      <c r="AC1816" s="41"/>
      <c r="AE1816" s="41"/>
      <c r="AG1816" s="41"/>
      <c r="AI1816" s="41"/>
      <c r="AK1816" s="41"/>
      <c r="AM1816" s="41"/>
      <c r="AO1816" s="41"/>
      <c r="AQ1816" s="41"/>
      <c r="AS1816" s="41"/>
      <c r="AU1816" s="41"/>
      <c r="AW1816" s="41"/>
      <c r="AY1816" s="41"/>
      <c r="BA1816" s="41"/>
      <c r="BC1816" s="41"/>
      <c r="BE1816" s="41"/>
      <c r="BG1816" s="41"/>
      <c r="BI1816" s="41"/>
      <c r="BK1816" s="41"/>
      <c r="BM1816" s="41"/>
      <c r="BO1816" s="41"/>
    </row>
    <row r="1817" spans="13:67" x14ac:dyDescent="0.2">
      <c r="M1817" s="41"/>
      <c r="O1817" s="41"/>
      <c r="Q1817" s="41"/>
      <c r="S1817" s="41"/>
      <c r="U1817" s="41"/>
      <c r="W1817" s="41"/>
      <c r="Y1817" s="41"/>
      <c r="AA1817" s="41"/>
      <c r="AC1817" s="41"/>
      <c r="AE1817" s="41"/>
      <c r="AG1817" s="41"/>
      <c r="AI1817" s="41"/>
      <c r="AK1817" s="41"/>
      <c r="AM1817" s="41"/>
      <c r="AO1817" s="41"/>
      <c r="AQ1817" s="41"/>
      <c r="AS1817" s="41"/>
      <c r="AU1817" s="41"/>
      <c r="AW1817" s="41"/>
      <c r="AY1817" s="41"/>
      <c r="BA1817" s="41"/>
      <c r="BC1817" s="41"/>
      <c r="BE1817" s="41"/>
      <c r="BG1817" s="41"/>
      <c r="BI1817" s="41"/>
      <c r="BK1817" s="41"/>
      <c r="BM1817" s="41"/>
      <c r="BO1817" s="41"/>
    </row>
    <row r="1818" spans="13:67" x14ac:dyDescent="0.2">
      <c r="M1818" s="41"/>
      <c r="O1818" s="41"/>
      <c r="Q1818" s="41"/>
      <c r="S1818" s="41"/>
      <c r="U1818" s="41"/>
      <c r="W1818" s="41"/>
      <c r="Y1818" s="41"/>
      <c r="AA1818" s="41"/>
      <c r="AC1818" s="41"/>
      <c r="AE1818" s="41"/>
      <c r="AG1818" s="41"/>
      <c r="AI1818" s="41"/>
      <c r="AK1818" s="41"/>
      <c r="AM1818" s="41"/>
      <c r="AO1818" s="41"/>
      <c r="AQ1818" s="41"/>
      <c r="AS1818" s="41"/>
      <c r="AU1818" s="41"/>
      <c r="AW1818" s="41"/>
      <c r="AY1818" s="41"/>
      <c r="BA1818" s="41"/>
      <c r="BC1818" s="41"/>
      <c r="BE1818" s="41"/>
      <c r="BG1818" s="41"/>
      <c r="BI1818" s="41"/>
      <c r="BK1818" s="41"/>
      <c r="BM1818" s="41"/>
      <c r="BO1818" s="41"/>
    </row>
    <row r="1819" spans="13:67" x14ac:dyDescent="0.2">
      <c r="M1819" s="41"/>
      <c r="O1819" s="41"/>
      <c r="Q1819" s="41"/>
      <c r="S1819" s="41"/>
      <c r="U1819" s="41"/>
      <c r="W1819" s="41"/>
      <c r="Y1819" s="41"/>
      <c r="AA1819" s="41"/>
      <c r="AC1819" s="41"/>
      <c r="AE1819" s="41"/>
      <c r="AG1819" s="41"/>
      <c r="AI1819" s="41"/>
      <c r="AK1819" s="41"/>
      <c r="AM1819" s="41"/>
      <c r="AO1819" s="41"/>
      <c r="AQ1819" s="41"/>
      <c r="AS1819" s="41"/>
      <c r="AU1819" s="41"/>
      <c r="AW1819" s="41"/>
      <c r="AY1819" s="41"/>
      <c r="BA1819" s="41"/>
      <c r="BC1819" s="41"/>
      <c r="BE1819" s="41"/>
      <c r="BG1819" s="41"/>
      <c r="BI1819" s="41"/>
      <c r="BK1819" s="41"/>
      <c r="BM1819" s="41"/>
      <c r="BO1819" s="41"/>
    </row>
    <row r="1820" spans="13:67" x14ac:dyDescent="0.2">
      <c r="M1820" s="41"/>
      <c r="O1820" s="41"/>
      <c r="Q1820" s="41"/>
      <c r="S1820" s="41"/>
      <c r="U1820" s="41"/>
      <c r="W1820" s="41"/>
      <c r="Y1820" s="41"/>
      <c r="AA1820" s="41"/>
      <c r="AC1820" s="41"/>
      <c r="AE1820" s="41"/>
      <c r="AG1820" s="41"/>
      <c r="AI1820" s="41"/>
      <c r="AK1820" s="41"/>
      <c r="AM1820" s="41"/>
      <c r="AO1820" s="41"/>
      <c r="AQ1820" s="41"/>
      <c r="AS1820" s="41"/>
      <c r="AU1820" s="41"/>
      <c r="AW1820" s="41"/>
      <c r="AY1820" s="41"/>
      <c r="BA1820" s="41"/>
      <c r="BC1820" s="41"/>
      <c r="BE1820" s="41"/>
      <c r="BG1820" s="41"/>
      <c r="BI1820" s="41"/>
      <c r="BK1820" s="41"/>
      <c r="BM1820" s="41"/>
      <c r="BO1820" s="41"/>
    </row>
    <row r="1821" spans="13:67" x14ac:dyDescent="0.2">
      <c r="M1821" s="41"/>
      <c r="O1821" s="41"/>
      <c r="Q1821" s="41"/>
      <c r="S1821" s="41"/>
      <c r="U1821" s="41"/>
      <c r="W1821" s="41"/>
      <c r="Y1821" s="41"/>
      <c r="AA1821" s="41"/>
      <c r="AC1821" s="41"/>
      <c r="AE1821" s="41"/>
      <c r="AG1821" s="41"/>
      <c r="AI1821" s="41"/>
      <c r="AK1821" s="41"/>
      <c r="AM1821" s="41"/>
      <c r="AO1821" s="41"/>
      <c r="AQ1821" s="41"/>
      <c r="AS1821" s="41"/>
      <c r="AU1821" s="41"/>
      <c r="AW1821" s="41"/>
      <c r="AY1821" s="41"/>
      <c r="BA1821" s="41"/>
      <c r="BC1821" s="41"/>
      <c r="BE1821" s="41"/>
      <c r="BG1821" s="41"/>
      <c r="BI1821" s="41"/>
      <c r="BK1821" s="41"/>
      <c r="BM1821" s="41"/>
      <c r="BO1821" s="41"/>
    </row>
    <row r="1822" spans="13:67" x14ac:dyDescent="0.2">
      <c r="M1822" s="41"/>
      <c r="O1822" s="41"/>
      <c r="Q1822" s="41"/>
      <c r="S1822" s="41"/>
      <c r="U1822" s="41"/>
      <c r="W1822" s="41"/>
      <c r="Y1822" s="41"/>
      <c r="AA1822" s="41"/>
      <c r="AC1822" s="41"/>
      <c r="AE1822" s="41"/>
      <c r="AG1822" s="41"/>
      <c r="AI1822" s="41"/>
      <c r="AK1822" s="41"/>
      <c r="AM1822" s="41"/>
      <c r="AO1822" s="41"/>
      <c r="AQ1822" s="41"/>
      <c r="AS1822" s="41"/>
      <c r="AU1822" s="41"/>
      <c r="AW1822" s="41"/>
      <c r="AY1822" s="41"/>
      <c r="BA1822" s="41"/>
      <c r="BC1822" s="41"/>
      <c r="BE1822" s="41"/>
      <c r="BG1822" s="41"/>
      <c r="BI1822" s="41"/>
      <c r="BK1822" s="41"/>
      <c r="BM1822" s="41"/>
      <c r="BO1822" s="41"/>
    </row>
    <row r="1823" spans="13:67" x14ac:dyDescent="0.2">
      <c r="M1823" s="41"/>
      <c r="O1823" s="41"/>
      <c r="Q1823" s="41"/>
      <c r="S1823" s="41"/>
      <c r="U1823" s="41"/>
      <c r="W1823" s="41"/>
      <c r="Y1823" s="41"/>
      <c r="AA1823" s="41"/>
      <c r="AC1823" s="41"/>
      <c r="AE1823" s="41"/>
      <c r="AG1823" s="41"/>
      <c r="AI1823" s="41"/>
      <c r="AK1823" s="41"/>
      <c r="AM1823" s="41"/>
      <c r="AO1823" s="41"/>
      <c r="AQ1823" s="41"/>
      <c r="AS1823" s="41"/>
      <c r="AU1823" s="41"/>
      <c r="AW1823" s="41"/>
      <c r="AY1823" s="41"/>
      <c r="BA1823" s="41"/>
      <c r="BC1823" s="41"/>
      <c r="BE1823" s="41"/>
      <c r="BG1823" s="41"/>
      <c r="BI1823" s="41"/>
      <c r="BK1823" s="41"/>
      <c r="BM1823" s="41"/>
      <c r="BO1823" s="41"/>
    </row>
    <row r="1824" spans="13:67" x14ac:dyDescent="0.2">
      <c r="M1824" s="41"/>
      <c r="O1824" s="41"/>
      <c r="Q1824" s="41"/>
      <c r="S1824" s="41"/>
      <c r="U1824" s="41"/>
      <c r="W1824" s="41"/>
      <c r="Y1824" s="41"/>
      <c r="AA1824" s="41"/>
      <c r="AC1824" s="41"/>
      <c r="AE1824" s="41"/>
      <c r="AG1824" s="41"/>
      <c r="AI1824" s="41"/>
      <c r="AK1824" s="41"/>
      <c r="AM1824" s="41"/>
      <c r="AO1824" s="41"/>
      <c r="AQ1824" s="41"/>
      <c r="AS1824" s="41"/>
      <c r="AU1824" s="41"/>
      <c r="AW1824" s="41"/>
      <c r="AY1824" s="41"/>
      <c r="BA1824" s="41"/>
      <c r="BC1824" s="41"/>
      <c r="BE1824" s="41"/>
      <c r="BG1824" s="41"/>
      <c r="BI1824" s="41"/>
      <c r="BK1824" s="41"/>
      <c r="BM1824" s="41"/>
      <c r="BO1824" s="41"/>
    </row>
    <row r="1825" spans="13:67" x14ac:dyDescent="0.2">
      <c r="M1825" s="41"/>
      <c r="O1825" s="41"/>
      <c r="Q1825" s="41"/>
      <c r="S1825" s="41"/>
      <c r="U1825" s="41"/>
      <c r="W1825" s="41"/>
      <c r="Y1825" s="41"/>
      <c r="AA1825" s="41"/>
      <c r="AC1825" s="41"/>
      <c r="AE1825" s="41"/>
      <c r="AG1825" s="41"/>
      <c r="AI1825" s="41"/>
      <c r="AK1825" s="41"/>
      <c r="AM1825" s="41"/>
      <c r="AO1825" s="41"/>
      <c r="AQ1825" s="41"/>
      <c r="AS1825" s="41"/>
      <c r="AU1825" s="41"/>
      <c r="AW1825" s="41"/>
      <c r="AY1825" s="41"/>
      <c r="BA1825" s="41"/>
      <c r="BC1825" s="41"/>
      <c r="BE1825" s="41"/>
      <c r="BG1825" s="41"/>
      <c r="BI1825" s="41"/>
      <c r="BK1825" s="41"/>
      <c r="BM1825" s="41"/>
      <c r="BO1825" s="41"/>
    </row>
    <row r="1826" spans="13:67" x14ac:dyDescent="0.2">
      <c r="M1826" s="41"/>
      <c r="O1826" s="41"/>
      <c r="Q1826" s="41"/>
      <c r="S1826" s="41"/>
      <c r="U1826" s="41"/>
      <c r="W1826" s="41"/>
      <c r="Y1826" s="41"/>
      <c r="AA1826" s="41"/>
      <c r="AC1826" s="41"/>
      <c r="AE1826" s="41"/>
      <c r="AG1826" s="41"/>
      <c r="AI1826" s="41"/>
      <c r="AK1826" s="41"/>
      <c r="AM1826" s="41"/>
      <c r="AO1826" s="41"/>
      <c r="AQ1826" s="41"/>
      <c r="AS1826" s="41"/>
      <c r="AU1826" s="41"/>
      <c r="AW1826" s="41"/>
      <c r="AY1826" s="41"/>
      <c r="BA1826" s="41"/>
      <c r="BC1826" s="41"/>
      <c r="BE1826" s="41"/>
      <c r="BG1826" s="41"/>
      <c r="BI1826" s="41"/>
      <c r="BK1826" s="41"/>
      <c r="BM1826" s="41"/>
      <c r="BO1826" s="41"/>
    </row>
    <row r="1827" spans="13:67" x14ac:dyDescent="0.2">
      <c r="M1827" s="41"/>
      <c r="O1827" s="41"/>
      <c r="Q1827" s="41"/>
      <c r="S1827" s="41"/>
      <c r="U1827" s="41"/>
      <c r="W1827" s="41"/>
      <c r="Y1827" s="41"/>
      <c r="AA1827" s="41"/>
      <c r="AC1827" s="41"/>
      <c r="AE1827" s="41"/>
      <c r="AG1827" s="41"/>
      <c r="AI1827" s="41"/>
      <c r="AK1827" s="41"/>
      <c r="AM1827" s="41"/>
      <c r="AO1827" s="41"/>
      <c r="AQ1827" s="41"/>
      <c r="AS1827" s="41"/>
      <c r="AU1827" s="41"/>
      <c r="AW1827" s="41"/>
      <c r="AY1827" s="41"/>
      <c r="BA1827" s="41"/>
      <c r="BC1827" s="41"/>
      <c r="BE1827" s="41"/>
      <c r="BG1827" s="41"/>
      <c r="BI1827" s="41"/>
      <c r="BK1827" s="41"/>
      <c r="BM1827" s="41"/>
      <c r="BO1827" s="41"/>
    </row>
    <row r="1828" spans="13:67" x14ac:dyDescent="0.2">
      <c r="M1828" s="41"/>
      <c r="O1828" s="41"/>
      <c r="Q1828" s="41"/>
      <c r="S1828" s="41"/>
      <c r="U1828" s="41"/>
      <c r="W1828" s="41"/>
      <c r="Y1828" s="41"/>
      <c r="AA1828" s="41"/>
      <c r="AC1828" s="41"/>
      <c r="AE1828" s="41"/>
      <c r="AG1828" s="41"/>
      <c r="AI1828" s="41"/>
      <c r="AK1828" s="41"/>
      <c r="AM1828" s="41"/>
      <c r="AO1828" s="41"/>
      <c r="AQ1828" s="41"/>
      <c r="AS1828" s="41"/>
      <c r="AU1828" s="41"/>
      <c r="AW1828" s="41"/>
      <c r="AY1828" s="41"/>
      <c r="BA1828" s="41"/>
      <c r="BC1828" s="41"/>
      <c r="BE1828" s="41"/>
      <c r="BG1828" s="41"/>
      <c r="BI1828" s="41"/>
      <c r="BK1828" s="41"/>
      <c r="BM1828" s="41"/>
      <c r="BO1828" s="41"/>
    </row>
    <row r="1829" spans="13:67" x14ac:dyDescent="0.2">
      <c r="M1829" s="41"/>
      <c r="O1829" s="41"/>
      <c r="Q1829" s="41"/>
      <c r="S1829" s="41"/>
      <c r="U1829" s="41"/>
      <c r="W1829" s="41"/>
      <c r="Y1829" s="41"/>
      <c r="AA1829" s="41"/>
      <c r="AC1829" s="41"/>
      <c r="AE1829" s="41"/>
      <c r="AG1829" s="41"/>
      <c r="AI1829" s="41"/>
      <c r="AK1829" s="41"/>
      <c r="AM1829" s="41"/>
      <c r="AO1829" s="41"/>
      <c r="AQ1829" s="41"/>
      <c r="AS1829" s="41"/>
      <c r="AU1829" s="41"/>
      <c r="AW1829" s="41"/>
      <c r="AY1829" s="41"/>
      <c r="BA1829" s="41"/>
      <c r="BC1829" s="41"/>
      <c r="BE1829" s="41"/>
      <c r="BG1829" s="41"/>
      <c r="BI1829" s="41"/>
      <c r="BK1829" s="41"/>
      <c r="BM1829" s="41"/>
      <c r="BO1829" s="41"/>
    </row>
    <row r="1830" spans="13:67" x14ac:dyDescent="0.2">
      <c r="M1830" s="41"/>
      <c r="O1830" s="41"/>
      <c r="Q1830" s="41"/>
      <c r="S1830" s="41"/>
      <c r="U1830" s="41"/>
      <c r="W1830" s="41"/>
      <c r="Y1830" s="41"/>
      <c r="AA1830" s="41"/>
      <c r="AC1830" s="41"/>
      <c r="AE1830" s="41"/>
      <c r="AG1830" s="41"/>
      <c r="AI1830" s="41"/>
      <c r="AK1830" s="41"/>
      <c r="AM1830" s="41"/>
      <c r="AO1830" s="41"/>
      <c r="AQ1830" s="41"/>
      <c r="AS1830" s="41"/>
      <c r="AU1830" s="41"/>
      <c r="AW1830" s="41"/>
      <c r="AY1830" s="41"/>
      <c r="BA1830" s="41"/>
      <c r="BC1830" s="41"/>
      <c r="BE1830" s="41"/>
      <c r="BG1830" s="41"/>
      <c r="BI1830" s="41"/>
      <c r="BK1830" s="41"/>
      <c r="BM1830" s="41"/>
      <c r="BO1830" s="41"/>
    </row>
    <row r="1831" spans="13:67" x14ac:dyDescent="0.2">
      <c r="M1831" s="41"/>
      <c r="O1831" s="41"/>
      <c r="Q1831" s="41"/>
      <c r="S1831" s="41"/>
      <c r="U1831" s="41"/>
      <c r="W1831" s="41"/>
      <c r="Y1831" s="41"/>
      <c r="AA1831" s="41"/>
      <c r="AC1831" s="41"/>
      <c r="AE1831" s="41"/>
      <c r="AG1831" s="41"/>
      <c r="AI1831" s="41"/>
      <c r="AK1831" s="41"/>
      <c r="AM1831" s="41"/>
      <c r="AO1831" s="41"/>
      <c r="AQ1831" s="41"/>
      <c r="AS1831" s="41"/>
      <c r="AU1831" s="41"/>
      <c r="AW1831" s="41"/>
      <c r="AY1831" s="41"/>
      <c r="BA1831" s="41"/>
      <c r="BC1831" s="41"/>
      <c r="BE1831" s="41"/>
      <c r="BG1831" s="41"/>
      <c r="BI1831" s="41"/>
      <c r="BK1831" s="41"/>
      <c r="BM1831" s="41"/>
      <c r="BO1831" s="41"/>
    </row>
    <row r="1832" spans="13:67" x14ac:dyDescent="0.2">
      <c r="M1832" s="41"/>
      <c r="O1832" s="41"/>
      <c r="Q1832" s="41"/>
      <c r="S1832" s="41"/>
      <c r="U1832" s="41"/>
      <c r="W1832" s="41"/>
      <c r="Y1832" s="41"/>
      <c r="AA1832" s="41"/>
      <c r="AC1832" s="41"/>
      <c r="AE1832" s="41"/>
      <c r="AG1832" s="41"/>
      <c r="AI1832" s="41"/>
      <c r="AK1832" s="41"/>
      <c r="AM1832" s="41"/>
      <c r="AO1832" s="41"/>
      <c r="AQ1832" s="41"/>
      <c r="AS1832" s="41"/>
      <c r="AU1832" s="41"/>
      <c r="AW1832" s="41"/>
      <c r="AY1832" s="41"/>
      <c r="BA1832" s="41"/>
      <c r="BC1832" s="41"/>
      <c r="BE1832" s="41"/>
      <c r="BG1832" s="41"/>
      <c r="BI1832" s="41"/>
      <c r="BK1832" s="41"/>
      <c r="BM1832" s="41"/>
      <c r="BO1832" s="41"/>
    </row>
    <row r="1833" spans="13:67" x14ac:dyDescent="0.2">
      <c r="M1833" s="41"/>
      <c r="O1833" s="41"/>
      <c r="Q1833" s="41"/>
      <c r="S1833" s="41"/>
      <c r="U1833" s="41"/>
      <c r="W1833" s="41"/>
      <c r="Y1833" s="41"/>
      <c r="AA1833" s="41"/>
      <c r="AC1833" s="41"/>
      <c r="AE1833" s="41"/>
      <c r="AG1833" s="41"/>
      <c r="AI1833" s="41"/>
      <c r="AK1833" s="41"/>
      <c r="AM1833" s="41"/>
      <c r="AO1833" s="41"/>
      <c r="AQ1833" s="41"/>
      <c r="AS1833" s="41"/>
      <c r="AU1833" s="41"/>
      <c r="AW1833" s="41"/>
      <c r="AY1833" s="41"/>
      <c r="BA1833" s="41"/>
      <c r="BC1833" s="41"/>
      <c r="BE1833" s="41"/>
      <c r="BG1833" s="41"/>
      <c r="BI1833" s="41"/>
      <c r="BK1833" s="41"/>
      <c r="BM1833" s="41"/>
      <c r="BO1833" s="41"/>
    </row>
    <row r="1834" spans="13:67" x14ac:dyDescent="0.2">
      <c r="M1834" s="41"/>
      <c r="O1834" s="41"/>
      <c r="Q1834" s="41"/>
      <c r="S1834" s="41"/>
      <c r="U1834" s="41"/>
      <c r="W1834" s="41"/>
      <c r="Y1834" s="41"/>
      <c r="AA1834" s="41"/>
      <c r="AC1834" s="41"/>
      <c r="AE1834" s="41"/>
      <c r="AG1834" s="41"/>
      <c r="AI1834" s="41"/>
      <c r="AK1834" s="41"/>
      <c r="AM1834" s="41"/>
      <c r="AO1834" s="41"/>
      <c r="AQ1834" s="41"/>
      <c r="AS1834" s="41"/>
      <c r="AU1834" s="41"/>
      <c r="AW1834" s="41"/>
      <c r="AY1834" s="41"/>
      <c r="BA1834" s="41"/>
      <c r="BC1834" s="41"/>
      <c r="BE1834" s="41"/>
      <c r="BG1834" s="41"/>
      <c r="BI1834" s="41"/>
      <c r="BK1834" s="41"/>
      <c r="BM1834" s="41"/>
      <c r="BO1834" s="41"/>
    </row>
    <row r="1835" spans="13:67" x14ac:dyDescent="0.2">
      <c r="M1835" s="41"/>
      <c r="O1835" s="41"/>
      <c r="Q1835" s="41"/>
      <c r="S1835" s="41"/>
      <c r="U1835" s="41"/>
      <c r="W1835" s="41"/>
      <c r="Y1835" s="41"/>
      <c r="AA1835" s="41"/>
      <c r="AC1835" s="41"/>
      <c r="AE1835" s="41"/>
      <c r="AG1835" s="41"/>
      <c r="AI1835" s="41"/>
      <c r="AK1835" s="41"/>
      <c r="AM1835" s="41"/>
      <c r="AO1835" s="41"/>
      <c r="AQ1835" s="41"/>
      <c r="AS1835" s="41"/>
      <c r="AU1835" s="41"/>
      <c r="AW1835" s="41"/>
      <c r="AY1835" s="41"/>
      <c r="BA1835" s="41"/>
      <c r="BC1835" s="41"/>
      <c r="BE1835" s="41"/>
      <c r="BG1835" s="41"/>
      <c r="BI1835" s="41"/>
      <c r="BK1835" s="41"/>
      <c r="BM1835" s="41"/>
      <c r="BO1835" s="41"/>
    </row>
    <row r="1836" spans="13:67" x14ac:dyDescent="0.2">
      <c r="M1836" s="41"/>
      <c r="O1836" s="41"/>
      <c r="Q1836" s="41"/>
      <c r="S1836" s="41"/>
      <c r="U1836" s="41"/>
      <c r="W1836" s="41"/>
      <c r="Y1836" s="41"/>
      <c r="AA1836" s="41"/>
      <c r="AC1836" s="41"/>
      <c r="AE1836" s="41"/>
      <c r="AG1836" s="41"/>
      <c r="AI1836" s="41"/>
      <c r="AK1836" s="41"/>
      <c r="AM1836" s="41"/>
      <c r="AO1836" s="41"/>
      <c r="AQ1836" s="41"/>
      <c r="AS1836" s="41"/>
      <c r="AU1836" s="41"/>
      <c r="AW1836" s="41"/>
      <c r="AY1836" s="41"/>
      <c r="BA1836" s="41"/>
      <c r="BC1836" s="41"/>
      <c r="BE1836" s="41"/>
      <c r="BG1836" s="41"/>
      <c r="BI1836" s="41"/>
      <c r="BK1836" s="41"/>
      <c r="BM1836" s="41"/>
      <c r="BO1836" s="41"/>
    </row>
    <row r="1837" spans="13:67" x14ac:dyDescent="0.2">
      <c r="M1837" s="41"/>
      <c r="O1837" s="41"/>
      <c r="Q1837" s="41"/>
      <c r="S1837" s="41"/>
      <c r="U1837" s="41"/>
      <c r="W1837" s="41"/>
      <c r="Y1837" s="41"/>
      <c r="AA1837" s="41"/>
      <c r="AC1837" s="41"/>
      <c r="AE1837" s="41"/>
      <c r="AG1837" s="41"/>
      <c r="AI1837" s="41"/>
      <c r="AK1837" s="41"/>
      <c r="AM1837" s="41"/>
      <c r="AO1837" s="41"/>
      <c r="AQ1837" s="41"/>
      <c r="AS1837" s="41"/>
      <c r="AU1837" s="41"/>
      <c r="AW1837" s="41"/>
      <c r="AY1837" s="41"/>
      <c r="BA1837" s="41"/>
      <c r="BC1837" s="41"/>
      <c r="BE1837" s="41"/>
      <c r="BG1837" s="41"/>
      <c r="BI1837" s="41"/>
      <c r="BK1837" s="41"/>
      <c r="BM1837" s="41"/>
      <c r="BO1837" s="41"/>
    </row>
    <row r="1838" spans="13:67" x14ac:dyDescent="0.2">
      <c r="M1838" s="41"/>
      <c r="O1838" s="41"/>
      <c r="Q1838" s="41"/>
      <c r="S1838" s="41"/>
      <c r="U1838" s="41"/>
      <c r="W1838" s="41"/>
      <c r="Y1838" s="41"/>
      <c r="AA1838" s="41"/>
      <c r="AC1838" s="41"/>
      <c r="AE1838" s="41"/>
      <c r="AG1838" s="41"/>
      <c r="AI1838" s="41"/>
      <c r="AK1838" s="41"/>
      <c r="AM1838" s="41"/>
      <c r="AO1838" s="41"/>
      <c r="AQ1838" s="41"/>
      <c r="AS1838" s="41"/>
      <c r="AU1838" s="41"/>
      <c r="AW1838" s="41"/>
      <c r="AY1838" s="41"/>
      <c r="BA1838" s="41"/>
      <c r="BC1838" s="41"/>
      <c r="BE1838" s="41"/>
      <c r="BG1838" s="41"/>
      <c r="BI1838" s="41"/>
      <c r="BK1838" s="41"/>
      <c r="BM1838" s="41"/>
      <c r="BO1838" s="41"/>
    </row>
    <row r="1839" spans="13:67" x14ac:dyDescent="0.2">
      <c r="M1839" s="41"/>
      <c r="O1839" s="41"/>
      <c r="Q1839" s="41"/>
      <c r="S1839" s="41"/>
      <c r="U1839" s="41"/>
      <c r="W1839" s="41"/>
      <c r="Y1839" s="41"/>
      <c r="AA1839" s="41"/>
      <c r="AC1839" s="41"/>
      <c r="AE1839" s="41"/>
      <c r="AG1839" s="41"/>
      <c r="AI1839" s="41"/>
      <c r="AK1839" s="41"/>
      <c r="AM1839" s="41"/>
      <c r="AO1839" s="41"/>
      <c r="AQ1839" s="41"/>
      <c r="AS1839" s="41"/>
      <c r="AU1839" s="41"/>
      <c r="AW1839" s="41"/>
      <c r="AY1839" s="41"/>
      <c r="BA1839" s="41"/>
      <c r="BC1839" s="41"/>
      <c r="BE1839" s="41"/>
      <c r="BG1839" s="41"/>
      <c r="BI1839" s="41"/>
      <c r="BK1839" s="41"/>
      <c r="BM1839" s="41"/>
      <c r="BO1839" s="41"/>
    </row>
    <row r="1840" spans="13:67" x14ac:dyDescent="0.2">
      <c r="M1840" s="41"/>
      <c r="O1840" s="41"/>
      <c r="Q1840" s="41"/>
      <c r="S1840" s="41"/>
      <c r="U1840" s="41"/>
      <c r="W1840" s="41"/>
      <c r="Y1840" s="41"/>
      <c r="AA1840" s="41"/>
      <c r="AC1840" s="41"/>
      <c r="AE1840" s="41"/>
      <c r="AG1840" s="41"/>
      <c r="AI1840" s="41"/>
      <c r="AK1840" s="41"/>
      <c r="AM1840" s="41"/>
      <c r="AO1840" s="41"/>
      <c r="AQ1840" s="41"/>
      <c r="AS1840" s="41"/>
      <c r="AU1840" s="41"/>
      <c r="AW1840" s="41"/>
      <c r="AY1840" s="41"/>
      <c r="BA1840" s="41"/>
      <c r="BC1840" s="41"/>
      <c r="BE1840" s="41"/>
      <c r="BG1840" s="41"/>
      <c r="BI1840" s="41"/>
      <c r="BK1840" s="41"/>
      <c r="BM1840" s="41"/>
      <c r="BO1840" s="41"/>
    </row>
    <row r="1841" spans="13:67" x14ac:dyDescent="0.2">
      <c r="M1841" s="41"/>
      <c r="O1841" s="41"/>
      <c r="Q1841" s="41"/>
      <c r="S1841" s="41"/>
      <c r="U1841" s="41"/>
      <c r="W1841" s="41"/>
      <c r="Y1841" s="41"/>
      <c r="AA1841" s="41"/>
      <c r="AC1841" s="41"/>
      <c r="AE1841" s="41"/>
      <c r="AG1841" s="41"/>
      <c r="AI1841" s="41"/>
      <c r="AK1841" s="41"/>
      <c r="AM1841" s="41"/>
      <c r="AO1841" s="41"/>
      <c r="AQ1841" s="41"/>
      <c r="AS1841" s="41"/>
      <c r="AU1841" s="41"/>
      <c r="AW1841" s="41"/>
      <c r="AY1841" s="41"/>
      <c r="BA1841" s="41"/>
      <c r="BC1841" s="41"/>
      <c r="BE1841" s="41"/>
      <c r="BG1841" s="41"/>
      <c r="BI1841" s="41"/>
      <c r="BK1841" s="41"/>
      <c r="BM1841" s="41"/>
      <c r="BO1841" s="41"/>
    </row>
    <row r="1842" spans="13:67" x14ac:dyDescent="0.2">
      <c r="M1842" s="41"/>
      <c r="O1842" s="41"/>
      <c r="Q1842" s="41"/>
      <c r="S1842" s="41"/>
      <c r="U1842" s="41"/>
      <c r="W1842" s="41"/>
      <c r="Y1842" s="41"/>
      <c r="AA1842" s="41"/>
      <c r="AC1842" s="41"/>
      <c r="AE1842" s="41"/>
      <c r="AG1842" s="41"/>
      <c r="AI1842" s="41"/>
      <c r="AK1842" s="41"/>
      <c r="AM1842" s="41"/>
      <c r="AO1842" s="41"/>
      <c r="AQ1842" s="41"/>
      <c r="AS1842" s="41"/>
      <c r="AU1842" s="41"/>
      <c r="AW1842" s="41"/>
      <c r="AY1842" s="41"/>
      <c r="BA1842" s="41"/>
      <c r="BC1842" s="41"/>
      <c r="BE1842" s="41"/>
      <c r="BG1842" s="41"/>
      <c r="BI1842" s="41"/>
      <c r="BK1842" s="41"/>
      <c r="BM1842" s="41"/>
      <c r="BO1842" s="41"/>
    </row>
    <row r="1843" spans="13:67" x14ac:dyDescent="0.2">
      <c r="M1843" s="41"/>
      <c r="O1843" s="41"/>
      <c r="Q1843" s="41"/>
      <c r="S1843" s="41"/>
      <c r="U1843" s="41"/>
      <c r="W1843" s="41"/>
      <c r="Y1843" s="41"/>
      <c r="AA1843" s="41"/>
      <c r="AC1843" s="41"/>
      <c r="AE1843" s="41"/>
      <c r="AG1843" s="41"/>
      <c r="AI1843" s="41"/>
      <c r="AK1843" s="41"/>
      <c r="AM1843" s="41"/>
      <c r="AO1843" s="41"/>
      <c r="AQ1843" s="41"/>
      <c r="AS1843" s="41"/>
      <c r="AU1843" s="41"/>
      <c r="AW1843" s="41"/>
      <c r="AY1843" s="41"/>
      <c r="BA1843" s="41"/>
      <c r="BC1843" s="41"/>
      <c r="BE1843" s="41"/>
      <c r="BG1843" s="41"/>
      <c r="BI1843" s="41"/>
      <c r="BK1843" s="41"/>
      <c r="BM1843" s="41"/>
      <c r="BO1843" s="41"/>
    </row>
    <row r="1844" spans="13:67" x14ac:dyDescent="0.2">
      <c r="M1844" s="41"/>
      <c r="O1844" s="41"/>
      <c r="Q1844" s="41"/>
      <c r="S1844" s="41"/>
      <c r="U1844" s="41"/>
      <c r="W1844" s="41"/>
      <c r="Y1844" s="41"/>
      <c r="AA1844" s="41"/>
      <c r="AC1844" s="41"/>
      <c r="AE1844" s="41"/>
      <c r="AG1844" s="41"/>
      <c r="AI1844" s="41"/>
      <c r="AK1844" s="41"/>
      <c r="AM1844" s="41"/>
      <c r="AO1844" s="41"/>
      <c r="AQ1844" s="41"/>
      <c r="AS1844" s="41"/>
      <c r="AU1844" s="41"/>
      <c r="AW1844" s="41"/>
      <c r="AY1844" s="41"/>
      <c r="BA1844" s="41"/>
      <c r="BC1844" s="41"/>
      <c r="BE1844" s="41"/>
      <c r="BG1844" s="41"/>
      <c r="BI1844" s="41"/>
      <c r="BK1844" s="41"/>
      <c r="BM1844" s="41"/>
      <c r="BO1844" s="41"/>
    </row>
    <row r="1845" spans="13:67" x14ac:dyDescent="0.2">
      <c r="M1845" s="41"/>
      <c r="O1845" s="41"/>
      <c r="Q1845" s="41"/>
      <c r="S1845" s="41"/>
      <c r="U1845" s="41"/>
      <c r="W1845" s="41"/>
      <c r="Y1845" s="41"/>
      <c r="AA1845" s="41"/>
      <c r="AC1845" s="41"/>
      <c r="AE1845" s="41"/>
      <c r="AG1845" s="41"/>
      <c r="AI1845" s="41"/>
      <c r="AK1845" s="41"/>
      <c r="AM1845" s="41"/>
      <c r="AO1845" s="41"/>
      <c r="AQ1845" s="41"/>
      <c r="AS1845" s="41"/>
      <c r="AU1845" s="41"/>
      <c r="AW1845" s="41"/>
      <c r="AY1845" s="41"/>
      <c r="BA1845" s="41"/>
      <c r="BC1845" s="41"/>
      <c r="BE1845" s="41"/>
      <c r="BG1845" s="41"/>
      <c r="BI1845" s="41"/>
      <c r="BK1845" s="41"/>
      <c r="BM1845" s="41"/>
      <c r="BO1845" s="41"/>
    </row>
    <row r="1846" spans="13:67" x14ac:dyDescent="0.2">
      <c r="M1846" s="41"/>
      <c r="O1846" s="41"/>
      <c r="Q1846" s="41"/>
      <c r="S1846" s="41"/>
      <c r="U1846" s="41"/>
      <c r="W1846" s="41"/>
      <c r="Y1846" s="41"/>
      <c r="AA1846" s="41"/>
      <c r="AC1846" s="41"/>
      <c r="AE1846" s="41"/>
      <c r="AG1846" s="41"/>
      <c r="AI1846" s="41"/>
      <c r="AK1846" s="41"/>
      <c r="AM1846" s="41"/>
      <c r="AO1846" s="41"/>
      <c r="AQ1846" s="41"/>
      <c r="AS1846" s="41"/>
      <c r="AU1846" s="41"/>
      <c r="AW1846" s="41"/>
      <c r="AY1846" s="41"/>
      <c r="BA1846" s="41"/>
      <c r="BC1846" s="41"/>
      <c r="BE1846" s="41"/>
      <c r="BG1846" s="41"/>
      <c r="BI1846" s="41"/>
      <c r="BK1846" s="41"/>
      <c r="BM1846" s="41"/>
      <c r="BO1846" s="41"/>
    </row>
    <row r="1847" spans="13:67" x14ac:dyDescent="0.2">
      <c r="M1847" s="41"/>
      <c r="O1847" s="41"/>
      <c r="Q1847" s="41"/>
      <c r="S1847" s="41"/>
      <c r="U1847" s="41"/>
      <c r="W1847" s="41"/>
      <c r="Y1847" s="41"/>
      <c r="AA1847" s="41"/>
      <c r="AC1847" s="41"/>
      <c r="AE1847" s="41"/>
      <c r="AG1847" s="41"/>
      <c r="AI1847" s="41"/>
      <c r="AK1847" s="41"/>
      <c r="AM1847" s="41"/>
      <c r="AO1847" s="41"/>
      <c r="AQ1847" s="41"/>
      <c r="AS1847" s="41"/>
      <c r="AU1847" s="41"/>
      <c r="AW1847" s="41"/>
      <c r="AY1847" s="41"/>
      <c r="BA1847" s="41"/>
      <c r="BC1847" s="41"/>
      <c r="BE1847" s="41"/>
      <c r="BG1847" s="41"/>
      <c r="BI1847" s="41"/>
      <c r="BK1847" s="41"/>
      <c r="BM1847" s="41"/>
      <c r="BO1847" s="41"/>
    </row>
    <row r="1848" spans="13:67" x14ac:dyDescent="0.2">
      <c r="M1848" s="41"/>
      <c r="O1848" s="41"/>
      <c r="Q1848" s="41"/>
      <c r="S1848" s="41"/>
      <c r="U1848" s="41"/>
      <c r="W1848" s="41"/>
      <c r="Y1848" s="41"/>
      <c r="AA1848" s="41"/>
      <c r="AC1848" s="41"/>
      <c r="AE1848" s="41"/>
      <c r="AG1848" s="41"/>
      <c r="AI1848" s="41"/>
      <c r="AK1848" s="41"/>
      <c r="AM1848" s="41"/>
      <c r="AO1848" s="41"/>
      <c r="AQ1848" s="41"/>
      <c r="AS1848" s="41"/>
      <c r="AU1848" s="41"/>
      <c r="AW1848" s="41"/>
      <c r="AY1848" s="41"/>
      <c r="BA1848" s="41"/>
      <c r="BC1848" s="41"/>
      <c r="BE1848" s="41"/>
      <c r="BG1848" s="41"/>
      <c r="BI1848" s="41"/>
      <c r="BK1848" s="41"/>
      <c r="BM1848" s="41"/>
      <c r="BO1848" s="41"/>
    </row>
    <row r="1849" spans="13:67" x14ac:dyDescent="0.2">
      <c r="M1849" s="41"/>
      <c r="O1849" s="41"/>
      <c r="Q1849" s="41"/>
      <c r="S1849" s="41"/>
      <c r="U1849" s="41"/>
      <c r="W1849" s="41"/>
      <c r="Y1849" s="41"/>
      <c r="AA1849" s="41"/>
      <c r="AC1849" s="41"/>
      <c r="AE1849" s="41"/>
      <c r="AG1849" s="41"/>
      <c r="AI1849" s="41"/>
      <c r="AK1849" s="41"/>
      <c r="AM1849" s="41"/>
      <c r="AO1849" s="41"/>
      <c r="AQ1849" s="41"/>
      <c r="AS1849" s="41"/>
      <c r="AU1849" s="41"/>
      <c r="AW1849" s="41"/>
      <c r="AY1849" s="41"/>
      <c r="BA1849" s="41"/>
      <c r="BC1849" s="41"/>
      <c r="BE1849" s="41"/>
      <c r="BG1849" s="41"/>
      <c r="BI1849" s="41"/>
      <c r="BK1849" s="41"/>
      <c r="BM1849" s="41"/>
      <c r="BO1849" s="41"/>
    </row>
    <row r="1850" spans="13:67" x14ac:dyDescent="0.2">
      <c r="M1850" s="41"/>
      <c r="O1850" s="41"/>
      <c r="Q1850" s="41"/>
      <c r="S1850" s="41"/>
      <c r="U1850" s="41"/>
      <c r="W1850" s="41"/>
      <c r="Y1850" s="41"/>
      <c r="AA1850" s="41"/>
      <c r="AC1850" s="41"/>
      <c r="AE1850" s="41"/>
      <c r="AG1850" s="41"/>
      <c r="AI1850" s="41"/>
      <c r="AK1850" s="41"/>
      <c r="AM1850" s="41"/>
      <c r="AO1850" s="41"/>
      <c r="AQ1850" s="41"/>
      <c r="AS1850" s="41"/>
      <c r="AU1850" s="41"/>
      <c r="AW1850" s="41"/>
      <c r="AY1850" s="41"/>
      <c r="BA1850" s="41"/>
      <c r="BC1850" s="41"/>
      <c r="BE1850" s="41"/>
      <c r="BG1850" s="41"/>
      <c r="BI1850" s="41"/>
      <c r="BK1850" s="41"/>
      <c r="BM1850" s="41"/>
      <c r="BO1850" s="41"/>
    </row>
    <row r="1851" spans="13:67" x14ac:dyDescent="0.2">
      <c r="M1851" s="41"/>
      <c r="O1851" s="41"/>
      <c r="Q1851" s="41"/>
      <c r="S1851" s="41"/>
      <c r="U1851" s="41"/>
      <c r="W1851" s="41"/>
      <c r="Y1851" s="41"/>
      <c r="AA1851" s="41"/>
      <c r="AC1851" s="41"/>
      <c r="AE1851" s="41"/>
      <c r="AG1851" s="41"/>
      <c r="AI1851" s="41"/>
      <c r="AK1851" s="41"/>
      <c r="AM1851" s="41"/>
      <c r="AO1851" s="41"/>
      <c r="AQ1851" s="41"/>
      <c r="AS1851" s="41"/>
      <c r="AU1851" s="41"/>
      <c r="AW1851" s="41"/>
      <c r="AY1851" s="41"/>
      <c r="BA1851" s="41"/>
      <c r="BC1851" s="41"/>
      <c r="BE1851" s="41"/>
      <c r="BG1851" s="41"/>
      <c r="BI1851" s="41"/>
      <c r="BK1851" s="41"/>
      <c r="BM1851" s="41"/>
      <c r="BO1851" s="41"/>
    </row>
    <row r="1852" spans="13:67" x14ac:dyDescent="0.2">
      <c r="M1852" s="41"/>
      <c r="O1852" s="41"/>
      <c r="Q1852" s="41"/>
      <c r="S1852" s="41"/>
      <c r="U1852" s="41"/>
      <c r="W1852" s="41"/>
      <c r="Y1852" s="41"/>
      <c r="AA1852" s="41"/>
      <c r="AC1852" s="41"/>
      <c r="AE1852" s="41"/>
      <c r="AG1852" s="41"/>
      <c r="AI1852" s="41"/>
      <c r="AK1852" s="41"/>
      <c r="AM1852" s="41"/>
      <c r="AO1852" s="41"/>
      <c r="AQ1852" s="41"/>
      <c r="AS1852" s="41"/>
      <c r="AU1852" s="41"/>
      <c r="AW1852" s="41"/>
      <c r="AY1852" s="41"/>
      <c r="BA1852" s="41"/>
      <c r="BC1852" s="41"/>
      <c r="BE1852" s="41"/>
      <c r="BG1852" s="41"/>
      <c r="BI1852" s="41"/>
      <c r="BK1852" s="41"/>
      <c r="BM1852" s="41"/>
      <c r="BO1852" s="41"/>
    </row>
    <row r="1853" spans="13:67" x14ac:dyDescent="0.2">
      <c r="M1853" s="41"/>
      <c r="O1853" s="41"/>
      <c r="Q1853" s="41"/>
      <c r="S1853" s="41"/>
      <c r="U1853" s="41"/>
      <c r="W1853" s="41"/>
      <c r="Y1853" s="41"/>
      <c r="AA1853" s="41"/>
      <c r="AC1853" s="41"/>
      <c r="AE1853" s="41"/>
      <c r="AG1853" s="41"/>
      <c r="AI1853" s="41"/>
      <c r="AK1853" s="41"/>
      <c r="AM1853" s="41"/>
      <c r="AO1853" s="41"/>
      <c r="AQ1853" s="41"/>
      <c r="AS1853" s="41"/>
      <c r="AU1853" s="41"/>
      <c r="AW1853" s="41"/>
      <c r="AY1853" s="41"/>
      <c r="BA1853" s="41"/>
      <c r="BC1853" s="41"/>
      <c r="BE1853" s="41"/>
      <c r="BG1853" s="41"/>
      <c r="BI1853" s="41"/>
      <c r="BK1853" s="41"/>
      <c r="BM1853" s="41"/>
      <c r="BO1853" s="41"/>
    </row>
    <row r="1854" spans="13:67" x14ac:dyDescent="0.2">
      <c r="M1854" s="41"/>
      <c r="O1854" s="41"/>
      <c r="Q1854" s="41"/>
      <c r="S1854" s="41"/>
      <c r="U1854" s="41"/>
      <c r="W1854" s="41"/>
      <c r="Y1854" s="41"/>
      <c r="AA1854" s="41"/>
      <c r="AC1854" s="41"/>
      <c r="AE1854" s="41"/>
      <c r="AG1854" s="41"/>
      <c r="AI1854" s="41"/>
      <c r="AK1854" s="41"/>
      <c r="AM1854" s="41"/>
      <c r="AO1854" s="41"/>
      <c r="AQ1854" s="41"/>
      <c r="AS1854" s="41"/>
      <c r="AU1854" s="41"/>
      <c r="AW1854" s="41"/>
      <c r="AY1854" s="41"/>
      <c r="BA1854" s="41"/>
      <c r="BC1854" s="41"/>
      <c r="BE1854" s="41"/>
      <c r="BG1854" s="41"/>
      <c r="BI1854" s="41"/>
      <c r="BK1854" s="41"/>
      <c r="BM1854" s="41"/>
      <c r="BO1854" s="41"/>
    </row>
    <row r="1855" spans="13:67" x14ac:dyDescent="0.2">
      <c r="M1855" s="41"/>
      <c r="O1855" s="41"/>
      <c r="Q1855" s="41"/>
      <c r="S1855" s="41"/>
      <c r="U1855" s="41"/>
      <c r="W1855" s="41"/>
      <c r="Y1855" s="41"/>
      <c r="AA1855" s="41"/>
      <c r="AC1855" s="41"/>
      <c r="AE1855" s="41"/>
      <c r="AG1855" s="41"/>
      <c r="AI1855" s="41"/>
      <c r="AK1855" s="41"/>
      <c r="AM1855" s="41"/>
      <c r="AO1855" s="41"/>
      <c r="AQ1855" s="41"/>
      <c r="AS1855" s="41"/>
      <c r="AU1855" s="41"/>
      <c r="AW1855" s="41"/>
      <c r="AY1855" s="41"/>
      <c r="BA1855" s="41"/>
      <c r="BC1855" s="41"/>
      <c r="BE1855" s="41"/>
      <c r="BG1855" s="41"/>
      <c r="BI1855" s="41"/>
      <c r="BK1855" s="41"/>
      <c r="BM1855" s="41"/>
      <c r="BO1855" s="41"/>
    </row>
    <row r="1856" spans="13:67" x14ac:dyDescent="0.2">
      <c r="M1856" s="41"/>
      <c r="O1856" s="41"/>
      <c r="Q1856" s="41"/>
      <c r="S1856" s="41"/>
      <c r="U1856" s="41"/>
      <c r="W1856" s="41"/>
      <c r="Y1856" s="41"/>
      <c r="AA1856" s="41"/>
      <c r="AC1856" s="41"/>
      <c r="AE1856" s="41"/>
      <c r="AG1856" s="41"/>
      <c r="AI1856" s="41"/>
      <c r="AK1856" s="41"/>
      <c r="AM1856" s="41"/>
      <c r="AO1856" s="41"/>
      <c r="AQ1856" s="41"/>
      <c r="AS1856" s="41"/>
      <c r="AU1856" s="41"/>
      <c r="AW1856" s="41"/>
      <c r="AY1856" s="41"/>
      <c r="BA1856" s="41"/>
      <c r="BC1856" s="41"/>
      <c r="BE1856" s="41"/>
      <c r="BG1856" s="41"/>
      <c r="BI1856" s="41"/>
      <c r="BK1856" s="41"/>
      <c r="BM1856" s="41"/>
      <c r="BO1856" s="41"/>
    </row>
    <row r="1857" spans="13:67" x14ac:dyDescent="0.2">
      <c r="M1857" s="41"/>
      <c r="O1857" s="41"/>
      <c r="Q1857" s="41"/>
      <c r="S1857" s="41"/>
      <c r="U1857" s="41"/>
      <c r="W1857" s="41"/>
      <c r="Y1857" s="41"/>
      <c r="AA1857" s="41"/>
      <c r="AC1857" s="41"/>
      <c r="AE1857" s="41"/>
      <c r="AG1857" s="41"/>
      <c r="AI1857" s="41"/>
      <c r="AK1857" s="41"/>
      <c r="AM1857" s="41"/>
      <c r="AO1857" s="41"/>
      <c r="AQ1857" s="41"/>
      <c r="AS1857" s="41"/>
      <c r="AU1857" s="41"/>
      <c r="AW1857" s="41"/>
      <c r="AY1857" s="41"/>
      <c r="BA1857" s="41"/>
      <c r="BC1857" s="41"/>
      <c r="BE1857" s="41"/>
      <c r="BG1857" s="41"/>
      <c r="BI1857" s="41"/>
      <c r="BK1857" s="41"/>
      <c r="BM1857" s="41"/>
      <c r="BO1857" s="41"/>
    </row>
    <row r="1858" spans="13:67" x14ac:dyDescent="0.2">
      <c r="M1858" s="41"/>
      <c r="O1858" s="41"/>
      <c r="Q1858" s="41"/>
      <c r="S1858" s="41"/>
      <c r="U1858" s="41"/>
      <c r="W1858" s="41"/>
      <c r="Y1858" s="41"/>
      <c r="AA1858" s="41"/>
      <c r="AC1858" s="41"/>
      <c r="AE1858" s="41"/>
      <c r="AG1858" s="41"/>
      <c r="AI1858" s="41"/>
      <c r="AK1858" s="41"/>
      <c r="AM1858" s="41"/>
      <c r="AO1858" s="41"/>
      <c r="AQ1858" s="41"/>
      <c r="AS1858" s="41"/>
      <c r="AU1858" s="41"/>
      <c r="AW1858" s="41"/>
      <c r="AY1858" s="41"/>
      <c r="BA1858" s="41"/>
      <c r="BC1858" s="41"/>
      <c r="BE1858" s="41"/>
      <c r="BG1858" s="41"/>
      <c r="BI1858" s="41"/>
      <c r="BK1858" s="41"/>
      <c r="BM1858" s="41"/>
      <c r="BO1858" s="41"/>
    </row>
    <row r="1859" spans="13:67" x14ac:dyDescent="0.2">
      <c r="M1859" s="41"/>
      <c r="O1859" s="41"/>
      <c r="Q1859" s="41"/>
      <c r="S1859" s="41"/>
      <c r="U1859" s="41"/>
      <c r="W1859" s="41"/>
      <c r="Y1859" s="41"/>
      <c r="AA1859" s="41"/>
      <c r="AC1859" s="41"/>
      <c r="AE1859" s="41"/>
      <c r="AG1859" s="41"/>
      <c r="AI1859" s="41"/>
      <c r="AK1859" s="41"/>
      <c r="AM1859" s="41"/>
      <c r="AO1859" s="41"/>
      <c r="AQ1859" s="41"/>
      <c r="AS1859" s="41"/>
      <c r="AU1859" s="41"/>
      <c r="AW1859" s="41"/>
      <c r="AY1859" s="41"/>
      <c r="BA1859" s="41"/>
      <c r="BC1859" s="41"/>
      <c r="BE1859" s="41"/>
      <c r="BG1859" s="41"/>
      <c r="BI1859" s="41"/>
      <c r="BK1859" s="41"/>
      <c r="BM1859" s="41"/>
      <c r="BO1859" s="41"/>
    </row>
    <row r="1860" spans="13:67" x14ac:dyDescent="0.2">
      <c r="M1860" s="41"/>
      <c r="O1860" s="41"/>
      <c r="Q1860" s="41"/>
      <c r="S1860" s="41"/>
      <c r="U1860" s="41"/>
      <c r="W1860" s="41"/>
      <c r="Y1860" s="41"/>
      <c r="AA1860" s="41"/>
      <c r="AC1860" s="41"/>
      <c r="AE1860" s="41"/>
      <c r="AG1860" s="41"/>
      <c r="AI1860" s="41"/>
      <c r="AK1860" s="41"/>
      <c r="AM1860" s="41"/>
      <c r="AO1860" s="41"/>
      <c r="AQ1860" s="41"/>
      <c r="AS1860" s="41"/>
      <c r="AU1860" s="41"/>
      <c r="AW1860" s="41"/>
      <c r="AY1860" s="41"/>
      <c r="BA1860" s="41"/>
      <c r="BC1860" s="41"/>
      <c r="BE1860" s="41"/>
      <c r="BG1860" s="41"/>
      <c r="BI1860" s="41"/>
      <c r="BK1860" s="41"/>
      <c r="BM1860" s="41"/>
      <c r="BO1860" s="41"/>
    </row>
    <row r="1861" spans="13:67" x14ac:dyDescent="0.2">
      <c r="M1861" s="41"/>
      <c r="O1861" s="41"/>
      <c r="Q1861" s="41"/>
      <c r="S1861" s="41"/>
      <c r="U1861" s="41"/>
      <c r="W1861" s="41"/>
      <c r="Y1861" s="41"/>
      <c r="AA1861" s="41"/>
      <c r="AC1861" s="41"/>
      <c r="AE1861" s="41"/>
      <c r="AG1861" s="41"/>
      <c r="AI1861" s="41"/>
      <c r="AK1861" s="41"/>
      <c r="AM1861" s="41"/>
      <c r="AO1861" s="41"/>
      <c r="AQ1861" s="41"/>
      <c r="AS1861" s="41"/>
      <c r="AU1861" s="41"/>
      <c r="AW1861" s="41"/>
      <c r="AY1861" s="41"/>
      <c r="BA1861" s="41"/>
      <c r="BC1861" s="41"/>
      <c r="BE1861" s="41"/>
      <c r="BG1861" s="41"/>
      <c r="BI1861" s="41"/>
      <c r="BK1861" s="41"/>
      <c r="BM1861" s="41"/>
      <c r="BO1861" s="41"/>
    </row>
    <row r="1862" spans="13:67" x14ac:dyDescent="0.2">
      <c r="M1862" s="41"/>
      <c r="O1862" s="41"/>
      <c r="Q1862" s="41"/>
      <c r="S1862" s="41"/>
      <c r="U1862" s="41"/>
      <c r="W1862" s="41"/>
      <c r="Y1862" s="41"/>
      <c r="AA1862" s="41"/>
      <c r="AC1862" s="41"/>
      <c r="AE1862" s="41"/>
      <c r="AG1862" s="41"/>
      <c r="AI1862" s="41"/>
      <c r="AK1862" s="41"/>
      <c r="AM1862" s="41"/>
      <c r="AO1862" s="41"/>
      <c r="AQ1862" s="41"/>
      <c r="AS1862" s="41"/>
      <c r="AU1862" s="41"/>
      <c r="AW1862" s="41"/>
      <c r="AY1862" s="41"/>
      <c r="BA1862" s="41"/>
      <c r="BC1862" s="41"/>
      <c r="BE1862" s="41"/>
      <c r="BG1862" s="41"/>
      <c r="BI1862" s="41"/>
      <c r="BK1862" s="41"/>
      <c r="BM1862" s="41"/>
      <c r="BO1862" s="41"/>
    </row>
    <row r="1863" spans="13:67" x14ac:dyDescent="0.2">
      <c r="M1863" s="41"/>
      <c r="O1863" s="41"/>
      <c r="Q1863" s="41"/>
      <c r="S1863" s="41"/>
      <c r="U1863" s="41"/>
      <c r="W1863" s="41"/>
      <c r="Y1863" s="41"/>
      <c r="AA1863" s="41"/>
      <c r="AC1863" s="41"/>
      <c r="AE1863" s="41"/>
      <c r="AG1863" s="41"/>
      <c r="AI1863" s="41"/>
      <c r="AK1863" s="41"/>
      <c r="AM1863" s="41"/>
      <c r="AO1863" s="41"/>
      <c r="AQ1863" s="41"/>
      <c r="AS1863" s="41"/>
      <c r="AU1863" s="41"/>
      <c r="AW1863" s="41"/>
      <c r="AY1863" s="41"/>
      <c r="BA1863" s="41"/>
      <c r="BC1863" s="41"/>
      <c r="BE1863" s="41"/>
      <c r="BG1863" s="41"/>
      <c r="BI1863" s="41"/>
      <c r="BK1863" s="41"/>
      <c r="BM1863" s="41"/>
      <c r="BO1863" s="41"/>
    </row>
    <row r="1864" spans="13:67" x14ac:dyDescent="0.2">
      <c r="M1864" s="41"/>
      <c r="O1864" s="41"/>
      <c r="Q1864" s="41"/>
      <c r="S1864" s="41"/>
      <c r="U1864" s="41"/>
      <c r="W1864" s="41"/>
      <c r="Y1864" s="41"/>
      <c r="AA1864" s="41"/>
      <c r="AC1864" s="41"/>
      <c r="AE1864" s="41"/>
      <c r="AG1864" s="41"/>
      <c r="AI1864" s="41"/>
      <c r="AK1864" s="41"/>
      <c r="AM1864" s="41"/>
      <c r="AO1864" s="41"/>
      <c r="AQ1864" s="41"/>
      <c r="AS1864" s="41"/>
      <c r="AU1864" s="41"/>
      <c r="AW1864" s="41"/>
      <c r="AY1864" s="41"/>
      <c r="BA1864" s="41"/>
      <c r="BC1864" s="41"/>
      <c r="BE1864" s="41"/>
      <c r="BG1864" s="41"/>
      <c r="BI1864" s="41"/>
      <c r="BK1864" s="41"/>
      <c r="BM1864" s="41"/>
      <c r="BO1864" s="41"/>
    </row>
    <row r="1865" spans="13:67" x14ac:dyDescent="0.2">
      <c r="M1865" s="41"/>
      <c r="O1865" s="41"/>
      <c r="Q1865" s="41"/>
      <c r="S1865" s="41"/>
      <c r="U1865" s="41"/>
      <c r="W1865" s="41"/>
      <c r="Y1865" s="41"/>
      <c r="AA1865" s="41"/>
      <c r="AC1865" s="41"/>
      <c r="AE1865" s="41"/>
      <c r="AG1865" s="41"/>
      <c r="AI1865" s="41"/>
      <c r="AK1865" s="41"/>
      <c r="AM1865" s="41"/>
      <c r="AO1865" s="41"/>
      <c r="AQ1865" s="41"/>
      <c r="AS1865" s="41"/>
      <c r="AU1865" s="41"/>
      <c r="AW1865" s="41"/>
      <c r="AY1865" s="41"/>
      <c r="BA1865" s="41"/>
      <c r="BC1865" s="41"/>
      <c r="BE1865" s="41"/>
      <c r="BG1865" s="41"/>
      <c r="BI1865" s="41"/>
      <c r="BK1865" s="41"/>
      <c r="BM1865" s="41"/>
      <c r="BO1865" s="41"/>
    </row>
    <row r="1866" spans="13:67" x14ac:dyDescent="0.2">
      <c r="M1866" s="41"/>
      <c r="O1866" s="41"/>
      <c r="Q1866" s="41"/>
      <c r="S1866" s="41"/>
      <c r="U1866" s="41"/>
      <c r="W1866" s="41"/>
      <c r="Y1866" s="41"/>
      <c r="AA1866" s="41"/>
      <c r="AC1866" s="41"/>
      <c r="AE1866" s="41"/>
      <c r="AG1866" s="41"/>
      <c r="AI1866" s="41"/>
      <c r="AK1866" s="41"/>
      <c r="AM1866" s="41"/>
      <c r="AO1866" s="41"/>
      <c r="AQ1866" s="41"/>
      <c r="AS1866" s="41"/>
      <c r="AU1866" s="41"/>
      <c r="AW1866" s="41"/>
      <c r="AY1866" s="41"/>
      <c r="BA1866" s="41"/>
      <c r="BC1866" s="41"/>
      <c r="BE1866" s="41"/>
      <c r="BG1866" s="41"/>
      <c r="BI1866" s="41"/>
      <c r="BK1866" s="41"/>
      <c r="BM1866" s="41"/>
      <c r="BO1866" s="41"/>
    </row>
    <row r="1867" spans="13:67" x14ac:dyDescent="0.2">
      <c r="M1867" s="41"/>
      <c r="O1867" s="41"/>
      <c r="Q1867" s="41"/>
      <c r="S1867" s="41"/>
      <c r="U1867" s="41"/>
      <c r="W1867" s="41"/>
      <c r="Y1867" s="41"/>
      <c r="AA1867" s="41"/>
      <c r="AC1867" s="41"/>
      <c r="AE1867" s="41"/>
      <c r="AG1867" s="41"/>
      <c r="AI1867" s="41"/>
      <c r="AK1867" s="41"/>
      <c r="AM1867" s="41"/>
      <c r="AO1867" s="41"/>
      <c r="AQ1867" s="41"/>
      <c r="AS1867" s="41"/>
      <c r="AU1867" s="41"/>
      <c r="AW1867" s="41"/>
      <c r="AY1867" s="41"/>
      <c r="BA1867" s="41"/>
      <c r="BC1867" s="41"/>
      <c r="BE1867" s="41"/>
      <c r="BG1867" s="41"/>
      <c r="BI1867" s="41"/>
      <c r="BK1867" s="41"/>
      <c r="BM1867" s="41"/>
      <c r="BO1867" s="41"/>
    </row>
    <row r="1868" spans="13:67" x14ac:dyDescent="0.2">
      <c r="M1868" s="41"/>
      <c r="O1868" s="41"/>
      <c r="Q1868" s="41"/>
      <c r="S1868" s="41"/>
      <c r="U1868" s="41"/>
      <c r="W1868" s="41"/>
      <c r="Y1868" s="41"/>
      <c r="AA1868" s="41"/>
      <c r="AC1868" s="41"/>
      <c r="AE1868" s="41"/>
      <c r="AG1868" s="41"/>
      <c r="AI1868" s="41"/>
      <c r="AK1868" s="41"/>
      <c r="AM1868" s="41"/>
      <c r="AO1868" s="41"/>
      <c r="AQ1868" s="41"/>
      <c r="AS1868" s="41"/>
      <c r="AU1868" s="41"/>
      <c r="AW1868" s="41"/>
      <c r="AY1868" s="41"/>
      <c r="BA1868" s="41"/>
      <c r="BC1868" s="41"/>
      <c r="BE1868" s="41"/>
      <c r="BG1868" s="41"/>
      <c r="BI1868" s="41"/>
      <c r="BK1868" s="41"/>
      <c r="BM1868" s="41"/>
      <c r="BO1868" s="41"/>
    </row>
    <row r="1869" spans="13:67" x14ac:dyDescent="0.2">
      <c r="M1869" s="41"/>
      <c r="O1869" s="41"/>
      <c r="Q1869" s="41"/>
      <c r="S1869" s="41"/>
      <c r="U1869" s="41"/>
      <c r="W1869" s="41"/>
      <c r="Y1869" s="41"/>
      <c r="AA1869" s="41"/>
      <c r="AC1869" s="41"/>
      <c r="AE1869" s="41"/>
      <c r="AG1869" s="41"/>
      <c r="AI1869" s="41"/>
      <c r="AK1869" s="41"/>
      <c r="AM1869" s="41"/>
      <c r="AO1869" s="41"/>
      <c r="AQ1869" s="41"/>
      <c r="AS1869" s="41"/>
      <c r="AU1869" s="41"/>
      <c r="AW1869" s="41"/>
      <c r="AY1869" s="41"/>
      <c r="BA1869" s="41"/>
      <c r="BC1869" s="41"/>
      <c r="BE1869" s="41"/>
      <c r="BG1869" s="41"/>
      <c r="BI1869" s="41"/>
      <c r="BK1869" s="41"/>
      <c r="BM1869" s="41"/>
      <c r="BO1869" s="41"/>
    </row>
    <row r="1870" spans="13:67" x14ac:dyDescent="0.2">
      <c r="M1870" s="41"/>
      <c r="O1870" s="41"/>
      <c r="Q1870" s="41"/>
      <c r="S1870" s="41"/>
      <c r="U1870" s="41"/>
      <c r="W1870" s="41"/>
      <c r="Y1870" s="41"/>
      <c r="AA1870" s="41"/>
      <c r="AC1870" s="41"/>
      <c r="AE1870" s="41"/>
      <c r="AG1870" s="41"/>
      <c r="AI1870" s="41"/>
      <c r="AK1870" s="41"/>
      <c r="AM1870" s="41"/>
      <c r="AO1870" s="41"/>
      <c r="AQ1870" s="41"/>
      <c r="AS1870" s="41"/>
      <c r="AU1870" s="41"/>
      <c r="AW1870" s="41"/>
      <c r="AY1870" s="41"/>
      <c r="BA1870" s="41"/>
      <c r="BC1870" s="41"/>
      <c r="BE1870" s="41"/>
      <c r="BG1870" s="41"/>
      <c r="BI1870" s="41"/>
      <c r="BK1870" s="41"/>
      <c r="BM1870" s="41"/>
      <c r="BO1870" s="41"/>
    </row>
    <row r="1871" spans="13:67" x14ac:dyDescent="0.2">
      <c r="M1871" s="41"/>
      <c r="O1871" s="41"/>
      <c r="Q1871" s="41"/>
      <c r="S1871" s="41"/>
      <c r="U1871" s="41"/>
      <c r="W1871" s="41"/>
      <c r="Y1871" s="41"/>
      <c r="AA1871" s="41"/>
      <c r="AC1871" s="41"/>
      <c r="AE1871" s="41"/>
      <c r="AG1871" s="41"/>
      <c r="AI1871" s="41"/>
      <c r="AK1871" s="41"/>
      <c r="AM1871" s="41"/>
      <c r="AO1871" s="41"/>
      <c r="AQ1871" s="41"/>
      <c r="AS1871" s="41"/>
      <c r="AU1871" s="41"/>
      <c r="AW1871" s="41"/>
      <c r="AY1871" s="41"/>
      <c r="BA1871" s="41"/>
      <c r="BC1871" s="41"/>
      <c r="BE1871" s="41"/>
      <c r="BG1871" s="41"/>
      <c r="BI1871" s="41"/>
      <c r="BK1871" s="41"/>
      <c r="BM1871" s="41"/>
      <c r="BO1871" s="41"/>
    </row>
    <row r="1872" spans="13:67" x14ac:dyDescent="0.2">
      <c r="M1872" s="41"/>
      <c r="O1872" s="41"/>
      <c r="Q1872" s="41"/>
      <c r="S1872" s="41"/>
      <c r="U1872" s="41"/>
      <c r="W1872" s="41"/>
      <c r="Y1872" s="41"/>
      <c r="AA1872" s="41"/>
      <c r="AC1872" s="41"/>
      <c r="AE1872" s="41"/>
      <c r="AG1872" s="41"/>
      <c r="AI1872" s="41"/>
      <c r="AK1872" s="41"/>
      <c r="AM1872" s="41"/>
      <c r="AO1872" s="41"/>
      <c r="AQ1872" s="41"/>
      <c r="AS1872" s="41"/>
      <c r="AU1872" s="41"/>
      <c r="AW1872" s="41"/>
      <c r="AY1872" s="41"/>
      <c r="BA1872" s="41"/>
      <c r="BC1872" s="41"/>
      <c r="BE1872" s="41"/>
      <c r="BG1872" s="41"/>
      <c r="BI1872" s="41"/>
      <c r="BK1872" s="41"/>
      <c r="BM1872" s="41"/>
      <c r="BO1872" s="41"/>
    </row>
    <row r="1873" spans="13:67" x14ac:dyDescent="0.2">
      <c r="M1873" s="41"/>
      <c r="O1873" s="41"/>
      <c r="Q1873" s="41"/>
      <c r="S1873" s="41"/>
      <c r="U1873" s="41"/>
      <c r="W1873" s="41"/>
      <c r="Y1873" s="41"/>
      <c r="AA1873" s="41"/>
      <c r="AC1873" s="41"/>
      <c r="AE1873" s="41"/>
      <c r="AG1873" s="41"/>
      <c r="AI1873" s="41"/>
      <c r="AK1873" s="41"/>
      <c r="AM1873" s="41"/>
      <c r="AO1873" s="41"/>
      <c r="AQ1873" s="41"/>
      <c r="AS1873" s="41"/>
      <c r="AU1873" s="41"/>
      <c r="AW1873" s="41"/>
      <c r="AY1873" s="41"/>
      <c r="BA1873" s="41"/>
      <c r="BC1873" s="41"/>
      <c r="BE1873" s="41"/>
      <c r="BG1873" s="41"/>
      <c r="BI1873" s="41"/>
      <c r="BK1873" s="41"/>
      <c r="BM1873" s="41"/>
      <c r="BO1873" s="41"/>
    </row>
    <row r="1874" spans="13:67" x14ac:dyDescent="0.2">
      <c r="M1874" s="41"/>
      <c r="O1874" s="41"/>
      <c r="Q1874" s="41"/>
      <c r="S1874" s="41"/>
      <c r="U1874" s="41"/>
      <c r="W1874" s="41"/>
      <c r="Y1874" s="41"/>
      <c r="AA1874" s="41"/>
      <c r="AC1874" s="41"/>
      <c r="AE1874" s="41"/>
      <c r="AG1874" s="41"/>
      <c r="AI1874" s="41"/>
      <c r="AK1874" s="41"/>
      <c r="AM1874" s="41"/>
      <c r="AO1874" s="41"/>
      <c r="AQ1874" s="41"/>
      <c r="AS1874" s="41"/>
      <c r="AU1874" s="41"/>
      <c r="AW1874" s="41"/>
      <c r="AY1874" s="41"/>
      <c r="BA1874" s="41"/>
      <c r="BC1874" s="41"/>
      <c r="BE1874" s="41"/>
      <c r="BG1874" s="41"/>
      <c r="BI1874" s="41"/>
      <c r="BK1874" s="41"/>
      <c r="BM1874" s="41"/>
      <c r="BO1874" s="41"/>
    </row>
    <row r="1875" spans="13:67" x14ac:dyDescent="0.2">
      <c r="M1875" s="41"/>
      <c r="O1875" s="41"/>
      <c r="Q1875" s="41"/>
      <c r="S1875" s="41"/>
      <c r="U1875" s="41"/>
      <c r="W1875" s="41"/>
      <c r="Y1875" s="41"/>
      <c r="AA1875" s="41"/>
      <c r="AC1875" s="41"/>
      <c r="AE1875" s="41"/>
      <c r="AG1875" s="41"/>
      <c r="AI1875" s="41"/>
      <c r="AK1875" s="41"/>
      <c r="AM1875" s="41"/>
      <c r="AO1875" s="41"/>
      <c r="AQ1875" s="41"/>
      <c r="AS1875" s="41"/>
      <c r="AU1875" s="41"/>
      <c r="AW1875" s="41"/>
      <c r="AY1875" s="41"/>
      <c r="BA1875" s="41"/>
      <c r="BC1875" s="41"/>
      <c r="BE1875" s="41"/>
      <c r="BG1875" s="41"/>
      <c r="BI1875" s="41"/>
      <c r="BK1875" s="41"/>
      <c r="BM1875" s="41"/>
      <c r="BO1875" s="41"/>
    </row>
    <row r="1876" spans="13:67" x14ac:dyDescent="0.2">
      <c r="M1876" s="41"/>
      <c r="O1876" s="41"/>
      <c r="Q1876" s="41"/>
      <c r="S1876" s="41"/>
      <c r="U1876" s="41"/>
      <c r="W1876" s="41"/>
      <c r="Y1876" s="41"/>
      <c r="AA1876" s="41"/>
      <c r="AC1876" s="41"/>
      <c r="AE1876" s="41"/>
      <c r="AG1876" s="41"/>
      <c r="AI1876" s="41"/>
      <c r="AK1876" s="41"/>
      <c r="AM1876" s="41"/>
      <c r="AO1876" s="41"/>
      <c r="AQ1876" s="41"/>
      <c r="AS1876" s="41"/>
      <c r="AU1876" s="41"/>
      <c r="AW1876" s="41"/>
      <c r="AY1876" s="41"/>
      <c r="BA1876" s="41"/>
      <c r="BC1876" s="41"/>
      <c r="BE1876" s="41"/>
      <c r="BG1876" s="41"/>
      <c r="BI1876" s="41"/>
      <c r="BK1876" s="41"/>
      <c r="BM1876" s="41"/>
      <c r="BO1876" s="41"/>
    </row>
    <row r="1877" spans="13:67" x14ac:dyDescent="0.2">
      <c r="M1877" s="41"/>
      <c r="O1877" s="41"/>
      <c r="Q1877" s="41"/>
      <c r="S1877" s="41"/>
      <c r="U1877" s="41"/>
      <c r="W1877" s="41"/>
      <c r="Y1877" s="41"/>
      <c r="AA1877" s="41"/>
      <c r="AC1877" s="41"/>
      <c r="AE1877" s="41"/>
      <c r="AG1877" s="41"/>
      <c r="AI1877" s="41"/>
      <c r="AK1877" s="41"/>
      <c r="AM1877" s="41"/>
      <c r="AO1877" s="41"/>
      <c r="AQ1877" s="41"/>
      <c r="AS1877" s="41"/>
      <c r="AU1877" s="41"/>
      <c r="AW1877" s="41"/>
      <c r="AY1877" s="41"/>
      <c r="BA1877" s="41"/>
      <c r="BC1877" s="41"/>
      <c r="BE1877" s="41"/>
      <c r="BG1877" s="41"/>
      <c r="BI1877" s="41"/>
      <c r="BK1877" s="41"/>
      <c r="BM1877" s="41"/>
      <c r="BO1877" s="41"/>
    </row>
    <row r="1878" spans="13:67" x14ac:dyDescent="0.2">
      <c r="M1878" s="41"/>
      <c r="O1878" s="41"/>
      <c r="Q1878" s="41"/>
      <c r="S1878" s="41"/>
      <c r="U1878" s="41"/>
      <c r="W1878" s="41"/>
      <c r="Y1878" s="41"/>
      <c r="AA1878" s="41"/>
      <c r="AC1878" s="41"/>
      <c r="AE1878" s="41"/>
      <c r="AG1878" s="41"/>
      <c r="AI1878" s="41"/>
      <c r="AK1878" s="41"/>
      <c r="AM1878" s="41"/>
      <c r="AO1878" s="41"/>
      <c r="AQ1878" s="41"/>
      <c r="AS1878" s="41"/>
      <c r="AU1878" s="41"/>
      <c r="AW1878" s="41"/>
      <c r="AY1878" s="41"/>
      <c r="BA1878" s="41"/>
      <c r="BC1878" s="41"/>
      <c r="BE1878" s="41"/>
      <c r="BG1878" s="41"/>
      <c r="BI1878" s="41"/>
      <c r="BK1878" s="41"/>
      <c r="BM1878" s="41"/>
      <c r="BO1878" s="41"/>
    </row>
    <row r="1879" spans="13:67" x14ac:dyDescent="0.2">
      <c r="M1879" s="41"/>
      <c r="O1879" s="41"/>
      <c r="Q1879" s="41"/>
      <c r="S1879" s="41"/>
      <c r="U1879" s="41"/>
      <c r="W1879" s="41"/>
      <c r="Y1879" s="41"/>
      <c r="AA1879" s="41"/>
      <c r="AC1879" s="41"/>
      <c r="AE1879" s="41"/>
      <c r="AG1879" s="41"/>
      <c r="AI1879" s="41"/>
      <c r="AK1879" s="41"/>
      <c r="AM1879" s="41"/>
      <c r="AO1879" s="41"/>
      <c r="AQ1879" s="41"/>
      <c r="AS1879" s="41"/>
      <c r="AU1879" s="41"/>
      <c r="AW1879" s="41"/>
      <c r="AY1879" s="41"/>
      <c r="BA1879" s="41"/>
      <c r="BC1879" s="41"/>
      <c r="BE1879" s="41"/>
      <c r="BG1879" s="41"/>
      <c r="BI1879" s="41"/>
      <c r="BK1879" s="41"/>
      <c r="BM1879" s="41"/>
      <c r="BO1879" s="41"/>
    </row>
    <row r="1880" spans="13:67" x14ac:dyDescent="0.2">
      <c r="M1880" s="41"/>
      <c r="O1880" s="41"/>
      <c r="Q1880" s="41"/>
      <c r="S1880" s="41"/>
      <c r="U1880" s="41"/>
      <c r="W1880" s="41"/>
      <c r="Y1880" s="41"/>
      <c r="AA1880" s="41"/>
      <c r="AC1880" s="41"/>
      <c r="AE1880" s="41"/>
      <c r="AG1880" s="41"/>
      <c r="AI1880" s="41"/>
      <c r="AK1880" s="41"/>
      <c r="AM1880" s="41"/>
      <c r="AO1880" s="41"/>
      <c r="AQ1880" s="41"/>
      <c r="AS1880" s="41"/>
      <c r="AU1880" s="41"/>
      <c r="AW1880" s="41"/>
      <c r="AY1880" s="41"/>
      <c r="BA1880" s="41"/>
      <c r="BC1880" s="41"/>
      <c r="BE1880" s="41"/>
      <c r="BG1880" s="41"/>
      <c r="BI1880" s="41"/>
      <c r="BK1880" s="41"/>
      <c r="BM1880" s="41"/>
      <c r="BO1880" s="41"/>
    </row>
    <row r="1881" spans="13:67" x14ac:dyDescent="0.2">
      <c r="M1881" s="41"/>
      <c r="O1881" s="41"/>
      <c r="Q1881" s="41"/>
      <c r="S1881" s="41"/>
      <c r="U1881" s="41"/>
      <c r="W1881" s="41"/>
      <c r="Y1881" s="41"/>
      <c r="AA1881" s="41"/>
      <c r="AC1881" s="41"/>
      <c r="AE1881" s="41"/>
      <c r="AG1881" s="41"/>
      <c r="AI1881" s="41"/>
      <c r="AK1881" s="41"/>
      <c r="AM1881" s="41"/>
      <c r="AO1881" s="41"/>
      <c r="AQ1881" s="41"/>
      <c r="AS1881" s="41"/>
      <c r="AU1881" s="41"/>
      <c r="AW1881" s="41"/>
      <c r="AY1881" s="41"/>
      <c r="BA1881" s="41"/>
      <c r="BC1881" s="41"/>
      <c r="BE1881" s="41"/>
      <c r="BG1881" s="41"/>
      <c r="BI1881" s="41"/>
      <c r="BK1881" s="41"/>
      <c r="BM1881" s="41"/>
      <c r="BO1881" s="41"/>
    </row>
    <row r="1882" spans="13:67" x14ac:dyDescent="0.2">
      <c r="M1882" s="41"/>
      <c r="O1882" s="41"/>
      <c r="Q1882" s="41"/>
      <c r="S1882" s="41"/>
      <c r="U1882" s="41"/>
      <c r="W1882" s="41"/>
      <c r="Y1882" s="41"/>
      <c r="AA1882" s="41"/>
      <c r="AC1882" s="41"/>
      <c r="AE1882" s="41"/>
      <c r="AG1882" s="41"/>
      <c r="AI1882" s="41"/>
      <c r="AK1882" s="41"/>
      <c r="AM1882" s="41"/>
      <c r="AO1882" s="41"/>
      <c r="AQ1882" s="41"/>
      <c r="AS1882" s="41"/>
      <c r="AU1882" s="41"/>
      <c r="AW1882" s="41"/>
      <c r="AY1882" s="41"/>
      <c r="BA1882" s="41"/>
      <c r="BC1882" s="41"/>
      <c r="BE1882" s="41"/>
      <c r="BG1882" s="41"/>
      <c r="BI1882" s="41"/>
      <c r="BK1882" s="41"/>
      <c r="BM1882" s="41"/>
      <c r="BO1882" s="41"/>
    </row>
    <row r="1883" spans="13:67" x14ac:dyDescent="0.2">
      <c r="M1883" s="41"/>
      <c r="O1883" s="41"/>
      <c r="Q1883" s="41"/>
      <c r="S1883" s="41"/>
      <c r="U1883" s="41"/>
      <c r="W1883" s="41"/>
      <c r="Y1883" s="41"/>
      <c r="AA1883" s="41"/>
      <c r="AC1883" s="41"/>
      <c r="AE1883" s="41"/>
      <c r="AG1883" s="41"/>
      <c r="AI1883" s="41"/>
      <c r="AK1883" s="41"/>
      <c r="AM1883" s="41"/>
      <c r="AO1883" s="41"/>
      <c r="AQ1883" s="41"/>
      <c r="AS1883" s="41"/>
      <c r="AU1883" s="41"/>
      <c r="AW1883" s="41"/>
      <c r="AY1883" s="41"/>
      <c r="BA1883" s="41"/>
      <c r="BC1883" s="41"/>
      <c r="BE1883" s="41"/>
      <c r="BG1883" s="41"/>
      <c r="BI1883" s="41"/>
      <c r="BK1883" s="41"/>
      <c r="BM1883" s="41"/>
      <c r="BO1883" s="41"/>
    </row>
    <row r="1884" spans="13:67" x14ac:dyDescent="0.2">
      <c r="M1884" s="41"/>
      <c r="O1884" s="41"/>
      <c r="Q1884" s="41"/>
      <c r="S1884" s="41"/>
      <c r="U1884" s="41"/>
      <c r="W1884" s="41"/>
      <c r="Y1884" s="41"/>
      <c r="AA1884" s="41"/>
      <c r="AC1884" s="41"/>
      <c r="AE1884" s="41"/>
      <c r="AG1884" s="41"/>
      <c r="AI1884" s="41"/>
      <c r="AK1884" s="41"/>
      <c r="AM1884" s="41"/>
      <c r="AO1884" s="41"/>
      <c r="AQ1884" s="41"/>
      <c r="AS1884" s="41"/>
      <c r="AU1884" s="41"/>
      <c r="AW1884" s="41"/>
      <c r="AY1884" s="41"/>
      <c r="BA1884" s="41"/>
      <c r="BC1884" s="41"/>
      <c r="BE1884" s="41"/>
      <c r="BG1884" s="41"/>
      <c r="BI1884" s="41"/>
      <c r="BK1884" s="41"/>
      <c r="BM1884" s="41"/>
      <c r="BO1884" s="41"/>
    </row>
    <row r="1885" spans="13:67" x14ac:dyDescent="0.2">
      <c r="M1885" s="41"/>
      <c r="O1885" s="41"/>
      <c r="Q1885" s="41"/>
      <c r="S1885" s="41"/>
      <c r="U1885" s="41"/>
      <c r="W1885" s="41"/>
      <c r="Y1885" s="41"/>
      <c r="AA1885" s="41"/>
      <c r="AC1885" s="41"/>
      <c r="AE1885" s="41"/>
      <c r="AG1885" s="41"/>
      <c r="AI1885" s="41"/>
      <c r="AK1885" s="41"/>
      <c r="AM1885" s="41"/>
      <c r="AO1885" s="41"/>
      <c r="AQ1885" s="41"/>
      <c r="AS1885" s="41"/>
      <c r="AU1885" s="41"/>
      <c r="AW1885" s="41"/>
      <c r="AY1885" s="41"/>
      <c r="BA1885" s="41"/>
      <c r="BC1885" s="41"/>
      <c r="BE1885" s="41"/>
      <c r="BG1885" s="41"/>
      <c r="BI1885" s="41"/>
      <c r="BK1885" s="41"/>
      <c r="BM1885" s="41"/>
      <c r="BO1885" s="41"/>
    </row>
    <row r="1886" spans="13:67" x14ac:dyDescent="0.2">
      <c r="M1886" s="41"/>
      <c r="O1886" s="41"/>
      <c r="Q1886" s="41"/>
      <c r="S1886" s="41"/>
      <c r="U1886" s="41"/>
      <c r="W1886" s="41"/>
      <c r="Y1886" s="41"/>
      <c r="AA1886" s="41"/>
      <c r="AC1886" s="41"/>
      <c r="AE1886" s="41"/>
      <c r="AG1886" s="41"/>
      <c r="AI1886" s="41"/>
      <c r="AK1886" s="41"/>
      <c r="AM1886" s="41"/>
      <c r="AO1886" s="41"/>
      <c r="AQ1886" s="41"/>
      <c r="AS1886" s="41"/>
      <c r="AU1886" s="41"/>
      <c r="AW1886" s="41"/>
      <c r="AY1886" s="41"/>
      <c r="BA1886" s="41"/>
      <c r="BC1886" s="41"/>
      <c r="BE1886" s="41"/>
      <c r="BG1886" s="41"/>
      <c r="BI1886" s="41"/>
      <c r="BK1886" s="41"/>
      <c r="BM1886" s="41"/>
      <c r="BO1886" s="41"/>
    </row>
    <row r="1887" spans="13:67" x14ac:dyDescent="0.2">
      <c r="M1887" s="41"/>
      <c r="O1887" s="41"/>
      <c r="Q1887" s="41"/>
      <c r="S1887" s="41"/>
      <c r="U1887" s="41"/>
      <c r="W1887" s="41"/>
      <c r="Y1887" s="41"/>
      <c r="AA1887" s="41"/>
      <c r="AC1887" s="41"/>
      <c r="AE1887" s="41"/>
      <c r="AG1887" s="41"/>
      <c r="AI1887" s="41"/>
      <c r="AK1887" s="41"/>
      <c r="AM1887" s="41"/>
      <c r="AO1887" s="41"/>
      <c r="AQ1887" s="41"/>
      <c r="AS1887" s="41"/>
      <c r="AU1887" s="41"/>
      <c r="AW1887" s="41"/>
      <c r="AY1887" s="41"/>
      <c r="BA1887" s="41"/>
      <c r="BC1887" s="41"/>
      <c r="BE1887" s="41"/>
      <c r="BG1887" s="41"/>
      <c r="BI1887" s="41"/>
      <c r="BK1887" s="41"/>
      <c r="BM1887" s="41"/>
      <c r="BO1887" s="41"/>
    </row>
    <row r="1888" spans="13:67" x14ac:dyDescent="0.2">
      <c r="M1888" s="41"/>
      <c r="O1888" s="41"/>
      <c r="Q1888" s="41"/>
      <c r="S1888" s="41"/>
      <c r="U1888" s="41"/>
      <c r="W1888" s="41"/>
      <c r="Y1888" s="41"/>
      <c r="AA1888" s="41"/>
      <c r="AC1888" s="41"/>
      <c r="AE1888" s="41"/>
      <c r="AG1888" s="41"/>
      <c r="AI1888" s="41"/>
      <c r="AK1888" s="41"/>
      <c r="AM1888" s="41"/>
      <c r="AO1888" s="41"/>
      <c r="AQ1888" s="41"/>
      <c r="AS1888" s="41"/>
      <c r="AU1888" s="41"/>
      <c r="AW1888" s="41"/>
      <c r="AY1888" s="41"/>
      <c r="BA1888" s="41"/>
      <c r="BC1888" s="41"/>
      <c r="BE1888" s="41"/>
      <c r="BG1888" s="41"/>
      <c r="BI1888" s="41"/>
      <c r="BK1888" s="41"/>
      <c r="BM1888" s="41"/>
      <c r="BO1888" s="41"/>
    </row>
    <row r="1889" spans="13:67" x14ac:dyDescent="0.2">
      <c r="M1889" s="41"/>
      <c r="O1889" s="41"/>
      <c r="Q1889" s="41"/>
      <c r="S1889" s="41"/>
      <c r="U1889" s="41"/>
      <c r="W1889" s="41"/>
      <c r="Y1889" s="41"/>
      <c r="AA1889" s="41"/>
      <c r="AC1889" s="41"/>
      <c r="AE1889" s="41"/>
      <c r="AG1889" s="41"/>
      <c r="AI1889" s="41"/>
      <c r="AK1889" s="41"/>
      <c r="AM1889" s="41"/>
      <c r="AO1889" s="41"/>
      <c r="AQ1889" s="41"/>
      <c r="AS1889" s="41"/>
      <c r="AU1889" s="41"/>
      <c r="AW1889" s="41"/>
      <c r="AY1889" s="41"/>
      <c r="BA1889" s="41"/>
      <c r="BC1889" s="41"/>
      <c r="BE1889" s="41"/>
      <c r="BG1889" s="41"/>
      <c r="BI1889" s="41"/>
      <c r="BK1889" s="41"/>
      <c r="BM1889" s="41"/>
      <c r="BO1889" s="41"/>
    </row>
    <row r="1890" spans="13:67" x14ac:dyDescent="0.2">
      <c r="M1890" s="41"/>
      <c r="O1890" s="41"/>
      <c r="Q1890" s="41"/>
      <c r="S1890" s="41"/>
      <c r="U1890" s="41"/>
      <c r="W1890" s="41"/>
      <c r="Y1890" s="41"/>
      <c r="AA1890" s="41"/>
      <c r="AC1890" s="41"/>
      <c r="AE1890" s="41"/>
      <c r="AG1890" s="41"/>
      <c r="AI1890" s="41"/>
      <c r="AK1890" s="41"/>
      <c r="AM1890" s="41"/>
      <c r="AO1890" s="41"/>
      <c r="AQ1890" s="41"/>
      <c r="AS1890" s="41"/>
      <c r="AU1890" s="41"/>
      <c r="AW1890" s="41"/>
      <c r="AY1890" s="41"/>
      <c r="BA1890" s="41"/>
      <c r="BC1890" s="41"/>
      <c r="BE1890" s="41"/>
      <c r="BG1890" s="41"/>
      <c r="BI1890" s="41"/>
      <c r="BK1890" s="41"/>
      <c r="BM1890" s="41"/>
      <c r="BO1890" s="41"/>
    </row>
    <row r="1891" spans="13:67" x14ac:dyDescent="0.2">
      <c r="M1891" s="41"/>
      <c r="O1891" s="41"/>
      <c r="Q1891" s="41"/>
      <c r="S1891" s="41"/>
      <c r="U1891" s="41"/>
      <c r="W1891" s="41"/>
      <c r="Y1891" s="41"/>
      <c r="AA1891" s="41"/>
      <c r="AC1891" s="41"/>
      <c r="AE1891" s="41"/>
      <c r="AG1891" s="41"/>
      <c r="AI1891" s="41"/>
      <c r="AK1891" s="41"/>
      <c r="AM1891" s="41"/>
      <c r="AO1891" s="41"/>
      <c r="AQ1891" s="41"/>
      <c r="AS1891" s="41"/>
      <c r="AU1891" s="41"/>
      <c r="AW1891" s="41"/>
      <c r="AY1891" s="41"/>
      <c r="BA1891" s="41"/>
      <c r="BC1891" s="41"/>
      <c r="BE1891" s="41"/>
      <c r="BG1891" s="41"/>
      <c r="BI1891" s="41"/>
      <c r="BK1891" s="41"/>
      <c r="BM1891" s="41"/>
      <c r="BO1891" s="41"/>
    </row>
    <row r="1892" spans="13:67" x14ac:dyDescent="0.2">
      <c r="M1892" s="41"/>
      <c r="O1892" s="41"/>
      <c r="Q1892" s="41"/>
      <c r="S1892" s="41"/>
      <c r="U1892" s="41"/>
      <c r="W1892" s="41"/>
      <c r="Y1892" s="41"/>
      <c r="AA1892" s="41"/>
      <c r="AC1892" s="41"/>
      <c r="AE1892" s="41"/>
      <c r="AG1892" s="41"/>
      <c r="AI1892" s="41"/>
      <c r="AK1892" s="41"/>
      <c r="AM1892" s="41"/>
      <c r="AO1892" s="41"/>
      <c r="AQ1892" s="41"/>
      <c r="AS1892" s="41"/>
      <c r="AU1892" s="41"/>
      <c r="AW1892" s="41"/>
      <c r="AY1892" s="41"/>
      <c r="BA1892" s="41"/>
      <c r="BC1892" s="41"/>
      <c r="BE1892" s="41"/>
      <c r="BG1892" s="41"/>
      <c r="BI1892" s="41"/>
      <c r="BK1892" s="41"/>
      <c r="BM1892" s="41"/>
      <c r="BO1892" s="41"/>
    </row>
    <row r="1893" spans="13:67" x14ac:dyDescent="0.2">
      <c r="M1893" s="41"/>
      <c r="O1893" s="41"/>
      <c r="Q1893" s="41"/>
      <c r="S1893" s="41"/>
      <c r="U1893" s="41"/>
      <c r="W1893" s="41"/>
      <c r="Y1893" s="41"/>
      <c r="AA1893" s="41"/>
      <c r="AC1893" s="41"/>
      <c r="AE1893" s="41"/>
      <c r="AG1893" s="41"/>
      <c r="AI1893" s="41"/>
      <c r="AK1893" s="41"/>
      <c r="AM1893" s="41"/>
      <c r="AO1893" s="41"/>
      <c r="AQ1893" s="41"/>
      <c r="AS1893" s="41"/>
      <c r="AU1893" s="41"/>
      <c r="AW1893" s="41"/>
      <c r="AY1893" s="41"/>
      <c r="BA1893" s="41"/>
      <c r="BC1893" s="41"/>
      <c r="BE1893" s="41"/>
      <c r="BG1893" s="41"/>
      <c r="BI1893" s="41"/>
      <c r="BK1893" s="41"/>
      <c r="BM1893" s="41"/>
      <c r="BO1893" s="41"/>
    </row>
    <row r="1894" spans="13:67" x14ac:dyDescent="0.2">
      <c r="M1894" s="41"/>
      <c r="O1894" s="41"/>
      <c r="Q1894" s="41"/>
      <c r="S1894" s="41"/>
      <c r="U1894" s="41"/>
      <c r="W1894" s="41"/>
      <c r="Y1894" s="41"/>
      <c r="AA1894" s="41"/>
      <c r="AC1894" s="41"/>
      <c r="AE1894" s="41"/>
      <c r="AG1894" s="41"/>
      <c r="AI1894" s="41"/>
      <c r="AK1894" s="41"/>
      <c r="AM1894" s="41"/>
      <c r="AO1894" s="41"/>
      <c r="AQ1894" s="41"/>
      <c r="AS1894" s="41"/>
      <c r="AU1894" s="41"/>
      <c r="AW1894" s="41"/>
      <c r="AY1894" s="41"/>
      <c r="BA1894" s="41"/>
      <c r="BC1894" s="41"/>
      <c r="BE1894" s="41"/>
      <c r="BG1894" s="41"/>
      <c r="BI1894" s="41"/>
      <c r="BK1894" s="41"/>
      <c r="BM1894" s="41"/>
      <c r="BO1894" s="41"/>
    </row>
    <row r="1895" spans="13:67" x14ac:dyDescent="0.2">
      <c r="M1895" s="41"/>
      <c r="O1895" s="41"/>
      <c r="Q1895" s="41"/>
      <c r="S1895" s="41"/>
      <c r="U1895" s="41"/>
      <c r="W1895" s="41"/>
      <c r="Y1895" s="41"/>
      <c r="AA1895" s="41"/>
      <c r="AC1895" s="41"/>
      <c r="AE1895" s="41"/>
      <c r="AG1895" s="41"/>
      <c r="AI1895" s="41"/>
      <c r="AK1895" s="41"/>
      <c r="AM1895" s="41"/>
      <c r="AO1895" s="41"/>
      <c r="AQ1895" s="41"/>
      <c r="AS1895" s="41"/>
      <c r="AU1895" s="41"/>
      <c r="AW1895" s="41"/>
      <c r="AY1895" s="41"/>
      <c r="BA1895" s="41"/>
      <c r="BC1895" s="41"/>
      <c r="BE1895" s="41"/>
      <c r="BG1895" s="41"/>
      <c r="BI1895" s="41"/>
      <c r="BK1895" s="41"/>
      <c r="BM1895" s="41"/>
      <c r="BO1895" s="41"/>
    </row>
    <row r="1896" spans="13:67" x14ac:dyDescent="0.2">
      <c r="M1896" s="41"/>
      <c r="O1896" s="41"/>
      <c r="Q1896" s="41"/>
      <c r="S1896" s="41"/>
      <c r="U1896" s="41"/>
      <c r="W1896" s="41"/>
      <c r="Y1896" s="41"/>
      <c r="AA1896" s="41"/>
      <c r="AC1896" s="41"/>
      <c r="AE1896" s="41"/>
      <c r="AG1896" s="41"/>
      <c r="AI1896" s="41"/>
      <c r="AK1896" s="41"/>
      <c r="AM1896" s="41"/>
      <c r="AO1896" s="41"/>
      <c r="AQ1896" s="41"/>
      <c r="AS1896" s="41"/>
      <c r="AU1896" s="41"/>
      <c r="AW1896" s="41"/>
      <c r="AY1896" s="41"/>
      <c r="BA1896" s="41"/>
      <c r="BC1896" s="41"/>
      <c r="BE1896" s="41"/>
      <c r="BG1896" s="41"/>
      <c r="BI1896" s="41"/>
      <c r="BK1896" s="41"/>
      <c r="BM1896" s="41"/>
      <c r="BO1896" s="41"/>
    </row>
    <row r="1897" spans="13:67" x14ac:dyDescent="0.2">
      <c r="M1897" s="41"/>
      <c r="O1897" s="41"/>
      <c r="Q1897" s="41"/>
      <c r="S1897" s="41"/>
      <c r="U1897" s="41"/>
      <c r="W1897" s="41"/>
      <c r="Y1897" s="41"/>
      <c r="AA1897" s="41"/>
      <c r="AC1897" s="41"/>
      <c r="AE1897" s="41"/>
      <c r="AG1897" s="41"/>
      <c r="AI1897" s="41"/>
      <c r="AK1897" s="41"/>
      <c r="AM1897" s="41"/>
      <c r="AO1897" s="41"/>
      <c r="AQ1897" s="41"/>
      <c r="AS1897" s="41"/>
      <c r="AU1897" s="41"/>
      <c r="AW1897" s="41"/>
      <c r="AY1897" s="41"/>
      <c r="BA1897" s="41"/>
      <c r="BC1897" s="41"/>
      <c r="BE1897" s="41"/>
      <c r="BG1897" s="41"/>
      <c r="BI1897" s="41"/>
      <c r="BK1897" s="41"/>
      <c r="BM1897" s="41"/>
      <c r="BO1897" s="41"/>
    </row>
    <row r="1898" spans="13:67" x14ac:dyDescent="0.2">
      <c r="M1898" s="41"/>
      <c r="O1898" s="41"/>
      <c r="Q1898" s="41"/>
      <c r="S1898" s="41"/>
      <c r="U1898" s="41"/>
      <c r="W1898" s="41"/>
      <c r="Y1898" s="41"/>
      <c r="AA1898" s="41"/>
      <c r="AC1898" s="41"/>
      <c r="AE1898" s="41"/>
      <c r="AG1898" s="41"/>
      <c r="AI1898" s="41"/>
      <c r="AK1898" s="41"/>
      <c r="AM1898" s="41"/>
      <c r="AO1898" s="41"/>
      <c r="AQ1898" s="41"/>
      <c r="AS1898" s="41"/>
      <c r="AU1898" s="41"/>
      <c r="AW1898" s="41"/>
      <c r="AY1898" s="41"/>
      <c r="BA1898" s="41"/>
      <c r="BC1898" s="41"/>
      <c r="BE1898" s="41"/>
      <c r="BG1898" s="41"/>
      <c r="BI1898" s="41"/>
      <c r="BK1898" s="41"/>
      <c r="BM1898" s="41"/>
      <c r="BO1898" s="41"/>
    </row>
    <row r="1899" spans="13:67" x14ac:dyDescent="0.2">
      <c r="M1899" s="41"/>
      <c r="O1899" s="41"/>
      <c r="Q1899" s="41"/>
      <c r="S1899" s="41"/>
      <c r="U1899" s="41"/>
      <c r="W1899" s="41"/>
      <c r="Y1899" s="41"/>
      <c r="AA1899" s="41"/>
      <c r="AC1899" s="41"/>
      <c r="AE1899" s="41"/>
      <c r="AG1899" s="41"/>
      <c r="AI1899" s="41"/>
      <c r="AK1899" s="41"/>
      <c r="AM1899" s="41"/>
      <c r="AO1899" s="41"/>
      <c r="AQ1899" s="41"/>
      <c r="AS1899" s="41"/>
      <c r="AU1899" s="41"/>
      <c r="AW1899" s="41"/>
      <c r="AY1899" s="41"/>
      <c r="BA1899" s="41"/>
      <c r="BC1899" s="41"/>
      <c r="BE1899" s="41"/>
      <c r="BG1899" s="41"/>
      <c r="BI1899" s="41"/>
      <c r="BK1899" s="41"/>
      <c r="BM1899" s="41"/>
      <c r="BO1899" s="41"/>
    </row>
    <row r="1900" spans="13:67" x14ac:dyDescent="0.2">
      <c r="M1900" s="41"/>
      <c r="O1900" s="41"/>
      <c r="Q1900" s="41"/>
      <c r="S1900" s="41"/>
      <c r="U1900" s="41"/>
      <c r="W1900" s="41"/>
      <c r="Y1900" s="41"/>
      <c r="AA1900" s="41"/>
      <c r="AC1900" s="41"/>
      <c r="AE1900" s="41"/>
      <c r="AG1900" s="41"/>
      <c r="AI1900" s="41"/>
      <c r="AK1900" s="41"/>
      <c r="AM1900" s="41"/>
      <c r="AO1900" s="41"/>
      <c r="AQ1900" s="41"/>
      <c r="AS1900" s="41"/>
      <c r="AU1900" s="41"/>
      <c r="AW1900" s="41"/>
      <c r="AY1900" s="41"/>
      <c r="BA1900" s="41"/>
      <c r="BC1900" s="41"/>
      <c r="BE1900" s="41"/>
      <c r="BG1900" s="41"/>
      <c r="BI1900" s="41"/>
      <c r="BK1900" s="41"/>
      <c r="BM1900" s="41"/>
      <c r="BO1900" s="41"/>
    </row>
    <row r="1901" spans="13:67" x14ac:dyDescent="0.2">
      <c r="M1901" s="41"/>
      <c r="O1901" s="41"/>
      <c r="Q1901" s="41"/>
      <c r="S1901" s="41"/>
      <c r="U1901" s="41"/>
      <c r="W1901" s="41"/>
      <c r="Y1901" s="41"/>
      <c r="AA1901" s="41"/>
      <c r="AC1901" s="41"/>
      <c r="AE1901" s="41"/>
      <c r="AG1901" s="41"/>
      <c r="AI1901" s="41"/>
      <c r="AK1901" s="41"/>
      <c r="AM1901" s="41"/>
      <c r="AO1901" s="41"/>
      <c r="AQ1901" s="41"/>
      <c r="AS1901" s="41"/>
      <c r="AU1901" s="41"/>
      <c r="AW1901" s="41"/>
      <c r="AY1901" s="41"/>
      <c r="BA1901" s="41"/>
      <c r="BC1901" s="41"/>
      <c r="BE1901" s="41"/>
      <c r="BG1901" s="41"/>
      <c r="BI1901" s="41"/>
      <c r="BK1901" s="41"/>
      <c r="BM1901" s="41"/>
      <c r="BO1901" s="41"/>
    </row>
    <row r="1902" spans="13:67" x14ac:dyDescent="0.2">
      <c r="M1902" s="41"/>
      <c r="O1902" s="41"/>
      <c r="Q1902" s="41"/>
      <c r="S1902" s="41"/>
      <c r="U1902" s="41"/>
      <c r="W1902" s="41"/>
      <c r="Y1902" s="41"/>
      <c r="AA1902" s="41"/>
      <c r="AC1902" s="41"/>
      <c r="AE1902" s="41"/>
      <c r="AG1902" s="41"/>
      <c r="AI1902" s="41"/>
      <c r="AK1902" s="41"/>
      <c r="AM1902" s="41"/>
      <c r="AO1902" s="41"/>
      <c r="AQ1902" s="41"/>
      <c r="AS1902" s="41"/>
      <c r="AU1902" s="41"/>
      <c r="AW1902" s="41"/>
      <c r="AY1902" s="41"/>
      <c r="BA1902" s="41"/>
      <c r="BC1902" s="41"/>
      <c r="BE1902" s="41"/>
      <c r="BG1902" s="41"/>
      <c r="BI1902" s="41"/>
      <c r="BK1902" s="41"/>
      <c r="BM1902" s="41"/>
      <c r="BO1902" s="41"/>
    </row>
    <row r="1903" spans="13:67" x14ac:dyDescent="0.2">
      <c r="M1903" s="41"/>
      <c r="O1903" s="41"/>
      <c r="Q1903" s="41"/>
      <c r="S1903" s="41"/>
      <c r="U1903" s="41"/>
      <c r="W1903" s="41"/>
      <c r="Y1903" s="41"/>
      <c r="AA1903" s="41"/>
      <c r="AC1903" s="41"/>
      <c r="AE1903" s="41"/>
      <c r="AG1903" s="41"/>
      <c r="AI1903" s="41"/>
      <c r="AK1903" s="41"/>
      <c r="AM1903" s="41"/>
      <c r="AO1903" s="41"/>
      <c r="AQ1903" s="41"/>
      <c r="AS1903" s="41"/>
      <c r="AU1903" s="41"/>
      <c r="AW1903" s="41"/>
      <c r="AY1903" s="41"/>
      <c r="BA1903" s="41"/>
      <c r="BC1903" s="41"/>
      <c r="BE1903" s="41"/>
      <c r="BG1903" s="41"/>
      <c r="BI1903" s="41"/>
      <c r="BK1903" s="41"/>
      <c r="BM1903" s="41"/>
      <c r="BO1903" s="41"/>
    </row>
    <row r="1904" spans="13:67" x14ac:dyDescent="0.2">
      <c r="M1904" s="41"/>
      <c r="O1904" s="41"/>
      <c r="Q1904" s="41"/>
      <c r="S1904" s="41"/>
      <c r="U1904" s="41"/>
      <c r="W1904" s="41"/>
      <c r="Y1904" s="41"/>
      <c r="AA1904" s="41"/>
      <c r="AC1904" s="41"/>
      <c r="AE1904" s="41"/>
      <c r="AG1904" s="41"/>
      <c r="AI1904" s="41"/>
      <c r="AK1904" s="41"/>
      <c r="AM1904" s="41"/>
      <c r="AO1904" s="41"/>
      <c r="AQ1904" s="41"/>
      <c r="AS1904" s="41"/>
      <c r="AU1904" s="41"/>
      <c r="AW1904" s="41"/>
      <c r="AY1904" s="41"/>
      <c r="BA1904" s="41"/>
      <c r="BC1904" s="41"/>
      <c r="BE1904" s="41"/>
      <c r="BG1904" s="41"/>
      <c r="BI1904" s="41"/>
      <c r="BK1904" s="41"/>
      <c r="BM1904" s="41"/>
      <c r="BO1904" s="41"/>
    </row>
    <row r="1905" spans="13:67" x14ac:dyDescent="0.2">
      <c r="M1905" s="41"/>
      <c r="O1905" s="41"/>
      <c r="Q1905" s="41"/>
      <c r="S1905" s="41"/>
      <c r="U1905" s="41"/>
      <c r="W1905" s="41"/>
      <c r="Y1905" s="41"/>
      <c r="AA1905" s="41"/>
      <c r="AC1905" s="41"/>
      <c r="AE1905" s="41"/>
      <c r="AG1905" s="41"/>
      <c r="AI1905" s="41"/>
      <c r="AK1905" s="41"/>
      <c r="AM1905" s="41"/>
      <c r="AO1905" s="41"/>
      <c r="AQ1905" s="41"/>
      <c r="AS1905" s="41"/>
      <c r="AU1905" s="41"/>
      <c r="AW1905" s="41"/>
      <c r="AY1905" s="41"/>
      <c r="BA1905" s="41"/>
      <c r="BC1905" s="41"/>
      <c r="BE1905" s="41"/>
      <c r="BG1905" s="41"/>
      <c r="BI1905" s="41"/>
      <c r="BK1905" s="41"/>
      <c r="BM1905" s="41"/>
      <c r="BO1905" s="41"/>
    </row>
    <row r="1906" spans="13:67" x14ac:dyDescent="0.2">
      <c r="M1906" s="41"/>
      <c r="O1906" s="41"/>
      <c r="Q1906" s="41"/>
      <c r="S1906" s="41"/>
      <c r="U1906" s="41"/>
      <c r="W1906" s="41"/>
      <c r="Y1906" s="41"/>
      <c r="AA1906" s="41"/>
      <c r="AC1906" s="41"/>
      <c r="AE1906" s="41"/>
      <c r="AG1906" s="41"/>
      <c r="AI1906" s="41"/>
      <c r="AK1906" s="41"/>
      <c r="AM1906" s="41"/>
      <c r="AO1906" s="41"/>
      <c r="AQ1906" s="41"/>
      <c r="AS1906" s="41"/>
      <c r="AU1906" s="41"/>
      <c r="AW1906" s="41"/>
      <c r="AY1906" s="41"/>
      <c r="BA1906" s="41"/>
      <c r="BC1906" s="41"/>
      <c r="BE1906" s="41"/>
      <c r="BG1906" s="41"/>
      <c r="BI1906" s="41"/>
      <c r="BK1906" s="41"/>
      <c r="BM1906" s="41"/>
      <c r="BO1906" s="41"/>
    </row>
    <row r="1907" spans="13:67" x14ac:dyDescent="0.2">
      <c r="M1907" s="41"/>
      <c r="O1907" s="41"/>
      <c r="Q1907" s="41"/>
      <c r="S1907" s="41"/>
      <c r="U1907" s="41"/>
      <c r="W1907" s="41"/>
      <c r="Y1907" s="41"/>
      <c r="AA1907" s="41"/>
      <c r="AC1907" s="41"/>
      <c r="AE1907" s="41"/>
      <c r="AG1907" s="41"/>
      <c r="AI1907" s="41"/>
      <c r="AK1907" s="41"/>
      <c r="AM1907" s="41"/>
      <c r="AO1907" s="41"/>
      <c r="AQ1907" s="41"/>
      <c r="AS1907" s="41"/>
      <c r="AU1907" s="41"/>
      <c r="AW1907" s="41"/>
      <c r="AY1907" s="41"/>
      <c r="BA1907" s="41"/>
      <c r="BC1907" s="41"/>
      <c r="BE1907" s="41"/>
      <c r="BG1907" s="41"/>
      <c r="BI1907" s="41"/>
      <c r="BK1907" s="41"/>
      <c r="BM1907" s="41"/>
      <c r="BO1907" s="41"/>
    </row>
    <row r="1908" spans="13:67" x14ac:dyDescent="0.2">
      <c r="M1908" s="41"/>
      <c r="O1908" s="41"/>
      <c r="Q1908" s="41"/>
      <c r="S1908" s="41"/>
      <c r="U1908" s="41"/>
      <c r="W1908" s="41"/>
      <c r="Y1908" s="41"/>
      <c r="AA1908" s="41"/>
      <c r="AC1908" s="41"/>
      <c r="AE1908" s="41"/>
      <c r="AG1908" s="41"/>
      <c r="AI1908" s="41"/>
      <c r="AK1908" s="41"/>
      <c r="AM1908" s="41"/>
      <c r="AO1908" s="41"/>
      <c r="AQ1908" s="41"/>
      <c r="AS1908" s="41"/>
      <c r="AU1908" s="41"/>
      <c r="AW1908" s="41"/>
      <c r="AY1908" s="41"/>
      <c r="BA1908" s="41"/>
      <c r="BC1908" s="41"/>
      <c r="BE1908" s="41"/>
      <c r="BG1908" s="41"/>
      <c r="BI1908" s="41"/>
      <c r="BK1908" s="41"/>
      <c r="BM1908" s="41"/>
      <c r="BO1908" s="41"/>
    </row>
    <row r="1909" spans="13:67" x14ac:dyDescent="0.2">
      <c r="M1909" s="41"/>
      <c r="O1909" s="41"/>
      <c r="Q1909" s="41"/>
      <c r="S1909" s="41"/>
      <c r="U1909" s="41"/>
      <c r="W1909" s="41"/>
      <c r="Y1909" s="41"/>
      <c r="AA1909" s="41"/>
      <c r="AC1909" s="41"/>
      <c r="AE1909" s="41"/>
      <c r="AG1909" s="41"/>
      <c r="AI1909" s="41"/>
      <c r="AK1909" s="41"/>
      <c r="AM1909" s="41"/>
      <c r="AO1909" s="41"/>
      <c r="AQ1909" s="41"/>
      <c r="AS1909" s="41"/>
      <c r="AU1909" s="41"/>
      <c r="AW1909" s="41"/>
      <c r="AY1909" s="41"/>
      <c r="BA1909" s="41"/>
      <c r="BC1909" s="41"/>
      <c r="BE1909" s="41"/>
      <c r="BG1909" s="41"/>
      <c r="BI1909" s="41"/>
      <c r="BK1909" s="41"/>
      <c r="BM1909" s="41"/>
      <c r="BO1909" s="41"/>
    </row>
    <row r="1910" spans="13:67" x14ac:dyDescent="0.2">
      <c r="M1910" s="41"/>
      <c r="O1910" s="41"/>
      <c r="Q1910" s="41"/>
      <c r="S1910" s="41"/>
      <c r="U1910" s="41"/>
      <c r="W1910" s="41"/>
      <c r="Y1910" s="41"/>
      <c r="AA1910" s="41"/>
      <c r="AC1910" s="41"/>
      <c r="AE1910" s="41"/>
      <c r="AG1910" s="41"/>
      <c r="AI1910" s="41"/>
      <c r="AK1910" s="41"/>
      <c r="AM1910" s="41"/>
      <c r="AO1910" s="41"/>
      <c r="AQ1910" s="41"/>
      <c r="AS1910" s="41"/>
      <c r="AU1910" s="41"/>
      <c r="AW1910" s="41"/>
      <c r="AY1910" s="41"/>
      <c r="BA1910" s="41"/>
      <c r="BC1910" s="41"/>
      <c r="BE1910" s="41"/>
      <c r="BG1910" s="41"/>
      <c r="BI1910" s="41"/>
      <c r="BK1910" s="41"/>
      <c r="BM1910" s="41"/>
      <c r="BO1910" s="41"/>
    </row>
    <row r="1911" spans="13:67" x14ac:dyDescent="0.2">
      <c r="M1911" s="41"/>
      <c r="O1911" s="41"/>
      <c r="Q1911" s="41"/>
      <c r="S1911" s="41"/>
      <c r="U1911" s="41"/>
      <c r="W1911" s="41"/>
      <c r="Y1911" s="41"/>
      <c r="AA1911" s="41"/>
      <c r="AC1911" s="41"/>
      <c r="AE1911" s="41"/>
      <c r="AG1911" s="41"/>
      <c r="AI1911" s="41"/>
      <c r="AK1911" s="41"/>
      <c r="AM1911" s="41"/>
      <c r="AO1911" s="41"/>
      <c r="AQ1911" s="41"/>
      <c r="AS1911" s="41"/>
      <c r="AU1911" s="41"/>
      <c r="AW1911" s="41"/>
      <c r="AY1911" s="41"/>
      <c r="BA1911" s="41"/>
      <c r="BC1911" s="41"/>
      <c r="BE1911" s="41"/>
      <c r="BG1911" s="41"/>
      <c r="BI1911" s="41"/>
      <c r="BK1911" s="41"/>
      <c r="BM1911" s="41"/>
      <c r="BO1911" s="41"/>
    </row>
    <row r="1912" spans="13:67" x14ac:dyDescent="0.2">
      <c r="M1912" s="41"/>
      <c r="O1912" s="41"/>
      <c r="Q1912" s="41"/>
      <c r="S1912" s="41"/>
      <c r="U1912" s="41"/>
      <c r="W1912" s="41"/>
      <c r="Y1912" s="41"/>
      <c r="AA1912" s="41"/>
      <c r="AC1912" s="41"/>
      <c r="AE1912" s="41"/>
      <c r="AG1912" s="41"/>
      <c r="AI1912" s="41"/>
      <c r="AK1912" s="41"/>
      <c r="AM1912" s="41"/>
      <c r="AO1912" s="41"/>
      <c r="AQ1912" s="41"/>
      <c r="AS1912" s="41"/>
      <c r="AU1912" s="41"/>
      <c r="AW1912" s="41"/>
      <c r="AY1912" s="41"/>
      <c r="BA1912" s="41"/>
      <c r="BC1912" s="41"/>
      <c r="BE1912" s="41"/>
      <c r="BG1912" s="41"/>
      <c r="BI1912" s="41"/>
      <c r="BK1912" s="41"/>
      <c r="BM1912" s="41"/>
      <c r="BO1912" s="41"/>
    </row>
    <row r="1913" spans="13:67" x14ac:dyDescent="0.2">
      <c r="M1913" s="41"/>
      <c r="O1913" s="41"/>
      <c r="Q1913" s="41"/>
      <c r="S1913" s="41"/>
      <c r="U1913" s="41"/>
      <c r="W1913" s="41"/>
      <c r="Y1913" s="41"/>
      <c r="AA1913" s="41"/>
      <c r="AC1913" s="41"/>
      <c r="AE1913" s="41"/>
      <c r="AG1913" s="41"/>
      <c r="AI1913" s="41"/>
      <c r="AK1913" s="41"/>
      <c r="AM1913" s="41"/>
      <c r="AO1913" s="41"/>
      <c r="AQ1913" s="41"/>
      <c r="AS1913" s="41"/>
      <c r="AU1913" s="41"/>
      <c r="AW1913" s="41"/>
      <c r="AY1913" s="41"/>
      <c r="BA1913" s="41"/>
      <c r="BC1913" s="41"/>
      <c r="BE1913" s="41"/>
      <c r="BG1913" s="41"/>
      <c r="BI1913" s="41"/>
      <c r="BK1913" s="41"/>
      <c r="BM1913" s="41"/>
      <c r="BO1913" s="41"/>
    </row>
    <row r="1914" spans="13:67" x14ac:dyDescent="0.2">
      <c r="M1914" s="41"/>
      <c r="O1914" s="41"/>
      <c r="Q1914" s="41"/>
      <c r="S1914" s="41"/>
      <c r="U1914" s="41"/>
      <c r="W1914" s="41"/>
      <c r="Y1914" s="41"/>
      <c r="AA1914" s="41"/>
      <c r="AC1914" s="41"/>
      <c r="AE1914" s="41"/>
      <c r="AG1914" s="41"/>
      <c r="AI1914" s="41"/>
      <c r="AK1914" s="41"/>
      <c r="AM1914" s="41"/>
      <c r="AO1914" s="41"/>
      <c r="AQ1914" s="41"/>
      <c r="AS1914" s="41"/>
      <c r="AU1914" s="41"/>
      <c r="AW1914" s="41"/>
      <c r="AY1914" s="41"/>
      <c r="BA1914" s="41"/>
      <c r="BC1914" s="41"/>
      <c r="BE1914" s="41"/>
      <c r="BG1914" s="41"/>
      <c r="BI1914" s="41"/>
      <c r="BK1914" s="41"/>
      <c r="BM1914" s="41"/>
      <c r="BO1914" s="41"/>
    </row>
    <row r="1915" spans="13:67" x14ac:dyDescent="0.2">
      <c r="M1915" s="41"/>
      <c r="O1915" s="41"/>
      <c r="Q1915" s="41"/>
      <c r="S1915" s="41"/>
      <c r="U1915" s="41"/>
      <c r="W1915" s="41"/>
      <c r="Y1915" s="41"/>
      <c r="AA1915" s="41"/>
      <c r="AC1915" s="41"/>
      <c r="AE1915" s="41"/>
      <c r="AG1915" s="41"/>
      <c r="AI1915" s="41"/>
      <c r="AK1915" s="41"/>
      <c r="AM1915" s="41"/>
      <c r="AO1915" s="41"/>
      <c r="AQ1915" s="41"/>
      <c r="AS1915" s="41"/>
      <c r="AU1915" s="41"/>
      <c r="AW1915" s="41"/>
      <c r="AY1915" s="41"/>
      <c r="BA1915" s="41"/>
      <c r="BC1915" s="41"/>
      <c r="BE1915" s="41"/>
      <c r="BG1915" s="41"/>
      <c r="BI1915" s="41"/>
      <c r="BK1915" s="41"/>
      <c r="BM1915" s="41"/>
      <c r="BO1915" s="41"/>
    </row>
    <row r="1916" spans="13:67" x14ac:dyDescent="0.2">
      <c r="M1916" s="41"/>
      <c r="O1916" s="41"/>
      <c r="Q1916" s="41"/>
      <c r="S1916" s="41"/>
      <c r="U1916" s="41"/>
      <c r="W1916" s="41"/>
      <c r="Y1916" s="41"/>
      <c r="AA1916" s="41"/>
      <c r="AC1916" s="41"/>
      <c r="AE1916" s="41"/>
      <c r="AG1916" s="41"/>
      <c r="AI1916" s="41"/>
      <c r="AK1916" s="41"/>
      <c r="AM1916" s="41"/>
      <c r="AO1916" s="41"/>
      <c r="AQ1916" s="41"/>
      <c r="AS1916" s="41"/>
      <c r="AU1916" s="41"/>
      <c r="AW1916" s="41"/>
      <c r="AY1916" s="41"/>
      <c r="BA1916" s="41"/>
      <c r="BC1916" s="41"/>
      <c r="BE1916" s="41"/>
      <c r="BG1916" s="41"/>
      <c r="BI1916" s="41"/>
      <c r="BK1916" s="41"/>
      <c r="BM1916" s="41"/>
      <c r="BO1916" s="41"/>
    </row>
    <row r="1917" spans="13:67" x14ac:dyDescent="0.2">
      <c r="M1917" s="41"/>
      <c r="O1917" s="41"/>
      <c r="Q1917" s="41"/>
      <c r="S1917" s="41"/>
      <c r="U1917" s="41"/>
      <c r="W1917" s="41"/>
      <c r="Y1917" s="41"/>
      <c r="AA1917" s="41"/>
      <c r="AC1917" s="41"/>
      <c r="AE1917" s="41"/>
      <c r="AG1917" s="41"/>
      <c r="AI1917" s="41"/>
      <c r="AK1917" s="41"/>
      <c r="AM1917" s="41"/>
      <c r="AO1917" s="41"/>
      <c r="AQ1917" s="41"/>
      <c r="AS1917" s="41"/>
      <c r="AU1917" s="41"/>
      <c r="AW1917" s="41"/>
      <c r="AY1917" s="41"/>
      <c r="BA1917" s="41"/>
      <c r="BC1917" s="41"/>
      <c r="BE1917" s="41"/>
      <c r="BG1917" s="41"/>
      <c r="BI1917" s="41"/>
      <c r="BK1917" s="41"/>
      <c r="BM1917" s="41"/>
      <c r="BO1917" s="41"/>
    </row>
    <row r="1918" spans="13:67" x14ac:dyDescent="0.2">
      <c r="M1918" s="41"/>
      <c r="O1918" s="41"/>
      <c r="Q1918" s="41"/>
      <c r="S1918" s="41"/>
      <c r="U1918" s="41"/>
      <c r="W1918" s="41"/>
      <c r="Y1918" s="41"/>
      <c r="AA1918" s="41"/>
      <c r="AC1918" s="41"/>
      <c r="AE1918" s="41"/>
      <c r="AG1918" s="41"/>
      <c r="AI1918" s="41"/>
      <c r="AK1918" s="41"/>
      <c r="AM1918" s="41"/>
      <c r="AO1918" s="41"/>
      <c r="AQ1918" s="41"/>
      <c r="AS1918" s="41"/>
      <c r="AU1918" s="41"/>
      <c r="AW1918" s="41"/>
      <c r="AY1918" s="41"/>
      <c r="BA1918" s="41"/>
      <c r="BC1918" s="41"/>
      <c r="BE1918" s="41"/>
      <c r="BG1918" s="41"/>
      <c r="BI1918" s="41"/>
      <c r="BK1918" s="41"/>
      <c r="BM1918" s="41"/>
      <c r="BO1918" s="41"/>
    </row>
    <row r="1919" spans="13:67" x14ac:dyDescent="0.2">
      <c r="M1919" s="41"/>
      <c r="O1919" s="41"/>
      <c r="Q1919" s="41"/>
      <c r="S1919" s="41"/>
      <c r="U1919" s="41"/>
      <c r="W1919" s="41"/>
      <c r="Y1919" s="41"/>
      <c r="AA1919" s="41"/>
      <c r="AC1919" s="41"/>
      <c r="AE1919" s="41"/>
      <c r="AG1919" s="41"/>
      <c r="AI1919" s="41"/>
      <c r="AK1919" s="41"/>
      <c r="AM1919" s="41"/>
      <c r="AO1919" s="41"/>
      <c r="AQ1919" s="41"/>
      <c r="AS1919" s="41"/>
      <c r="AU1919" s="41"/>
      <c r="AW1919" s="41"/>
      <c r="AY1919" s="41"/>
      <c r="BA1919" s="41"/>
      <c r="BC1919" s="41"/>
      <c r="BE1919" s="41"/>
      <c r="BG1919" s="41"/>
      <c r="BI1919" s="41"/>
      <c r="BK1919" s="41"/>
      <c r="BM1919" s="41"/>
      <c r="BO1919" s="41"/>
    </row>
    <row r="1920" spans="13:67" x14ac:dyDescent="0.2">
      <c r="M1920" s="41"/>
      <c r="O1920" s="41"/>
      <c r="Q1920" s="41"/>
      <c r="S1920" s="41"/>
      <c r="U1920" s="41"/>
      <c r="W1920" s="41"/>
      <c r="Y1920" s="41"/>
      <c r="AA1920" s="41"/>
      <c r="AC1920" s="41"/>
      <c r="AE1920" s="41"/>
      <c r="AG1920" s="41"/>
      <c r="AI1920" s="41"/>
      <c r="AK1920" s="41"/>
      <c r="AM1920" s="41"/>
      <c r="AO1920" s="41"/>
      <c r="AQ1920" s="41"/>
      <c r="AS1920" s="41"/>
      <c r="AU1920" s="41"/>
      <c r="AW1920" s="41"/>
      <c r="AY1920" s="41"/>
      <c r="BA1920" s="41"/>
      <c r="BC1920" s="41"/>
      <c r="BE1920" s="41"/>
      <c r="BG1920" s="41"/>
      <c r="BI1920" s="41"/>
      <c r="BK1920" s="41"/>
      <c r="BM1920" s="41"/>
      <c r="BO1920" s="41"/>
    </row>
    <row r="1921" spans="13:67" x14ac:dyDescent="0.2">
      <c r="M1921" s="41"/>
      <c r="O1921" s="41"/>
      <c r="Q1921" s="41"/>
      <c r="S1921" s="41"/>
      <c r="U1921" s="41"/>
      <c r="W1921" s="41"/>
      <c r="Y1921" s="41"/>
      <c r="AA1921" s="41"/>
      <c r="AC1921" s="41"/>
      <c r="AE1921" s="41"/>
      <c r="AG1921" s="41"/>
      <c r="AI1921" s="41"/>
      <c r="AK1921" s="41"/>
      <c r="AM1921" s="41"/>
      <c r="AO1921" s="41"/>
      <c r="AQ1921" s="41"/>
      <c r="AS1921" s="41"/>
      <c r="AU1921" s="41"/>
      <c r="AW1921" s="41"/>
      <c r="AY1921" s="41"/>
      <c r="BA1921" s="41"/>
      <c r="BC1921" s="41"/>
      <c r="BE1921" s="41"/>
      <c r="BG1921" s="41"/>
      <c r="BI1921" s="41"/>
      <c r="BK1921" s="41"/>
      <c r="BM1921" s="41"/>
      <c r="BO1921" s="41"/>
    </row>
    <row r="1922" spans="13:67" x14ac:dyDescent="0.2">
      <c r="M1922" s="41"/>
      <c r="O1922" s="41"/>
      <c r="Q1922" s="41"/>
      <c r="S1922" s="41"/>
      <c r="U1922" s="41"/>
      <c r="W1922" s="41"/>
      <c r="Y1922" s="41"/>
      <c r="AA1922" s="41"/>
      <c r="AC1922" s="41"/>
      <c r="AE1922" s="41"/>
      <c r="AG1922" s="41"/>
      <c r="AI1922" s="41"/>
      <c r="AK1922" s="41"/>
      <c r="AM1922" s="41"/>
      <c r="AO1922" s="41"/>
      <c r="AQ1922" s="41"/>
      <c r="AS1922" s="41"/>
      <c r="AU1922" s="41"/>
      <c r="AW1922" s="41"/>
      <c r="AY1922" s="41"/>
      <c r="BA1922" s="41"/>
      <c r="BC1922" s="41"/>
      <c r="BE1922" s="41"/>
      <c r="BG1922" s="41"/>
      <c r="BI1922" s="41"/>
      <c r="BK1922" s="41"/>
      <c r="BM1922" s="41"/>
      <c r="BO1922" s="41"/>
    </row>
    <row r="1923" spans="13:67" x14ac:dyDescent="0.2">
      <c r="M1923" s="41"/>
      <c r="O1923" s="41"/>
      <c r="Q1923" s="41"/>
      <c r="S1923" s="41"/>
      <c r="U1923" s="41"/>
      <c r="W1923" s="41"/>
      <c r="Y1923" s="41"/>
      <c r="AA1923" s="41"/>
      <c r="AC1923" s="41"/>
      <c r="AE1923" s="41"/>
      <c r="AG1923" s="41"/>
      <c r="AI1923" s="41"/>
      <c r="AK1923" s="41"/>
      <c r="AM1923" s="41"/>
      <c r="AO1923" s="41"/>
      <c r="AQ1923" s="41"/>
      <c r="AS1923" s="41"/>
      <c r="AU1923" s="41"/>
      <c r="AW1923" s="41"/>
      <c r="AY1923" s="41"/>
      <c r="BA1923" s="41"/>
      <c r="BC1923" s="41"/>
      <c r="BE1923" s="41"/>
      <c r="BG1923" s="41"/>
      <c r="BI1923" s="41"/>
      <c r="BK1923" s="41"/>
      <c r="BM1923" s="41"/>
      <c r="BO1923" s="41"/>
    </row>
    <row r="1924" spans="13:67" x14ac:dyDescent="0.2">
      <c r="M1924" s="41"/>
      <c r="O1924" s="41"/>
      <c r="Q1924" s="41"/>
      <c r="S1924" s="41"/>
      <c r="U1924" s="41"/>
      <c r="W1924" s="41"/>
      <c r="Y1924" s="41"/>
      <c r="AA1924" s="41"/>
      <c r="AC1924" s="41"/>
      <c r="AE1924" s="41"/>
      <c r="AG1924" s="41"/>
      <c r="AI1924" s="41"/>
      <c r="AK1924" s="41"/>
      <c r="AM1924" s="41"/>
      <c r="AO1924" s="41"/>
      <c r="AQ1924" s="41"/>
      <c r="AS1924" s="41"/>
      <c r="AU1924" s="41"/>
      <c r="AW1924" s="41"/>
      <c r="AY1924" s="41"/>
      <c r="BA1924" s="41"/>
      <c r="BC1924" s="41"/>
      <c r="BE1924" s="41"/>
      <c r="BG1924" s="41"/>
      <c r="BI1924" s="41"/>
      <c r="BK1924" s="41"/>
      <c r="BM1924" s="41"/>
      <c r="BO1924" s="41"/>
    </row>
    <row r="1925" spans="13:67" x14ac:dyDescent="0.2">
      <c r="M1925" s="41"/>
      <c r="O1925" s="41"/>
      <c r="Q1925" s="41"/>
      <c r="S1925" s="41"/>
      <c r="U1925" s="41"/>
      <c r="W1925" s="41"/>
      <c r="Y1925" s="41"/>
      <c r="AA1925" s="41"/>
      <c r="AC1925" s="41"/>
      <c r="AE1925" s="41"/>
      <c r="AG1925" s="41"/>
      <c r="AI1925" s="41"/>
      <c r="AK1925" s="41"/>
      <c r="AM1925" s="41"/>
      <c r="AO1925" s="41"/>
      <c r="AQ1925" s="41"/>
      <c r="AS1925" s="41"/>
      <c r="AU1925" s="41"/>
      <c r="AW1925" s="41"/>
      <c r="AY1925" s="41"/>
      <c r="BA1925" s="41"/>
      <c r="BC1925" s="41"/>
      <c r="BE1925" s="41"/>
      <c r="BG1925" s="41"/>
      <c r="BI1925" s="41"/>
      <c r="BK1925" s="41"/>
      <c r="BM1925" s="41"/>
      <c r="BO1925" s="41"/>
    </row>
    <row r="1926" spans="13:67" x14ac:dyDescent="0.2">
      <c r="M1926" s="41"/>
      <c r="O1926" s="41"/>
      <c r="Q1926" s="41"/>
      <c r="S1926" s="41"/>
      <c r="U1926" s="41"/>
      <c r="W1926" s="41"/>
      <c r="Y1926" s="41"/>
      <c r="AA1926" s="41"/>
      <c r="AC1926" s="41"/>
      <c r="AE1926" s="41"/>
      <c r="AG1926" s="41"/>
      <c r="AI1926" s="41"/>
      <c r="AK1926" s="41"/>
      <c r="AM1926" s="41"/>
      <c r="AO1926" s="41"/>
      <c r="AQ1926" s="41"/>
      <c r="AS1926" s="41"/>
      <c r="AU1926" s="41"/>
      <c r="AW1926" s="41"/>
      <c r="AY1926" s="41"/>
      <c r="BA1926" s="41"/>
      <c r="BC1926" s="41"/>
      <c r="BE1926" s="41"/>
      <c r="BG1926" s="41"/>
      <c r="BI1926" s="41"/>
      <c r="BK1926" s="41"/>
      <c r="BM1926" s="41"/>
      <c r="BO1926" s="41"/>
    </row>
    <row r="1927" spans="13:67" x14ac:dyDescent="0.2">
      <c r="M1927" s="41"/>
      <c r="O1927" s="41"/>
      <c r="Q1927" s="41"/>
      <c r="S1927" s="41"/>
      <c r="U1927" s="41"/>
      <c r="W1927" s="41"/>
      <c r="Y1927" s="41"/>
      <c r="AA1927" s="41"/>
      <c r="AC1927" s="41"/>
      <c r="AE1927" s="41"/>
      <c r="AG1927" s="41"/>
      <c r="AI1927" s="41"/>
      <c r="AK1927" s="41"/>
      <c r="AM1927" s="41"/>
      <c r="AO1927" s="41"/>
      <c r="AQ1927" s="41"/>
      <c r="AS1927" s="41"/>
      <c r="AU1927" s="41"/>
      <c r="AW1927" s="41"/>
      <c r="AY1927" s="41"/>
      <c r="BA1927" s="41"/>
      <c r="BC1927" s="41"/>
      <c r="BE1927" s="41"/>
      <c r="BG1927" s="41"/>
      <c r="BI1927" s="41"/>
      <c r="BK1927" s="41"/>
      <c r="BM1927" s="41"/>
      <c r="BO1927" s="41"/>
    </row>
    <row r="1928" spans="13:67" x14ac:dyDescent="0.2">
      <c r="M1928" s="41"/>
      <c r="O1928" s="41"/>
      <c r="Q1928" s="41"/>
      <c r="S1928" s="41"/>
      <c r="U1928" s="41"/>
      <c r="W1928" s="41"/>
      <c r="Y1928" s="41"/>
      <c r="AA1928" s="41"/>
      <c r="AC1928" s="41"/>
      <c r="AE1928" s="41"/>
      <c r="AG1928" s="41"/>
      <c r="AI1928" s="41"/>
      <c r="AK1928" s="41"/>
      <c r="AM1928" s="41"/>
      <c r="AO1928" s="41"/>
      <c r="AQ1928" s="41"/>
      <c r="AS1928" s="41"/>
      <c r="AU1928" s="41"/>
      <c r="AW1928" s="41"/>
      <c r="AY1928" s="41"/>
      <c r="BA1928" s="41"/>
      <c r="BC1928" s="41"/>
      <c r="BE1928" s="41"/>
      <c r="BG1928" s="41"/>
      <c r="BI1928" s="41"/>
      <c r="BK1928" s="41"/>
      <c r="BM1928" s="41"/>
      <c r="BO1928" s="41"/>
    </row>
    <row r="1929" spans="13:67" x14ac:dyDescent="0.2">
      <c r="M1929" s="41"/>
      <c r="O1929" s="41"/>
      <c r="Q1929" s="41"/>
      <c r="S1929" s="41"/>
      <c r="U1929" s="41"/>
      <c r="W1929" s="41"/>
      <c r="Y1929" s="41"/>
      <c r="AA1929" s="41"/>
      <c r="AC1929" s="41"/>
      <c r="AE1929" s="41"/>
      <c r="AG1929" s="41"/>
      <c r="AI1929" s="41"/>
      <c r="AK1929" s="41"/>
      <c r="AM1929" s="41"/>
      <c r="AO1929" s="41"/>
      <c r="AQ1929" s="41"/>
      <c r="AS1929" s="41"/>
      <c r="AU1929" s="41"/>
      <c r="AW1929" s="41"/>
      <c r="AY1929" s="41"/>
      <c r="BA1929" s="41"/>
      <c r="BC1929" s="41"/>
      <c r="BE1929" s="41"/>
      <c r="BG1929" s="41"/>
      <c r="BI1929" s="41"/>
      <c r="BK1929" s="41"/>
      <c r="BM1929" s="41"/>
      <c r="BO1929" s="41"/>
    </row>
    <row r="1930" spans="13:67" x14ac:dyDescent="0.2">
      <c r="M1930" s="41"/>
      <c r="O1930" s="41"/>
      <c r="Q1930" s="41"/>
      <c r="S1930" s="41"/>
      <c r="U1930" s="41"/>
      <c r="W1930" s="41"/>
      <c r="Y1930" s="41"/>
      <c r="AA1930" s="41"/>
      <c r="AC1930" s="41"/>
      <c r="AE1930" s="41"/>
      <c r="AG1930" s="41"/>
      <c r="AI1930" s="41"/>
      <c r="AK1930" s="41"/>
      <c r="AM1930" s="41"/>
      <c r="AO1930" s="41"/>
      <c r="AQ1930" s="41"/>
      <c r="AS1930" s="41"/>
      <c r="AU1930" s="41"/>
      <c r="AW1930" s="41"/>
      <c r="AY1930" s="41"/>
      <c r="BA1930" s="41"/>
      <c r="BC1930" s="41"/>
      <c r="BE1930" s="41"/>
      <c r="BG1930" s="41"/>
      <c r="BI1930" s="41"/>
      <c r="BK1930" s="41"/>
      <c r="BM1930" s="41"/>
      <c r="BO1930" s="41"/>
    </row>
    <row r="1931" spans="13:67" x14ac:dyDescent="0.2">
      <c r="M1931" s="41"/>
      <c r="O1931" s="41"/>
      <c r="Q1931" s="41"/>
      <c r="S1931" s="41"/>
      <c r="U1931" s="41"/>
      <c r="W1931" s="41"/>
      <c r="Y1931" s="41"/>
      <c r="AA1931" s="41"/>
      <c r="AC1931" s="41"/>
      <c r="AE1931" s="41"/>
      <c r="AG1931" s="41"/>
      <c r="AI1931" s="41"/>
      <c r="AK1931" s="41"/>
      <c r="AM1931" s="41"/>
      <c r="AO1931" s="41"/>
      <c r="AQ1931" s="41"/>
      <c r="AS1931" s="41"/>
      <c r="AU1931" s="41"/>
      <c r="AW1931" s="41"/>
      <c r="AY1931" s="41"/>
      <c r="BA1931" s="41"/>
      <c r="BC1931" s="41"/>
      <c r="BE1931" s="41"/>
      <c r="BG1931" s="41"/>
      <c r="BI1931" s="41"/>
      <c r="BK1931" s="41"/>
      <c r="BM1931" s="41"/>
      <c r="BO1931" s="41"/>
    </row>
    <row r="1932" spans="13:67" x14ac:dyDescent="0.2">
      <c r="M1932" s="41"/>
      <c r="O1932" s="41"/>
      <c r="Q1932" s="41"/>
      <c r="S1932" s="41"/>
      <c r="U1932" s="41"/>
      <c r="W1932" s="41"/>
      <c r="Y1932" s="41"/>
      <c r="AA1932" s="41"/>
      <c r="AC1932" s="41"/>
      <c r="AE1932" s="41"/>
      <c r="AG1932" s="41"/>
      <c r="AI1932" s="41"/>
      <c r="AK1932" s="41"/>
      <c r="AM1932" s="41"/>
      <c r="AO1932" s="41"/>
      <c r="AQ1932" s="41"/>
      <c r="AS1932" s="41"/>
      <c r="AU1932" s="41"/>
      <c r="AW1932" s="41"/>
      <c r="AY1932" s="41"/>
      <c r="BA1932" s="41"/>
      <c r="BC1932" s="41"/>
      <c r="BE1932" s="41"/>
      <c r="BG1932" s="41"/>
      <c r="BI1932" s="41"/>
      <c r="BK1932" s="41"/>
      <c r="BM1932" s="41"/>
      <c r="BO1932" s="41"/>
    </row>
    <row r="1933" spans="13:67" x14ac:dyDescent="0.2">
      <c r="M1933" s="41"/>
      <c r="O1933" s="41"/>
      <c r="Q1933" s="41"/>
      <c r="S1933" s="41"/>
      <c r="U1933" s="41"/>
      <c r="W1933" s="41"/>
      <c r="Y1933" s="41"/>
      <c r="AA1933" s="41"/>
      <c r="AC1933" s="41"/>
      <c r="AE1933" s="41"/>
      <c r="AG1933" s="41"/>
      <c r="AI1933" s="41"/>
      <c r="AK1933" s="41"/>
      <c r="AM1933" s="41"/>
      <c r="AO1933" s="41"/>
      <c r="AQ1933" s="41"/>
      <c r="AS1933" s="41"/>
      <c r="AU1933" s="41"/>
      <c r="AW1933" s="41"/>
      <c r="AY1933" s="41"/>
      <c r="BA1933" s="41"/>
      <c r="BC1933" s="41"/>
      <c r="BE1933" s="41"/>
      <c r="BG1933" s="41"/>
      <c r="BI1933" s="41"/>
      <c r="BK1933" s="41"/>
      <c r="BM1933" s="41"/>
      <c r="BO1933" s="41"/>
    </row>
    <row r="1934" spans="13:67" x14ac:dyDescent="0.2">
      <c r="M1934" s="41"/>
      <c r="O1934" s="41"/>
      <c r="Q1934" s="41"/>
      <c r="S1934" s="41"/>
      <c r="U1934" s="41"/>
      <c r="W1934" s="41"/>
      <c r="Y1934" s="41"/>
      <c r="AA1934" s="41"/>
      <c r="AC1934" s="41"/>
      <c r="AE1934" s="41"/>
      <c r="AG1934" s="41"/>
      <c r="AI1934" s="41"/>
      <c r="AK1934" s="41"/>
      <c r="AM1934" s="41"/>
      <c r="AO1934" s="41"/>
      <c r="AQ1934" s="41"/>
      <c r="AS1934" s="41"/>
      <c r="AU1934" s="41"/>
      <c r="AW1934" s="41"/>
      <c r="AY1934" s="41"/>
      <c r="BA1934" s="41"/>
      <c r="BC1934" s="41"/>
      <c r="BE1934" s="41"/>
      <c r="BG1934" s="41"/>
      <c r="BI1934" s="41"/>
      <c r="BK1934" s="41"/>
      <c r="BM1934" s="41"/>
      <c r="BO1934" s="41"/>
    </row>
    <row r="1935" spans="13:67" x14ac:dyDescent="0.2">
      <c r="M1935" s="41"/>
      <c r="O1935" s="41"/>
      <c r="Q1935" s="41"/>
      <c r="S1935" s="41"/>
      <c r="U1935" s="41"/>
      <c r="W1935" s="41"/>
      <c r="Y1935" s="41"/>
      <c r="AA1935" s="41"/>
      <c r="AC1935" s="41"/>
      <c r="AE1935" s="41"/>
      <c r="AG1935" s="41"/>
      <c r="AI1935" s="41"/>
      <c r="AK1935" s="41"/>
      <c r="AM1935" s="41"/>
      <c r="AO1935" s="41"/>
      <c r="AQ1935" s="41"/>
      <c r="AS1935" s="41"/>
      <c r="AU1935" s="41"/>
      <c r="AW1935" s="41"/>
      <c r="AY1935" s="41"/>
      <c r="BA1935" s="41"/>
      <c r="BC1935" s="41"/>
      <c r="BE1935" s="41"/>
      <c r="BG1935" s="41"/>
      <c r="BI1935" s="41"/>
      <c r="BK1935" s="41"/>
      <c r="BM1935" s="41"/>
      <c r="BO1935" s="41"/>
    </row>
    <row r="1936" spans="13:67" x14ac:dyDescent="0.2">
      <c r="M1936" s="41"/>
      <c r="O1936" s="41"/>
      <c r="Q1936" s="41"/>
      <c r="S1936" s="41"/>
      <c r="U1936" s="41"/>
      <c r="W1936" s="41"/>
      <c r="Y1936" s="41"/>
      <c r="AA1936" s="41"/>
      <c r="AC1936" s="41"/>
      <c r="AE1936" s="41"/>
      <c r="AG1936" s="41"/>
      <c r="AI1936" s="41"/>
      <c r="AK1936" s="41"/>
      <c r="AM1936" s="41"/>
      <c r="AO1936" s="41"/>
      <c r="AQ1936" s="41"/>
      <c r="AS1936" s="41"/>
      <c r="AU1936" s="41"/>
      <c r="AW1936" s="41"/>
      <c r="AY1936" s="41"/>
      <c r="BA1936" s="41"/>
      <c r="BC1936" s="41"/>
      <c r="BE1936" s="41"/>
      <c r="BG1936" s="41"/>
      <c r="BI1936" s="41"/>
      <c r="BK1936" s="41"/>
      <c r="BM1936" s="41"/>
      <c r="BO1936" s="41"/>
    </row>
    <row r="1937" spans="13:67" x14ac:dyDescent="0.2">
      <c r="M1937" s="41"/>
      <c r="O1937" s="41"/>
      <c r="Q1937" s="41"/>
      <c r="S1937" s="41"/>
      <c r="U1937" s="41"/>
      <c r="W1937" s="41"/>
      <c r="Y1937" s="41"/>
      <c r="AA1937" s="41"/>
      <c r="AC1937" s="41"/>
      <c r="AE1937" s="41"/>
      <c r="AG1937" s="41"/>
      <c r="AI1937" s="41"/>
      <c r="AK1937" s="41"/>
      <c r="AM1937" s="41"/>
      <c r="AO1937" s="41"/>
      <c r="AQ1937" s="41"/>
      <c r="AS1937" s="41"/>
      <c r="AU1937" s="41"/>
      <c r="AW1937" s="41"/>
      <c r="AY1937" s="41"/>
      <c r="BA1937" s="41"/>
      <c r="BC1937" s="41"/>
      <c r="BE1937" s="41"/>
      <c r="BG1937" s="41"/>
      <c r="BI1937" s="41"/>
      <c r="BK1937" s="41"/>
      <c r="BM1937" s="41"/>
      <c r="BO1937" s="41"/>
    </row>
    <row r="1938" spans="13:67" x14ac:dyDescent="0.2">
      <c r="M1938" s="41"/>
      <c r="O1938" s="41"/>
      <c r="Q1938" s="41"/>
      <c r="S1938" s="41"/>
      <c r="U1938" s="41"/>
      <c r="W1938" s="41"/>
      <c r="Y1938" s="41"/>
      <c r="AA1938" s="41"/>
      <c r="AC1938" s="41"/>
      <c r="AE1938" s="41"/>
      <c r="AG1938" s="41"/>
      <c r="AI1938" s="41"/>
      <c r="AK1938" s="41"/>
      <c r="AM1938" s="41"/>
      <c r="AO1938" s="41"/>
      <c r="AQ1938" s="41"/>
      <c r="AS1938" s="41"/>
      <c r="AU1938" s="41"/>
      <c r="AW1938" s="41"/>
      <c r="AY1938" s="41"/>
      <c r="BA1938" s="41"/>
      <c r="BC1938" s="41"/>
      <c r="BE1938" s="41"/>
      <c r="BG1938" s="41"/>
      <c r="BI1938" s="41"/>
      <c r="BK1938" s="41"/>
      <c r="BM1938" s="41"/>
      <c r="BO1938" s="41"/>
    </row>
    <row r="1939" spans="13:67" x14ac:dyDescent="0.2">
      <c r="M1939" s="41"/>
      <c r="O1939" s="41"/>
      <c r="Q1939" s="41"/>
      <c r="S1939" s="41"/>
      <c r="U1939" s="41"/>
      <c r="W1939" s="41"/>
      <c r="Y1939" s="41"/>
      <c r="AA1939" s="41"/>
      <c r="AC1939" s="41"/>
      <c r="AE1939" s="41"/>
      <c r="AG1939" s="41"/>
      <c r="AI1939" s="41"/>
      <c r="AK1939" s="41"/>
      <c r="AM1939" s="41"/>
      <c r="AO1939" s="41"/>
      <c r="AQ1939" s="41"/>
      <c r="AS1939" s="41"/>
      <c r="AU1939" s="41"/>
      <c r="AW1939" s="41"/>
      <c r="AY1939" s="41"/>
      <c r="BA1939" s="41"/>
      <c r="BC1939" s="41"/>
      <c r="BE1939" s="41"/>
      <c r="BG1939" s="41"/>
      <c r="BI1939" s="41"/>
      <c r="BK1939" s="41"/>
      <c r="BM1939" s="41"/>
      <c r="BO1939" s="41"/>
    </row>
    <row r="1940" spans="13:67" x14ac:dyDescent="0.2">
      <c r="M1940" s="41"/>
      <c r="O1940" s="41"/>
      <c r="Q1940" s="41"/>
      <c r="S1940" s="41"/>
      <c r="U1940" s="41"/>
      <c r="W1940" s="41"/>
      <c r="Y1940" s="41"/>
      <c r="AA1940" s="41"/>
      <c r="AC1940" s="41"/>
      <c r="AE1940" s="41"/>
      <c r="AG1940" s="41"/>
      <c r="AI1940" s="41"/>
      <c r="AK1940" s="41"/>
      <c r="AM1940" s="41"/>
      <c r="AO1940" s="41"/>
      <c r="AQ1940" s="41"/>
      <c r="AS1940" s="41"/>
      <c r="AU1940" s="41"/>
      <c r="AW1940" s="41"/>
      <c r="AY1940" s="41"/>
      <c r="BA1940" s="41"/>
      <c r="BC1940" s="41"/>
      <c r="BE1940" s="41"/>
      <c r="BG1940" s="41"/>
      <c r="BI1940" s="41"/>
      <c r="BK1940" s="41"/>
      <c r="BM1940" s="41"/>
      <c r="BO1940" s="41"/>
    </row>
    <row r="1941" spans="13:67" x14ac:dyDescent="0.2">
      <c r="M1941" s="41"/>
      <c r="O1941" s="41"/>
      <c r="Q1941" s="41"/>
      <c r="S1941" s="41"/>
      <c r="U1941" s="41"/>
      <c r="W1941" s="41"/>
      <c r="Y1941" s="41"/>
      <c r="AA1941" s="41"/>
      <c r="AC1941" s="41"/>
      <c r="AE1941" s="41"/>
      <c r="AG1941" s="41"/>
      <c r="AI1941" s="41"/>
      <c r="AK1941" s="41"/>
      <c r="AM1941" s="41"/>
      <c r="AO1941" s="41"/>
      <c r="AQ1941" s="41"/>
      <c r="AS1941" s="41"/>
      <c r="AU1941" s="41"/>
      <c r="AW1941" s="41"/>
      <c r="AY1941" s="41"/>
      <c r="BA1941" s="41"/>
      <c r="BC1941" s="41"/>
      <c r="BE1941" s="41"/>
      <c r="BG1941" s="41"/>
      <c r="BI1941" s="41"/>
      <c r="BK1941" s="41"/>
      <c r="BM1941" s="41"/>
      <c r="BO1941" s="41"/>
    </row>
    <row r="1942" spans="13:67" x14ac:dyDescent="0.2">
      <c r="M1942" s="41"/>
      <c r="O1942" s="41"/>
      <c r="Q1942" s="41"/>
      <c r="S1942" s="41"/>
      <c r="U1942" s="41"/>
      <c r="W1942" s="41"/>
      <c r="Y1942" s="41"/>
      <c r="AA1942" s="41"/>
      <c r="AC1942" s="41"/>
      <c r="AE1942" s="41"/>
      <c r="AG1942" s="41"/>
      <c r="AI1942" s="41"/>
      <c r="AK1942" s="41"/>
      <c r="AM1942" s="41"/>
      <c r="AO1942" s="41"/>
      <c r="AQ1942" s="41"/>
      <c r="AS1942" s="41"/>
      <c r="AU1942" s="41"/>
      <c r="AW1942" s="41"/>
      <c r="AY1942" s="41"/>
      <c r="BA1942" s="41"/>
      <c r="BC1942" s="41"/>
      <c r="BE1942" s="41"/>
      <c r="BG1942" s="41"/>
      <c r="BI1942" s="41"/>
      <c r="BK1942" s="41"/>
      <c r="BM1942" s="41"/>
      <c r="BO1942" s="41"/>
    </row>
    <row r="1943" spans="13:67" x14ac:dyDescent="0.2">
      <c r="M1943" s="41"/>
      <c r="O1943" s="41"/>
      <c r="Q1943" s="41"/>
      <c r="S1943" s="41"/>
      <c r="U1943" s="41"/>
      <c r="W1943" s="41"/>
      <c r="Y1943" s="41"/>
      <c r="AA1943" s="41"/>
      <c r="AC1943" s="41"/>
      <c r="AE1943" s="41"/>
      <c r="AG1943" s="41"/>
      <c r="AI1943" s="41"/>
      <c r="AK1943" s="41"/>
      <c r="AM1943" s="41"/>
      <c r="AO1943" s="41"/>
      <c r="AQ1943" s="41"/>
      <c r="AS1943" s="41"/>
      <c r="AU1943" s="41"/>
      <c r="AW1943" s="41"/>
      <c r="AY1943" s="41"/>
      <c r="BA1943" s="41"/>
      <c r="BC1943" s="41"/>
      <c r="BE1943" s="41"/>
      <c r="BG1943" s="41"/>
      <c r="BI1943" s="41"/>
      <c r="BK1943" s="41"/>
      <c r="BM1943" s="41"/>
      <c r="BO1943" s="41"/>
    </row>
    <row r="1944" spans="13:67" x14ac:dyDescent="0.2">
      <c r="M1944" s="41"/>
      <c r="O1944" s="41"/>
      <c r="Q1944" s="41"/>
      <c r="S1944" s="41"/>
      <c r="U1944" s="41"/>
      <c r="W1944" s="41"/>
      <c r="Y1944" s="41"/>
      <c r="AA1944" s="41"/>
      <c r="AC1944" s="41"/>
      <c r="AE1944" s="41"/>
      <c r="AG1944" s="41"/>
      <c r="AI1944" s="41"/>
      <c r="AK1944" s="41"/>
      <c r="AM1944" s="41"/>
      <c r="AO1944" s="41"/>
      <c r="AQ1944" s="41"/>
      <c r="AS1944" s="41"/>
      <c r="AU1944" s="41"/>
      <c r="AW1944" s="41"/>
      <c r="AY1944" s="41"/>
      <c r="BA1944" s="41"/>
      <c r="BC1944" s="41"/>
      <c r="BE1944" s="41"/>
      <c r="BG1944" s="41"/>
      <c r="BI1944" s="41"/>
      <c r="BK1944" s="41"/>
      <c r="BM1944" s="41"/>
      <c r="BO1944" s="41"/>
    </row>
    <row r="1945" spans="13:67" x14ac:dyDescent="0.2">
      <c r="M1945" s="41"/>
      <c r="O1945" s="41"/>
      <c r="Q1945" s="41"/>
      <c r="S1945" s="41"/>
      <c r="U1945" s="41"/>
      <c r="W1945" s="41"/>
      <c r="Y1945" s="41"/>
      <c r="AA1945" s="41"/>
      <c r="AC1945" s="41"/>
      <c r="AE1945" s="41"/>
      <c r="AG1945" s="41"/>
      <c r="AI1945" s="41"/>
      <c r="AK1945" s="41"/>
      <c r="AM1945" s="41"/>
      <c r="AO1945" s="41"/>
      <c r="AQ1945" s="41"/>
      <c r="AS1945" s="41"/>
      <c r="AU1945" s="41"/>
      <c r="AW1945" s="41"/>
      <c r="AY1945" s="41"/>
      <c r="BA1945" s="41"/>
      <c r="BC1945" s="41"/>
      <c r="BE1945" s="41"/>
      <c r="BG1945" s="41"/>
      <c r="BI1945" s="41"/>
      <c r="BK1945" s="41"/>
      <c r="BM1945" s="41"/>
      <c r="BO1945" s="41"/>
    </row>
    <row r="1946" spans="13:67" x14ac:dyDescent="0.2">
      <c r="M1946" s="41"/>
      <c r="O1946" s="41"/>
      <c r="Q1946" s="41"/>
      <c r="S1946" s="41"/>
      <c r="U1946" s="41"/>
      <c r="W1946" s="41"/>
      <c r="Y1946" s="41"/>
      <c r="AA1946" s="41"/>
      <c r="AC1946" s="41"/>
      <c r="AE1946" s="41"/>
      <c r="AG1946" s="41"/>
      <c r="AI1946" s="41"/>
      <c r="AK1946" s="41"/>
      <c r="AM1946" s="41"/>
      <c r="AO1946" s="41"/>
      <c r="AQ1946" s="41"/>
      <c r="AS1946" s="41"/>
      <c r="AU1946" s="41"/>
      <c r="AW1946" s="41"/>
      <c r="AY1946" s="41"/>
      <c r="BA1946" s="41"/>
      <c r="BC1946" s="41"/>
      <c r="BE1946" s="41"/>
      <c r="BG1946" s="41"/>
      <c r="BI1946" s="41"/>
      <c r="BK1946" s="41"/>
      <c r="BM1946" s="41"/>
      <c r="BO1946" s="41"/>
    </row>
    <row r="1947" spans="13:67" x14ac:dyDescent="0.2">
      <c r="M1947" s="41"/>
      <c r="O1947" s="41"/>
      <c r="Q1947" s="41"/>
      <c r="S1947" s="41"/>
      <c r="U1947" s="41"/>
      <c r="W1947" s="41"/>
      <c r="Y1947" s="41"/>
      <c r="AA1947" s="41"/>
      <c r="AC1947" s="41"/>
      <c r="AE1947" s="41"/>
      <c r="AG1947" s="41"/>
      <c r="AI1947" s="41"/>
      <c r="AK1947" s="41"/>
      <c r="AM1947" s="41"/>
      <c r="AO1947" s="41"/>
      <c r="AQ1947" s="41"/>
      <c r="AS1947" s="41"/>
      <c r="AU1947" s="41"/>
      <c r="AW1947" s="41"/>
      <c r="AY1947" s="41"/>
      <c r="BA1947" s="41"/>
      <c r="BC1947" s="41"/>
      <c r="BE1947" s="41"/>
      <c r="BG1947" s="41"/>
      <c r="BI1947" s="41"/>
      <c r="BK1947" s="41"/>
      <c r="BM1947" s="41"/>
      <c r="BO1947" s="41"/>
    </row>
    <row r="1948" spans="13:67" x14ac:dyDescent="0.2">
      <c r="M1948" s="41"/>
      <c r="O1948" s="41"/>
      <c r="Q1948" s="41"/>
      <c r="S1948" s="41"/>
      <c r="U1948" s="41"/>
      <c r="W1948" s="41"/>
      <c r="Y1948" s="41"/>
      <c r="AA1948" s="41"/>
      <c r="AC1948" s="41"/>
      <c r="AE1948" s="41"/>
      <c r="AG1948" s="41"/>
      <c r="AI1948" s="41"/>
      <c r="AK1948" s="41"/>
      <c r="AM1948" s="41"/>
      <c r="AO1948" s="41"/>
      <c r="AQ1948" s="41"/>
      <c r="AS1948" s="41"/>
      <c r="AU1948" s="41"/>
      <c r="AW1948" s="41"/>
      <c r="AY1948" s="41"/>
      <c r="BA1948" s="41"/>
      <c r="BC1948" s="41"/>
      <c r="BE1948" s="41"/>
      <c r="BG1948" s="41"/>
      <c r="BI1948" s="41"/>
      <c r="BK1948" s="41"/>
      <c r="BM1948" s="41"/>
      <c r="BO1948" s="41"/>
    </row>
    <row r="1949" spans="13:67" x14ac:dyDescent="0.2">
      <c r="M1949" s="41"/>
      <c r="O1949" s="41"/>
      <c r="Q1949" s="41"/>
      <c r="S1949" s="41"/>
      <c r="U1949" s="41"/>
      <c r="W1949" s="41"/>
      <c r="Y1949" s="41"/>
      <c r="AA1949" s="41"/>
      <c r="AC1949" s="41"/>
      <c r="AE1949" s="41"/>
      <c r="AG1949" s="41"/>
      <c r="AI1949" s="41"/>
      <c r="AK1949" s="41"/>
      <c r="AM1949" s="41"/>
      <c r="AO1949" s="41"/>
      <c r="AQ1949" s="41"/>
      <c r="AS1949" s="41"/>
      <c r="AU1949" s="41"/>
      <c r="AW1949" s="41"/>
      <c r="AY1949" s="41"/>
      <c r="BA1949" s="41"/>
      <c r="BC1949" s="41"/>
      <c r="BE1949" s="41"/>
      <c r="BG1949" s="41"/>
      <c r="BI1949" s="41"/>
      <c r="BK1949" s="41"/>
      <c r="BM1949" s="41"/>
      <c r="BO1949" s="41"/>
    </row>
    <row r="1950" spans="13:67" x14ac:dyDescent="0.2">
      <c r="M1950" s="41"/>
      <c r="O1950" s="41"/>
      <c r="Q1950" s="41"/>
      <c r="S1950" s="41"/>
      <c r="U1950" s="41"/>
      <c r="W1950" s="41"/>
      <c r="Y1950" s="41"/>
      <c r="AA1950" s="41"/>
      <c r="AC1950" s="41"/>
      <c r="AE1950" s="41"/>
      <c r="AG1950" s="41"/>
      <c r="AI1950" s="41"/>
      <c r="AK1950" s="41"/>
      <c r="AM1950" s="41"/>
      <c r="AO1950" s="41"/>
      <c r="AQ1950" s="41"/>
      <c r="AS1950" s="41"/>
      <c r="AU1950" s="41"/>
      <c r="AW1950" s="41"/>
      <c r="AY1950" s="41"/>
      <c r="BA1950" s="41"/>
      <c r="BC1950" s="41"/>
      <c r="BE1950" s="41"/>
      <c r="BG1950" s="41"/>
      <c r="BI1950" s="41"/>
      <c r="BK1950" s="41"/>
      <c r="BM1950" s="41"/>
      <c r="BO1950" s="41"/>
    </row>
    <row r="1951" spans="13:67" x14ac:dyDescent="0.2">
      <c r="M1951" s="41"/>
      <c r="O1951" s="41"/>
      <c r="Q1951" s="41"/>
      <c r="S1951" s="41"/>
      <c r="U1951" s="41"/>
      <c r="W1951" s="41"/>
      <c r="Y1951" s="41"/>
      <c r="AA1951" s="41"/>
      <c r="AC1951" s="41"/>
      <c r="AE1951" s="41"/>
      <c r="AG1951" s="41"/>
      <c r="AI1951" s="41"/>
      <c r="AK1951" s="41"/>
      <c r="AM1951" s="41"/>
      <c r="AO1951" s="41"/>
      <c r="AQ1951" s="41"/>
      <c r="AS1951" s="41"/>
      <c r="AU1951" s="41"/>
      <c r="AW1951" s="41"/>
      <c r="AY1951" s="41"/>
      <c r="BA1951" s="41"/>
      <c r="BC1951" s="41"/>
      <c r="BE1951" s="41"/>
      <c r="BG1951" s="41"/>
      <c r="BI1951" s="41"/>
      <c r="BK1951" s="41"/>
      <c r="BM1951" s="41"/>
      <c r="BO1951" s="41"/>
    </row>
    <row r="1952" spans="13:67" x14ac:dyDescent="0.2">
      <c r="M1952" s="41"/>
      <c r="O1952" s="41"/>
      <c r="Q1952" s="41"/>
      <c r="S1952" s="41"/>
      <c r="U1952" s="41"/>
      <c r="W1952" s="41"/>
      <c r="Y1952" s="41"/>
      <c r="AA1952" s="41"/>
      <c r="AC1952" s="41"/>
      <c r="AE1952" s="41"/>
      <c r="AG1952" s="41"/>
      <c r="AI1952" s="41"/>
      <c r="AK1952" s="41"/>
      <c r="AM1952" s="41"/>
      <c r="AO1952" s="41"/>
      <c r="AQ1952" s="41"/>
      <c r="AS1952" s="41"/>
      <c r="AU1952" s="41"/>
      <c r="AW1952" s="41"/>
      <c r="AY1952" s="41"/>
      <c r="BA1952" s="41"/>
      <c r="BC1952" s="41"/>
      <c r="BE1952" s="41"/>
      <c r="BG1952" s="41"/>
      <c r="BI1952" s="41"/>
      <c r="BK1952" s="41"/>
      <c r="BM1952" s="41"/>
      <c r="BO1952" s="41"/>
    </row>
    <row r="1953" spans="13:67" x14ac:dyDescent="0.2">
      <c r="M1953" s="41"/>
      <c r="O1953" s="41"/>
      <c r="Q1953" s="41"/>
      <c r="S1953" s="41"/>
      <c r="U1953" s="41"/>
      <c r="W1953" s="41"/>
      <c r="Y1953" s="41"/>
      <c r="AA1953" s="41"/>
      <c r="AC1953" s="41"/>
      <c r="AE1953" s="41"/>
      <c r="AG1953" s="41"/>
      <c r="AI1953" s="41"/>
      <c r="AK1953" s="41"/>
      <c r="AM1953" s="41"/>
      <c r="AO1953" s="41"/>
      <c r="AQ1953" s="41"/>
      <c r="AS1953" s="41"/>
      <c r="AU1953" s="41"/>
      <c r="AW1953" s="41"/>
      <c r="AY1953" s="41"/>
      <c r="BA1953" s="41"/>
      <c r="BC1953" s="41"/>
      <c r="BE1953" s="41"/>
      <c r="BG1953" s="41"/>
      <c r="BI1953" s="41"/>
      <c r="BK1953" s="41"/>
      <c r="BM1953" s="41"/>
      <c r="BO1953" s="41"/>
    </row>
    <row r="1954" spans="13:67" x14ac:dyDescent="0.2">
      <c r="M1954" s="41"/>
      <c r="O1954" s="41"/>
      <c r="Q1954" s="41"/>
      <c r="S1954" s="41"/>
      <c r="U1954" s="41"/>
      <c r="W1954" s="41"/>
      <c r="Y1954" s="41"/>
      <c r="AA1954" s="41"/>
      <c r="AC1954" s="41"/>
      <c r="AE1954" s="41"/>
      <c r="AG1954" s="41"/>
      <c r="AI1954" s="41"/>
      <c r="AK1954" s="41"/>
      <c r="AM1954" s="41"/>
      <c r="AO1954" s="41"/>
      <c r="AQ1954" s="41"/>
      <c r="AS1954" s="41"/>
      <c r="AU1954" s="41"/>
      <c r="AW1954" s="41"/>
      <c r="AY1954" s="41"/>
      <c r="BA1954" s="41"/>
      <c r="BC1954" s="41"/>
      <c r="BE1954" s="41"/>
      <c r="BG1954" s="41"/>
      <c r="BI1954" s="41"/>
      <c r="BK1954" s="41"/>
      <c r="BM1954" s="41"/>
      <c r="BO1954" s="41"/>
    </row>
    <row r="1955" spans="13:67" x14ac:dyDescent="0.2">
      <c r="M1955" s="41"/>
      <c r="O1955" s="41"/>
      <c r="Q1955" s="41"/>
      <c r="S1955" s="41"/>
      <c r="U1955" s="41"/>
      <c r="W1955" s="41"/>
      <c r="Y1955" s="41"/>
      <c r="AA1955" s="41"/>
      <c r="AC1955" s="41"/>
      <c r="AE1955" s="41"/>
      <c r="AG1955" s="41"/>
      <c r="AI1955" s="41"/>
      <c r="AK1955" s="41"/>
      <c r="AM1955" s="41"/>
      <c r="AO1955" s="41"/>
      <c r="AQ1955" s="41"/>
      <c r="AS1955" s="41"/>
      <c r="AU1955" s="41"/>
      <c r="AW1955" s="41"/>
      <c r="AY1955" s="41"/>
      <c r="BA1955" s="41"/>
      <c r="BC1955" s="41"/>
      <c r="BE1955" s="41"/>
      <c r="BG1955" s="41"/>
      <c r="BI1955" s="41"/>
      <c r="BK1955" s="41"/>
      <c r="BM1955" s="41"/>
      <c r="BO1955" s="41"/>
    </row>
    <row r="1956" spans="13:67" x14ac:dyDescent="0.2">
      <c r="M1956" s="41"/>
      <c r="O1956" s="41"/>
      <c r="Q1956" s="41"/>
      <c r="S1956" s="41"/>
      <c r="U1956" s="41"/>
      <c r="W1956" s="41"/>
      <c r="Y1956" s="41"/>
      <c r="AA1956" s="41"/>
      <c r="AC1956" s="41"/>
      <c r="AE1956" s="41"/>
      <c r="AG1956" s="41"/>
      <c r="AI1956" s="41"/>
      <c r="AK1956" s="41"/>
      <c r="AM1956" s="41"/>
      <c r="AO1956" s="41"/>
      <c r="AQ1956" s="41"/>
      <c r="AS1956" s="41"/>
      <c r="AU1956" s="41"/>
      <c r="AW1956" s="41"/>
      <c r="AY1956" s="41"/>
      <c r="BA1956" s="41"/>
      <c r="BC1956" s="41"/>
      <c r="BE1956" s="41"/>
      <c r="BG1956" s="41"/>
      <c r="BI1956" s="41"/>
      <c r="BK1956" s="41"/>
      <c r="BM1956" s="41"/>
      <c r="BO1956" s="41"/>
    </row>
    <row r="1957" spans="13:67" x14ac:dyDescent="0.2">
      <c r="M1957" s="41"/>
      <c r="O1957" s="41"/>
      <c r="Q1957" s="41"/>
      <c r="S1957" s="41"/>
      <c r="U1957" s="41"/>
      <c r="W1957" s="41"/>
      <c r="Y1957" s="41"/>
      <c r="AA1957" s="41"/>
      <c r="AC1957" s="41"/>
      <c r="AE1957" s="41"/>
      <c r="AG1957" s="41"/>
      <c r="AI1957" s="41"/>
      <c r="AK1957" s="41"/>
      <c r="AM1957" s="41"/>
      <c r="AO1957" s="41"/>
      <c r="AQ1957" s="41"/>
      <c r="AS1957" s="41"/>
      <c r="AU1957" s="41"/>
      <c r="AW1957" s="41"/>
      <c r="AY1957" s="41"/>
      <c r="BA1957" s="41"/>
      <c r="BC1957" s="41"/>
      <c r="BE1957" s="41"/>
      <c r="BG1957" s="41"/>
      <c r="BI1957" s="41"/>
      <c r="BK1957" s="41"/>
      <c r="BM1957" s="41"/>
      <c r="BO1957" s="41"/>
    </row>
    <row r="1958" spans="13:67" x14ac:dyDescent="0.2">
      <c r="M1958" s="41"/>
      <c r="O1958" s="41"/>
      <c r="Q1958" s="41"/>
      <c r="S1958" s="41"/>
      <c r="U1958" s="41"/>
      <c r="W1958" s="41"/>
      <c r="Y1958" s="41"/>
      <c r="AA1958" s="41"/>
      <c r="AC1958" s="41"/>
      <c r="AE1958" s="41"/>
      <c r="AG1958" s="41"/>
      <c r="AI1958" s="41"/>
      <c r="AK1958" s="41"/>
      <c r="AM1958" s="41"/>
      <c r="AO1958" s="41"/>
      <c r="AQ1958" s="41"/>
      <c r="AS1958" s="41"/>
      <c r="AU1958" s="41"/>
      <c r="AW1958" s="41"/>
      <c r="AY1958" s="41"/>
      <c r="BA1958" s="41"/>
      <c r="BC1958" s="41"/>
      <c r="BE1958" s="41"/>
      <c r="BG1958" s="41"/>
      <c r="BI1958" s="41"/>
      <c r="BK1958" s="41"/>
      <c r="BM1958" s="41"/>
      <c r="BO1958" s="41"/>
    </row>
    <row r="1959" spans="13:67" x14ac:dyDescent="0.2">
      <c r="M1959" s="41"/>
      <c r="O1959" s="41"/>
      <c r="Q1959" s="41"/>
      <c r="S1959" s="41"/>
      <c r="U1959" s="41"/>
      <c r="W1959" s="41"/>
      <c r="Y1959" s="41"/>
      <c r="AA1959" s="41"/>
      <c r="AC1959" s="41"/>
      <c r="AE1959" s="41"/>
      <c r="AG1959" s="41"/>
      <c r="AI1959" s="41"/>
      <c r="AK1959" s="41"/>
      <c r="AM1959" s="41"/>
      <c r="AO1959" s="41"/>
      <c r="AQ1959" s="41"/>
      <c r="AS1959" s="41"/>
      <c r="AU1959" s="41"/>
      <c r="AW1959" s="41"/>
      <c r="AY1959" s="41"/>
      <c r="BA1959" s="41"/>
      <c r="BC1959" s="41"/>
      <c r="BE1959" s="41"/>
      <c r="BG1959" s="41"/>
      <c r="BI1959" s="41"/>
      <c r="BK1959" s="41"/>
      <c r="BM1959" s="41"/>
      <c r="BO1959" s="41"/>
    </row>
    <row r="1960" spans="13:67" x14ac:dyDescent="0.2">
      <c r="M1960" s="41"/>
      <c r="O1960" s="41"/>
      <c r="Q1960" s="41"/>
      <c r="S1960" s="41"/>
      <c r="U1960" s="41"/>
      <c r="W1960" s="41"/>
      <c r="Y1960" s="41"/>
      <c r="AA1960" s="41"/>
      <c r="AC1960" s="41"/>
      <c r="AE1960" s="41"/>
      <c r="AG1960" s="41"/>
      <c r="AI1960" s="41"/>
      <c r="AK1960" s="41"/>
      <c r="AM1960" s="41"/>
      <c r="AO1960" s="41"/>
      <c r="AQ1960" s="41"/>
      <c r="AS1960" s="41"/>
      <c r="AU1960" s="41"/>
      <c r="AW1960" s="41"/>
      <c r="AY1960" s="41"/>
      <c r="BA1960" s="41"/>
      <c r="BC1960" s="41"/>
      <c r="BE1960" s="41"/>
      <c r="BG1960" s="41"/>
      <c r="BI1960" s="41"/>
      <c r="BK1960" s="41"/>
      <c r="BM1960" s="41"/>
      <c r="BO1960" s="41"/>
    </row>
    <row r="1961" spans="13:67" x14ac:dyDescent="0.2">
      <c r="M1961" s="41"/>
      <c r="O1961" s="41"/>
      <c r="Q1961" s="41"/>
      <c r="S1961" s="41"/>
      <c r="U1961" s="41"/>
      <c r="W1961" s="41"/>
      <c r="Y1961" s="41"/>
      <c r="AA1961" s="41"/>
      <c r="AC1961" s="41"/>
      <c r="AE1961" s="41"/>
      <c r="AG1961" s="41"/>
      <c r="AI1961" s="41"/>
      <c r="AK1961" s="41"/>
      <c r="AM1961" s="41"/>
      <c r="AO1961" s="41"/>
      <c r="AQ1961" s="41"/>
      <c r="AS1961" s="41"/>
      <c r="AU1961" s="41"/>
      <c r="AW1961" s="41"/>
      <c r="AY1961" s="41"/>
      <c r="BA1961" s="41"/>
      <c r="BC1961" s="41"/>
      <c r="BE1961" s="41"/>
      <c r="BG1961" s="41"/>
      <c r="BI1961" s="41"/>
      <c r="BK1961" s="41"/>
      <c r="BM1961" s="41"/>
      <c r="BO1961" s="41"/>
    </row>
    <row r="1962" spans="13:67" x14ac:dyDescent="0.2">
      <c r="M1962" s="41"/>
      <c r="O1962" s="41"/>
      <c r="Q1962" s="41"/>
      <c r="S1962" s="41"/>
      <c r="U1962" s="41"/>
      <c r="W1962" s="41"/>
      <c r="Y1962" s="41"/>
      <c r="AA1962" s="41"/>
      <c r="AC1962" s="41"/>
      <c r="AE1962" s="41"/>
      <c r="AG1962" s="41"/>
      <c r="AI1962" s="41"/>
      <c r="AK1962" s="41"/>
      <c r="AM1962" s="41"/>
      <c r="AO1962" s="41"/>
      <c r="AQ1962" s="41"/>
      <c r="AS1962" s="41"/>
      <c r="AU1962" s="41"/>
      <c r="AW1962" s="41"/>
      <c r="AY1962" s="41"/>
      <c r="BA1962" s="41"/>
      <c r="BC1962" s="41"/>
      <c r="BE1962" s="41"/>
      <c r="BG1962" s="41"/>
      <c r="BI1962" s="41"/>
      <c r="BK1962" s="41"/>
      <c r="BM1962" s="41"/>
      <c r="BO1962" s="41"/>
    </row>
    <row r="1963" spans="13:67" x14ac:dyDescent="0.2">
      <c r="M1963" s="41"/>
      <c r="O1963" s="41"/>
      <c r="Q1963" s="41"/>
      <c r="S1963" s="41"/>
      <c r="U1963" s="41"/>
      <c r="W1963" s="41"/>
      <c r="Y1963" s="41"/>
      <c r="AA1963" s="41"/>
      <c r="AC1963" s="41"/>
      <c r="AE1963" s="41"/>
      <c r="AG1963" s="41"/>
      <c r="AI1963" s="41"/>
      <c r="AK1963" s="41"/>
      <c r="AM1963" s="41"/>
      <c r="AO1963" s="41"/>
      <c r="AQ1963" s="41"/>
      <c r="AS1963" s="41"/>
      <c r="AU1963" s="41"/>
      <c r="AW1963" s="41"/>
      <c r="AY1963" s="41"/>
      <c r="BA1963" s="41"/>
      <c r="BC1963" s="41"/>
      <c r="BE1963" s="41"/>
      <c r="BG1963" s="41"/>
      <c r="BI1963" s="41"/>
      <c r="BK1963" s="41"/>
      <c r="BM1963" s="41"/>
      <c r="BO1963" s="41"/>
    </row>
    <row r="1964" spans="13:67" x14ac:dyDescent="0.2">
      <c r="M1964" s="41"/>
      <c r="O1964" s="41"/>
      <c r="Q1964" s="41"/>
      <c r="S1964" s="41"/>
      <c r="U1964" s="41"/>
      <c r="W1964" s="41"/>
      <c r="Y1964" s="41"/>
      <c r="AA1964" s="41"/>
      <c r="AC1964" s="41"/>
      <c r="AE1964" s="41"/>
      <c r="AG1964" s="41"/>
      <c r="AI1964" s="41"/>
      <c r="AK1964" s="41"/>
      <c r="AM1964" s="41"/>
      <c r="AO1964" s="41"/>
      <c r="AQ1964" s="41"/>
      <c r="AS1964" s="41"/>
      <c r="AU1964" s="41"/>
      <c r="AW1964" s="41"/>
      <c r="AY1964" s="41"/>
      <c r="BA1964" s="41"/>
      <c r="BC1964" s="41"/>
      <c r="BE1964" s="41"/>
      <c r="BG1964" s="41"/>
      <c r="BI1964" s="41"/>
      <c r="BK1964" s="41"/>
      <c r="BM1964" s="41"/>
      <c r="BO1964" s="41"/>
    </row>
    <row r="1965" spans="13:67" x14ac:dyDescent="0.2">
      <c r="M1965" s="41"/>
      <c r="O1965" s="41"/>
      <c r="Q1965" s="41"/>
      <c r="S1965" s="41"/>
      <c r="U1965" s="41"/>
      <c r="W1965" s="41"/>
      <c r="Y1965" s="41"/>
      <c r="AA1965" s="41"/>
      <c r="AC1965" s="41"/>
      <c r="AE1965" s="41"/>
      <c r="AG1965" s="41"/>
      <c r="AI1965" s="41"/>
      <c r="AK1965" s="41"/>
      <c r="AM1965" s="41"/>
      <c r="AO1965" s="41"/>
      <c r="AQ1965" s="41"/>
      <c r="AS1965" s="41"/>
      <c r="AU1965" s="41"/>
      <c r="AW1965" s="41"/>
      <c r="AY1965" s="41"/>
      <c r="BA1965" s="41"/>
      <c r="BC1965" s="41"/>
      <c r="BE1965" s="41"/>
      <c r="BG1965" s="41"/>
      <c r="BI1965" s="41"/>
      <c r="BK1965" s="41"/>
      <c r="BM1965" s="41"/>
      <c r="BO1965" s="41"/>
    </row>
    <row r="1966" spans="13:67" x14ac:dyDescent="0.2">
      <c r="M1966" s="41"/>
      <c r="O1966" s="41"/>
      <c r="Q1966" s="41"/>
      <c r="S1966" s="41"/>
      <c r="U1966" s="41"/>
      <c r="W1966" s="41"/>
      <c r="Y1966" s="41"/>
      <c r="AA1966" s="41"/>
      <c r="AC1966" s="41"/>
      <c r="AE1966" s="41"/>
      <c r="AG1966" s="41"/>
      <c r="AI1966" s="41"/>
      <c r="AK1966" s="41"/>
      <c r="AM1966" s="41"/>
      <c r="AO1966" s="41"/>
      <c r="AQ1966" s="41"/>
      <c r="AS1966" s="41"/>
      <c r="AU1966" s="41"/>
      <c r="AW1966" s="41"/>
      <c r="AY1966" s="41"/>
      <c r="BA1966" s="41"/>
      <c r="BC1966" s="41"/>
      <c r="BE1966" s="41"/>
      <c r="BG1966" s="41"/>
      <c r="BI1966" s="41"/>
      <c r="BK1966" s="41"/>
      <c r="BM1966" s="41"/>
      <c r="BO1966" s="41"/>
    </row>
    <row r="1967" spans="13:67" x14ac:dyDescent="0.2">
      <c r="M1967" s="41"/>
      <c r="O1967" s="41"/>
      <c r="Q1967" s="41"/>
      <c r="S1967" s="41"/>
      <c r="U1967" s="41"/>
      <c r="W1967" s="41"/>
      <c r="Y1967" s="41"/>
      <c r="AA1967" s="41"/>
      <c r="AC1967" s="41"/>
      <c r="AE1967" s="41"/>
      <c r="AG1967" s="41"/>
      <c r="AI1967" s="41"/>
      <c r="AK1967" s="41"/>
      <c r="AM1967" s="41"/>
      <c r="AO1967" s="41"/>
      <c r="AQ1967" s="41"/>
      <c r="AS1967" s="41"/>
      <c r="AU1967" s="41"/>
      <c r="AW1967" s="41"/>
      <c r="AY1967" s="41"/>
      <c r="BA1967" s="41"/>
      <c r="BC1967" s="41"/>
      <c r="BE1967" s="41"/>
      <c r="BG1967" s="41"/>
      <c r="BI1967" s="41"/>
      <c r="BK1967" s="41"/>
      <c r="BM1967" s="41"/>
      <c r="BO1967" s="41"/>
    </row>
    <row r="1968" spans="13:67" x14ac:dyDescent="0.2">
      <c r="M1968" s="41"/>
      <c r="O1968" s="41"/>
      <c r="Q1968" s="41"/>
      <c r="S1968" s="41"/>
      <c r="U1968" s="41"/>
      <c r="W1968" s="41"/>
      <c r="Y1968" s="41"/>
      <c r="AA1968" s="41"/>
      <c r="AC1968" s="41"/>
      <c r="AE1968" s="41"/>
      <c r="AG1968" s="41"/>
      <c r="AI1968" s="41"/>
      <c r="AK1968" s="41"/>
      <c r="AM1968" s="41"/>
      <c r="AO1968" s="41"/>
      <c r="AQ1968" s="41"/>
      <c r="AS1968" s="41"/>
      <c r="AU1968" s="41"/>
      <c r="AW1968" s="41"/>
      <c r="AY1968" s="41"/>
      <c r="BA1968" s="41"/>
      <c r="BC1968" s="41"/>
      <c r="BE1968" s="41"/>
      <c r="BG1968" s="41"/>
      <c r="BI1968" s="41"/>
      <c r="BK1968" s="41"/>
      <c r="BM1968" s="41"/>
      <c r="BO1968" s="41"/>
    </row>
    <row r="1969" spans="13:67" x14ac:dyDescent="0.2">
      <c r="M1969" s="41"/>
      <c r="O1969" s="41"/>
      <c r="Q1969" s="41"/>
      <c r="S1969" s="41"/>
      <c r="U1969" s="41"/>
      <c r="W1969" s="41"/>
      <c r="Y1969" s="41"/>
      <c r="AA1969" s="41"/>
      <c r="AC1969" s="41"/>
      <c r="AE1969" s="41"/>
      <c r="AG1969" s="41"/>
      <c r="AI1969" s="41"/>
      <c r="AK1969" s="41"/>
      <c r="AM1969" s="41"/>
      <c r="AO1969" s="41"/>
      <c r="AQ1969" s="41"/>
      <c r="AS1969" s="41"/>
      <c r="AU1969" s="41"/>
      <c r="AW1969" s="41"/>
      <c r="AY1969" s="41"/>
      <c r="BA1969" s="41"/>
      <c r="BC1969" s="41"/>
      <c r="BE1969" s="41"/>
      <c r="BG1969" s="41"/>
      <c r="BI1969" s="41"/>
      <c r="BK1969" s="41"/>
      <c r="BM1969" s="41"/>
      <c r="BO1969" s="41"/>
    </row>
    <row r="1970" spans="13:67" x14ac:dyDescent="0.2">
      <c r="M1970" s="41"/>
      <c r="O1970" s="41"/>
      <c r="Q1970" s="41"/>
      <c r="S1970" s="41"/>
      <c r="U1970" s="41"/>
      <c r="W1970" s="41"/>
      <c r="Y1970" s="41"/>
      <c r="AA1970" s="41"/>
      <c r="AC1970" s="41"/>
      <c r="AE1970" s="41"/>
      <c r="AG1970" s="41"/>
      <c r="AI1970" s="41"/>
      <c r="AK1970" s="41"/>
      <c r="AM1970" s="41"/>
      <c r="AO1970" s="41"/>
      <c r="AQ1970" s="41"/>
      <c r="AS1970" s="41"/>
      <c r="AU1970" s="41"/>
      <c r="AW1970" s="41"/>
      <c r="AY1970" s="41"/>
      <c r="BA1970" s="41"/>
      <c r="BC1970" s="41"/>
      <c r="BE1970" s="41"/>
      <c r="BG1970" s="41"/>
      <c r="BI1970" s="41"/>
      <c r="BK1970" s="41"/>
      <c r="BM1970" s="41"/>
      <c r="BO1970" s="41"/>
    </row>
    <row r="1971" spans="13:67" x14ac:dyDescent="0.2">
      <c r="M1971" s="41"/>
      <c r="O1971" s="41"/>
      <c r="Q1971" s="41"/>
      <c r="S1971" s="41"/>
      <c r="U1971" s="41"/>
      <c r="W1971" s="41"/>
      <c r="Y1971" s="41"/>
      <c r="AA1971" s="41"/>
      <c r="AC1971" s="41"/>
      <c r="AE1971" s="41"/>
      <c r="AG1971" s="41"/>
      <c r="AI1971" s="41"/>
      <c r="AK1971" s="41"/>
      <c r="AM1971" s="41"/>
      <c r="AO1971" s="41"/>
      <c r="AQ1971" s="41"/>
      <c r="AS1971" s="41"/>
      <c r="AU1971" s="41"/>
      <c r="AW1971" s="41"/>
      <c r="AY1971" s="41"/>
      <c r="BA1971" s="41"/>
      <c r="BC1971" s="41"/>
      <c r="BE1971" s="41"/>
      <c r="BG1971" s="41"/>
      <c r="BI1971" s="41"/>
      <c r="BK1971" s="41"/>
      <c r="BM1971" s="41"/>
      <c r="BO1971" s="41"/>
    </row>
    <row r="1972" spans="13:67" x14ac:dyDescent="0.2">
      <c r="M1972" s="41"/>
      <c r="O1972" s="41"/>
      <c r="Q1972" s="41"/>
      <c r="S1972" s="41"/>
      <c r="U1972" s="41"/>
      <c r="W1972" s="41"/>
      <c r="Y1972" s="41"/>
      <c r="AA1972" s="41"/>
      <c r="AC1972" s="41"/>
      <c r="AE1972" s="41"/>
      <c r="AG1972" s="41"/>
      <c r="AI1972" s="41"/>
      <c r="AK1972" s="41"/>
      <c r="AM1972" s="41"/>
      <c r="AO1972" s="41"/>
      <c r="AQ1972" s="41"/>
      <c r="AS1972" s="41"/>
      <c r="AU1972" s="41"/>
      <c r="AW1972" s="41"/>
      <c r="AY1972" s="41"/>
      <c r="BA1972" s="41"/>
      <c r="BC1972" s="41"/>
      <c r="BE1972" s="41"/>
      <c r="BG1972" s="41"/>
      <c r="BI1972" s="41"/>
      <c r="BK1972" s="41"/>
      <c r="BM1972" s="41"/>
      <c r="BO1972" s="41"/>
    </row>
    <row r="1973" spans="13:67" x14ac:dyDescent="0.2">
      <c r="M1973" s="41"/>
      <c r="O1973" s="41"/>
      <c r="Q1973" s="41"/>
      <c r="S1973" s="41"/>
      <c r="U1973" s="41"/>
      <c r="W1973" s="41"/>
      <c r="Y1973" s="41"/>
      <c r="AA1973" s="41"/>
      <c r="AC1973" s="41"/>
      <c r="AE1973" s="41"/>
      <c r="AG1973" s="41"/>
      <c r="AI1973" s="41"/>
      <c r="AK1973" s="41"/>
      <c r="AM1973" s="41"/>
      <c r="AO1973" s="41"/>
      <c r="AQ1973" s="41"/>
      <c r="AS1973" s="41"/>
      <c r="AU1973" s="41"/>
      <c r="AW1973" s="41"/>
      <c r="AY1973" s="41"/>
      <c r="BA1973" s="41"/>
      <c r="BC1973" s="41"/>
      <c r="BE1973" s="41"/>
      <c r="BG1973" s="41"/>
      <c r="BI1973" s="41"/>
      <c r="BK1973" s="41"/>
      <c r="BM1973" s="41"/>
      <c r="BO1973" s="41"/>
    </row>
    <row r="1974" spans="13:67" x14ac:dyDescent="0.2">
      <c r="M1974" s="41"/>
      <c r="O1974" s="41"/>
      <c r="Q1974" s="41"/>
      <c r="S1974" s="41"/>
      <c r="U1974" s="41"/>
      <c r="W1974" s="41"/>
      <c r="Y1974" s="41"/>
      <c r="AA1974" s="41"/>
      <c r="AC1974" s="41"/>
      <c r="AE1974" s="41"/>
      <c r="AG1974" s="41"/>
      <c r="AI1974" s="41"/>
      <c r="AK1974" s="41"/>
      <c r="AM1974" s="41"/>
      <c r="AO1974" s="41"/>
      <c r="AQ1974" s="41"/>
      <c r="AS1974" s="41"/>
      <c r="AU1974" s="41"/>
      <c r="AW1974" s="41"/>
      <c r="AY1974" s="41"/>
      <c r="BA1974" s="41"/>
      <c r="BC1974" s="41"/>
      <c r="BE1974" s="41"/>
      <c r="BG1974" s="41"/>
      <c r="BI1974" s="41"/>
      <c r="BK1974" s="41"/>
      <c r="BM1974" s="41"/>
      <c r="BO1974" s="41"/>
    </row>
    <row r="1975" spans="13:67" x14ac:dyDescent="0.2">
      <c r="M1975" s="41"/>
      <c r="O1975" s="41"/>
      <c r="Q1975" s="41"/>
      <c r="S1975" s="41"/>
      <c r="U1975" s="41"/>
      <c r="W1975" s="41"/>
      <c r="Y1975" s="41"/>
      <c r="AA1975" s="41"/>
      <c r="AC1975" s="41"/>
      <c r="AE1975" s="41"/>
      <c r="AG1975" s="41"/>
      <c r="AI1975" s="41"/>
      <c r="AK1975" s="41"/>
      <c r="AM1975" s="41"/>
      <c r="AO1975" s="41"/>
      <c r="AQ1975" s="41"/>
      <c r="AS1975" s="41"/>
      <c r="AU1975" s="41"/>
      <c r="AW1975" s="41"/>
      <c r="AY1975" s="41"/>
      <c r="BA1975" s="41"/>
      <c r="BC1975" s="41"/>
      <c r="BE1975" s="41"/>
      <c r="BG1975" s="41"/>
      <c r="BI1975" s="41"/>
      <c r="BK1975" s="41"/>
      <c r="BM1975" s="41"/>
      <c r="BO1975" s="41"/>
    </row>
    <row r="1976" spans="13:67" x14ac:dyDescent="0.2">
      <c r="M1976" s="41"/>
      <c r="O1976" s="41"/>
      <c r="Q1976" s="41"/>
      <c r="S1976" s="41"/>
      <c r="U1976" s="41"/>
      <c r="W1976" s="41"/>
      <c r="Y1976" s="41"/>
      <c r="AA1976" s="41"/>
      <c r="AC1976" s="41"/>
      <c r="AE1976" s="41"/>
      <c r="AG1976" s="41"/>
      <c r="AI1976" s="41"/>
      <c r="AK1976" s="41"/>
      <c r="AM1976" s="41"/>
      <c r="AO1976" s="41"/>
      <c r="AQ1976" s="41"/>
      <c r="AS1976" s="41"/>
      <c r="AU1976" s="41"/>
      <c r="AW1976" s="41"/>
      <c r="AY1976" s="41"/>
      <c r="BA1976" s="41"/>
      <c r="BC1976" s="41"/>
      <c r="BE1976" s="41"/>
      <c r="BG1976" s="41"/>
      <c r="BI1976" s="41"/>
      <c r="BK1976" s="41"/>
      <c r="BM1976" s="41"/>
      <c r="BO1976" s="41"/>
    </row>
    <row r="1977" spans="13:67" x14ac:dyDescent="0.2">
      <c r="M1977" s="41"/>
      <c r="O1977" s="41"/>
      <c r="Q1977" s="41"/>
      <c r="S1977" s="41"/>
      <c r="U1977" s="41"/>
      <c r="W1977" s="41"/>
      <c r="Y1977" s="41"/>
      <c r="AA1977" s="41"/>
      <c r="AC1977" s="41"/>
      <c r="AE1977" s="41"/>
      <c r="AG1977" s="41"/>
      <c r="AI1977" s="41"/>
      <c r="AK1977" s="41"/>
      <c r="AM1977" s="41"/>
      <c r="AO1977" s="41"/>
      <c r="AQ1977" s="41"/>
      <c r="AS1977" s="41"/>
      <c r="AU1977" s="41"/>
      <c r="AW1977" s="41"/>
      <c r="AY1977" s="41"/>
      <c r="BA1977" s="41"/>
      <c r="BC1977" s="41"/>
      <c r="BE1977" s="41"/>
      <c r="BG1977" s="41"/>
      <c r="BI1977" s="41"/>
      <c r="BK1977" s="41"/>
      <c r="BM1977" s="41"/>
      <c r="BO1977" s="41"/>
    </row>
    <row r="1978" spans="13:67" x14ac:dyDescent="0.2">
      <c r="M1978" s="41"/>
      <c r="O1978" s="41"/>
      <c r="Q1978" s="41"/>
      <c r="S1978" s="41"/>
      <c r="U1978" s="41"/>
      <c r="W1978" s="41"/>
      <c r="Y1978" s="41"/>
      <c r="AA1978" s="41"/>
      <c r="AC1978" s="41"/>
      <c r="AE1978" s="41"/>
      <c r="AG1978" s="41"/>
      <c r="AI1978" s="41"/>
      <c r="AK1978" s="41"/>
      <c r="AM1978" s="41"/>
      <c r="AO1978" s="41"/>
      <c r="AQ1978" s="41"/>
      <c r="AS1978" s="41"/>
      <c r="AU1978" s="41"/>
      <c r="AW1978" s="41"/>
      <c r="AY1978" s="41"/>
      <c r="BA1978" s="41"/>
      <c r="BC1978" s="41"/>
      <c r="BE1978" s="41"/>
      <c r="BG1978" s="41"/>
      <c r="BI1978" s="41"/>
      <c r="BK1978" s="41"/>
      <c r="BM1978" s="41"/>
      <c r="BO1978" s="41"/>
    </row>
    <row r="1979" spans="13:67" x14ac:dyDescent="0.2">
      <c r="M1979" s="41"/>
      <c r="O1979" s="41"/>
      <c r="Q1979" s="41"/>
      <c r="S1979" s="41"/>
      <c r="U1979" s="41"/>
      <c r="W1979" s="41"/>
      <c r="Y1979" s="41"/>
      <c r="AA1979" s="41"/>
      <c r="AC1979" s="41"/>
      <c r="AE1979" s="41"/>
      <c r="AG1979" s="41"/>
      <c r="AI1979" s="41"/>
      <c r="AK1979" s="41"/>
      <c r="AM1979" s="41"/>
      <c r="AO1979" s="41"/>
      <c r="AQ1979" s="41"/>
      <c r="AS1979" s="41"/>
      <c r="AU1979" s="41"/>
      <c r="AW1979" s="41"/>
      <c r="AY1979" s="41"/>
      <c r="BA1979" s="41"/>
      <c r="BC1979" s="41"/>
      <c r="BE1979" s="41"/>
      <c r="BG1979" s="41"/>
      <c r="BI1979" s="41"/>
      <c r="BK1979" s="41"/>
      <c r="BM1979" s="41"/>
      <c r="BO1979" s="41"/>
    </row>
    <row r="1980" spans="13:67" x14ac:dyDescent="0.2">
      <c r="M1980" s="41"/>
      <c r="O1980" s="41"/>
      <c r="Q1980" s="41"/>
      <c r="S1980" s="41"/>
      <c r="U1980" s="41"/>
      <c r="W1980" s="41"/>
      <c r="Y1980" s="41"/>
      <c r="AA1980" s="41"/>
      <c r="AC1980" s="41"/>
      <c r="AE1980" s="41"/>
      <c r="AG1980" s="41"/>
      <c r="AI1980" s="41"/>
      <c r="AK1980" s="41"/>
      <c r="AM1980" s="41"/>
      <c r="AO1980" s="41"/>
      <c r="AQ1980" s="41"/>
      <c r="AS1980" s="41"/>
      <c r="AU1980" s="41"/>
      <c r="AW1980" s="41"/>
      <c r="AY1980" s="41"/>
      <c r="BA1980" s="41"/>
      <c r="BC1980" s="41"/>
      <c r="BE1980" s="41"/>
      <c r="BG1980" s="41"/>
      <c r="BI1980" s="41"/>
      <c r="BK1980" s="41"/>
      <c r="BM1980" s="41"/>
      <c r="BO1980" s="41"/>
    </row>
    <row r="1981" spans="13:67" x14ac:dyDescent="0.2">
      <c r="M1981" s="41"/>
      <c r="O1981" s="41"/>
      <c r="Q1981" s="41"/>
      <c r="S1981" s="41"/>
      <c r="U1981" s="41"/>
      <c r="W1981" s="41"/>
      <c r="Y1981" s="41"/>
      <c r="AA1981" s="41"/>
      <c r="AC1981" s="41"/>
      <c r="AE1981" s="41"/>
      <c r="AG1981" s="41"/>
      <c r="AI1981" s="41"/>
      <c r="AK1981" s="41"/>
      <c r="AM1981" s="41"/>
      <c r="AO1981" s="41"/>
      <c r="AQ1981" s="41"/>
      <c r="AS1981" s="41"/>
      <c r="AU1981" s="41"/>
      <c r="AW1981" s="41"/>
      <c r="AY1981" s="41"/>
      <c r="BA1981" s="41"/>
      <c r="BC1981" s="41"/>
      <c r="BE1981" s="41"/>
      <c r="BG1981" s="41"/>
      <c r="BI1981" s="41"/>
      <c r="BK1981" s="41"/>
      <c r="BM1981" s="41"/>
      <c r="BO1981" s="41"/>
    </row>
    <row r="1982" spans="13:67" x14ac:dyDescent="0.2">
      <c r="M1982" s="41"/>
      <c r="O1982" s="41"/>
      <c r="Q1982" s="41"/>
      <c r="S1982" s="41"/>
      <c r="U1982" s="41"/>
      <c r="W1982" s="41"/>
      <c r="Y1982" s="41"/>
      <c r="AA1982" s="41"/>
      <c r="AC1982" s="41"/>
      <c r="AE1982" s="41"/>
      <c r="AG1982" s="41"/>
      <c r="AI1982" s="41"/>
      <c r="AK1982" s="41"/>
      <c r="AM1982" s="41"/>
      <c r="AO1982" s="41"/>
      <c r="AQ1982" s="41"/>
      <c r="AS1982" s="41"/>
      <c r="AU1982" s="41"/>
      <c r="AW1982" s="41"/>
      <c r="AY1982" s="41"/>
      <c r="BA1982" s="41"/>
      <c r="BC1982" s="41"/>
      <c r="BE1982" s="41"/>
      <c r="BG1982" s="41"/>
      <c r="BI1982" s="41"/>
      <c r="BK1982" s="41"/>
      <c r="BM1982" s="41"/>
      <c r="BO1982" s="41"/>
    </row>
    <row r="1983" spans="13:67" x14ac:dyDescent="0.2">
      <c r="M1983" s="41"/>
      <c r="O1983" s="41"/>
      <c r="Q1983" s="41"/>
      <c r="S1983" s="41"/>
      <c r="U1983" s="41"/>
      <c r="W1983" s="41"/>
      <c r="Y1983" s="41"/>
      <c r="AA1983" s="41"/>
      <c r="AC1983" s="41"/>
      <c r="AE1983" s="41"/>
      <c r="AG1983" s="41"/>
      <c r="AI1983" s="41"/>
      <c r="AK1983" s="41"/>
      <c r="AM1983" s="41"/>
      <c r="AO1983" s="41"/>
      <c r="AQ1983" s="41"/>
      <c r="AS1983" s="41"/>
      <c r="AU1983" s="41"/>
      <c r="AW1983" s="41"/>
      <c r="AY1983" s="41"/>
      <c r="BA1983" s="41"/>
      <c r="BC1983" s="41"/>
      <c r="BE1983" s="41"/>
      <c r="BG1983" s="41"/>
      <c r="BI1983" s="41"/>
      <c r="BK1983" s="41"/>
      <c r="BM1983" s="41"/>
      <c r="BO1983" s="41"/>
    </row>
    <row r="1984" spans="13:67" x14ac:dyDescent="0.2">
      <c r="M1984" s="41"/>
      <c r="O1984" s="41"/>
      <c r="Q1984" s="41"/>
      <c r="S1984" s="41"/>
      <c r="U1984" s="41"/>
      <c r="W1984" s="41"/>
      <c r="Y1984" s="41"/>
      <c r="AA1984" s="41"/>
      <c r="AC1984" s="41"/>
      <c r="AE1984" s="41"/>
      <c r="AG1984" s="41"/>
      <c r="AI1984" s="41"/>
      <c r="AK1984" s="41"/>
      <c r="AM1984" s="41"/>
      <c r="AO1984" s="41"/>
      <c r="AQ1984" s="41"/>
      <c r="AS1984" s="41"/>
      <c r="AU1984" s="41"/>
      <c r="AW1984" s="41"/>
      <c r="AY1984" s="41"/>
      <c r="BA1984" s="41"/>
      <c r="BC1984" s="41"/>
      <c r="BE1984" s="41"/>
      <c r="BG1984" s="41"/>
      <c r="BI1984" s="41"/>
      <c r="BK1984" s="41"/>
      <c r="BM1984" s="41"/>
      <c r="BO1984" s="41"/>
    </row>
    <row r="1985" spans="13:67" x14ac:dyDescent="0.2">
      <c r="M1985" s="41"/>
      <c r="O1985" s="41"/>
      <c r="Q1985" s="41"/>
      <c r="S1985" s="41"/>
      <c r="U1985" s="41"/>
      <c r="W1985" s="41"/>
      <c r="Y1985" s="41"/>
      <c r="AA1985" s="41"/>
      <c r="AC1985" s="41"/>
      <c r="AE1985" s="41"/>
      <c r="AG1985" s="41"/>
      <c r="AI1985" s="41"/>
      <c r="AK1985" s="41"/>
      <c r="AM1985" s="41"/>
      <c r="AO1985" s="41"/>
      <c r="AQ1985" s="41"/>
      <c r="AS1985" s="41"/>
      <c r="AU1985" s="41"/>
      <c r="AW1985" s="41"/>
      <c r="AY1985" s="41"/>
      <c r="BA1985" s="41"/>
      <c r="BC1985" s="41"/>
      <c r="BE1985" s="41"/>
      <c r="BG1985" s="41"/>
      <c r="BI1985" s="41"/>
      <c r="BK1985" s="41"/>
      <c r="BM1985" s="41"/>
      <c r="BO1985" s="41"/>
    </row>
    <row r="1986" spans="13:67" x14ac:dyDescent="0.2">
      <c r="M1986" s="41"/>
      <c r="O1986" s="41"/>
      <c r="Q1986" s="41"/>
      <c r="S1986" s="41"/>
      <c r="U1986" s="41"/>
      <c r="W1986" s="41"/>
      <c r="Y1986" s="41"/>
      <c r="AA1986" s="41"/>
      <c r="AC1986" s="41"/>
      <c r="AE1986" s="41"/>
      <c r="AG1986" s="41"/>
      <c r="AI1986" s="41"/>
      <c r="AK1986" s="41"/>
      <c r="AM1986" s="41"/>
      <c r="AO1986" s="41"/>
      <c r="AQ1986" s="41"/>
      <c r="AS1986" s="41"/>
      <c r="AU1986" s="41"/>
      <c r="AW1986" s="41"/>
      <c r="AY1986" s="41"/>
      <c r="BA1986" s="41"/>
      <c r="BC1986" s="41"/>
      <c r="BE1986" s="41"/>
      <c r="BG1986" s="41"/>
      <c r="BI1986" s="41"/>
      <c r="BK1986" s="41"/>
      <c r="BM1986" s="41"/>
      <c r="BO1986" s="41"/>
    </row>
    <row r="1987" spans="13:67" x14ac:dyDescent="0.2">
      <c r="M1987" s="41"/>
      <c r="O1987" s="41"/>
      <c r="Q1987" s="41"/>
      <c r="S1987" s="41"/>
      <c r="U1987" s="41"/>
      <c r="W1987" s="41"/>
      <c r="Y1987" s="41"/>
      <c r="AA1987" s="41"/>
      <c r="AC1987" s="41"/>
      <c r="AE1987" s="41"/>
      <c r="AG1987" s="41"/>
      <c r="AI1987" s="41"/>
      <c r="AK1987" s="41"/>
      <c r="AM1987" s="41"/>
      <c r="AO1987" s="41"/>
      <c r="AQ1987" s="41"/>
      <c r="AS1987" s="41"/>
      <c r="AU1987" s="41"/>
      <c r="AW1987" s="41"/>
      <c r="AY1987" s="41"/>
      <c r="BA1987" s="41"/>
      <c r="BC1987" s="41"/>
      <c r="BE1987" s="41"/>
      <c r="BG1987" s="41"/>
      <c r="BI1987" s="41"/>
      <c r="BK1987" s="41"/>
      <c r="BM1987" s="41"/>
      <c r="BO1987" s="41"/>
    </row>
    <row r="1988" spans="13:67" x14ac:dyDescent="0.2">
      <c r="M1988" s="41"/>
      <c r="O1988" s="41"/>
      <c r="Q1988" s="41"/>
      <c r="S1988" s="41"/>
      <c r="U1988" s="41"/>
      <c r="W1988" s="41"/>
      <c r="Y1988" s="41"/>
      <c r="AA1988" s="41"/>
      <c r="AC1988" s="41"/>
      <c r="AE1988" s="41"/>
      <c r="AG1988" s="41"/>
      <c r="AI1988" s="41"/>
      <c r="AK1988" s="41"/>
      <c r="AM1988" s="41"/>
      <c r="AO1988" s="41"/>
      <c r="AQ1988" s="41"/>
      <c r="AS1988" s="41"/>
      <c r="AU1988" s="41"/>
      <c r="AW1988" s="41"/>
      <c r="AY1988" s="41"/>
      <c r="BA1988" s="41"/>
      <c r="BC1988" s="41"/>
      <c r="BE1988" s="41"/>
      <c r="BG1988" s="41"/>
      <c r="BI1988" s="41"/>
      <c r="BK1988" s="41"/>
      <c r="BM1988" s="41"/>
      <c r="BO1988" s="41"/>
    </row>
    <row r="1989" spans="13:67" x14ac:dyDescent="0.2">
      <c r="M1989" s="41"/>
      <c r="O1989" s="41"/>
      <c r="Q1989" s="41"/>
      <c r="S1989" s="41"/>
      <c r="U1989" s="41"/>
      <c r="W1989" s="41"/>
      <c r="Y1989" s="41"/>
      <c r="AA1989" s="41"/>
      <c r="AC1989" s="41"/>
      <c r="AE1989" s="41"/>
      <c r="AG1989" s="41"/>
      <c r="AI1989" s="41"/>
      <c r="AK1989" s="41"/>
      <c r="AM1989" s="41"/>
      <c r="AO1989" s="41"/>
      <c r="AQ1989" s="41"/>
      <c r="AS1989" s="41"/>
      <c r="AU1989" s="41"/>
      <c r="AW1989" s="41"/>
      <c r="AY1989" s="41"/>
      <c r="BA1989" s="41"/>
      <c r="BC1989" s="41"/>
      <c r="BE1989" s="41"/>
      <c r="BG1989" s="41"/>
      <c r="BI1989" s="41"/>
      <c r="BK1989" s="41"/>
      <c r="BM1989" s="41"/>
      <c r="BO1989" s="41"/>
    </row>
    <row r="1990" spans="13:67" x14ac:dyDescent="0.2">
      <c r="M1990" s="41"/>
      <c r="O1990" s="41"/>
      <c r="Q1990" s="41"/>
      <c r="S1990" s="41"/>
      <c r="U1990" s="41"/>
      <c r="W1990" s="41"/>
      <c r="Y1990" s="41"/>
      <c r="AA1990" s="41"/>
      <c r="AC1990" s="41"/>
      <c r="AE1990" s="41"/>
      <c r="AG1990" s="41"/>
      <c r="AI1990" s="41"/>
      <c r="AK1990" s="41"/>
      <c r="AM1990" s="41"/>
      <c r="AO1990" s="41"/>
      <c r="AQ1990" s="41"/>
      <c r="AS1990" s="41"/>
      <c r="AU1990" s="41"/>
      <c r="AW1990" s="41"/>
      <c r="AY1990" s="41"/>
      <c r="BA1990" s="41"/>
      <c r="BC1990" s="41"/>
      <c r="BE1990" s="41"/>
      <c r="BG1990" s="41"/>
      <c r="BI1990" s="41"/>
      <c r="BK1990" s="41"/>
      <c r="BM1990" s="41"/>
      <c r="BO1990" s="41"/>
    </row>
    <row r="1991" spans="13:67" x14ac:dyDescent="0.2">
      <c r="M1991" s="41"/>
      <c r="O1991" s="41"/>
      <c r="Q1991" s="41"/>
      <c r="S1991" s="41"/>
      <c r="U1991" s="41"/>
      <c r="W1991" s="41"/>
      <c r="Y1991" s="41"/>
      <c r="AA1991" s="41"/>
      <c r="AC1991" s="41"/>
      <c r="AE1991" s="41"/>
      <c r="AG1991" s="41"/>
      <c r="AI1991" s="41"/>
      <c r="AK1991" s="41"/>
      <c r="AM1991" s="41"/>
      <c r="AO1991" s="41"/>
      <c r="AQ1991" s="41"/>
      <c r="AS1991" s="41"/>
      <c r="AU1991" s="41"/>
      <c r="AW1991" s="41"/>
      <c r="AY1991" s="41"/>
      <c r="BA1991" s="41"/>
      <c r="BC1991" s="41"/>
      <c r="BE1991" s="41"/>
      <c r="BG1991" s="41"/>
      <c r="BI1991" s="41"/>
      <c r="BK1991" s="41"/>
      <c r="BM1991" s="41"/>
      <c r="BO1991" s="41"/>
    </row>
    <row r="1992" spans="13:67" x14ac:dyDescent="0.2">
      <c r="M1992" s="41"/>
      <c r="O1992" s="41"/>
      <c r="Q1992" s="41"/>
      <c r="S1992" s="41"/>
      <c r="U1992" s="41"/>
      <c r="W1992" s="41"/>
      <c r="Y1992" s="41"/>
      <c r="AA1992" s="41"/>
      <c r="AC1992" s="41"/>
      <c r="AE1992" s="41"/>
      <c r="AG1992" s="41"/>
      <c r="AI1992" s="41"/>
      <c r="AK1992" s="41"/>
      <c r="AM1992" s="41"/>
      <c r="AO1992" s="41"/>
      <c r="AQ1992" s="41"/>
      <c r="AS1992" s="41"/>
      <c r="AU1992" s="41"/>
      <c r="AW1992" s="41"/>
      <c r="AY1992" s="41"/>
      <c r="BA1992" s="41"/>
      <c r="BC1992" s="41"/>
      <c r="BE1992" s="41"/>
      <c r="BG1992" s="41"/>
      <c r="BI1992" s="41"/>
      <c r="BK1992" s="41"/>
      <c r="BM1992" s="41"/>
      <c r="BO1992" s="41"/>
    </row>
    <row r="1993" spans="13:67" x14ac:dyDescent="0.2">
      <c r="M1993" s="41"/>
      <c r="O1993" s="41"/>
      <c r="Q1993" s="41"/>
      <c r="S1993" s="41"/>
      <c r="U1993" s="41"/>
      <c r="W1993" s="41"/>
      <c r="Y1993" s="41"/>
      <c r="AA1993" s="41"/>
      <c r="AC1993" s="41"/>
      <c r="AE1993" s="41"/>
      <c r="AG1993" s="41"/>
      <c r="AI1993" s="41"/>
      <c r="AK1993" s="41"/>
      <c r="AM1993" s="41"/>
      <c r="AO1993" s="41"/>
      <c r="AQ1993" s="41"/>
      <c r="AS1993" s="41"/>
      <c r="AU1993" s="41"/>
      <c r="AW1993" s="41"/>
      <c r="AY1993" s="41"/>
      <c r="BA1993" s="41"/>
      <c r="BC1993" s="41"/>
      <c r="BE1993" s="41"/>
      <c r="BG1993" s="41"/>
      <c r="BI1993" s="41"/>
      <c r="BK1993" s="41"/>
      <c r="BM1993" s="41"/>
      <c r="BO1993" s="41"/>
    </row>
    <row r="1994" spans="13:67" x14ac:dyDescent="0.2">
      <c r="M1994" s="41"/>
      <c r="O1994" s="41"/>
      <c r="Q1994" s="41"/>
      <c r="S1994" s="41"/>
      <c r="U1994" s="41"/>
      <c r="W1994" s="41"/>
      <c r="Y1994" s="41"/>
      <c r="AA1994" s="41"/>
      <c r="AC1994" s="41"/>
      <c r="AE1994" s="41"/>
      <c r="AG1994" s="41"/>
      <c r="AI1994" s="41"/>
      <c r="AK1994" s="41"/>
      <c r="AM1994" s="41"/>
      <c r="AO1994" s="41"/>
      <c r="AQ1994" s="41"/>
      <c r="AS1994" s="41"/>
      <c r="AU1994" s="41"/>
      <c r="AW1994" s="41"/>
      <c r="AY1994" s="41"/>
      <c r="BA1994" s="41"/>
      <c r="BC1994" s="41"/>
      <c r="BE1994" s="41"/>
      <c r="BG1994" s="41"/>
      <c r="BI1994" s="41"/>
      <c r="BK1994" s="41"/>
      <c r="BM1994" s="41"/>
      <c r="BO1994" s="41"/>
    </row>
    <row r="1995" spans="13:67" x14ac:dyDescent="0.2">
      <c r="M1995" s="41"/>
      <c r="O1995" s="41"/>
      <c r="Q1995" s="41"/>
      <c r="S1995" s="41"/>
      <c r="U1995" s="41"/>
      <c r="W1995" s="41"/>
      <c r="Y1995" s="41"/>
      <c r="AA1995" s="41"/>
      <c r="AC1995" s="41"/>
      <c r="AE1995" s="41"/>
      <c r="AG1995" s="41"/>
      <c r="AI1995" s="41"/>
      <c r="AK1995" s="41"/>
      <c r="AM1995" s="41"/>
      <c r="AO1995" s="41"/>
      <c r="AQ1995" s="41"/>
      <c r="AS1995" s="41"/>
      <c r="AU1995" s="41"/>
      <c r="AW1995" s="41"/>
      <c r="AY1995" s="41"/>
      <c r="BA1995" s="41"/>
      <c r="BC1995" s="41"/>
      <c r="BE1995" s="41"/>
      <c r="BG1995" s="41"/>
      <c r="BI1995" s="41"/>
      <c r="BK1995" s="41"/>
      <c r="BM1995" s="41"/>
      <c r="BO1995" s="41"/>
    </row>
    <row r="1996" spans="13:67" x14ac:dyDescent="0.2">
      <c r="M1996" s="41"/>
      <c r="O1996" s="41"/>
      <c r="Q1996" s="41"/>
      <c r="S1996" s="41"/>
      <c r="U1996" s="41"/>
      <c r="W1996" s="41"/>
      <c r="Y1996" s="41"/>
      <c r="AA1996" s="41"/>
      <c r="AC1996" s="41"/>
      <c r="AE1996" s="41"/>
      <c r="AG1996" s="41"/>
      <c r="AI1996" s="41"/>
      <c r="AK1996" s="41"/>
      <c r="AM1996" s="41"/>
      <c r="AO1996" s="41"/>
      <c r="AQ1996" s="41"/>
      <c r="AS1996" s="41"/>
      <c r="AU1996" s="41"/>
      <c r="AW1996" s="41"/>
      <c r="AY1996" s="41"/>
      <c r="BA1996" s="41"/>
      <c r="BC1996" s="41"/>
      <c r="BE1996" s="41"/>
      <c r="BG1996" s="41"/>
      <c r="BI1996" s="41"/>
      <c r="BK1996" s="41"/>
      <c r="BM1996" s="41"/>
      <c r="BO1996" s="41"/>
    </row>
    <row r="1997" spans="13:67" x14ac:dyDescent="0.2">
      <c r="M1997" s="41"/>
      <c r="O1997" s="41"/>
      <c r="Q1997" s="41"/>
      <c r="S1997" s="41"/>
      <c r="U1997" s="41"/>
      <c r="W1997" s="41"/>
      <c r="Y1997" s="41"/>
      <c r="AA1997" s="41"/>
      <c r="AC1997" s="41"/>
      <c r="AE1997" s="41"/>
      <c r="AG1997" s="41"/>
      <c r="AI1997" s="41"/>
      <c r="AK1997" s="41"/>
      <c r="AM1997" s="41"/>
      <c r="AO1997" s="41"/>
      <c r="AQ1997" s="41"/>
      <c r="AS1997" s="41"/>
      <c r="AU1997" s="41"/>
      <c r="AW1997" s="41"/>
      <c r="AY1997" s="41"/>
      <c r="BA1997" s="41"/>
      <c r="BC1997" s="41"/>
      <c r="BE1997" s="41"/>
      <c r="BG1997" s="41"/>
      <c r="BI1997" s="41"/>
      <c r="BK1997" s="41"/>
      <c r="BM1997" s="41"/>
      <c r="BO1997" s="41"/>
    </row>
    <row r="1998" spans="13:67" x14ac:dyDescent="0.2">
      <c r="M1998" s="41"/>
      <c r="O1998" s="41"/>
      <c r="Q1998" s="41"/>
      <c r="S1998" s="41"/>
      <c r="U1998" s="41"/>
      <c r="W1998" s="41"/>
      <c r="Y1998" s="41"/>
      <c r="AA1998" s="41"/>
      <c r="AC1998" s="41"/>
      <c r="AE1998" s="41"/>
      <c r="AG1998" s="41"/>
      <c r="AI1998" s="41"/>
      <c r="AK1998" s="41"/>
      <c r="AM1998" s="41"/>
      <c r="AO1998" s="41"/>
      <c r="AQ1998" s="41"/>
      <c r="AS1998" s="41"/>
      <c r="AU1998" s="41"/>
      <c r="AW1998" s="41"/>
      <c r="AY1998" s="41"/>
      <c r="BA1998" s="41"/>
      <c r="BC1998" s="41"/>
      <c r="BE1998" s="41"/>
      <c r="BG1998" s="41"/>
      <c r="BI1998" s="41"/>
      <c r="BK1998" s="41"/>
      <c r="BM1998" s="41"/>
      <c r="BO1998" s="41"/>
    </row>
    <row r="1999" spans="13:67" x14ac:dyDescent="0.2">
      <c r="M1999" s="41"/>
      <c r="O1999" s="41"/>
      <c r="Q1999" s="41"/>
      <c r="S1999" s="41"/>
      <c r="U1999" s="41"/>
      <c r="W1999" s="41"/>
      <c r="Y1999" s="41"/>
      <c r="AA1999" s="41"/>
      <c r="AC1999" s="41"/>
      <c r="AE1999" s="41"/>
      <c r="AG1999" s="41"/>
      <c r="AI1999" s="41"/>
      <c r="AK1999" s="41"/>
      <c r="AM1999" s="41"/>
      <c r="AO1999" s="41"/>
      <c r="AQ1999" s="41"/>
      <c r="AS1999" s="41"/>
      <c r="AU1999" s="41"/>
      <c r="AW1999" s="41"/>
      <c r="AY1999" s="41"/>
      <c r="BA1999" s="41"/>
      <c r="BC1999" s="41"/>
      <c r="BE1999" s="41"/>
      <c r="BG1999" s="41"/>
      <c r="BI1999" s="41"/>
      <c r="BK1999" s="41"/>
      <c r="BM1999" s="41"/>
      <c r="BO1999" s="41"/>
    </row>
    <row r="2000" spans="13:67" x14ac:dyDescent="0.2">
      <c r="M2000" s="41"/>
      <c r="O2000" s="41"/>
      <c r="Q2000" s="41"/>
      <c r="S2000" s="41"/>
      <c r="U2000" s="41"/>
      <c r="W2000" s="41"/>
      <c r="Y2000" s="41"/>
      <c r="AA2000" s="41"/>
      <c r="AC2000" s="41"/>
      <c r="AE2000" s="41"/>
      <c r="AG2000" s="41"/>
      <c r="AI2000" s="41"/>
      <c r="AK2000" s="41"/>
      <c r="AM2000" s="41"/>
      <c r="AO2000" s="41"/>
      <c r="AQ2000" s="41"/>
      <c r="AS2000" s="41"/>
      <c r="AU2000" s="41"/>
      <c r="AW2000" s="41"/>
      <c r="AY2000" s="41"/>
      <c r="BA2000" s="41"/>
      <c r="BC2000" s="41"/>
      <c r="BE2000" s="41"/>
      <c r="BG2000" s="41"/>
      <c r="BI2000" s="41"/>
      <c r="BK2000" s="41"/>
      <c r="BM2000" s="41"/>
      <c r="BO2000" s="41"/>
    </row>
    <row r="2001" spans="13:67" x14ac:dyDescent="0.2">
      <c r="M2001" s="41"/>
      <c r="O2001" s="41"/>
      <c r="Q2001" s="41"/>
      <c r="S2001" s="41"/>
      <c r="U2001" s="41"/>
      <c r="W2001" s="41"/>
      <c r="Y2001" s="41"/>
      <c r="AA2001" s="41"/>
      <c r="AC2001" s="41"/>
      <c r="AE2001" s="41"/>
      <c r="AG2001" s="41"/>
      <c r="AI2001" s="41"/>
      <c r="AK2001" s="41"/>
      <c r="AM2001" s="41"/>
      <c r="AO2001" s="41"/>
      <c r="AQ2001" s="41"/>
      <c r="AS2001" s="41"/>
      <c r="AU2001" s="41"/>
      <c r="AW2001" s="41"/>
      <c r="AY2001" s="41"/>
      <c r="BA2001" s="41"/>
      <c r="BC2001" s="41"/>
      <c r="BE2001" s="41"/>
      <c r="BG2001" s="41"/>
      <c r="BI2001" s="41"/>
      <c r="BK2001" s="41"/>
      <c r="BM2001" s="41"/>
      <c r="BO2001" s="41"/>
    </row>
    <row r="2002" spans="13:67" x14ac:dyDescent="0.2">
      <c r="M2002" s="41"/>
      <c r="O2002" s="41"/>
      <c r="Q2002" s="41"/>
      <c r="S2002" s="41"/>
      <c r="U2002" s="41"/>
      <c r="W2002" s="41"/>
      <c r="Y2002" s="41"/>
      <c r="AA2002" s="41"/>
      <c r="AC2002" s="41"/>
      <c r="AE2002" s="41"/>
      <c r="AG2002" s="41"/>
      <c r="AI2002" s="41"/>
      <c r="AK2002" s="41"/>
      <c r="AM2002" s="41"/>
      <c r="AO2002" s="41"/>
      <c r="AQ2002" s="41"/>
      <c r="AS2002" s="41"/>
      <c r="AU2002" s="41"/>
      <c r="AW2002" s="41"/>
      <c r="AY2002" s="41"/>
      <c r="BA2002" s="41"/>
      <c r="BC2002" s="41"/>
      <c r="BE2002" s="41"/>
      <c r="BG2002" s="41"/>
      <c r="BI2002" s="41"/>
      <c r="BK2002" s="41"/>
      <c r="BM2002" s="41"/>
      <c r="BO2002" s="41"/>
    </row>
    <row r="2003" spans="13:67" x14ac:dyDescent="0.2">
      <c r="M2003" s="41"/>
      <c r="O2003" s="41"/>
      <c r="Q2003" s="41"/>
      <c r="S2003" s="41"/>
      <c r="U2003" s="41"/>
      <c r="W2003" s="41"/>
      <c r="Y2003" s="41"/>
      <c r="AA2003" s="41"/>
      <c r="AC2003" s="41"/>
      <c r="AE2003" s="41"/>
      <c r="AG2003" s="41"/>
      <c r="AI2003" s="41"/>
      <c r="AK2003" s="41"/>
      <c r="AM2003" s="41"/>
      <c r="AO2003" s="41"/>
      <c r="AQ2003" s="41"/>
      <c r="AS2003" s="41"/>
      <c r="AU2003" s="41"/>
      <c r="AW2003" s="41"/>
      <c r="AY2003" s="41"/>
      <c r="BA2003" s="41"/>
      <c r="BC2003" s="41"/>
      <c r="BE2003" s="41"/>
      <c r="BG2003" s="41"/>
      <c r="BI2003" s="41"/>
      <c r="BK2003" s="41"/>
      <c r="BM2003" s="41"/>
      <c r="BO2003" s="41"/>
    </row>
    <row r="2004" spans="13:67" x14ac:dyDescent="0.2">
      <c r="M2004" s="41"/>
      <c r="O2004" s="41"/>
      <c r="Q2004" s="41"/>
      <c r="S2004" s="41"/>
      <c r="U2004" s="41"/>
      <c r="W2004" s="41"/>
      <c r="Y2004" s="41"/>
      <c r="AA2004" s="41"/>
      <c r="AC2004" s="41"/>
      <c r="AE2004" s="41"/>
      <c r="AG2004" s="41"/>
      <c r="AI2004" s="41"/>
      <c r="AK2004" s="41"/>
      <c r="AM2004" s="41"/>
      <c r="AO2004" s="41"/>
      <c r="AQ2004" s="41"/>
      <c r="AS2004" s="41"/>
      <c r="AU2004" s="41"/>
      <c r="AW2004" s="41"/>
      <c r="AY2004" s="41"/>
      <c r="BA2004" s="41"/>
      <c r="BC2004" s="41"/>
      <c r="BE2004" s="41"/>
      <c r="BG2004" s="41"/>
      <c r="BI2004" s="41"/>
      <c r="BK2004" s="41"/>
      <c r="BM2004" s="41"/>
      <c r="BO2004" s="41"/>
    </row>
    <row r="2005" spans="13:67" x14ac:dyDescent="0.2">
      <c r="M2005" s="41"/>
      <c r="O2005" s="41"/>
      <c r="Q2005" s="41"/>
      <c r="S2005" s="41"/>
      <c r="U2005" s="41"/>
      <c r="W2005" s="41"/>
      <c r="Y2005" s="41"/>
      <c r="AA2005" s="41"/>
      <c r="AC2005" s="41"/>
      <c r="AE2005" s="41"/>
      <c r="AG2005" s="41"/>
      <c r="AI2005" s="41"/>
      <c r="AK2005" s="41"/>
      <c r="AM2005" s="41"/>
      <c r="AO2005" s="41"/>
      <c r="AQ2005" s="41"/>
      <c r="AS2005" s="41"/>
      <c r="AU2005" s="41"/>
      <c r="AW2005" s="41"/>
      <c r="AY2005" s="41"/>
      <c r="BA2005" s="41"/>
      <c r="BC2005" s="41"/>
      <c r="BE2005" s="41"/>
      <c r="BG2005" s="41"/>
      <c r="BI2005" s="41"/>
      <c r="BK2005" s="41"/>
      <c r="BM2005" s="41"/>
      <c r="BO2005" s="41"/>
    </row>
    <row r="2006" spans="13:67" x14ac:dyDescent="0.2">
      <c r="M2006" s="41"/>
      <c r="O2006" s="41"/>
      <c r="Q2006" s="41"/>
      <c r="S2006" s="41"/>
      <c r="U2006" s="41"/>
      <c r="W2006" s="41"/>
      <c r="Y2006" s="41"/>
      <c r="AA2006" s="41"/>
      <c r="AC2006" s="41"/>
      <c r="AE2006" s="41"/>
      <c r="AG2006" s="41"/>
      <c r="AI2006" s="41"/>
      <c r="AK2006" s="41"/>
      <c r="AM2006" s="41"/>
      <c r="AO2006" s="41"/>
      <c r="AQ2006" s="41"/>
      <c r="AS2006" s="41"/>
      <c r="AU2006" s="41"/>
      <c r="AW2006" s="41"/>
      <c r="AY2006" s="41"/>
      <c r="BA2006" s="41"/>
      <c r="BC2006" s="41"/>
      <c r="BE2006" s="41"/>
      <c r="BG2006" s="41"/>
      <c r="BI2006" s="41"/>
      <c r="BK2006" s="41"/>
      <c r="BM2006" s="41"/>
      <c r="BO2006" s="41"/>
    </row>
    <row r="2007" spans="13:67" x14ac:dyDescent="0.2">
      <c r="M2007" s="41"/>
      <c r="O2007" s="41"/>
      <c r="Q2007" s="41"/>
      <c r="S2007" s="41"/>
      <c r="U2007" s="41"/>
      <c r="W2007" s="41"/>
      <c r="Y2007" s="41"/>
      <c r="AA2007" s="41"/>
      <c r="AC2007" s="41"/>
      <c r="AE2007" s="41"/>
      <c r="AG2007" s="41"/>
      <c r="AI2007" s="41"/>
      <c r="AK2007" s="41"/>
      <c r="AM2007" s="41"/>
      <c r="AO2007" s="41"/>
      <c r="AQ2007" s="41"/>
      <c r="AS2007" s="41"/>
      <c r="AU2007" s="41"/>
      <c r="AW2007" s="41"/>
      <c r="AY2007" s="41"/>
      <c r="BA2007" s="41"/>
      <c r="BC2007" s="41"/>
      <c r="BE2007" s="41"/>
      <c r="BG2007" s="41"/>
      <c r="BI2007" s="41"/>
      <c r="BK2007" s="41"/>
      <c r="BM2007" s="41"/>
      <c r="BO2007" s="41"/>
    </row>
    <row r="2008" spans="13:67" x14ac:dyDescent="0.2">
      <c r="M2008" s="41"/>
      <c r="O2008" s="41"/>
      <c r="Q2008" s="41"/>
      <c r="S2008" s="41"/>
      <c r="U2008" s="41"/>
      <c r="W2008" s="41"/>
      <c r="Y2008" s="41"/>
      <c r="AA2008" s="41"/>
      <c r="AC2008" s="41"/>
      <c r="AE2008" s="41"/>
      <c r="AG2008" s="41"/>
      <c r="AI2008" s="41"/>
      <c r="AK2008" s="41"/>
      <c r="AM2008" s="41"/>
      <c r="AO2008" s="41"/>
      <c r="AQ2008" s="41"/>
      <c r="AS2008" s="41"/>
      <c r="AU2008" s="41"/>
      <c r="AW2008" s="41"/>
      <c r="AY2008" s="41"/>
      <c r="BA2008" s="41"/>
      <c r="BC2008" s="41"/>
      <c r="BE2008" s="41"/>
      <c r="BG2008" s="41"/>
      <c r="BI2008" s="41"/>
      <c r="BK2008" s="41"/>
      <c r="BM2008" s="41"/>
      <c r="BO2008" s="41"/>
    </row>
    <row r="2009" spans="13:67" x14ac:dyDescent="0.2">
      <c r="M2009" s="41"/>
      <c r="O2009" s="41"/>
      <c r="Q2009" s="41"/>
      <c r="S2009" s="41"/>
      <c r="U2009" s="41"/>
      <c r="W2009" s="41"/>
      <c r="Y2009" s="41"/>
      <c r="AA2009" s="41"/>
      <c r="AC2009" s="41"/>
      <c r="AE2009" s="41"/>
      <c r="AG2009" s="41"/>
      <c r="AI2009" s="41"/>
      <c r="AK2009" s="41"/>
      <c r="AM2009" s="41"/>
      <c r="AO2009" s="41"/>
      <c r="AQ2009" s="41"/>
      <c r="AS2009" s="41"/>
      <c r="AU2009" s="41"/>
      <c r="AW2009" s="41"/>
      <c r="AY2009" s="41"/>
      <c r="BA2009" s="41"/>
      <c r="BC2009" s="41"/>
      <c r="BE2009" s="41"/>
      <c r="BG2009" s="41"/>
      <c r="BI2009" s="41"/>
      <c r="BK2009" s="41"/>
      <c r="BM2009" s="41"/>
      <c r="BO2009" s="41"/>
    </row>
    <row r="2010" spans="13:67" x14ac:dyDescent="0.2">
      <c r="M2010" s="41"/>
      <c r="O2010" s="41"/>
      <c r="Q2010" s="41"/>
      <c r="S2010" s="41"/>
      <c r="U2010" s="41"/>
      <c r="W2010" s="41"/>
      <c r="Y2010" s="41"/>
      <c r="AA2010" s="41"/>
      <c r="AC2010" s="41"/>
      <c r="AE2010" s="41"/>
      <c r="AG2010" s="41"/>
      <c r="AI2010" s="41"/>
      <c r="AK2010" s="41"/>
      <c r="AM2010" s="41"/>
      <c r="AO2010" s="41"/>
      <c r="AQ2010" s="41"/>
      <c r="AS2010" s="41"/>
      <c r="AU2010" s="41"/>
      <c r="AW2010" s="41"/>
      <c r="AY2010" s="41"/>
      <c r="BA2010" s="41"/>
      <c r="BC2010" s="41"/>
      <c r="BE2010" s="41"/>
      <c r="BG2010" s="41"/>
      <c r="BI2010" s="41"/>
      <c r="BK2010" s="41"/>
      <c r="BM2010" s="41"/>
      <c r="BO2010" s="41"/>
    </row>
    <row r="2011" spans="13:67" x14ac:dyDescent="0.2">
      <c r="M2011" s="41"/>
      <c r="O2011" s="41"/>
      <c r="Q2011" s="41"/>
      <c r="S2011" s="41"/>
      <c r="U2011" s="41"/>
      <c r="W2011" s="41"/>
      <c r="Y2011" s="41"/>
      <c r="AA2011" s="41"/>
      <c r="AC2011" s="41"/>
      <c r="AE2011" s="41"/>
      <c r="AG2011" s="41"/>
      <c r="AI2011" s="41"/>
      <c r="AK2011" s="41"/>
      <c r="AM2011" s="41"/>
      <c r="AO2011" s="41"/>
      <c r="AQ2011" s="41"/>
      <c r="AS2011" s="41"/>
      <c r="AU2011" s="41"/>
      <c r="AW2011" s="41"/>
      <c r="AY2011" s="41"/>
      <c r="BA2011" s="41"/>
      <c r="BC2011" s="41"/>
      <c r="BE2011" s="41"/>
      <c r="BG2011" s="41"/>
      <c r="BI2011" s="41"/>
      <c r="BK2011" s="41"/>
      <c r="BM2011" s="41"/>
      <c r="BO2011" s="41"/>
    </row>
    <row r="2012" spans="13:67" x14ac:dyDescent="0.2">
      <c r="M2012" s="41"/>
      <c r="O2012" s="41"/>
      <c r="Q2012" s="41"/>
      <c r="S2012" s="41"/>
      <c r="U2012" s="41"/>
      <c r="W2012" s="41"/>
      <c r="Y2012" s="41"/>
      <c r="AA2012" s="41"/>
      <c r="AC2012" s="41"/>
      <c r="AE2012" s="41"/>
      <c r="AG2012" s="41"/>
      <c r="AI2012" s="41"/>
      <c r="AK2012" s="41"/>
      <c r="AM2012" s="41"/>
      <c r="AO2012" s="41"/>
      <c r="AQ2012" s="41"/>
      <c r="AS2012" s="41"/>
      <c r="AU2012" s="41"/>
      <c r="AW2012" s="41"/>
      <c r="AY2012" s="41"/>
      <c r="BA2012" s="41"/>
      <c r="BC2012" s="41"/>
      <c r="BE2012" s="41"/>
      <c r="BG2012" s="41"/>
      <c r="BI2012" s="41"/>
      <c r="BK2012" s="41"/>
      <c r="BM2012" s="41"/>
      <c r="BO2012" s="41"/>
    </row>
    <row r="2013" spans="13:67" x14ac:dyDescent="0.2">
      <c r="M2013" s="41"/>
      <c r="O2013" s="41"/>
      <c r="Q2013" s="41"/>
      <c r="S2013" s="41"/>
      <c r="U2013" s="41"/>
      <c r="W2013" s="41"/>
      <c r="Y2013" s="41"/>
      <c r="AA2013" s="41"/>
      <c r="AC2013" s="41"/>
      <c r="AE2013" s="41"/>
      <c r="AG2013" s="41"/>
      <c r="AI2013" s="41"/>
      <c r="AK2013" s="41"/>
      <c r="AM2013" s="41"/>
      <c r="AO2013" s="41"/>
      <c r="AQ2013" s="41"/>
      <c r="AS2013" s="41"/>
      <c r="AU2013" s="41"/>
      <c r="AW2013" s="41"/>
      <c r="AY2013" s="41"/>
      <c r="BA2013" s="41"/>
      <c r="BC2013" s="41"/>
      <c r="BE2013" s="41"/>
      <c r="BG2013" s="41"/>
      <c r="BI2013" s="41"/>
      <c r="BK2013" s="41"/>
      <c r="BM2013" s="41"/>
      <c r="BO2013" s="41"/>
    </row>
    <row r="2014" spans="13:67" x14ac:dyDescent="0.2">
      <c r="M2014" s="41"/>
      <c r="O2014" s="41"/>
      <c r="Q2014" s="41"/>
      <c r="S2014" s="41"/>
      <c r="U2014" s="41"/>
      <c r="W2014" s="41"/>
      <c r="Y2014" s="41"/>
      <c r="AA2014" s="41"/>
      <c r="AC2014" s="41"/>
      <c r="AE2014" s="41"/>
      <c r="AG2014" s="41"/>
      <c r="AI2014" s="41"/>
      <c r="AK2014" s="41"/>
      <c r="AM2014" s="41"/>
      <c r="AO2014" s="41"/>
      <c r="AQ2014" s="41"/>
      <c r="AS2014" s="41"/>
      <c r="AU2014" s="41"/>
      <c r="AW2014" s="41"/>
      <c r="AY2014" s="41"/>
      <c r="BA2014" s="41"/>
      <c r="BC2014" s="41"/>
      <c r="BE2014" s="41"/>
      <c r="BG2014" s="41"/>
      <c r="BI2014" s="41"/>
      <c r="BK2014" s="41"/>
      <c r="BM2014" s="41"/>
      <c r="BO2014" s="41"/>
    </row>
    <row r="2015" spans="13:67" x14ac:dyDescent="0.2">
      <c r="M2015" s="41"/>
      <c r="O2015" s="41"/>
      <c r="Q2015" s="41"/>
      <c r="S2015" s="41"/>
      <c r="U2015" s="41"/>
      <c r="W2015" s="41"/>
      <c r="Y2015" s="41"/>
      <c r="AA2015" s="41"/>
      <c r="AC2015" s="41"/>
      <c r="AE2015" s="41"/>
      <c r="AG2015" s="41"/>
      <c r="AI2015" s="41"/>
      <c r="AK2015" s="41"/>
      <c r="AM2015" s="41"/>
      <c r="AO2015" s="41"/>
      <c r="AQ2015" s="41"/>
      <c r="AS2015" s="41"/>
      <c r="AU2015" s="41"/>
      <c r="AW2015" s="41"/>
      <c r="AY2015" s="41"/>
      <c r="BA2015" s="41"/>
      <c r="BC2015" s="41"/>
      <c r="BE2015" s="41"/>
      <c r="BG2015" s="41"/>
      <c r="BI2015" s="41"/>
      <c r="BK2015" s="41"/>
      <c r="BM2015" s="41"/>
      <c r="BO2015" s="41"/>
    </row>
    <row r="2016" spans="13:67" x14ac:dyDescent="0.2">
      <c r="M2016" s="41"/>
      <c r="O2016" s="41"/>
      <c r="Q2016" s="41"/>
      <c r="S2016" s="41"/>
      <c r="U2016" s="41"/>
      <c r="W2016" s="41"/>
      <c r="Y2016" s="41"/>
      <c r="AA2016" s="41"/>
      <c r="AC2016" s="41"/>
      <c r="AE2016" s="41"/>
      <c r="AG2016" s="41"/>
      <c r="AI2016" s="41"/>
      <c r="AK2016" s="41"/>
      <c r="AM2016" s="41"/>
      <c r="AO2016" s="41"/>
      <c r="AQ2016" s="41"/>
      <c r="AS2016" s="41"/>
      <c r="AU2016" s="41"/>
      <c r="AW2016" s="41"/>
      <c r="AY2016" s="41"/>
      <c r="BA2016" s="41"/>
      <c r="BC2016" s="41"/>
      <c r="BE2016" s="41"/>
      <c r="BG2016" s="41"/>
      <c r="BI2016" s="41"/>
      <c r="BK2016" s="41"/>
      <c r="BM2016" s="41"/>
      <c r="BO2016" s="41"/>
    </row>
    <row r="2017" spans="13:67" x14ac:dyDescent="0.2">
      <c r="M2017" s="41"/>
      <c r="O2017" s="41"/>
      <c r="Q2017" s="41"/>
      <c r="S2017" s="41"/>
      <c r="U2017" s="41"/>
      <c r="W2017" s="41"/>
      <c r="Y2017" s="41"/>
      <c r="AA2017" s="41"/>
      <c r="AC2017" s="41"/>
      <c r="AE2017" s="41"/>
      <c r="AG2017" s="41"/>
      <c r="AI2017" s="41"/>
      <c r="AK2017" s="41"/>
      <c r="AM2017" s="41"/>
      <c r="AO2017" s="41"/>
      <c r="AQ2017" s="41"/>
      <c r="AS2017" s="41"/>
      <c r="AU2017" s="41"/>
      <c r="AW2017" s="41"/>
      <c r="AY2017" s="41"/>
      <c r="BA2017" s="41"/>
      <c r="BC2017" s="41"/>
      <c r="BE2017" s="41"/>
      <c r="BG2017" s="41"/>
      <c r="BI2017" s="41"/>
      <c r="BK2017" s="41"/>
      <c r="BM2017" s="41"/>
      <c r="BO2017" s="41"/>
    </row>
    <row r="2018" spans="13:67" x14ac:dyDescent="0.2">
      <c r="M2018" s="41"/>
      <c r="O2018" s="41"/>
      <c r="Q2018" s="41"/>
      <c r="S2018" s="41"/>
      <c r="U2018" s="41"/>
      <c r="W2018" s="41"/>
      <c r="Y2018" s="41"/>
      <c r="AA2018" s="41"/>
      <c r="AC2018" s="41"/>
      <c r="AE2018" s="41"/>
      <c r="AG2018" s="41"/>
      <c r="AI2018" s="41"/>
      <c r="AK2018" s="41"/>
      <c r="AM2018" s="41"/>
      <c r="AO2018" s="41"/>
      <c r="AQ2018" s="41"/>
      <c r="AS2018" s="41"/>
      <c r="AU2018" s="41"/>
      <c r="AW2018" s="41"/>
      <c r="AY2018" s="41"/>
      <c r="BA2018" s="41"/>
      <c r="BC2018" s="41"/>
      <c r="BE2018" s="41"/>
      <c r="BG2018" s="41"/>
      <c r="BI2018" s="41"/>
      <c r="BK2018" s="41"/>
      <c r="BM2018" s="41"/>
      <c r="BO2018" s="41"/>
    </row>
    <row r="2019" spans="13:67" x14ac:dyDescent="0.2">
      <c r="M2019" s="41"/>
      <c r="O2019" s="41"/>
      <c r="Q2019" s="41"/>
      <c r="S2019" s="41"/>
      <c r="U2019" s="41"/>
      <c r="W2019" s="41"/>
      <c r="Y2019" s="41"/>
      <c r="AA2019" s="41"/>
      <c r="AC2019" s="41"/>
      <c r="AE2019" s="41"/>
      <c r="AG2019" s="41"/>
      <c r="AI2019" s="41"/>
      <c r="AK2019" s="41"/>
      <c r="AM2019" s="41"/>
      <c r="AO2019" s="41"/>
      <c r="AQ2019" s="41"/>
      <c r="AS2019" s="41"/>
      <c r="AU2019" s="41"/>
      <c r="AW2019" s="41"/>
      <c r="AY2019" s="41"/>
      <c r="BA2019" s="41"/>
      <c r="BC2019" s="41"/>
      <c r="BE2019" s="41"/>
      <c r="BG2019" s="41"/>
      <c r="BI2019" s="41"/>
      <c r="BK2019" s="41"/>
      <c r="BM2019" s="41"/>
      <c r="BO2019" s="41"/>
    </row>
    <row r="2020" spans="13:67" x14ac:dyDescent="0.2">
      <c r="M2020" s="41"/>
      <c r="O2020" s="41"/>
      <c r="Q2020" s="41"/>
      <c r="S2020" s="41"/>
      <c r="U2020" s="41"/>
      <c r="W2020" s="41"/>
      <c r="Y2020" s="41"/>
      <c r="AA2020" s="41"/>
      <c r="AC2020" s="41"/>
      <c r="AE2020" s="41"/>
      <c r="AG2020" s="41"/>
      <c r="AI2020" s="41"/>
      <c r="AK2020" s="41"/>
      <c r="AM2020" s="41"/>
      <c r="AO2020" s="41"/>
      <c r="AQ2020" s="41"/>
      <c r="AS2020" s="41"/>
      <c r="AU2020" s="41"/>
      <c r="AW2020" s="41"/>
      <c r="AY2020" s="41"/>
      <c r="BA2020" s="41"/>
      <c r="BC2020" s="41"/>
      <c r="BE2020" s="41"/>
      <c r="BG2020" s="41"/>
      <c r="BI2020" s="41"/>
      <c r="BK2020" s="41"/>
      <c r="BM2020" s="41"/>
      <c r="BO2020" s="41"/>
    </row>
    <row r="2021" spans="13:67" x14ac:dyDescent="0.2">
      <c r="M2021" s="41"/>
      <c r="O2021" s="41"/>
      <c r="Q2021" s="41"/>
      <c r="S2021" s="41"/>
      <c r="U2021" s="41"/>
      <c r="W2021" s="41"/>
      <c r="Y2021" s="41"/>
      <c r="AA2021" s="41"/>
      <c r="AC2021" s="41"/>
      <c r="AE2021" s="41"/>
      <c r="AG2021" s="41"/>
      <c r="AI2021" s="41"/>
      <c r="AK2021" s="41"/>
      <c r="AM2021" s="41"/>
      <c r="AO2021" s="41"/>
      <c r="AQ2021" s="41"/>
      <c r="AS2021" s="41"/>
      <c r="AU2021" s="41"/>
      <c r="AW2021" s="41"/>
      <c r="AY2021" s="41"/>
      <c r="BA2021" s="41"/>
      <c r="BC2021" s="41"/>
      <c r="BE2021" s="41"/>
      <c r="BG2021" s="41"/>
      <c r="BI2021" s="41"/>
      <c r="BK2021" s="41"/>
      <c r="BM2021" s="41"/>
      <c r="BO2021" s="41"/>
    </row>
    <row r="2022" spans="13:67" x14ac:dyDescent="0.2">
      <c r="M2022" s="41"/>
      <c r="O2022" s="41"/>
      <c r="Q2022" s="41"/>
      <c r="S2022" s="41"/>
      <c r="U2022" s="41"/>
      <c r="W2022" s="41"/>
      <c r="Y2022" s="41"/>
      <c r="AA2022" s="41"/>
      <c r="AC2022" s="41"/>
      <c r="AE2022" s="41"/>
      <c r="AG2022" s="41"/>
      <c r="AI2022" s="41"/>
      <c r="AK2022" s="41"/>
      <c r="AM2022" s="41"/>
      <c r="AO2022" s="41"/>
      <c r="AQ2022" s="41"/>
      <c r="AS2022" s="41"/>
      <c r="AU2022" s="41"/>
      <c r="AW2022" s="41"/>
      <c r="AY2022" s="41"/>
      <c r="BA2022" s="41"/>
      <c r="BC2022" s="41"/>
      <c r="BE2022" s="41"/>
      <c r="BG2022" s="41"/>
      <c r="BI2022" s="41"/>
      <c r="BK2022" s="41"/>
      <c r="BM2022" s="41"/>
      <c r="BO2022" s="41"/>
    </row>
    <row r="2023" spans="13:67" x14ac:dyDescent="0.2">
      <c r="M2023" s="41"/>
      <c r="O2023" s="41"/>
      <c r="Q2023" s="41"/>
      <c r="S2023" s="41"/>
      <c r="U2023" s="41"/>
      <c r="W2023" s="41"/>
      <c r="Y2023" s="41"/>
      <c r="AA2023" s="41"/>
      <c r="AC2023" s="41"/>
      <c r="AE2023" s="41"/>
      <c r="AG2023" s="41"/>
      <c r="AI2023" s="41"/>
      <c r="AK2023" s="41"/>
      <c r="AM2023" s="41"/>
      <c r="AO2023" s="41"/>
      <c r="AQ2023" s="41"/>
      <c r="AS2023" s="41"/>
      <c r="AU2023" s="41"/>
      <c r="AW2023" s="41"/>
      <c r="AY2023" s="41"/>
      <c r="BA2023" s="41"/>
      <c r="BC2023" s="41"/>
      <c r="BE2023" s="41"/>
      <c r="BG2023" s="41"/>
      <c r="BI2023" s="41"/>
      <c r="BK2023" s="41"/>
      <c r="BM2023" s="41"/>
      <c r="BO2023" s="41"/>
    </row>
    <row r="2024" spans="13:67" x14ac:dyDescent="0.2">
      <c r="M2024" s="41"/>
      <c r="O2024" s="41"/>
      <c r="Q2024" s="41"/>
      <c r="S2024" s="41"/>
      <c r="U2024" s="41"/>
      <c r="W2024" s="41"/>
      <c r="Y2024" s="41"/>
      <c r="AA2024" s="41"/>
      <c r="AC2024" s="41"/>
      <c r="AE2024" s="41"/>
      <c r="AG2024" s="41"/>
      <c r="AI2024" s="41"/>
      <c r="AK2024" s="41"/>
      <c r="AM2024" s="41"/>
      <c r="AO2024" s="41"/>
      <c r="AQ2024" s="41"/>
      <c r="AS2024" s="41"/>
      <c r="AU2024" s="41"/>
      <c r="AW2024" s="41"/>
      <c r="AY2024" s="41"/>
      <c r="BA2024" s="41"/>
      <c r="BC2024" s="41"/>
      <c r="BE2024" s="41"/>
      <c r="BG2024" s="41"/>
      <c r="BI2024" s="41"/>
      <c r="BK2024" s="41"/>
      <c r="BM2024" s="41"/>
      <c r="BO2024" s="41"/>
    </row>
    <row r="2025" spans="13:67" x14ac:dyDescent="0.2">
      <c r="M2025" s="41"/>
      <c r="O2025" s="41"/>
      <c r="Q2025" s="41"/>
      <c r="S2025" s="41"/>
      <c r="U2025" s="41"/>
      <c r="W2025" s="41"/>
      <c r="Y2025" s="41"/>
      <c r="AA2025" s="41"/>
      <c r="AC2025" s="41"/>
      <c r="AE2025" s="41"/>
      <c r="AG2025" s="41"/>
      <c r="AI2025" s="41"/>
      <c r="AK2025" s="41"/>
      <c r="AM2025" s="41"/>
      <c r="AO2025" s="41"/>
      <c r="AQ2025" s="41"/>
      <c r="AS2025" s="41"/>
      <c r="AU2025" s="41"/>
      <c r="AW2025" s="41"/>
      <c r="AY2025" s="41"/>
      <c r="BA2025" s="41"/>
      <c r="BC2025" s="41"/>
      <c r="BE2025" s="41"/>
      <c r="BG2025" s="41"/>
      <c r="BI2025" s="41"/>
      <c r="BK2025" s="41"/>
      <c r="BM2025" s="41"/>
      <c r="BO2025" s="41"/>
    </row>
    <row r="2026" spans="13:67" x14ac:dyDescent="0.2">
      <c r="M2026" s="41"/>
      <c r="O2026" s="41"/>
      <c r="Q2026" s="41"/>
      <c r="S2026" s="41"/>
      <c r="U2026" s="41"/>
      <c r="W2026" s="41"/>
      <c r="Y2026" s="41"/>
      <c r="AA2026" s="41"/>
      <c r="AC2026" s="41"/>
      <c r="AE2026" s="41"/>
      <c r="AG2026" s="41"/>
      <c r="AI2026" s="41"/>
      <c r="AK2026" s="41"/>
      <c r="AM2026" s="41"/>
      <c r="AO2026" s="41"/>
      <c r="AQ2026" s="41"/>
      <c r="AS2026" s="41"/>
      <c r="AU2026" s="41"/>
      <c r="AW2026" s="41"/>
      <c r="AY2026" s="41"/>
      <c r="BA2026" s="41"/>
      <c r="BC2026" s="41"/>
      <c r="BE2026" s="41"/>
      <c r="BG2026" s="41"/>
      <c r="BI2026" s="41"/>
      <c r="BK2026" s="41"/>
      <c r="BM2026" s="41"/>
      <c r="BO2026" s="41"/>
    </row>
    <row r="2027" spans="13:67" x14ac:dyDescent="0.2">
      <c r="M2027" s="41"/>
      <c r="O2027" s="41"/>
      <c r="Q2027" s="41"/>
      <c r="S2027" s="41"/>
      <c r="U2027" s="41"/>
      <c r="W2027" s="41"/>
      <c r="Y2027" s="41"/>
      <c r="AA2027" s="41"/>
      <c r="AC2027" s="41"/>
      <c r="AE2027" s="41"/>
      <c r="AG2027" s="41"/>
      <c r="AI2027" s="41"/>
      <c r="AK2027" s="41"/>
      <c r="AM2027" s="41"/>
      <c r="AO2027" s="41"/>
      <c r="AQ2027" s="41"/>
      <c r="AS2027" s="41"/>
      <c r="AU2027" s="41"/>
      <c r="AW2027" s="41"/>
      <c r="AY2027" s="41"/>
      <c r="BA2027" s="41"/>
      <c r="BC2027" s="41"/>
      <c r="BE2027" s="41"/>
      <c r="BG2027" s="41"/>
      <c r="BI2027" s="41"/>
      <c r="BK2027" s="41"/>
      <c r="BM2027" s="41"/>
      <c r="BO2027" s="41"/>
    </row>
    <row r="2028" spans="13:67" x14ac:dyDescent="0.2">
      <c r="M2028" s="41"/>
      <c r="O2028" s="41"/>
      <c r="Q2028" s="41"/>
      <c r="S2028" s="41"/>
      <c r="U2028" s="41"/>
      <c r="W2028" s="41"/>
      <c r="Y2028" s="41"/>
      <c r="AA2028" s="41"/>
      <c r="AC2028" s="41"/>
      <c r="AE2028" s="41"/>
      <c r="AG2028" s="41"/>
      <c r="AI2028" s="41"/>
      <c r="AK2028" s="41"/>
      <c r="AM2028" s="41"/>
      <c r="AO2028" s="41"/>
      <c r="AQ2028" s="41"/>
      <c r="AS2028" s="41"/>
      <c r="AU2028" s="41"/>
      <c r="AW2028" s="41"/>
      <c r="AY2028" s="41"/>
      <c r="BA2028" s="41"/>
      <c r="BC2028" s="41"/>
      <c r="BE2028" s="41"/>
      <c r="BG2028" s="41"/>
      <c r="BI2028" s="41"/>
      <c r="BK2028" s="41"/>
      <c r="BM2028" s="41"/>
      <c r="BO2028" s="41"/>
    </row>
    <row r="2029" spans="13:67" x14ac:dyDescent="0.2">
      <c r="M2029" s="41"/>
      <c r="O2029" s="41"/>
      <c r="Q2029" s="41"/>
      <c r="S2029" s="41"/>
      <c r="U2029" s="41"/>
      <c r="W2029" s="41"/>
      <c r="Y2029" s="41"/>
      <c r="AA2029" s="41"/>
      <c r="AC2029" s="41"/>
      <c r="AE2029" s="41"/>
      <c r="AG2029" s="41"/>
      <c r="AI2029" s="41"/>
      <c r="AK2029" s="41"/>
      <c r="AM2029" s="41"/>
      <c r="AO2029" s="41"/>
      <c r="AQ2029" s="41"/>
      <c r="AS2029" s="41"/>
      <c r="AU2029" s="41"/>
      <c r="AW2029" s="41"/>
      <c r="AY2029" s="41"/>
      <c r="BA2029" s="41"/>
      <c r="BC2029" s="41"/>
      <c r="BE2029" s="41"/>
      <c r="BG2029" s="41"/>
      <c r="BI2029" s="41"/>
      <c r="BK2029" s="41"/>
      <c r="BM2029" s="41"/>
      <c r="BO2029" s="41"/>
    </row>
    <row r="2030" spans="13:67" x14ac:dyDescent="0.2">
      <c r="M2030" s="41"/>
      <c r="O2030" s="41"/>
      <c r="Q2030" s="41"/>
      <c r="S2030" s="41"/>
      <c r="U2030" s="41"/>
      <c r="W2030" s="41"/>
      <c r="Y2030" s="41"/>
      <c r="AA2030" s="41"/>
      <c r="AC2030" s="41"/>
      <c r="AE2030" s="41"/>
      <c r="AG2030" s="41"/>
      <c r="AI2030" s="41"/>
      <c r="AK2030" s="41"/>
      <c r="AM2030" s="41"/>
      <c r="AO2030" s="41"/>
      <c r="AQ2030" s="41"/>
      <c r="AS2030" s="41"/>
      <c r="AU2030" s="41"/>
      <c r="AW2030" s="41"/>
      <c r="AY2030" s="41"/>
      <c r="BA2030" s="41"/>
      <c r="BC2030" s="41"/>
      <c r="BE2030" s="41"/>
      <c r="BG2030" s="41"/>
      <c r="BI2030" s="41"/>
      <c r="BK2030" s="41"/>
      <c r="BM2030" s="41"/>
      <c r="BO2030" s="41"/>
    </row>
    <row r="2031" spans="13:67" x14ac:dyDescent="0.2">
      <c r="M2031" s="41"/>
      <c r="O2031" s="41"/>
      <c r="Q2031" s="41"/>
      <c r="S2031" s="41"/>
      <c r="U2031" s="41"/>
      <c r="W2031" s="41"/>
      <c r="Y2031" s="41"/>
      <c r="AA2031" s="41"/>
      <c r="AC2031" s="41"/>
      <c r="AE2031" s="41"/>
      <c r="AG2031" s="41"/>
      <c r="AI2031" s="41"/>
      <c r="AK2031" s="41"/>
      <c r="AM2031" s="41"/>
      <c r="AO2031" s="41"/>
      <c r="AQ2031" s="41"/>
      <c r="AS2031" s="41"/>
      <c r="AU2031" s="41"/>
      <c r="AW2031" s="41"/>
      <c r="AY2031" s="41"/>
      <c r="BA2031" s="41"/>
      <c r="BC2031" s="41"/>
      <c r="BE2031" s="41"/>
      <c r="BG2031" s="41"/>
      <c r="BI2031" s="41"/>
      <c r="BK2031" s="41"/>
      <c r="BM2031" s="41"/>
      <c r="BO2031" s="41"/>
    </row>
    <row r="2032" spans="13:67" x14ac:dyDescent="0.2">
      <c r="M2032" s="41"/>
      <c r="O2032" s="41"/>
      <c r="Q2032" s="41"/>
      <c r="S2032" s="41"/>
      <c r="U2032" s="41"/>
      <c r="W2032" s="41"/>
      <c r="Y2032" s="41"/>
      <c r="AA2032" s="41"/>
      <c r="AC2032" s="41"/>
      <c r="AE2032" s="41"/>
      <c r="AG2032" s="41"/>
      <c r="AI2032" s="41"/>
      <c r="AK2032" s="41"/>
      <c r="AM2032" s="41"/>
      <c r="AO2032" s="41"/>
      <c r="AQ2032" s="41"/>
      <c r="AS2032" s="41"/>
      <c r="AU2032" s="41"/>
      <c r="AW2032" s="41"/>
      <c r="AY2032" s="41"/>
      <c r="BA2032" s="41"/>
      <c r="BC2032" s="41"/>
      <c r="BE2032" s="41"/>
      <c r="BG2032" s="41"/>
      <c r="BI2032" s="41"/>
      <c r="BK2032" s="41"/>
      <c r="BM2032" s="41"/>
      <c r="BO2032" s="41"/>
    </row>
    <row r="2033" spans="13:67" x14ac:dyDescent="0.2">
      <c r="M2033" s="41"/>
      <c r="O2033" s="41"/>
      <c r="Q2033" s="41"/>
      <c r="S2033" s="41"/>
      <c r="U2033" s="41"/>
      <c r="W2033" s="41"/>
      <c r="Y2033" s="41"/>
      <c r="AA2033" s="41"/>
      <c r="AC2033" s="41"/>
      <c r="AE2033" s="41"/>
      <c r="AG2033" s="41"/>
      <c r="AI2033" s="41"/>
      <c r="AK2033" s="41"/>
      <c r="AM2033" s="41"/>
      <c r="AO2033" s="41"/>
      <c r="AQ2033" s="41"/>
      <c r="AS2033" s="41"/>
      <c r="AU2033" s="41"/>
      <c r="AW2033" s="41"/>
      <c r="AY2033" s="41"/>
      <c r="BA2033" s="41"/>
      <c r="BC2033" s="41"/>
      <c r="BE2033" s="41"/>
      <c r="BG2033" s="41"/>
      <c r="BI2033" s="41"/>
      <c r="BK2033" s="41"/>
      <c r="BM2033" s="41"/>
      <c r="BO2033" s="41"/>
    </row>
    <row r="2034" spans="13:67" x14ac:dyDescent="0.2">
      <c r="M2034" s="41"/>
      <c r="O2034" s="41"/>
      <c r="Q2034" s="41"/>
      <c r="S2034" s="41"/>
      <c r="U2034" s="41"/>
      <c r="W2034" s="41"/>
      <c r="Y2034" s="41"/>
      <c r="AA2034" s="41"/>
      <c r="AC2034" s="41"/>
      <c r="AE2034" s="41"/>
      <c r="AG2034" s="41"/>
      <c r="AI2034" s="41"/>
      <c r="AK2034" s="41"/>
      <c r="AM2034" s="41"/>
      <c r="AO2034" s="41"/>
      <c r="AQ2034" s="41"/>
      <c r="AS2034" s="41"/>
      <c r="AU2034" s="41"/>
      <c r="AW2034" s="41"/>
      <c r="AY2034" s="41"/>
      <c r="BA2034" s="41"/>
      <c r="BC2034" s="41"/>
      <c r="BE2034" s="41"/>
      <c r="BG2034" s="41"/>
      <c r="BI2034" s="41"/>
      <c r="BK2034" s="41"/>
      <c r="BM2034" s="41"/>
      <c r="BO2034" s="41"/>
    </row>
    <row r="2035" spans="13:67" x14ac:dyDescent="0.2">
      <c r="M2035" s="41"/>
      <c r="O2035" s="41"/>
      <c r="Q2035" s="41"/>
      <c r="S2035" s="41"/>
      <c r="U2035" s="41"/>
      <c r="W2035" s="41"/>
      <c r="Y2035" s="41"/>
      <c r="AA2035" s="41"/>
      <c r="AC2035" s="41"/>
      <c r="AE2035" s="41"/>
      <c r="AG2035" s="41"/>
      <c r="AI2035" s="41"/>
      <c r="AK2035" s="41"/>
      <c r="AM2035" s="41"/>
      <c r="AO2035" s="41"/>
      <c r="AQ2035" s="41"/>
      <c r="AS2035" s="41"/>
      <c r="AU2035" s="41"/>
      <c r="AW2035" s="41"/>
      <c r="AY2035" s="41"/>
      <c r="BA2035" s="41"/>
      <c r="BC2035" s="41"/>
      <c r="BE2035" s="41"/>
      <c r="BG2035" s="41"/>
      <c r="BI2035" s="41"/>
      <c r="BK2035" s="41"/>
      <c r="BM2035" s="41"/>
      <c r="BO2035" s="41"/>
    </row>
    <row r="2036" spans="13:67" x14ac:dyDescent="0.2">
      <c r="M2036" s="41"/>
      <c r="O2036" s="41"/>
      <c r="Q2036" s="41"/>
      <c r="S2036" s="41"/>
      <c r="U2036" s="41"/>
      <c r="W2036" s="41"/>
      <c r="Y2036" s="41"/>
      <c r="AA2036" s="41"/>
      <c r="AC2036" s="41"/>
      <c r="AE2036" s="41"/>
      <c r="AG2036" s="41"/>
      <c r="AI2036" s="41"/>
      <c r="AK2036" s="41"/>
      <c r="AM2036" s="41"/>
      <c r="AO2036" s="41"/>
      <c r="AQ2036" s="41"/>
      <c r="AS2036" s="41"/>
      <c r="AU2036" s="41"/>
      <c r="AW2036" s="41"/>
      <c r="AY2036" s="41"/>
      <c r="BA2036" s="41"/>
      <c r="BC2036" s="41"/>
      <c r="BE2036" s="41"/>
      <c r="BG2036" s="41"/>
      <c r="BI2036" s="41"/>
      <c r="BK2036" s="41"/>
      <c r="BM2036" s="41"/>
      <c r="BO2036" s="41"/>
    </row>
    <row r="2037" spans="13:67" x14ac:dyDescent="0.2">
      <c r="M2037" s="41"/>
      <c r="O2037" s="41"/>
      <c r="Q2037" s="41"/>
      <c r="S2037" s="41"/>
      <c r="U2037" s="41"/>
      <c r="W2037" s="41"/>
      <c r="Y2037" s="41"/>
      <c r="AA2037" s="41"/>
      <c r="AC2037" s="41"/>
      <c r="AE2037" s="41"/>
      <c r="AG2037" s="41"/>
      <c r="AI2037" s="41"/>
      <c r="AK2037" s="41"/>
      <c r="AM2037" s="41"/>
      <c r="AO2037" s="41"/>
      <c r="AQ2037" s="41"/>
      <c r="AS2037" s="41"/>
      <c r="AU2037" s="41"/>
      <c r="AW2037" s="41"/>
      <c r="AY2037" s="41"/>
      <c r="BA2037" s="41"/>
      <c r="BC2037" s="41"/>
      <c r="BE2037" s="41"/>
      <c r="BG2037" s="41"/>
      <c r="BI2037" s="41"/>
      <c r="BK2037" s="41"/>
      <c r="BM2037" s="41"/>
      <c r="BO2037" s="41"/>
    </row>
    <row r="2038" spans="13:67" x14ac:dyDescent="0.2">
      <c r="M2038" s="41"/>
      <c r="O2038" s="41"/>
      <c r="Q2038" s="41"/>
      <c r="S2038" s="41"/>
      <c r="U2038" s="41"/>
      <c r="W2038" s="41"/>
      <c r="Y2038" s="41"/>
      <c r="AA2038" s="41"/>
      <c r="AC2038" s="41"/>
      <c r="AE2038" s="41"/>
      <c r="AG2038" s="41"/>
      <c r="AI2038" s="41"/>
      <c r="AK2038" s="41"/>
      <c r="AM2038" s="41"/>
      <c r="AO2038" s="41"/>
      <c r="AQ2038" s="41"/>
      <c r="AS2038" s="41"/>
      <c r="AU2038" s="41"/>
      <c r="AW2038" s="41"/>
      <c r="AY2038" s="41"/>
      <c r="BA2038" s="41"/>
      <c r="BC2038" s="41"/>
      <c r="BE2038" s="41"/>
      <c r="BG2038" s="41"/>
      <c r="BI2038" s="41"/>
      <c r="BK2038" s="41"/>
      <c r="BM2038" s="41"/>
      <c r="BO2038" s="41"/>
    </row>
    <row r="2039" spans="13:67" x14ac:dyDescent="0.2">
      <c r="M2039" s="41"/>
      <c r="O2039" s="41"/>
      <c r="Q2039" s="41"/>
      <c r="S2039" s="41"/>
      <c r="U2039" s="41"/>
      <c r="W2039" s="41"/>
      <c r="Y2039" s="41"/>
      <c r="AA2039" s="41"/>
      <c r="AC2039" s="41"/>
      <c r="AE2039" s="41"/>
      <c r="AG2039" s="41"/>
      <c r="AI2039" s="41"/>
      <c r="AK2039" s="41"/>
      <c r="AM2039" s="41"/>
      <c r="AO2039" s="41"/>
      <c r="AQ2039" s="41"/>
      <c r="AS2039" s="41"/>
      <c r="AU2039" s="41"/>
      <c r="AW2039" s="41"/>
      <c r="AY2039" s="41"/>
      <c r="BA2039" s="41"/>
      <c r="BC2039" s="41"/>
      <c r="BE2039" s="41"/>
      <c r="BG2039" s="41"/>
      <c r="BI2039" s="41"/>
      <c r="BK2039" s="41"/>
      <c r="BM2039" s="41"/>
      <c r="BO2039" s="41"/>
    </row>
    <row r="2040" spans="13:67" x14ac:dyDescent="0.2">
      <c r="M2040" s="41"/>
      <c r="O2040" s="41"/>
      <c r="Q2040" s="41"/>
      <c r="S2040" s="41"/>
      <c r="U2040" s="41"/>
      <c r="W2040" s="41"/>
      <c r="Y2040" s="41"/>
      <c r="AA2040" s="41"/>
      <c r="AC2040" s="41"/>
      <c r="AE2040" s="41"/>
      <c r="AG2040" s="41"/>
      <c r="AI2040" s="41"/>
      <c r="AK2040" s="41"/>
      <c r="AM2040" s="41"/>
      <c r="AO2040" s="41"/>
      <c r="AQ2040" s="41"/>
      <c r="AS2040" s="41"/>
      <c r="AU2040" s="41"/>
      <c r="AW2040" s="41"/>
      <c r="AY2040" s="41"/>
      <c r="BA2040" s="41"/>
      <c r="BC2040" s="41"/>
      <c r="BE2040" s="41"/>
      <c r="BG2040" s="41"/>
      <c r="BI2040" s="41"/>
      <c r="BK2040" s="41"/>
      <c r="BM2040" s="41"/>
      <c r="BO2040" s="41"/>
    </row>
    <row r="2041" spans="13:67" x14ac:dyDescent="0.2">
      <c r="M2041" s="41"/>
      <c r="O2041" s="41"/>
      <c r="Q2041" s="41"/>
      <c r="S2041" s="41"/>
      <c r="U2041" s="41"/>
      <c r="W2041" s="41"/>
      <c r="Y2041" s="41"/>
      <c r="AA2041" s="41"/>
      <c r="AC2041" s="41"/>
      <c r="AE2041" s="41"/>
      <c r="AG2041" s="41"/>
      <c r="AI2041" s="41"/>
      <c r="AK2041" s="41"/>
      <c r="AM2041" s="41"/>
      <c r="AO2041" s="41"/>
      <c r="AQ2041" s="41"/>
      <c r="AS2041" s="41"/>
      <c r="AU2041" s="41"/>
      <c r="AW2041" s="41"/>
      <c r="AY2041" s="41"/>
      <c r="BA2041" s="41"/>
      <c r="BC2041" s="41"/>
      <c r="BE2041" s="41"/>
      <c r="BG2041" s="41"/>
      <c r="BI2041" s="41"/>
      <c r="BK2041" s="41"/>
      <c r="BM2041" s="41"/>
      <c r="BO2041" s="41"/>
    </row>
    <row r="2042" spans="13:67" x14ac:dyDescent="0.2">
      <c r="M2042" s="41"/>
      <c r="O2042" s="41"/>
      <c r="Q2042" s="41"/>
      <c r="S2042" s="41"/>
      <c r="U2042" s="41"/>
      <c r="W2042" s="41"/>
      <c r="Y2042" s="41"/>
      <c r="AA2042" s="41"/>
      <c r="AC2042" s="41"/>
      <c r="AE2042" s="41"/>
      <c r="AG2042" s="41"/>
      <c r="AI2042" s="41"/>
      <c r="AK2042" s="41"/>
      <c r="AM2042" s="41"/>
      <c r="AO2042" s="41"/>
      <c r="AQ2042" s="41"/>
      <c r="AS2042" s="41"/>
      <c r="AU2042" s="41"/>
      <c r="AW2042" s="41"/>
      <c r="AY2042" s="41"/>
      <c r="BA2042" s="41"/>
      <c r="BC2042" s="41"/>
      <c r="BE2042" s="41"/>
      <c r="BG2042" s="41"/>
      <c r="BI2042" s="41"/>
      <c r="BK2042" s="41"/>
      <c r="BM2042" s="41"/>
      <c r="BO2042" s="41"/>
    </row>
    <row r="2043" spans="13:67" x14ac:dyDescent="0.2">
      <c r="M2043" s="41"/>
      <c r="O2043" s="41"/>
      <c r="Q2043" s="41"/>
      <c r="S2043" s="41"/>
      <c r="U2043" s="41"/>
      <c r="W2043" s="41"/>
      <c r="Y2043" s="41"/>
      <c r="AA2043" s="41"/>
      <c r="AC2043" s="41"/>
      <c r="AE2043" s="41"/>
      <c r="AG2043" s="41"/>
      <c r="AI2043" s="41"/>
      <c r="AK2043" s="41"/>
      <c r="AM2043" s="41"/>
      <c r="AO2043" s="41"/>
      <c r="AQ2043" s="41"/>
      <c r="AS2043" s="41"/>
      <c r="AU2043" s="41"/>
      <c r="AW2043" s="41"/>
      <c r="AY2043" s="41"/>
      <c r="BA2043" s="41"/>
      <c r="BC2043" s="41"/>
      <c r="BE2043" s="41"/>
      <c r="BG2043" s="41"/>
      <c r="BI2043" s="41"/>
      <c r="BK2043" s="41"/>
      <c r="BM2043" s="41"/>
      <c r="BO2043" s="41"/>
    </row>
    <row r="2044" spans="13:67" x14ac:dyDescent="0.2">
      <c r="M2044" s="41"/>
      <c r="O2044" s="41"/>
      <c r="Q2044" s="41"/>
      <c r="S2044" s="41"/>
      <c r="U2044" s="41"/>
      <c r="W2044" s="41"/>
      <c r="Y2044" s="41"/>
      <c r="AA2044" s="41"/>
      <c r="AC2044" s="41"/>
      <c r="AE2044" s="41"/>
      <c r="AG2044" s="41"/>
      <c r="AI2044" s="41"/>
      <c r="AK2044" s="41"/>
      <c r="AM2044" s="41"/>
      <c r="AO2044" s="41"/>
      <c r="AQ2044" s="41"/>
      <c r="AS2044" s="41"/>
      <c r="AU2044" s="41"/>
      <c r="AW2044" s="41"/>
      <c r="AY2044" s="41"/>
      <c r="BA2044" s="41"/>
      <c r="BC2044" s="41"/>
      <c r="BE2044" s="41"/>
      <c r="BG2044" s="41"/>
      <c r="BI2044" s="41"/>
      <c r="BK2044" s="41"/>
      <c r="BM2044" s="41"/>
      <c r="BO2044" s="41"/>
    </row>
    <row r="2045" spans="13:67" x14ac:dyDescent="0.2">
      <c r="M2045" s="41"/>
      <c r="O2045" s="41"/>
      <c r="Q2045" s="41"/>
      <c r="S2045" s="41"/>
      <c r="U2045" s="41"/>
      <c r="W2045" s="41"/>
      <c r="Y2045" s="41"/>
      <c r="AA2045" s="41"/>
      <c r="AC2045" s="41"/>
      <c r="AE2045" s="41"/>
      <c r="AG2045" s="41"/>
      <c r="AI2045" s="41"/>
      <c r="AK2045" s="41"/>
      <c r="AM2045" s="41"/>
      <c r="AO2045" s="41"/>
      <c r="AQ2045" s="41"/>
      <c r="AS2045" s="41"/>
      <c r="AU2045" s="41"/>
      <c r="AW2045" s="41"/>
      <c r="AY2045" s="41"/>
      <c r="BA2045" s="41"/>
      <c r="BC2045" s="41"/>
      <c r="BE2045" s="41"/>
      <c r="BG2045" s="41"/>
      <c r="BI2045" s="41"/>
      <c r="BK2045" s="41"/>
      <c r="BM2045" s="41"/>
      <c r="BO2045" s="41"/>
    </row>
    <row r="2046" spans="13:67" x14ac:dyDescent="0.2">
      <c r="M2046" s="41"/>
      <c r="O2046" s="41"/>
      <c r="Q2046" s="41"/>
      <c r="S2046" s="41"/>
      <c r="U2046" s="41"/>
      <c r="W2046" s="41"/>
      <c r="Y2046" s="41"/>
      <c r="AA2046" s="41"/>
      <c r="AC2046" s="41"/>
      <c r="AE2046" s="41"/>
      <c r="AG2046" s="41"/>
      <c r="AI2046" s="41"/>
      <c r="AK2046" s="41"/>
      <c r="AM2046" s="41"/>
      <c r="AO2046" s="41"/>
      <c r="AQ2046" s="41"/>
      <c r="AS2046" s="41"/>
      <c r="AU2046" s="41"/>
      <c r="AW2046" s="41"/>
      <c r="AY2046" s="41"/>
      <c r="BA2046" s="41"/>
      <c r="BC2046" s="41"/>
      <c r="BE2046" s="41"/>
      <c r="BG2046" s="41"/>
      <c r="BI2046" s="41"/>
      <c r="BK2046" s="41"/>
      <c r="BM2046" s="41"/>
      <c r="BO2046" s="41"/>
    </row>
    <row r="2047" spans="13:67" x14ac:dyDescent="0.2">
      <c r="M2047" s="41"/>
      <c r="O2047" s="41"/>
      <c r="Q2047" s="41"/>
      <c r="S2047" s="41"/>
      <c r="U2047" s="41"/>
      <c r="W2047" s="41"/>
      <c r="Y2047" s="41"/>
      <c r="AA2047" s="41"/>
      <c r="AC2047" s="41"/>
      <c r="AE2047" s="41"/>
      <c r="AG2047" s="41"/>
      <c r="AI2047" s="41"/>
      <c r="AK2047" s="41"/>
      <c r="AM2047" s="41"/>
      <c r="AO2047" s="41"/>
      <c r="AQ2047" s="41"/>
      <c r="AS2047" s="41"/>
      <c r="AU2047" s="41"/>
      <c r="AW2047" s="41"/>
      <c r="AY2047" s="41"/>
      <c r="BA2047" s="41"/>
      <c r="BC2047" s="41"/>
      <c r="BE2047" s="41"/>
      <c r="BG2047" s="41"/>
      <c r="BI2047" s="41"/>
      <c r="BK2047" s="41"/>
      <c r="BM2047" s="41"/>
      <c r="BO2047" s="41"/>
    </row>
    <row r="2048" spans="13:67" x14ac:dyDescent="0.2">
      <c r="M2048" s="41"/>
      <c r="O2048" s="41"/>
      <c r="Q2048" s="41"/>
      <c r="S2048" s="41"/>
      <c r="U2048" s="41"/>
      <c r="W2048" s="41"/>
      <c r="Y2048" s="41"/>
      <c r="AA2048" s="41"/>
      <c r="AC2048" s="41"/>
      <c r="AE2048" s="41"/>
      <c r="AG2048" s="41"/>
      <c r="AI2048" s="41"/>
      <c r="AK2048" s="41"/>
      <c r="AM2048" s="41"/>
      <c r="AO2048" s="41"/>
      <c r="AQ2048" s="41"/>
      <c r="AS2048" s="41"/>
      <c r="AU2048" s="41"/>
      <c r="AW2048" s="41"/>
      <c r="AY2048" s="41"/>
      <c r="BA2048" s="41"/>
      <c r="BC2048" s="41"/>
      <c r="BE2048" s="41"/>
      <c r="BG2048" s="41"/>
      <c r="BI2048" s="41"/>
      <c r="BK2048" s="41"/>
      <c r="BM2048" s="41"/>
      <c r="BO2048" s="41"/>
    </row>
    <row r="2049" spans="13:67" x14ac:dyDescent="0.2">
      <c r="M2049" s="41"/>
      <c r="O2049" s="41"/>
      <c r="Q2049" s="41"/>
      <c r="S2049" s="41"/>
      <c r="U2049" s="41"/>
      <c r="W2049" s="41"/>
      <c r="Y2049" s="41"/>
      <c r="AA2049" s="41"/>
      <c r="AC2049" s="41"/>
      <c r="AE2049" s="41"/>
      <c r="AG2049" s="41"/>
      <c r="AI2049" s="41"/>
      <c r="AK2049" s="41"/>
      <c r="AM2049" s="41"/>
      <c r="AO2049" s="41"/>
      <c r="AQ2049" s="41"/>
      <c r="AS2049" s="41"/>
      <c r="AU2049" s="41"/>
      <c r="AW2049" s="41"/>
      <c r="AY2049" s="41"/>
      <c r="BA2049" s="41"/>
      <c r="BC2049" s="41"/>
      <c r="BE2049" s="41"/>
      <c r="BG2049" s="41"/>
      <c r="BI2049" s="41"/>
      <c r="BK2049" s="41"/>
      <c r="BM2049" s="41"/>
      <c r="BO2049" s="41"/>
    </row>
    <row r="2050" spans="13:67" x14ac:dyDescent="0.2">
      <c r="M2050" s="41"/>
      <c r="O2050" s="41"/>
      <c r="Q2050" s="41"/>
      <c r="S2050" s="41"/>
      <c r="U2050" s="41"/>
      <c r="W2050" s="41"/>
      <c r="Y2050" s="41"/>
      <c r="AA2050" s="41"/>
      <c r="AC2050" s="41"/>
      <c r="AE2050" s="41"/>
      <c r="AG2050" s="41"/>
      <c r="AI2050" s="41"/>
      <c r="AK2050" s="41"/>
      <c r="AM2050" s="41"/>
      <c r="AO2050" s="41"/>
      <c r="AQ2050" s="41"/>
      <c r="AS2050" s="41"/>
      <c r="AU2050" s="41"/>
      <c r="AW2050" s="41"/>
      <c r="AY2050" s="41"/>
      <c r="BA2050" s="41"/>
      <c r="BC2050" s="41"/>
      <c r="BE2050" s="41"/>
      <c r="BG2050" s="41"/>
      <c r="BI2050" s="41"/>
      <c r="BK2050" s="41"/>
      <c r="BM2050" s="41"/>
      <c r="BO2050" s="41"/>
    </row>
    <row r="2051" spans="13:67" x14ac:dyDescent="0.2">
      <c r="M2051" s="41"/>
      <c r="O2051" s="41"/>
      <c r="Q2051" s="41"/>
      <c r="S2051" s="41"/>
      <c r="U2051" s="41"/>
      <c r="W2051" s="41"/>
      <c r="Y2051" s="41"/>
      <c r="AA2051" s="41"/>
      <c r="AC2051" s="41"/>
      <c r="AE2051" s="41"/>
      <c r="AG2051" s="41"/>
      <c r="AI2051" s="41"/>
      <c r="AK2051" s="41"/>
      <c r="AM2051" s="41"/>
      <c r="AO2051" s="41"/>
      <c r="AQ2051" s="41"/>
      <c r="AS2051" s="41"/>
      <c r="AU2051" s="41"/>
      <c r="AW2051" s="41"/>
      <c r="AY2051" s="41"/>
      <c r="BA2051" s="41"/>
      <c r="BC2051" s="41"/>
      <c r="BE2051" s="41"/>
      <c r="BG2051" s="41"/>
      <c r="BI2051" s="41"/>
      <c r="BK2051" s="41"/>
      <c r="BM2051" s="41"/>
      <c r="BO2051" s="41"/>
    </row>
    <row r="2052" spans="13:67" x14ac:dyDescent="0.2">
      <c r="M2052" s="41"/>
      <c r="O2052" s="41"/>
      <c r="Q2052" s="41"/>
      <c r="S2052" s="41"/>
      <c r="U2052" s="41"/>
      <c r="W2052" s="41"/>
      <c r="Y2052" s="41"/>
      <c r="AA2052" s="41"/>
      <c r="AC2052" s="41"/>
      <c r="AE2052" s="41"/>
      <c r="AG2052" s="41"/>
      <c r="AI2052" s="41"/>
      <c r="AK2052" s="41"/>
      <c r="AM2052" s="41"/>
      <c r="AO2052" s="41"/>
      <c r="AQ2052" s="41"/>
      <c r="AS2052" s="41"/>
      <c r="AU2052" s="41"/>
      <c r="AW2052" s="41"/>
      <c r="AY2052" s="41"/>
      <c r="BA2052" s="41"/>
      <c r="BC2052" s="41"/>
      <c r="BE2052" s="41"/>
      <c r="BG2052" s="41"/>
      <c r="BI2052" s="41"/>
      <c r="BK2052" s="41"/>
      <c r="BM2052" s="41"/>
      <c r="BO2052" s="41"/>
    </row>
    <row r="2053" spans="13:67" x14ac:dyDescent="0.2">
      <c r="M2053" s="41"/>
      <c r="O2053" s="41"/>
      <c r="Q2053" s="41"/>
      <c r="S2053" s="41"/>
      <c r="U2053" s="41"/>
      <c r="W2053" s="41"/>
      <c r="Y2053" s="41"/>
      <c r="AA2053" s="41"/>
      <c r="AC2053" s="41"/>
      <c r="AE2053" s="41"/>
      <c r="AG2053" s="41"/>
      <c r="AI2053" s="41"/>
      <c r="AK2053" s="41"/>
      <c r="AM2053" s="41"/>
      <c r="AO2053" s="41"/>
      <c r="AQ2053" s="41"/>
      <c r="AS2053" s="41"/>
      <c r="AU2053" s="41"/>
      <c r="AW2053" s="41"/>
      <c r="AY2053" s="41"/>
      <c r="BA2053" s="41"/>
      <c r="BC2053" s="41"/>
      <c r="BE2053" s="41"/>
      <c r="BG2053" s="41"/>
      <c r="BI2053" s="41"/>
      <c r="BK2053" s="41"/>
      <c r="BM2053" s="41"/>
      <c r="BO2053" s="41"/>
    </row>
    <row r="2054" spans="13:67" x14ac:dyDescent="0.2">
      <c r="M2054" s="41"/>
      <c r="O2054" s="41"/>
      <c r="Q2054" s="41"/>
      <c r="S2054" s="41"/>
      <c r="U2054" s="41"/>
      <c r="W2054" s="41"/>
      <c r="Y2054" s="41"/>
      <c r="AA2054" s="41"/>
      <c r="AC2054" s="41"/>
      <c r="AE2054" s="41"/>
      <c r="AG2054" s="41"/>
      <c r="AI2054" s="41"/>
      <c r="AK2054" s="41"/>
      <c r="AM2054" s="41"/>
      <c r="AO2054" s="41"/>
      <c r="AQ2054" s="41"/>
      <c r="AS2054" s="41"/>
      <c r="AU2054" s="41"/>
      <c r="AW2054" s="41"/>
      <c r="AY2054" s="41"/>
      <c r="BA2054" s="41"/>
      <c r="BC2054" s="41"/>
      <c r="BE2054" s="41"/>
      <c r="BG2054" s="41"/>
      <c r="BI2054" s="41"/>
      <c r="BK2054" s="41"/>
      <c r="BM2054" s="41"/>
      <c r="BO2054" s="41"/>
    </row>
    <row r="2055" spans="13:67" x14ac:dyDescent="0.2">
      <c r="M2055" s="41"/>
      <c r="O2055" s="41"/>
      <c r="Q2055" s="41"/>
      <c r="S2055" s="41"/>
      <c r="U2055" s="41"/>
      <c r="W2055" s="41"/>
      <c r="Y2055" s="41"/>
      <c r="AA2055" s="41"/>
      <c r="AC2055" s="41"/>
      <c r="AE2055" s="41"/>
      <c r="AG2055" s="41"/>
      <c r="AI2055" s="41"/>
      <c r="AK2055" s="41"/>
      <c r="AM2055" s="41"/>
      <c r="AO2055" s="41"/>
      <c r="AQ2055" s="41"/>
      <c r="AS2055" s="41"/>
      <c r="AU2055" s="41"/>
      <c r="AW2055" s="41"/>
      <c r="AY2055" s="41"/>
      <c r="BA2055" s="41"/>
      <c r="BC2055" s="41"/>
      <c r="BE2055" s="41"/>
      <c r="BG2055" s="41"/>
      <c r="BI2055" s="41"/>
      <c r="BK2055" s="41"/>
      <c r="BM2055" s="41"/>
      <c r="BO2055" s="41"/>
    </row>
    <row r="2056" spans="13:67" x14ac:dyDescent="0.2">
      <c r="M2056" s="41"/>
      <c r="O2056" s="41"/>
      <c r="Q2056" s="41"/>
      <c r="S2056" s="41"/>
      <c r="U2056" s="41"/>
      <c r="W2056" s="41"/>
      <c r="Y2056" s="41"/>
      <c r="AA2056" s="41"/>
      <c r="AC2056" s="41"/>
      <c r="AE2056" s="41"/>
      <c r="AG2056" s="41"/>
      <c r="AI2056" s="41"/>
      <c r="AK2056" s="41"/>
      <c r="AM2056" s="41"/>
      <c r="AO2056" s="41"/>
      <c r="AQ2056" s="41"/>
      <c r="AS2056" s="41"/>
      <c r="AU2056" s="41"/>
      <c r="AW2056" s="41"/>
      <c r="AY2056" s="41"/>
      <c r="BA2056" s="41"/>
      <c r="BC2056" s="41"/>
      <c r="BE2056" s="41"/>
      <c r="BG2056" s="41"/>
      <c r="BI2056" s="41"/>
      <c r="BK2056" s="41"/>
      <c r="BM2056" s="41"/>
      <c r="BO2056" s="41"/>
    </row>
    <row r="2057" spans="13:67" x14ac:dyDescent="0.2">
      <c r="M2057" s="41"/>
      <c r="O2057" s="41"/>
      <c r="Q2057" s="41"/>
      <c r="S2057" s="41"/>
      <c r="U2057" s="41"/>
      <c r="W2057" s="41"/>
      <c r="Y2057" s="41"/>
      <c r="AA2057" s="41"/>
      <c r="AC2057" s="41"/>
      <c r="AE2057" s="41"/>
      <c r="AG2057" s="41"/>
      <c r="AI2057" s="41"/>
      <c r="AK2057" s="41"/>
      <c r="AM2057" s="41"/>
      <c r="AO2057" s="41"/>
      <c r="AQ2057" s="41"/>
      <c r="AS2057" s="41"/>
      <c r="AU2057" s="41"/>
      <c r="AW2057" s="41"/>
      <c r="AY2057" s="41"/>
      <c r="BA2057" s="41"/>
      <c r="BC2057" s="41"/>
      <c r="BE2057" s="41"/>
      <c r="BG2057" s="41"/>
      <c r="BI2057" s="41"/>
      <c r="BK2057" s="41"/>
      <c r="BM2057" s="41"/>
      <c r="BO2057" s="41"/>
    </row>
    <row r="2058" spans="13:67" x14ac:dyDescent="0.2">
      <c r="M2058" s="41"/>
      <c r="O2058" s="41"/>
      <c r="Q2058" s="41"/>
      <c r="S2058" s="41"/>
      <c r="U2058" s="41"/>
      <c r="W2058" s="41"/>
      <c r="Y2058" s="41"/>
      <c r="AA2058" s="41"/>
      <c r="AC2058" s="41"/>
      <c r="AE2058" s="41"/>
      <c r="AG2058" s="41"/>
      <c r="AI2058" s="41"/>
      <c r="AK2058" s="41"/>
      <c r="AM2058" s="41"/>
      <c r="AO2058" s="41"/>
      <c r="AQ2058" s="41"/>
      <c r="AS2058" s="41"/>
      <c r="AU2058" s="41"/>
      <c r="AW2058" s="41"/>
      <c r="AY2058" s="41"/>
      <c r="BA2058" s="41"/>
      <c r="BC2058" s="41"/>
      <c r="BE2058" s="41"/>
      <c r="BG2058" s="41"/>
      <c r="BI2058" s="41"/>
      <c r="BK2058" s="41"/>
      <c r="BM2058" s="41"/>
      <c r="BO2058" s="41"/>
    </row>
    <row r="2059" spans="13:67" x14ac:dyDescent="0.2">
      <c r="M2059" s="41"/>
      <c r="O2059" s="41"/>
      <c r="Q2059" s="41"/>
      <c r="S2059" s="41"/>
      <c r="U2059" s="41"/>
      <c r="W2059" s="41"/>
      <c r="Y2059" s="41"/>
      <c r="AA2059" s="41"/>
      <c r="AC2059" s="41"/>
      <c r="AE2059" s="41"/>
      <c r="AG2059" s="41"/>
      <c r="AI2059" s="41"/>
      <c r="AK2059" s="41"/>
      <c r="AM2059" s="41"/>
      <c r="AO2059" s="41"/>
      <c r="AQ2059" s="41"/>
      <c r="AS2059" s="41"/>
      <c r="AU2059" s="41"/>
      <c r="AW2059" s="41"/>
      <c r="AY2059" s="41"/>
      <c r="BA2059" s="41"/>
      <c r="BC2059" s="41"/>
      <c r="BE2059" s="41"/>
      <c r="BG2059" s="41"/>
      <c r="BI2059" s="41"/>
      <c r="BK2059" s="41"/>
      <c r="BM2059" s="41"/>
      <c r="BO2059" s="41"/>
    </row>
    <row r="2060" spans="13:67" x14ac:dyDescent="0.2">
      <c r="M2060" s="41"/>
      <c r="O2060" s="41"/>
      <c r="Q2060" s="41"/>
      <c r="S2060" s="41"/>
      <c r="U2060" s="41"/>
      <c r="W2060" s="41"/>
      <c r="Y2060" s="41"/>
      <c r="AA2060" s="41"/>
      <c r="AC2060" s="41"/>
      <c r="AE2060" s="41"/>
      <c r="AG2060" s="41"/>
      <c r="AI2060" s="41"/>
      <c r="AK2060" s="41"/>
      <c r="AM2060" s="41"/>
      <c r="AO2060" s="41"/>
      <c r="AQ2060" s="41"/>
      <c r="AS2060" s="41"/>
      <c r="AU2060" s="41"/>
      <c r="AW2060" s="41"/>
      <c r="AY2060" s="41"/>
      <c r="BA2060" s="41"/>
      <c r="BC2060" s="41"/>
      <c r="BE2060" s="41"/>
      <c r="BG2060" s="41"/>
      <c r="BI2060" s="41"/>
      <c r="BK2060" s="41"/>
      <c r="BM2060" s="41"/>
      <c r="BO2060" s="41"/>
    </row>
    <row r="2061" spans="13:67" x14ac:dyDescent="0.2">
      <c r="M2061" s="41"/>
      <c r="O2061" s="41"/>
      <c r="Q2061" s="41"/>
      <c r="S2061" s="41"/>
      <c r="U2061" s="41"/>
      <c r="W2061" s="41"/>
      <c r="Y2061" s="41"/>
      <c r="AA2061" s="41"/>
      <c r="AC2061" s="41"/>
      <c r="AE2061" s="41"/>
      <c r="AG2061" s="41"/>
      <c r="AI2061" s="41"/>
      <c r="AK2061" s="41"/>
      <c r="AM2061" s="41"/>
      <c r="AO2061" s="41"/>
      <c r="AQ2061" s="41"/>
      <c r="AS2061" s="41"/>
      <c r="AU2061" s="41"/>
      <c r="AW2061" s="41"/>
      <c r="AY2061" s="41"/>
      <c r="BA2061" s="41"/>
      <c r="BC2061" s="41"/>
      <c r="BE2061" s="41"/>
      <c r="BG2061" s="41"/>
      <c r="BI2061" s="41"/>
      <c r="BK2061" s="41"/>
      <c r="BM2061" s="41"/>
      <c r="BO2061" s="41"/>
    </row>
    <row r="2062" spans="13:67" x14ac:dyDescent="0.2">
      <c r="M2062" s="41"/>
      <c r="O2062" s="41"/>
      <c r="Q2062" s="41"/>
      <c r="S2062" s="41"/>
      <c r="U2062" s="41"/>
      <c r="W2062" s="41"/>
      <c r="Y2062" s="41"/>
      <c r="AA2062" s="41"/>
      <c r="AC2062" s="41"/>
      <c r="AE2062" s="41"/>
      <c r="AG2062" s="41"/>
      <c r="AI2062" s="41"/>
      <c r="AK2062" s="41"/>
      <c r="AM2062" s="41"/>
      <c r="AO2062" s="41"/>
      <c r="AQ2062" s="41"/>
      <c r="AS2062" s="41"/>
      <c r="AU2062" s="41"/>
      <c r="AW2062" s="41"/>
      <c r="AY2062" s="41"/>
      <c r="BA2062" s="41"/>
      <c r="BC2062" s="41"/>
      <c r="BE2062" s="41"/>
      <c r="BG2062" s="41"/>
      <c r="BI2062" s="41"/>
      <c r="BK2062" s="41"/>
      <c r="BM2062" s="41"/>
      <c r="BO2062" s="41"/>
    </row>
    <row r="2063" spans="13:67" x14ac:dyDescent="0.2">
      <c r="M2063" s="41"/>
      <c r="O2063" s="41"/>
      <c r="Q2063" s="41"/>
      <c r="S2063" s="41"/>
      <c r="U2063" s="41"/>
      <c r="W2063" s="41"/>
      <c r="Y2063" s="41"/>
      <c r="AA2063" s="41"/>
      <c r="AC2063" s="41"/>
      <c r="AE2063" s="41"/>
      <c r="AG2063" s="41"/>
      <c r="AI2063" s="41"/>
      <c r="AK2063" s="41"/>
      <c r="AM2063" s="41"/>
      <c r="AO2063" s="41"/>
      <c r="AQ2063" s="41"/>
      <c r="AS2063" s="41"/>
      <c r="AU2063" s="41"/>
      <c r="AW2063" s="41"/>
      <c r="AY2063" s="41"/>
      <c r="BA2063" s="41"/>
      <c r="BC2063" s="41"/>
      <c r="BE2063" s="41"/>
      <c r="BG2063" s="41"/>
      <c r="BI2063" s="41"/>
      <c r="BK2063" s="41"/>
      <c r="BM2063" s="41"/>
      <c r="BO2063" s="41"/>
    </row>
    <row r="2064" spans="13:67" x14ac:dyDescent="0.2">
      <c r="M2064" s="41"/>
      <c r="O2064" s="41"/>
      <c r="Q2064" s="41"/>
      <c r="S2064" s="41"/>
      <c r="U2064" s="41"/>
      <c r="W2064" s="41"/>
      <c r="Y2064" s="41"/>
      <c r="AA2064" s="41"/>
      <c r="AC2064" s="41"/>
      <c r="AE2064" s="41"/>
      <c r="AG2064" s="41"/>
      <c r="AI2064" s="41"/>
      <c r="AK2064" s="41"/>
      <c r="AM2064" s="41"/>
      <c r="AO2064" s="41"/>
      <c r="AQ2064" s="41"/>
      <c r="AS2064" s="41"/>
      <c r="AU2064" s="41"/>
      <c r="AW2064" s="41"/>
      <c r="AY2064" s="41"/>
      <c r="BA2064" s="41"/>
      <c r="BC2064" s="41"/>
      <c r="BE2064" s="41"/>
      <c r="BG2064" s="41"/>
      <c r="BI2064" s="41"/>
      <c r="BK2064" s="41"/>
      <c r="BM2064" s="41"/>
      <c r="BO2064" s="41"/>
    </row>
    <row r="2065" spans="13:67" x14ac:dyDescent="0.2">
      <c r="M2065" s="41"/>
      <c r="O2065" s="41"/>
      <c r="Q2065" s="41"/>
      <c r="S2065" s="41"/>
      <c r="U2065" s="41"/>
      <c r="W2065" s="41"/>
      <c r="Y2065" s="41"/>
      <c r="AA2065" s="41"/>
      <c r="AC2065" s="41"/>
      <c r="AE2065" s="41"/>
      <c r="AG2065" s="41"/>
      <c r="AI2065" s="41"/>
      <c r="AK2065" s="41"/>
      <c r="AM2065" s="41"/>
      <c r="AO2065" s="41"/>
      <c r="AQ2065" s="41"/>
      <c r="AS2065" s="41"/>
      <c r="AU2065" s="41"/>
      <c r="AW2065" s="41"/>
      <c r="AY2065" s="41"/>
      <c r="BA2065" s="41"/>
      <c r="BC2065" s="41"/>
      <c r="BE2065" s="41"/>
      <c r="BG2065" s="41"/>
      <c r="BI2065" s="41"/>
      <c r="BK2065" s="41"/>
      <c r="BM2065" s="41"/>
      <c r="BO2065" s="41"/>
    </row>
    <row r="2066" spans="13:67" x14ac:dyDescent="0.2">
      <c r="M2066" s="41"/>
      <c r="O2066" s="41"/>
      <c r="Q2066" s="41"/>
      <c r="S2066" s="41"/>
      <c r="U2066" s="41"/>
      <c r="W2066" s="41"/>
      <c r="Y2066" s="41"/>
      <c r="AA2066" s="41"/>
      <c r="AC2066" s="41"/>
      <c r="AE2066" s="41"/>
      <c r="AG2066" s="41"/>
      <c r="AI2066" s="41"/>
      <c r="AK2066" s="41"/>
      <c r="AM2066" s="41"/>
      <c r="AO2066" s="41"/>
      <c r="AQ2066" s="41"/>
      <c r="AS2066" s="41"/>
      <c r="AU2066" s="41"/>
      <c r="AW2066" s="41"/>
      <c r="AY2066" s="41"/>
      <c r="BA2066" s="41"/>
      <c r="BC2066" s="41"/>
      <c r="BE2066" s="41"/>
      <c r="BG2066" s="41"/>
      <c r="BI2066" s="41"/>
      <c r="BK2066" s="41"/>
      <c r="BM2066" s="41"/>
      <c r="BO2066" s="41"/>
    </row>
    <row r="2067" spans="13:67" x14ac:dyDescent="0.2">
      <c r="M2067" s="41"/>
      <c r="O2067" s="41"/>
      <c r="Q2067" s="41"/>
      <c r="S2067" s="41"/>
      <c r="U2067" s="41"/>
      <c r="W2067" s="41"/>
      <c r="Y2067" s="41"/>
      <c r="AA2067" s="41"/>
      <c r="AC2067" s="41"/>
      <c r="AE2067" s="41"/>
      <c r="AG2067" s="41"/>
      <c r="AI2067" s="41"/>
      <c r="AK2067" s="41"/>
      <c r="AM2067" s="41"/>
      <c r="AO2067" s="41"/>
      <c r="AQ2067" s="41"/>
      <c r="AS2067" s="41"/>
      <c r="AU2067" s="41"/>
      <c r="AW2067" s="41"/>
      <c r="AY2067" s="41"/>
      <c r="BA2067" s="41"/>
      <c r="BC2067" s="41"/>
      <c r="BE2067" s="41"/>
      <c r="BG2067" s="41"/>
      <c r="BI2067" s="41"/>
      <c r="BK2067" s="41"/>
      <c r="BM2067" s="41"/>
      <c r="BO2067" s="41"/>
    </row>
    <row r="2068" spans="13:67" x14ac:dyDescent="0.2">
      <c r="M2068" s="41"/>
      <c r="O2068" s="41"/>
      <c r="Q2068" s="41"/>
      <c r="S2068" s="41"/>
      <c r="U2068" s="41"/>
      <c r="W2068" s="41"/>
      <c r="Y2068" s="41"/>
      <c r="AA2068" s="41"/>
      <c r="AC2068" s="41"/>
      <c r="AE2068" s="41"/>
      <c r="AG2068" s="41"/>
      <c r="AI2068" s="41"/>
      <c r="AK2068" s="41"/>
      <c r="AM2068" s="41"/>
      <c r="AO2068" s="41"/>
      <c r="AQ2068" s="41"/>
      <c r="AS2068" s="41"/>
      <c r="AU2068" s="41"/>
      <c r="AW2068" s="41"/>
      <c r="AY2068" s="41"/>
      <c r="BA2068" s="41"/>
      <c r="BC2068" s="41"/>
      <c r="BE2068" s="41"/>
      <c r="BG2068" s="41"/>
      <c r="BI2068" s="41"/>
      <c r="BK2068" s="41"/>
      <c r="BM2068" s="41"/>
      <c r="BO2068" s="41"/>
    </row>
    <row r="2069" spans="13:67" x14ac:dyDescent="0.2">
      <c r="M2069" s="41"/>
      <c r="O2069" s="41"/>
      <c r="Q2069" s="41"/>
      <c r="S2069" s="41"/>
      <c r="U2069" s="41"/>
      <c r="W2069" s="41"/>
      <c r="Y2069" s="41"/>
      <c r="AA2069" s="41"/>
      <c r="AC2069" s="41"/>
      <c r="AE2069" s="41"/>
      <c r="AG2069" s="41"/>
      <c r="AI2069" s="41"/>
      <c r="AK2069" s="41"/>
      <c r="AM2069" s="41"/>
      <c r="AO2069" s="41"/>
      <c r="AQ2069" s="41"/>
      <c r="AS2069" s="41"/>
      <c r="AU2069" s="41"/>
      <c r="AW2069" s="41"/>
      <c r="AY2069" s="41"/>
      <c r="BA2069" s="41"/>
      <c r="BC2069" s="41"/>
      <c r="BE2069" s="41"/>
      <c r="BG2069" s="41"/>
      <c r="BI2069" s="41"/>
      <c r="BK2069" s="41"/>
      <c r="BM2069" s="41"/>
      <c r="BO2069" s="41"/>
    </row>
    <row r="2070" spans="13:67" x14ac:dyDescent="0.2">
      <c r="M2070" s="41"/>
      <c r="O2070" s="41"/>
      <c r="Q2070" s="41"/>
      <c r="S2070" s="41"/>
      <c r="U2070" s="41"/>
      <c r="W2070" s="41"/>
      <c r="Y2070" s="41"/>
      <c r="AA2070" s="41"/>
      <c r="AC2070" s="41"/>
      <c r="AE2070" s="41"/>
      <c r="AG2070" s="41"/>
      <c r="AI2070" s="41"/>
      <c r="AK2070" s="41"/>
      <c r="AM2070" s="41"/>
      <c r="AO2070" s="41"/>
      <c r="AQ2070" s="41"/>
      <c r="AS2070" s="41"/>
      <c r="AU2070" s="41"/>
      <c r="AW2070" s="41"/>
      <c r="AY2070" s="41"/>
      <c r="BA2070" s="41"/>
      <c r="BC2070" s="41"/>
      <c r="BE2070" s="41"/>
      <c r="BG2070" s="41"/>
      <c r="BI2070" s="41"/>
      <c r="BK2070" s="41"/>
      <c r="BM2070" s="41"/>
      <c r="BO2070" s="41"/>
    </row>
    <row r="2071" spans="13:67" x14ac:dyDescent="0.2">
      <c r="M2071" s="41"/>
      <c r="O2071" s="41"/>
      <c r="Q2071" s="41"/>
      <c r="S2071" s="41"/>
      <c r="U2071" s="41"/>
      <c r="W2071" s="41"/>
      <c r="Y2071" s="41"/>
      <c r="AA2071" s="41"/>
      <c r="AC2071" s="41"/>
      <c r="AE2071" s="41"/>
      <c r="AG2071" s="41"/>
      <c r="AI2071" s="41"/>
      <c r="AK2071" s="41"/>
      <c r="AM2071" s="41"/>
      <c r="AO2071" s="41"/>
      <c r="AQ2071" s="41"/>
      <c r="AS2071" s="41"/>
      <c r="AU2071" s="41"/>
      <c r="AW2071" s="41"/>
      <c r="AY2071" s="41"/>
      <c r="BA2071" s="41"/>
      <c r="BC2071" s="41"/>
      <c r="BE2071" s="41"/>
      <c r="BG2071" s="41"/>
      <c r="BI2071" s="41"/>
      <c r="BK2071" s="41"/>
      <c r="BM2071" s="41"/>
      <c r="BO2071" s="41"/>
    </row>
    <row r="2072" spans="13:67" x14ac:dyDescent="0.2">
      <c r="M2072" s="41"/>
      <c r="O2072" s="41"/>
      <c r="Q2072" s="41"/>
      <c r="S2072" s="41"/>
      <c r="U2072" s="41"/>
      <c r="W2072" s="41"/>
      <c r="Y2072" s="41"/>
      <c r="AA2072" s="41"/>
      <c r="AC2072" s="41"/>
      <c r="AE2072" s="41"/>
      <c r="AG2072" s="41"/>
      <c r="AI2072" s="41"/>
      <c r="AK2072" s="41"/>
      <c r="AM2072" s="41"/>
      <c r="AO2072" s="41"/>
      <c r="AQ2072" s="41"/>
      <c r="AS2072" s="41"/>
      <c r="AU2072" s="41"/>
      <c r="AW2072" s="41"/>
      <c r="AY2072" s="41"/>
      <c r="BA2072" s="41"/>
      <c r="BC2072" s="41"/>
      <c r="BE2072" s="41"/>
      <c r="BG2072" s="41"/>
      <c r="BI2072" s="41"/>
      <c r="BK2072" s="41"/>
      <c r="BM2072" s="41"/>
      <c r="BO2072" s="41"/>
    </row>
    <row r="2073" spans="13:67" x14ac:dyDescent="0.2">
      <c r="M2073" s="41"/>
      <c r="O2073" s="41"/>
      <c r="Q2073" s="41"/>
      <c r="S2073" s="41"/>
      <c r="U2073" s="41"/>
      <c r="W2073" s="41"/>
      <c r="Y2073" s="41"/>
      <c r="AA2073" s="41"/>
      <c r="AC2073" s="41"/>
      <c r="AE2073" s="41"/>
      <c r="AG2073" s="41"/>
      <c r="AI2073" s="41"/>
      <c r="AK2073" s="41"/>
      <c r="AM2073" s="41"/>
      <c r="AO2073" s="41"/>
      <c r="AQ2073" s="41"/>
      <c r="AS2073" s="41"/>
      <c r="AU2073" s="41"/>
      <c r="AW2073" s="41"/>
      <c r="AY2073" s="41"/>
      <c r="BA2073" s="41"/>
      <c r="BC2073" s="41"/>
      <c r="BE2073" s="41"/>
      <c r="BG2073" s="41"/>
      <c r="BI2073" s="41"/>
      <c r="BK2073" s="41"/>
      <c r="BM2073" s="41"/>
      <c r="BO2073" s="41"/>
    </row>
    <row r="2074" spans="13:67" x14ac:dyDescent="0.2">
      <c r="M2074" s="41"/>
      <c r="O2074" s="41"/>
      <c r="Q2074" s="41"/>
      <c r="S2074" s="41"/>
      <c r="U2074" s="41"/>
      <c r="W2074" s="41"/>
      <c r="Y2074" s="41"/>
      <c r="AA2074" s="41"/>
      <c r="AC2074" s="41"/>
      <c r="AE2074" s="41"/>
      <c r="AG2074" s="41"/>
      <c r="AI2074" s="41"/>
      <c r="AK2074" s="41"/>
      <c r="AM2074" s="41"/>
      <c r="AO2074" s="41"/>
      <c r="AQ2074" s="41"/>
      <c r="AS2074" s="41"/>
      <c r="AU2074" s="41"/>
      <c r="AW2074" s="41"/>
      <c r="AY2074" s="41"/>
      <c r="BA2074" s="41"/>
      <c r="BC2074" s="41"/>
      <c r="BE2074" s="41"/>
      <c r="BG2074" s="41"/>
      <c r="BI2074" s="41"/>
      <c r="BK2074" s="41"/>
      <c r="BM2074" s="41"/>
      <c r="BO2074" s="41"/>
    </row>
    <row r="2075" spans="13:67" x14ac:dyDescent="0.2">
      <c r="M2075" s="41"/>
      <c r="O2075" s="41"/>
      <c r="Q2075" s="41"/>
      <c r="S2075" s="41"/>
      <c r="U2075" s="41"/>
      <c r="W2075" s="41"/>
      <c r="Y2075" s="41"/>
      <c r="AA2075" s="41"/>
      <c r="AC2075" s="41"/>
      <c r="AE2075" s="41"/>
      <c r="AG2075" s="41"/>
      <c r="AI2075" s="41"/>
      <c r="AK2075" s="41"/>
      <c r="AM2075" s="41"/>
      <c r="AO2075" s="41"/>
      <c r="AQ2075" s="41"/>
      <c r="AS2075" s="41"/>
      <c r="AU2075" s="41"/>
      <c r="AW2075" s="41"/>
      <c r="AY2075" s="41"/>
      <c r="BA2075" s="41"/>
      <c r="BC2075" s="41"/>
      <c r="BE2075" s="41"/>
      <c r="BG2075" s="41"/>
      <c r="BI2075" s="41"/>
      <c r="BK2075" s="41"/>
      <c r="BM2075" s="41"/>
      <c r="BO2075" s="41"/>
    </row>
    <row r="2076" spans="13:67" x14ac:dyDescent="0.2">
      <c r="M2076" s="41"/>
      <c r="O2076" s="41"/>
      <c r="Q2076" s="41"/>
      <c r="S2076" s="41"/>
      <c r="U2076" s="41"/>
      <c r="W2076" s="41"/>
      <c r="Y2076" s="41"/>
      <c r="AA2076" s="41"/>
      <c r="AC2076" s="41"/>
      <c r="AE2076" s="41"/>
      <c r="AG2076" s="41"/>
      <c r="AI2076" s="41"/>
      <c r="AK2076" s="41"/>
      <c r="AM2076" s="41"/>
      <c r="AO2076" s="41"/>
      <c r="AQ2076" s="41"/>
      <c r="AS2076" s="41"/>
      <c r="AU2076" s="41"/>
      <c r="AW2076" s="41"/>
      <c r="AY2076" s="41"/>
      <c r="BA2076" s="41"/>
      <c r="BC2076" s="41"/>
      <c r="BE2076" s="41"/>
      <c r="BG2076" s="41"/>
      <c r="BI2076" s="41"/>
      <c r="BK2076" s="41"/>
      <c r="BM2076" s="41"/>
      <c r="BO2076" s="41"/>
    </row>
    <row r="2077" spans="13:67" x14ac:dyDescent="0.2">
      <c r="M2077" s="41"/>
      <c r="O2077" s="41"/>
      <c r="Q2077" s="41"/>
      <c r="S2077" s="41"/>
      <c r="U2077" s="41"/>
      <c r="W2077" s="41"/>
      <c r="Y2077" s="41"/>
      <c r="AA2077" s="41"/>
      <c r="AC2077" s="41"/>
      <c r="AE2077" s="41"/>
      <c r="AG2077" s="41"/>
      <c r="AI2077" s="41"/>
      <c r="AK2077" s="41"/>
      <c r="AM2077" s="41"/>
      <c r="AO2077" s="41"/>
      <c r="AQ2077" s="41"/>
      <c r="AS2077" s="41"/>
      <c r="AU2077" s="41"/>
      <c r="AW2077" s="41"/>
      <c r="AY2077" s="41"/>
      <c r="BA2077" s="41"/>
      <c r="BC2077" s="41"/>
      <c r="BE2077" s="41"/>
      <c r="BG2077" s="41"/>
      <c r="BI2077" s="41"/>
      <c r="BK2077" s="41"/>
      <c r="BM2077" s="41"/>
      <c r="BO2077" s="41"/>
    </row>
    <row r="2078" spans="13:67" x14ac:dyDescent="0.2">
      <c r="M2078" s="41"/>
      <c r="O2078" s="41"/>
      <c r="Q2078" s="41"/>
      <c r="S2078" s="41"/>
      <c r="U2078" s="41"/>
      <c r="W2078" s="41"/>
      <c r="Y2078" s="41"/>
      <c r="AA2078" s="41"/>
      <c r="AC2078" s="41"/>
      <c r="AE2078" s="41"/>
      <c r="AG2078" s="41"/>
      <c r="AI2078" s="41"/>
      <c r="AK2078" s="41"/>
      <c r="AM2078" s="41"/>
      <c r="AO2078" s="41"/>
      <c r="AQ2078" s="41"/>
      <c r="AS2078" s="41"/>
      <c r="AU2078" s="41"/>
      <c r="AW2078" s="41"/>
      <c r="AY2078" s="41"/>
      <c r="BA2078" s="41"/>
      <c r="BC2078" s="41"/>
      <c r="BE2078" s="41"/>
      <c r="BG2078" s="41"/>
      <c r="BI2078" s="41"/>
      <c r="BK2078" s="41"/>
      <c r="BM2078" s="41"/>
      <c r="BO2078" s="41"/>
    </row>
    <row r="2079" spans="13:67" x14ac:dyDescent="0.2">
      <c r="M2079" s="41"/>
      <c r="O2079" s="41"/>
      <c r="Q2079" s="41"/>
      <c r="S2079" s="41"/>
      <c r="U2079" s="41"/>
      <c r="W2079" s="41"/>
      <c r="Y2079" s="41"/>
      <c r="AA2079" s="41"/>
      <c r="AC2079" s="41"/>
      <c r="AE2079" s="41"/>
      <c r="AG2079" s="41"/>
      <c r="AI2079" s="41"/>
      <c r="AK2079" s="41"/>
      <c r="AM2079" s="41"/>
      <c r="AO2079" s="41"/>
      <c r="AQ2079" s="41"/>
      <c r="AS2079" s="41"/>
      <c r="AU2079" s="41"/>
      <c r="AW2079" s="41"/>
      <c r="AY2079" s="41"/>
      <c r="BA2079" s="41"/>
      <c r="BC2079" s="41"/>
      <c r="BE2079" s="41"/>
      <c r="BG2079" s="41"/>
      <c r="BI2079" s="41"/>
      <c r="BK2079" s="41"/>
      <c r="BM2079" s="41"/>
      <c r="BO2079" s="41"/>
    </row>
    <row r="2080" spans="13:67" x14ac:dyDescent="0.2">
      <c r="M2080" s="41"/>
      <c r="O2080" s="41"/>
      <c r="Q2080" s="41"/>
      <c r="S2080" s="41"/>
      <c r="U2080" s="41"/>
      <c r="W2080" s="41"/>
      <c r="Y2080" s="41"/>
      <c r="AA2080" s="41"/>
      <c r="AC2080" s="41"/>
      <c r="AE2080" s="41"/>
      <c r="AG2080" s="41"/>
      <c r="AI2080" s="41"/>
      <c r="AK2080" s="41"/>
      <c r="AM2080" s="41"/>
      <c r="AO2080" s="41"/>
      <c r="AQ2080" s="41"/>
      <c r="AS2080" s="41"/>
      <c r="AU2080" s="41"/>
      <c r="AW2080" s="41"/>
      <c r="AY2080" s="41"/>
      <c r="BA2080" s="41"/>
      <c r="BC2080" s="41"/>
      <c r="BE2080" s="41"/>
      <c r="BG2080" s="41"/>
      <c r="BI2080" s="41"/>
      <c r="BK2080" s="41"/>
      <c r="BM2080" s="41"/>
      <c r="BO2080" s="41"/>
    </row>
    <row r="2081" spans="13:67" x14ac:dyDescent="0.2">
      <c r="M2081" s="41"/>
      <c r="O2081" s="41"/>
      <c r="Q2081" s="41"/>
      <c r="S2081" s="41"/>
      <c r="U2081" s="41"/>
      <c r="W2081" s="41"/>
      <c r="Y2081" s="41"/>
      <c r="AA2081" s="41"/>
      <c r="AC2081" s="41"/>
      <c r="AE2081" s="41"/>
      <c r="AG2081" s="41"/>
      <c r="AI2081" s="41"/>
      <c r="AK2081" s="41"/>
      <c r="AM2081" s="41"/>
      <c r="AO2081" s="41"/>
      <c r="AQ2081" s="41"/>
      <c r="AS2081" s="41"/>
      <c r="AU2081" s="41"/>
      <c r="AW2081" s="41"/>
      <c r="AY2081" s="41"/>
      <c r="BA2081" s="41"/>
      <c r="BC2081" s="41"/>
      <c r="BE2081" s="41"/>
      <c r="BG2081" s="41"/>
      <c r="BI2081" s="41"/>
      <c r="BK2081" s="41"/>
      <c r="BM2081" s="41"/>
      <c r="BO2081" s="41"/>
    </row>
    <row r="2082" spans="13:67" x14ac:dyDescent="0.2">
      <c r="M2082" s="41"/>
      <c r="O2082" s="41"/>
      <c r="Q2082" s="41"/>
      <c r="S2082" s="41"/>
      <c r="U2082" s="41"/>
      <c r="W2082" s="41"/>
      <c r="Y2082" s="41"/>
      <c r="AA2082" s="41"/>
      <c r="AC2082" s="41"/>
      <c r="AE2082" s="41"/>
      <c r="AG2082" s="41"/>
      <c r="AI2082" s="41"/>
      <c r="AK2082" s="41"/>
      <c r="AM2082" s="41"/>
      <c r="AO2082" s="41"/>
      <c r="AQ2082" s="41"/>
      <c r="AS2082" s="41"/>
      <c r="AU2082" s="41"/>
      <c r="AW2082" s="41"/>
      <c r="AY2082" s="41"/>
      <c r="BA2082" s="41"/>
      <c r="BC2082" s="41"/>
      <c r="BE2082" s="41"/>
      <c r="BG2082" s="41"/>
      <c r="BI2082" s="41"/>
      <c r="BK2082" s="41"/>
      <c r="BM2082" s="41"/>
      <c r="BO2082" s="41"/>
    </row>
    <row r="2083" spans="13:67" x14ac:dyDescent="0.2">
      <c r="M2083" s="41"/>
      <c r="O2083" s="41"/>
      <c r="Q2083" s="41"/>
      <c r="S2083" s="41"/>
      <c r="U2083" s="41"/>
      <c r="W2083" s="41"/>
      <c r="Y2083" s="41"/>
      <c r="AA2083" s="41"/>
      <c r="AC2083" s="41"/>
      <c r="AE2083" s="41"/>
      <c r="AG2083" s="41"/>
      <c r="AI2083" s="41"/>
      <c r="AK2083" s="41"/>
      <c r="AM2083" s="41"/>
      <c r="AO2083" s="41"/>
      <c r="AQ2083" s="41"/>
      <c r="AS2083" s="41"/>
      <c r="AU2083" s="41"/>
      <c r="AW2083" s="41"/>
      <c r="AY2083" s="41"/>
      <c r="BA2083" s="41"/>
      <c r="BC2083" s="41"/>
      <c r="BE2083" s="41"/>
      <c r="BG2083" s="41"/>
      <c r="BI2083" s="41"/>
      <c r="BK2083" s="41"/>
      <c r="BM2083" s="41"/>
      <c r="BO2083" s="41"/>
    </row>
    <row r="2084" spans="13:67" x14ac:dyDescent="0.2">
      <c r="M2084" s="41"/>
      <c r="O2084" s="41"/>
      <c r="Q2084" s="41"/>
      <c r="S2084" s="41"/>
      <c r="U2084" s="41"/>
      <c r="W2084" s="41"/>
      <c r="Y2084" s="41"/>
      <c r="AA2084" s="41"/>
      <c r="AC2084" s="41"/>
      <c r="AE2084" s="41"/>
      <c r="AG2084" s="41"/>
      <c r="AI2084" s="41"/>
      <c r="AK2084" s="41"/>
      <c r="AM2084" s="41"/>
      <c r="AO2084" s="41"/>
      <c r="AQ2084" s="41"/>
      <c r="AS2084" s="41"/>
      <c r="AU2084" s="41"/>
      <c r="AW2084" s="41"/>
      <c r="AY2084" s="41"/>
      <c r="BA2084" s="41"/>
      <c r="BC2084" s="41"/>
      <c r="BE2084" s="41"/>
      <c r="BG2084" s="41"/>
      <c r="BI2084" s="41"/>
      <c r="BK2084" s="41"/>
      <c r="BM2084" s="41"/>
      <c r="BO2084" s="41"/>
    </row>
    <row r="2085" spans="13:67" x14ac:dyDescent="0.2">
      <c r="M2085" s="41"/>
      <c r="O2085" s="41"/>
      <c r="Q2085" s="41"/>
      <c r="S2085" s="41"/>
      <c r="U2085" s="41"/>
      <c r="W2085" s="41"/>
      <c r="Y2085" s="41"/>
      <c r="AA2085" s="41"/>
      <c r="AC2085" s="41"/>
      <c r="AE2085" s="41"/>
      <c r="AG2085" s="41"/>
      <c r="AI2085" s="41"/>
      <c r="AK2085" s="41"/>
      <c r="AM2085" s="41"/>
      <c r="AO2085" s="41"/>
      <c r="AQ2085" s="41"/>
      <c r="AS2085" s="41"/>
      <c r="AU2085" s="41"/>
      <c r="AW2085" s="41"/>
      <c r="AY2085" s="41"/>
      <c r="BA2085" s="41"/>
      <c r="BC2085" s="41"/>
      <c r="BE2085" s="41"/>
      <c r="BG2085" s="41"/>
      <c r="BI2085" s="41"/>
      <c r="BK2085" s="41"/>
      <c r="BM2085" s="41"/>
      <c r="BO2085" s="41"/>
    </row>
    <row r="2086" spans="13:67" x14ac:dyDescent="0.2">
      <c r="M2086" s="41"/>
      <c r="O2086" s="41"/>
      <c r="Q2086" s="41"/>
      <c r="S2086" s="41"/>
      <c r="U2086" s="41"/>
      <c r="W2086" s="41"/>
      <c r="Y2086" s="41"/>
      <c r="AA2086" s="41"/>
      <c r="AC2086" s="41"/>
      <c r="AE2086" s="41"/>
      <c r="AG2086" s="41"/>
      <c r="AI2086" s="41"/>
      <c r="AK2086" s="41"/>
      <c r="AM2086" s="41"/>
      <c r="AO2086" s="41"/>
      <c r="AQ2086" s="41"/>
      <c r="AS2086" s="41"/>
      <c r="AU2086" s="41"/>
      <c r="AW2086" s="41"/>
      <c r="AY2086" s="41"/>
      <c r="BA2086" s="41"/>
      <c r="BC2086" s="41"/>
      <c r="BE2086" s="41"/>
      <c r="BG2086" s="41"/>
      <c r="BI2086" s="41"/>
      <c r="BK2086" s="41"/>
      <c r="BM2086" s="41"/>
      <c r="BO2086" s="41"/>
    </row>
    <row r="2087" spans="13:67" x14ac:dyDescent="0.2">
      <c r="M2087" s="41"/>
      <c r="O2087" s="41"/>
      <c r="Q2087" s="41"/>
      <c r="S2087" s="41"/>
      <c r="U2087" s="41"/>
      <c r="W2087" s="41"/>
      <c r="Y2087" s="41"/>
      <c r="AA2087" s="41"/>
      <c r="AC2087" s="41"/>
      <c r="AE2087" s="41"/>
      <c r="AG2087" s="41"/>
      <c r="AI2087" s="41"/>
      <c r="AK2087" s="41"/>
      <c r="AM2087" s="41"/>
      <c r="AO2087" s="41"/>
      <c r="AQ2087" s="41"/>
      <c r="AS2087" s="41"/>
      <c r="AU2087" s="41"/>
      <c r="AW2087" s="41"/>
      <c r="AY2087" s="41"/>
      <c r="BA2087" s="41"/>
      <c r="BC2087" s="41"/>
      <c r="BE2087" s="41"/>
      <c r="BG2087" s="41"/>
      <c r="BI2087" s="41"/>
      <c r="BK2087" s="41"/>
      <c r="BM2087" s="41"/>
      <c r="BO2087" s="41"/>
    </row>
    <row r="2088" spans="13:67" x14ac:dyDescent="0.2">
      <c r="M2088" s="41"/>
      <c r="O2088" s="41"/>
      <c r="Q2088" s="41"/>
      <c r="S2088" s="41"/>
      <c r="U2088" s="41"/>
      <c r="W2088" s="41"/>
      <c r="Y2088" s="41"/>
      <c r="AA2088" s="41"/>
      <c r="AC2088" s="41"/>
      <c r="AE2088" s="41"/>
      <c r="AG2088" s="41"/>
      <c r="AI2088" s="41"/>
      <c r="AK2088" s="41"/>
      <c r="AM2088" s="41"/>
      <c r="AO2088" s="41"/>
      <c r="AQ2088" s="41"/>
      <c r="AS2088" s="41"/>
      <c r="AU2088" s="41"/>
      <c r="AW2088" s="41"/>
      <c r="AY2088" s="41"/>
      <c r="BA2088" s="41"/>
      <c r="BC2088" s="41"/>
      <c r="BE2088" s="41"/>
      <c r="BG2088" s="41"/>
      <c r="BI2088" s="41"/>
      <c r="BK2088" s="41"/>
      <c r="BM2088" s="41"/>
      <c r="BO2088" s="41"/>
    </row>
    <row r="2089" spans="13:67" x14ac:dyDescent="0.2">
      <c r="M2089" s="41"/>
      <c r="O2089" s="41"/>
      <c r="Q2089" s="41"/>
      <c r="S2089" s="41"/>
      <c r="U2089" s="41"/>
      <c r="W2089" s="41"/>
      <c r="Y2089" s="41"/>
      <c r="AA2089" s="41"/>
      <c r="AC2089" s="41"/>
      <c r="AE2089" s="41"/>
      <c r="AG2089" s="41"/>
      <c r="AI2089" s="41"/>
      <c r="AK2089" s="41"/>
      <c r="AM2089" s="41"/>
      <c r="AO2089" s="41"/>
      <c r="AQ2089" s="41"/>
      <c r="AS2089" s="41"/>
      <c r="AU2089" s="41"/>
      <c r="AW2089" s="41"/>
      <c r="AY2089" s="41"/>
      <c r="BA2089" s="41"/>
      <c r="BC2089" s="41"/>
      <c r="BE2089" s="41"/>
      <c r="BG2089" s="41"/>
      <c r="BI2089" s="41"/>
      <c r="BK2089" s="41"/>
      <c r="BM2089" s="41"/>
      <c r="BO2089" s="41"/>
    </row>
    <row r="2090" spans="13:67" x14ac:dyDescent="0.2">
      <c r="M2090" s="41"/>
      <c r="O2090" s="41"/>
      <c r="Q2090" s="41"/>
      <c r="S2090" s="41"/>
      <c r="U2090" s="41"/>
      <c r="W2090" s="41"/>
      <c r="Y2090" s="41"/>
      <c r="AA2090" s="41"/>
      <c r="AC2090" s="41"/>
      <c r="AE2090" s="41"/>
      <c r="AG2090" s="41"/>
      <c r="AI2090" s="41"/>
      <c r="AK2090" s="41"/>
      <c r="AM2090" s="41"/>
      <c r="AO2090" s="41"/>
      <c r="AQ2090" s="41"/>
      <c r="AS2090" s="41"/>
      <c r="AU2090" s="41"/>
      <c r="AW2090" s="41"/>
      <c r="AY2090" s="41"/>
      <c r="BA2090" s="41"/>
      <c r="BC2090" s="41"/>
      <c r="BE2090" s="41"/>
      <c r="BG2090" s="41"/>
      <c r="BI2090" s="41"/>
      <c r="BK2090" s="41"/>
      <c r="BM2090" s="41"/>
      <c r="BO2090" s="41"/>
    </row>
    <row r="2091" spans="13:67" x14ac:dyDescent="0.2">
      <c r="M2091" s="41"/>
      <c r="O2091" s="41"/>
      <c r="Q2091" s="41"/>
      <c r="S2091" s="41"/>
      <c r="U2091" s="41"/>
      <c r="W2091" s="41"/>
      <c r="Y2091" s="41"/>
      <c r="AA2091" s="41"/>
      <c r="AC2091" s="41"/>
      <c r="AE2091" s="41"/>
      <c r="AG2091" s="41"/>
      <c r="AI2091" s="41"/>
      <c r="AK2091" s="41"/>
      <c r="AM2091" s="41"/>
      <c r="AO2091" s="41"/>
      <c r="AQ2091" s="41"/>
      <c r="AS2091" s="41"/>
      <c r="AU2091" s="41"/>
      <c r="AW2091" s="41"/>
      <c r="AY2091" s="41"/>
      <c r="BA2091" s="41"/>
      <c r="BC2091" s="41"/>
      <c r="BE2091" s="41"/>
      <c r="BG2091" s="41"/>
      <c r="BI2091" s="41"/>
      <c r="BK2091" s="41"/>
      <c r="BM2091" s="41"/>
      <c r="BO2091" s="41"/>
    </row>
    <row r="2092" spans="13:67" x14ac:dyDescent="0.2">
      <c r="M2092" s="41"/>
      <c r="O2092" s="41"/>
      <c r="Q2092" s="41"/>
      <c r="S2092" s="41"/>
      <c r="U2092" s="41"/>
      <c r="W2092" s="41"/>
      <c r="Y2092" s="41"/>
      <c r="AA2092" s="41"/>
      <c r="AC2092" s="41"/>
      <c r="AE2092" s="41"/>
      <c r="AG2092" s="41"/>
      <c r="AI2092" s="41"/>
      <c r="AK2092" s="41"/>
      <c r="AM2092" s="41"/>
      <c r="AO2092" s="41"/>
      <c r="AQ2092" s="41"/>
      <c r="AS2092" s="41"/>
      <c r="AU2092" s="41"/>
      <c r="AW2092" s="41"/>
      <c r="AY2092" s="41"/>
      <c r="BA2092" s="41"/>
      <c r="BC2092" s="41"/>
      <c r="BE2092" s="41"/>
      <c r="BG2092" s="41"/>
      <c r="BI2092" s="41"/>
      <c r="BK2092" s="41"/>
      <c r="BM2092" s="41"/>
      <c r="BO2092" s="41"/>
    </row>
    <row r="2093" spans="13:67" x14ac:dyDescent="0.2">
      <c r="M2093" s="41"/>
      <c r="O2093" s="41"/>
      <c r="Q2093" s="41"/>
      <c r="S2093" s="41"/>
      <c r="U2093" s="41"/>
      <c r="W2093" s="41"/>
      <c r="Y2093" s="41"/>
      <c r="AA2093" s="41"/>
      <c r="AC2093" s="41"/>
      <c r="AE2093" s="41"/>
      <c r="AG2093" s="41"/>
      <c r="AI2093" s="41"/>
      <c r="AK2093" s="41"/>
      <c r="AM2093" s="41"/>
      <c r="AO2093" s="41"/>
      <c r="AQ2093" s="41"/>
      <c r="AS2093" s="41"/>
      <c r="AU2093" s="41"/>
      <c r="AW2093" s="41"/>
      <c r="AY2093" s="41"/>
      <c r="BA2093" s="41"/>
      <c r="BC2093" s="41"/>
      <c r="BE2093" s="41"/>
      <c r="BG2093" s="41"/>
      <c r="BI2093" s="41"/>
      <c r="BK2093" s="41"/>
      <c r="BM2093" s="41"/>
      <c r="BO2093" s="41"/>
    </row>
    <row r="2094" spans="13:67" x14ac:dyDescent="0.2">
      <c r="M2094" s="41"/>
      <c r="O2094" s="41"/>
      <c r="Q2094" s="41"/>
      <c r="S2094" s="41"/>
      <c r="U2094" s="41"/>
      <c r="W2094" s="41"/>
      <c r="Y2094" s="41"/>
      <c r="AA2094" s="41"/>
      <c r="AC2094" s="41"/>
      <c r="AE2094" s="41"/>
      <c r="AG2094" s="41"/>
      <c r="AI2094" s="41"/>
      <c r="AK2094" s="41"/>
      <c r="AM2094" s="41"/>
      <c r="AO2094" s="41"/>
      <c r="AQ2094" s="41"/>
      <c r="AS2094" s="41"/>
      <c r="AU2094" s="41"/>
      <c r="AW2094" s="41"/>
      <c r="AY2094" s="41"/>
      <c r="BA2094" s="41"/>
      <c r="BC2094" s="41"/>
      <c r="BE2094" s="41"/>
      <c r="BG2094" s="41"/>
      <c r="BI2094" s="41"/>
      <c r="BK2094" s="41"/>
      <c r="BM2094" s="41"/>
      <c r="BO2094" s="41"/>
    </row>
    <row r="2095" spans="13:67" x14ac:dyDescent="0.2">
      <c r="M2095" s="41"/>
      <c r="O2095" s="41"/>
      <c r="Q2095" s="41"/>
      <c r="S2095" s="41"/>
      <c r="U2095" s="41"/>
      <c r="W2095" s="41"/>
      <c r="Y2095" s="41"/>
      <c r="AA2095" s="41"/>
      <c r="AC2095" s="41"/>
      <c r="AE2095" s="41"/>
      <c r="AG2095" s="41"/>
      <c r="AI2095" s="41"/>
      <c r="AK2095" s="41"/>
      <c r="AM2095" s="41"/>
      <c r="AO2095" s="41"/>
      <c r="AQ2095" s="41"/>
      <c r="AS2095" s="41"/>
      <c r="AU2095" s="41"/>
      <c r="AW2095" s="41"/>
      <c r="AY2095" s="41"/>
      <c r="BA2095" s="41"/>
      <c r="BC2095" s="41"/>
      <c r="BE2095" s="41"/>
      <c r="BG2095" s="41"/>
      <c r="BI2095" s="41"/>
      <c r="BK2095" s="41"/>
      <c r="BM2095" s="41"/>
      <c r="BO2095" s="41"/>
    </row>
    <row r="2096" spans="13:67" x14ac:dyDescent="0.2">
      <c r="M2096" s="41"/>
      <c r="O2096" s="41"/>
      <c r="Q2096" s="41"/>
      <c r="S2096" s="41"/>
      <c r="U2096" s="41"/>
      <c r="W2096" s="41"/>
      <c r="Y2096" s="41"/>
      <c r="AA2096" s="41"/>
      <c r="AC2096" s="41"/>
      <c r="AE2096" s="41"/>
      <c r="AG2096" s="41"/>
      <c r="AI2096" s="41"/>
      <c r="AK2096" s="41"/>
      <c r="AM2096" s="41"/>
      <c r="AO2096" s="41"/>
      <c r="AQ2096" s="41"/>
      <c r="AS2096" s="41"/>
      <c r="AU2096" s="41"/>
      <c r="AW2096" s="41"/>
      <c r="AY2096" s="41"/>
      <c r="BA2096" s="41"/>
      <c r="BC2096" s="41"/>
      <c r="BE2096" s="41"/>
      <c r="BG2096" s="41"/>
      <c r="BI2096" s="41"/>
      <c r="BK2096" s="41"/>
      <c r="BM2096" s="41"/>
      <c r="BO2096" s="41"/>
    </row>
    <row r="2097" spans="13:67" x14ac:dyDescent="0.2">
      <c r="M2097" s="41"/>
      <c r="O2097" s="41"/>
      <c r="Q2097" s="41"/>
      <c r="S2097" s="41"/>
      <c r="U2097" s="41"/>
      <c r="W2097" s="41"/>
      <c r="Y2097" s="41"/>
      <c r="AA2097" s="41"/>
      <c r="AC2097" s="41"/>
      <c r="AE2097" s="41"/>
      <c r="AG2097" s="41"/>
      <c r="AI2097" s="41"/>
      <c r="AK2097" s="41"/>
      <c r="AM2097" s="41"/>
      <c r="AO2097" s="41"/>
      <c r="AQ2097" s="41"/>
      <c r="AS2097" s="41"/>
      <c r="AU2097" s="41"/>
      <c r="AW2097" s="41"/>
      <c r="AY2097" s="41"/>
      <c r="BA2097" s="41"/>
      <c r="BC2097" s="41"/>
      <c r="BE2097" s="41"/>
      <c r="BG2097" s="41"/>
      <c r="BI2097" s="41"/>
      <c r="BK2097" s="41"/>
      <c r="BM2097" s="41"/>
      <c r="BO2097" s="41"/>
    </row>
    <row r="2098" spans="13:67" x14ac:dyDescent="0.2">
      <c r="M2098" s="41"/>
      <c r="O2098" s="41"/>
      <c r="Q2098" s="41"/>
      <c r="S2098" s="41"/>
      <c r="U2098" s="41"/>
      <c r="W2098" s="41"/>
      <c r="Y2098" s="41"/>
      <c r="AA2098" s="41"/>
      <c r="AC2098" s="41"/>
      <c r="AE2098" s="41"/>
      <c r="AG2098" s="41"/>
      <c r="AI2098" s="41"/>
      <c r="AK2098" s="41"/>
      <c r="AM2098" s="41"/>
      <c r="AO2098" s="41"/>
      <c r="AQ2098" s="41"/>
      <c r="AS2098" s="41"/>
      <c r="AU2098" s="41"/>
      <c r="AW2098" s="41"/>
      <c r="AY2098" s="41"/>
      <c r="BA2098" s="41"/>
      <c r="BC2098" s="41"/>
      <c r="BE2098" s="41"/>
      <c r="BG2098" s="41"/>
      <c r="BI2098" s="41"/>
      <c r="BK2098" s="41"/>
      <c r="BM2098" s="41"/>
      <c r="BO2098" s="41"/>
    </row>
    <row r="2099" spans="13:67" x14ac:dyDescent="0.2">
      <c r="M2099" s="41"/>
      <c r="O2099" s="41"/>
      <c r="Q2099" s="41"/>
      <c r="S2099" s="41"/>
      <c r="U2099" s="41"/>
      <c r="W2099" s="41"/>
      <c r="Y2099" s="41"/>
      <c r="AA2099" s="41"/>
      <c r="AC2099" s="41"/>
      <c r="AE2099" s="41"/>
      <c r="AG2099" s="41"/>
      <c r="AI2099" s="41"/>
      <c r="AK2099" s="41"/>
      <c r="AM2099" s="41"/>
      <c r="AO2099" s="41"/>
      <c r="AQ2099" s="41"/>
      <c r="AS2099" s="41"/>
      <c r="AU2099" s="41"/>
      <c r="AW2099" s="41"/>
      <c r="AY2099" s="41"/>
      <c r="BA2099" s="41"/>
      <c r="BC2099" s="41"/>
      <c r="BE2099" s="41"/>
      <c r="BG2099" s="41"/>
      <c r="BI2099" s="41"/>
      <c r="BK2099" s="41"/>
      <c r="BM2099" s="41"/>
      <c r="BO2099" s="41"/>
    </row>
    <row r="2100" spans="13:67" x14ac:dyDescent="0.2">
      <c r="M2100" s="41"/>
      <c r="O2100" s="41"/>
      <c r="Q2100" s="41"/>
      <c r="S2100" s="41"/>
      <c r="U2100" s="41"/>
      <c r="W2100" s="41"/>
      <c r="Y2100" s="41"/>
      <c r="AA2100" s="41"/>
      <c r="AC2100" s="41"/>
      <c r="AE2100" s="41"/>
      <c r="AG2100" s="41"/>
      <c r="AI2100" s="41"/>
      <c r="AK2100" s="41"/>
      <c r="AM2100" s="41"/>
      <c r="AO2100" s="41"/>
      <c r="AQ2100" s="41"/>
      <c r="AS2100" s="41"/>
      <c r="AU2100" s="41"/>
      <c r="AW2100" s="41"/>
      <c r="AY2100" s="41"/>
      <c r="BA2100" s="41"/>
      <c r="BC2100" s="41"/>
      <c r="BE2100" s="41"/>
      <c r="BG2100" s="41"/>
      <c r="BI2100" s="41"/>
      <c r="BK2100" s="41"/>
      <c r="BM2100" s="41"/>
      <c r="BO2100" s="41"/>
    </row>
    <row r="2101" spans="13:67" x14ac:dyDescent="0.2">
      <c r="M2101" s="41"/>
      <c r="O2101" s="41"/>
      <c r="Q2101" s="41"/>
      <c r="S2101" s="41"/>
      <c r="U2101" s="41"/>
      <c r="W2101" s="41"/>
      <c r="Y2101" s="41"/>
      <c r="AA2101" s="41"/>
      <c r="AC2101" s="41"/>
      <c r="AE2101" s="41"/>
      <c r="AG2101" s="41"/>
      <c r="AI2101" s="41"/>
      <c r="AK2101" s="41"/>
      <c r="AM2101" s="41"/>
      <c r="AO2101" s="41"/>
      <c r="AQ2101" s="41"/>
      <c r="AS2101" s="41"/>
      <c r="AU2101" s="41"/>
      <c r="AW2101" s="41"/>
      <c r="AY2101" s="41"/>
      <c r="BA2101" s="41"/>
      <c r="BC2101" s="41"/>
      <c r="BE2101" s="41"/>
      <c r="BG2101" s="41"/>
      <c r="BI2101" s="41"/>
      <c r="BK2101" s="41"/>
      <c r="BM2101" s="41"/>
      <c r="BO2101" s="41"/>
    </row>
    <row r="2102" spans="13:67" x14ac:dyDescent="0.2">
      <c r="M2102" s="41"/>
      <c r="O2102" s="41"/>
      <c r="Q2102" s="41"/>
      <c r="S2102" s="41"/>
      <c r="U2102" s="41"/>
      <c r="W2102" s="41"/>
      <c r="Y2102" s="41"/>
      <c r="AA2102" s="41"/>
      <c r="AC2102" s="41"/>
      <c r="AE2102" s="41"/>
      <c r="AG2102" s="41"/>
      <c r="AI2102" s="41"/>
      <c r="AK2102" s="41"/>
      <c r="AM2102" s="41"/>
      <c r="AO2102" s="41"/>
      <c r="AQ2102" s="41"/>
      <c r="AS2102" s="41"/>
      <c r="AU2102" s="41"/>
      <c r="AW2102" s="41"/>
      <c r="AY2102" s="41"/>
      <c r="BA2102" s="41"/>
      <c r="BC2102" s="41"/>
      <c r="BE2102" s="41"/>
      <c r="BG2102" s="41"/>
      <c r="BI2102" s="41"/>
      <c r="BK2102" s="41"/>
      <c r="BM2102" s="41"/>
      <c r="BO2102" s="41"/>
    </row>
    <row r="2103" spans="13:67" x14ac:dyDescent="0.2">
      <c r="M2103" s="41"/>
      <c r="O2103" s="41"/>
      <c r="Q2103" s="41"/>
      <c r="S2103" s="41"/>
      <c r="U2103" s="41"/>
      <c r="W2103" s="41"/>
      <c r="Y2103" s="41"/>
      <c r="AA2103" s="41"/>
      <c r="AC2103" s="41"/>
      <c r="AE2103" s="41"/>
      <c r="AG2103" s="41"/>
      <c r="AI2103" s="41"/>
      <c r="AK2103" s="41"/>
      <c r="AM2103" s="41"/>
      <c r="AO2103" s="41"/>
      <c r="AQ2103" s="41"/>
      <c r="AS2103" s="41"/>
      <c r="AU2103" s="41"/>
      <c r="AW2103" s="41"/>
      <c r="AY2103" s="41"/>
      <c r="BA2103" s="41"/>
      <c r="BC2103" s="41"/>
      <c r="BE2103" s="41"/>
      <c r="BG2103" s="41"/>
      <c r="BI2103" s="41"/>
      <c r="BK2103" s="41"/>
      <c r="BM2103" s="41"/>
      <c r="BO2103" s="41"/>
    </row>
    <row r="2104" spans="13:67" x14ac:dyDescent="0.2">
      <c r="M2104" s="41"/>
      <c r="O2104" s="41"/>
      <c r="Q2104" s="41"/>
      <c r="S2104" s="41"/>
      <c r="U2104" s="41"/>
      <c r="W2104" s="41"/>
      <c r="Y2104" s="41"/>
      <c r="AA2104" s="41"/>
      <c r="AC2104" s="41"/>
      <c r="AE2104" s="41"/>
      <c r="AG2104" s="41"/>
      <c r="AI2104" s="41"/>
      <c r="AK2104" s="41"/>
      <c r="AM2104" s="41"/>
      <c r="AO2104" s="41"/>
      <c r="AQ2104" s="41"/>
      <c r="AS2104" s="41"/>
      <c r="AU2104" s="41"/>
      <c r="AW2104" s="41"/>
      <c r="AY2104" s="41"/>
      <c r="BA2104" s="41"/>
      <c r="BC2104" s="41"/>
      <c r="BE2104" s="41"/>
      <c r="BG2104" s="41"/>
      <c r="BI2104" s="41"/>
      <c r="BK2104" s="41"/>
      <c r="BM2104" s="41"/>
      <c r="BO2104" s="41"/>
    </row>
    <row r="2105" spans="13:67" x14ac:dyDescent="0.2">
      <c r="M2105" s="41"/>
      <c r="O2105" s="41"/>
      <c r="Q2105" s="41"/>
      <c r="S2105" s="41"/>
      <c r="U2105" s="41"/>
      <c r="W2105" s="41"/>
      <c r="Y2105" s="41"/>
      <c r="AA2105" s="41"/>
      <c r="AC2105" s="41"/>
      <c r="AE2105" s="41"/>
      <c r="AG2105" s="41"/>
      <c r="AI2105" s="41"/>
      <c r="AK2105" s="41"/>
      <c r="AM2105" s="41"/>
      <c r="AO2105" s="41"/>
      <c r="AQ2105" s="41"/>
      <c r="AS2105" s="41"/>
      <c r="AU2105" s="41"/>
      <c r="AW2105" s="41"/>
      <c r="AY2105" s="41"/>
      <c r="BA2105" s="41"/>
      <c r="BC2105" s="41"/>
      <c r="BE2105" s="41"/>
      <c r="BG2105" s="41"/>
      <c r="BI2105" s="41"/>
      <c r="BK2105" s="41"/>
      <c r="BM2105" s="41"/>
      <c r="BO2105" s="41"/>
    </row>
    <row r="2106" spans="13:67" x14ac:dyDescent="0.2">
      <c r="M2106" s="41"/>
      <c r="O2106" s="41"/>
      <c r="Q2106" s="41"/>
      <c r="S2106" s="41"/>
      <c r="U2106" s="41"/>
      <c r="W2106" s="41"/>
      <c r="Y2106" s="41"/>
      <c r="AA2106" s="41"/>
      <c r="AC2106" s="41"/>
      <c r="AE2106" s="41"/>
      <c r="AG2106" s="41"/>
      <c r="AI2106" s="41"/>
      <c r="AK2106" s="41"/>
      <c r="AM2106" s="41"/>
      <c r="AO2106" s="41"/>
      <c r="AQ2106" s="41"/>
      <c r="AS2106" s="41"/>
      <c r="AU2106" s="41"/>
      <c r="AW2106" s="41"/>
      <c r="AY2106" s="41"/>
      <c r="BA2106" s="41"/>
      <c r="BC2106" s="41"/>
      <c r="BE2106" s="41"/>
      <c r="BG2106" s="41"/>
      <c r="BI2106" s="41"/>
      <c r="BK2106" s="41"/>
      <c r="BM2106" s="41"/>
      <c r="BO2106" s="41"/>
    </row>
    <row r="2107" spans="13:67" x14ac:dyDescent="0.2">
      <c r="M2107" s="41"/>
      <c r="O2107" s="41"/>
      <c r="Q2107" s="41"/>
      <c r="S2107" s="41"/>
      <c r="U2107" s="41"/>
      <c r="W2107" s="41"/>
      <c r="Y2107" s="41"/>
      <c r="AA2107" s="41"/>
      <c r="AC2107" s="41"/>
      <c r="AE2107" s="41"/>
      <c r="AG2107" s="41"/>
      <c r="AI2107" s="41"/>
      <c r="AK2107" s="41"/>
      <c r="AM2107" s="41"/>
      <c r="AO2107" s="41"/>
      <c r="AQ2107" s="41"/>
      <c r="AS2107" s="41"/>
      <c r="AU2107" s="41"/>
      <c r="AW2107" s="41"/>
      <c r="AY2107" s="41"/>
      <c r="BA2107" s="41"/>
      <c r="BC2107" s="41"/>
      <c r="BE2107" s="41"/>
      <c r="BG2107" s="41"/>
      <c r="BI2107" s="41"/>
      <c r="BK2107" s="41"/>
      <c r="BM2107" s="41"/>
      <c r="BO2107" s="41"/>
    </row>
    <row r="2108" spans="13:67" x14ac:dyDescent="0.2">
      <c r="M2108" s="41"/>
      <c r="O2108" s="41"/>
      <c r="Q2108" s="41"/>
      <c r="S2108" s="41"/>
      <c r="U2108" s="41"/>
      <c r="W2108" s="41"/>
      <c r="Y2108" s="41"/>
      <c r="AA2108" s="41"/>
      <c r="AC2108" s="41"/>
      <c r="AE2108" s="41"/>
      <c r="AG2108" s="41"/>
      <c r="AI2108" s="41"/>
      <c r="AK2108" s="41"/>
      <c r="AM2108" s="41"/>
      <c r="AO2108" s="41"/>
      <c r="AQ2108" s="41"/>
      <c r="AS2108" s="41"/>
      <c r="AU2108" s="41"/>
      <c r="AW2108" s="41"/>
      <c r="AY2108" s="41"/>
      <c r="BA2108" s="41"/>
      <c r="BC2108" s="41"/>
      <c r="BE2108" s="41"/>
      <c r="BG2108" s="41"/>
      <c r="BI2108" s="41"/>
      <c r="BK2108" s="41"/>
      <c r="BM2108" s="41"/>
      <c r="BO2108" s="41"/>
    </row>
    <row r="2109" spans="13:67" x14ac:dyDescent="0.2">
      <c r="M2109" s="41"/>
      <c r="O2109" s="41"/>
      <c r="Q2109" s="41"/>
      <c r="S2109" s="41"/>
      <c r="U2109" s="41"/>
      <c r="W2109" s="41"/>
      <c r="Y2109" s="41"/>
      <c r="AA2109" s="41"/>
      <c r="AC2109" s="41"/>
      <c r="AE2109" s="41"/>
      <c r="AG2109" s="41"/>
      <c r="AI2109" s="41"/>
      <c r="AK2109" s="41"/>
      <c r="AM2109" s="41"/>
      <c r="AO2109" s="41"/>
      <c r="AQ2109" s="41"/>
      <c r="AS2109" s="41"/>
      <c r="AU2109" s="41"/>
      <c r="AW2109" s="41"/>
      <c r="AY2109" s="41"/>
      <c r="BA2109" s="41"/>
      <c r="BC2109" s="41"/>
      <c r="BE2109" s="41"/>
      <c r="BG2109" s="41"/>
      <c r="BI2109" s="41"/>
      <c r="BK2109" s="41"/>
      <c r="BM2109" s="41"/>
      <c r="BO2109" s="41"/>
    </row>
    <row r="2110" spans="13:67" x14ac:dyDescent="0.2">
      <c r="M2110" s="41"/>
      <c r="O2110" s="41"/>
      <c r="Q2110" s="41"/>
      <c r="S2110" s="41"/>
      <c r="U2110" s="41"/>
      <c r="W2110" s="41"/>
      <c r="Y2110" s="41"/>
      <c r="AA2110" s="41"/>
      <c r="AC2110" s="41"/>
      <c r="AE2110" s="41"/>
      <c r="AG2110" s="41"/>
      <c r="AI2110" s="41"/>
      <c r="AK2110" s="41"/>
      <c r="AM2110" s="41"/>
      <c r="AO2110" s="41"/>
      <c r="AQ2110" s="41"/>
      <c r="AS2110" s="41"/>
      <c r="AU2110" s="41"/>
      <c r="AW2110" s="41"/>
      <c r="AY2110" s="41"/>
      <c r="BA2110" s="41"/>
      <c r="BC2110" s="41"/>
      <c r="BE2110" s="41"/>
      <c r="BG2110" s="41"/>
      <c r="BI2110" s="41"/>
      <c r="BK2110" s="41"/>
      <c r="BM2110" s="41"/>
      <c r="BO2110" s="41"/>
    </row>
    <row r="2111" spans="13:67" x14ac:dyDescent="0.2">
      <c r="M2111" s="41"/>
      <c r="O2111" s="41"/>
      <c r="Q2111" s="41"/>
      <c r="S2111" s="41"/>
      <c r="U2111" s="41"/>
      <c r="W2111" s="41"/>
      <c r="Y2111" s="41"/>
      <c r="AA2111" s="41"/>
      <c r="AC2111" s="41"/>
      <c r="AE2111" s="41"/>
      <c r="AG2111" s="41"/>
      <c r="AI2111" s="41"/>
      <c r="AK2111" s="41"/>
      <c r="AM2111" s="41"/>
      <c r="AO2111" s="41"/>
      <c r="AQ2111" s="41"/>
      <c r="AS2111" s="41"/>
      <c r="AU2111" s="41"/>
      <c r="AW2111" s="41"/>
      <c r="AY2111" s="41"/>
      <c r="BA2111" s="41"/>
      <c r="BC2111" s="41"/>
      <c r="BE2111" s="41"/>
      <c r="BG2111" s="41"/>
      <c r="BI2111" s="41"/>
      <c r="BK2111" s="41"/>
      <c r="BM2111" s="41"/>
      <c r="BO2111" s="41"/>
    </row>
    <row r="2112" spans="13:67" x14ac:dyDescent="0.2">
      <c r="M2112" s="41"/>
      <c r="O2112" s="41"/>
      <c r="Q2112" s="41"/>
      <c r="S2112" s="41"/>
      <c r="U2112" s="41"/>
      <c r="W2112" s="41"/>
      <c r="Y2112" s="41"/>
      <c r="AA2112" s="41"/>
      <c r="AC2112" s="41"/>
      <c r="AE2112" s="41"/>
      <c r="AG2112" s="41"/>
      <c r="AI2112" s="41"/>
      <c r="AK2112" s="41"/>
      <c r="AM2112" s="41"/>
      <c r="AO2112" s="41"/>
      <c r="AQ2112" s="41"/>
      <c r="AS2112" s="41"/>
      <c r="AU2112" s="41"/>
      <c r="AW2112" s="41"/>
      <c r="AY2112" s="41"/>
      <c r="BA2112" s="41"/>
      <c r="BC2112" s="41"/>
      <c r="BE2112" s="41"/>
      <c r="BG2112" s="41"/>
      <c r="BI2112" s="41"/>
      <c r="BK2112" s="41"/>
      <c r="BM2112" s="41"/>
      <c r="BO2112" s="41"/>
    </row>
    <row r="2113" spans="13:67" x14ac:dyDescent="0.2">
      <c r="M2113" s="41"/>
      <c r="O2113" s="41"/>
      <c r="Q2113" s="41"/>
      <c r="S2113" s="41"/>
      <c r="U2113" s="41"/>
      <c r="W2113" s="41"/>
      <c r="Y2113" s="41"/>
      <c r="AA2113" s="41"/>
      <c r="AC2113" s="41"/>
      <c r="AE2113" s="41"/>
      <c r="AG2113" s="41"/>
      <c r="AI2113" s="41"/>
      <c r="AK2113" s="41"/>
      <c r="AM2113" s="41"/>
      <c r="AO2113" s="41"/>
      <c r="AQ2113" s="41"/>
      <c r="AS2113" s="41"/>
      <c r="AU2113" s="41"/>
      <c r="AW2113" s="41"/>
      <c r="AY2113" s="41"/>
      <c r="BA2113" s="41"/>
      <c r="BC2113" s="41"/>
      <c r="BE2113" s="41"/>
      <c r="BG2113" s="41"/>
      <c r="BI2113" s="41"/>
      <c r="BK2113" s="41"/>
      <c r="BM2113" s="41"/>
      <c r="BO2113" s="41"/>
    </row>
    <row r="2114" spans="13:67" x14ac:dyDescent="0.2">
      <c r="M2114" s="41"/>
      <c r="O2114" s="41"/>
      <c r="Q2114" s="41"/>
      <c r="S2114" s="41"/>
      <c r="U2114" s="41"/>
      <c r="W2114" s="41"/>
      <c r="Y2114" s="41"/>
      <c r="AA2114" s="41"/>
      <c r="AC2114" s="41"/>
      <c r="AE2114" s="41"/>
      <c r="AG2114" s="41"/>
      <c r="AI2114" s="41"/>
      <c r="AK2114" s="41"/>
      <c r="AM2114" s="41"/>
      <c r="AO2114" s="41"/>
      <c r="AQ2114" s="41"/>
      <c r="AS2114" s="41"/>
      <c r="AU2114" s="41"/>
      <c r="AW2114" s="41"/>
      <c r="AY2114" s="41"/>
      <c r="BA2114" s="41"/>
      <c r="BC2114" s="41"/>
      <c r="BE2114" s="41"/>
      <c r="BG2114" s="41"/>
      <c r="BI2114" s="41"/>
      <c r="BK2114" s="41"/>
      <c r="BM2114" s="41"/>
      <c r="BO2114" s="41"/>
    </row>
    <row r="2115" spans="13:67" x14ac:dyDescent="0.2">
      <c r="M2115" s="41"/>
      <c r="O2115" s="41"/>
      <c r="Q2115" s="41"/>
      <c r="S2115" s="41"/>
      <c r="U2115" s="41"/>
      <c r="W2115" s="41"/>
      <c r="Y2115" s="41"/>
      <c r="AA2115" s="41"/>
      <c r="AC2115" s="41"/>
      <c r="AE2115" s="41"/>
      <c r="AG2115" s="41"/>
      <c r="AI2115" s="41"/>
      <c r="AK2115" s="41"/>
      <c r="AM2115" s="41"/>
      <c r="AO2115" s="41"/>
      <c r="AQ2115" s="41"/>
      <c r="AS2115" s="41"/>
      <c r="AU2115" s="41"/>
      <c r="AW2115" s="41"/>
      <c r="AY2115" s="41"/>
      <c r="BA2115" s="41"/>
      <c r="BC2115" s="41"/>
      <c r="BE2115" s="41"/>
      <c r="BG2115" s="41"/>
      <c r="BI2115" s="41"/>
      <c r="BK2115" s="41"/>
      <c r="BM2115" s="41"/>
      <c r="BO2115" s="41"/>
    </row>
    <row r="2116" spans="13:67" x14ac:dyDescent="0.2">
      <c r="M2116" s="41"/>
      <c r="O2116" s="41"/>
      <c r="Q2116" s="41"/>
      <c r="S2116" s="41"/>
      <c r="U2116" s="41"/>
      <c r="W2116" s="41"/>
      <c r="Y2116" s="41"/>
      <c r="AA2116" s="41"/>
      <c r="AC2116" s="41"/>
      <c r="AE2116" s="41"/>
      <c r="AG2116" s="41"/>
      <c r="AI2116" s="41"/>
      <c r="AK2116" s="41"/>
      <c r="AM2116" s="41"/>
      <c r="AO2116" s="41"/>
      <c r="AQ2116" s="41"/>
      <c r="AS2116" s="41"/>
      <c r="AU2116" s="41"/>
      <c r="AW2116" s="41"/>
      <c r="AY2116" s="41"/>
      <c r="BA2116" s="41"/>
      <c r="BC2116" s="41"/>
      <c r="BE2116" s="41"/>
      <c r="BG2116" s="41"/>
      <c r="BI2116" s="41"/>
      <c r="BK2116" s="41"/>
      <c r="BM2116" s="41"/>
      <c r="BO2116" s="41"/>
    </row>
    <row r="2117" spans="13:67" x14ac:dyDescent="0.2">
      <c r="M2117" s="41"/>
      <c r="O2117" s="41"/>
      <c r="Q2117" s="41"/>
      <c r="S2117" s="41"/>
      <c r="U2117" s="41"/>
      <c r="W2117" s="41"/>
      <c r="Y2117" s="41"/>
      <c r="AA2117" s="41"/>
      <c r="AC2117" s="41"/>
      <c r="AE2117" s="41"/>
      <c r="AG2117" s="41"/>
      <c r="AI2117" s="41"/>
      <c r="AK2117" s="41"/>
      <c r="AM2117" s="41"/>
      <c r="AO2117" s="41"/>
      <c r="AQ2117" s="41"/>
      <c r="AS2117" s="41"/>
      <c r="AU2117" s="41"/>
      <c r="AW2117" s="41"/>
      <c r="AY2117" s="41"/>
      <c r="BA2117" s="41"/>
      <c r="BC2117" s="41"/>
      <c r="BE2117" s="41"/>
      <c r="BG2117" s="41"/>
      <c r="BI2117" s="41"/>
      <c r="BK2117" s="41"/>
      <c r="BM2117" s="41"/>
      <c r="BO2117" s="41"/>
    </row>
    <row r="2118" spans="13:67" x14ac:dyDescent="0.2">
      <c r="M2118" s="41"/>
      <c r="O2118" s="41"/>
      <c r="Q2118" s="41"/>
      <c r="S2118" s="41"/>
      <c r="U2118" s="41"/>
      <c r="W2118" s="41"/>
      <c r="Y2118" s="41"/>
      <c r="AA2118" s="41"/>
      <c r="AC2118" s="41"/>
      <c r="AE2118" s="41"/>
      <c r="AG2118" s="41"/>
      <c r="AI2118" s="41"/>
      <c r="AK2118" s="41"/>
      <c r="AM2118" s="41"/>
      <c r="AO2118" s="41"/>
      <c r="AQ2118" s="41"/>
      <c r="AS2118" s="41"/>
      <c r="AU2118" s="41"/>
      <c r="AW2118" s="41"/>
      <c r="AY2118" s="41"/>
      <c r="BA2118" s="41"/>
      <c r="BC2118" s="41"/>
      <c r="BE2118" s="41"/>
      <c r="BG2118" s="41"/>
      <c r="BI2118" s="41"/>
      <c r="BK2118" s="41"/>
      <c r="BM2118" s="41"/>
      <c r="BO2118" s="41"/>
    </row>
    <row r="2119" spans="13:67" x14ac:dyDescent="0.2">
      <c r="M2119" s="41"/>
      <c r="O2119" s="41"/>
      <c r="Q2119" s="41"/>
      <c r="S2119" s="41"/>
      <c r="U2119" s="41"/>
      <c r="W2119" s="41"/>
      <c r="Y2119" s="41"/>
      <c r="AA2119" s="41"/>
      <c r="AC2119" s="41"/>
      <c r="AE2119" s="41"/>
      <c r="AG2119" s="41"/>
      <c r="AI2119" s="41"/>
      <c r="AK2119" s="41"/>
      <c r="AM2119" s="41"/>
      <c r="AO2119" s="41"/>
      <c r="AQ2119" s="41"/>
      <c r="AS2119" s="41"/>
      <c r="AU2119" s="41"/>
      <c r="AW2119" s="41"/>
      <c r="AY2119" s="41"/>
      <c r="BA2119" s="41"/>
      <c r="BC2119" s="41"/>
      <c r="BE2119" s="41"/>
      <c r="BG2119" s="41"/>
      <c r="BI2119" s="41"/>
      <c r="BK2119" s="41"/>
      <c r="BM2119" s="41"/>
      <c r="BO2119" s="41"/>
    </row>
    <row r="2120" spans="13:67" x14ac:dyDescent="0.2">
      <c r="M2120" s="41"/>
      <c r="O2120" s="41"/>
      <c r="Q2120" s="41"/>
      <c r="S2120" s="41"/>
      <c r="U2120" s="41"/>
      <c r="W2120" s="41"/>
      <c r="Y2120" s="41"/>
      <c r="AA2120" s="41"/>
      <c r="AC2120" s="41"/>
      <c r="AE2120" s="41"/>
      <c r="AG2120" s="41"/>
      <c r="AI2120" s="41"/>
      <c r="AK2120" s="41"/>
      <c r="AM2120" s="41"/>
      <c r="AO2120" s="41"/>
      <c r="AQ2120" s="41"/>
      <c r="AS2120" s="41"/>
      <c r="AU2120" s="41"/>
      <c r="AW2120" s="41"/>
      <c r="AY2120" s="41"/>
      <c r="BA2120" s="41"/>
      <c r="BC2120" s="41"/>
      <c r="BE2120" s="41"/>
      <c r="BG2120" s="41"/>
      <c r="BI2120" s="41"/>
      <c r="BK2120" s="41"/>
      <c r="BM2120" s="41"/>
      <c r="BO2120" s="41"/>
    </row>
    <row r="2121" spans="13:67" x14ac:dyDescent="0.2">
      <c r="M2121" s="41"/>
      <c r="O2121" s="41"/>
      <c r="Q2121" s="41"/>
      <c r="S2121" s="41"/>
      <c r="U2121" s="41"/>
      <c r="W2121" s="41"/>
      <c r="Y2121" s="41"/>
      <c r="AA2121" s="41"/>
      <c r="AC2121" s="41"/>
      <c r="AE2121" s="41"/>
      <c r="AG2121" s="41"/>
      <c r="AI2121" s="41"/>
      <c r="AK2121" s="41"/>
      <c r="AM2121" s="41"/>
      <c r="AO2121" s="41"/>
      <c r="AQ2121" s="41"/>
      <c r="AS2121" s="41"/>
      <c r="AU2121" s="41"/>
      <c r="AW2121" s="41"/>
      <c r="AY2121" s="41"/>
      <c r="BA2121" s="41"/>
      <c r="BC2121" s="41"/>
      <c r="BE2121" s="41"/>
      <c r="BG2121" s="41"/>
      <c r="BI2121" s="41"/>
      <c r="BK2121" s="41"/>
      <c r="BM2121" s="41"/>
      <c r="BO2121" s="41"/>
    </row>
    <row r="2122" spans="13:67" x14ac:dyDescent="0.2">
      <c r="M2122" s="41"/>
      <c r="O2122" s="41"/>
      <c r="Q2122" s="41"/>
      <c r="S2122" s="41"/>
      <c r="U2122" s="41"/>
      <c r="W2122" s="41"/>
      <c r="Y2122" s="41"/>
      <c r="AA2122" s="41"/>
      <c r="AC2122" s="41"/>
      <c r="AE2122" s="41"/>
      <c r="AG2122" s="41"/>
      <c r="AI2122" s="41"/>
      <c r="AK2122" s="41"/>
      <c r="AM2122" s="41"/>
      <c r="AO2122" s="41"/>
      <c r="AQ2122" s="41"/>
      <c r="AS2122" s="41"/>
      <c r="AU2122" s="41"/>
      <c r="AW2122" s="41"/>
      <c r="AY2122" s="41"/>
      <c r="BA2122" s="41"/>
      <c r="BC2122" s="41"/>
      <c r="BE2122" s="41"/>
      <c r="BG2122" s="41"/>
      <c r="BI2122" s="41"/>
      <c r="BK2122" s="41"/>
      <c r="BM2122" s="41"/>
      <c r="BO2122" s="41"/>
    </row>
    <row r="2123" spans="13:67" x14ac:dyDescent="0.2">
      <c r="M2123" s="41"/>
      <c r="O2123" s="41"/>
      <c r="Q2123" s="41"/>
      <c r="S2123" s="41"/>
      <c r="U2123" s="41"/>
      <c r="W2123" s="41"/>
      <c r="Y2123" s="41"/>
      <c r="AA2123" s="41"/>
      <c r="AC2123" s="41"/>
      <c r="AE2123" s="41"/>
      <c r="AG2123" s="41"/>
      <c r="AI2123" s="41"/>
      <c r="AK2123" s="41"/>
      <c r="AM2123" s="41"/>
      <c r="AO2123" s="41"/>
      <c r="AQ2123" s="41"/>
      <c r="AS2123" s="41"/>
      <c r="AU2123" s="41"/>
      <c r="AW2123" s="41"/>
      <c r="AY2123" s="41"/>
      <c r="BA2123" s="41"/>
      <c r="BC2123" s="41"/>
      <c r="BE2123" s="41"/>
      <c r="BG2123" s="41"/>
      <c r="BI2123" s="41"/>
      <c r="BK2123" s="41"/>
      <c r="BM2123" s="41"/>
      <c r="BO2123" s="41"/>
    </row>
    <row r="2124" spans="13:67" x14ac:dyDescent="0.2">
      <c r="M2124" s="41"/>
      <c r="O2124" s="41"/>
      <c r="Q2124" s="41"/>
      <c r="S2124" s="41"/>
      <c r="U2124" s="41"/>
      <c r="W2124" s="41"/>
      <c r="Y2124" s="41"/>
      <c r="AA2124" s="41"/>
      <c r="AC2124" s="41"/>
      <c r="AE2124" s="41"/>
      <c r="AG2124" s="41"/>
      <c r="AI2124" s="41"/>
      <c r="AK2124" s="41"/>
      <c r="AM2124" s="41"/>
      <c r="AO2124" s="41"/>
      <c r="AQ2124" s="41"/>
      <c r="AS2124" s="41"/>
      <c r="AU2124" s="41"/>
      <c r="AW2124" s="41"/>
      <c r="AY2124" s="41"/>
      <c r="BA2124" s="41"/>
      <c r="BC2124" s="41"/>
      <c r="BE2124" s="41"/>
      <c r="BG2124" s="41"/>
      <c r="BI2124" s="41"/>
      <c r="BK2124" s="41"/>
      <c r="BM2124" s="41"/>
      <c r="BO2124" s="41"/>
    </row>
    <row r="2125" spans="13:67" x14ac:dyDescent="0.2">
      <c r="M2125" s="41"/>
      <c r="O2125" s="41"/>
      <c r="Q2125" s="41"/>
      <c r="S2125" s="41"/>
      <c r="U2125" s="41"/>
      <c r="W2125" s="41"/>
      <c r="Y2125" s="41"/>
      <c r="AA2125" s="41"/>
      <c r="AC2125" s="41"/>
      <c r="AE2125" s="41"/>
      <c r="AG2125" s="41"/>
      <c r="AI2125" s="41"/>
      <c r="AK2125" s="41"/>
      <c r="AM2125" s="41"/>
      <c r="AO2125" s="41"/>
      <c r="AQ2125" s="41"/>
      <c r="AS2125" s="41"/>
      <c r="AU2125" s="41"/>
      <c r="AW2125" s="41"/>
      <c r="AY2125" s="41"/>
      <c r="BA2125" s="41"/>
      <c r="BC2125" s="41"/>
      <c r="BE2125" s="41"/>
      <c r="BG2125" s="41"/>
      <c r="BI2125" s="41"/>
      <c r="BK2125" s="41"/>
      <c r="BM2125" s="41"/>
      <c r="BO2125" s="41"/>
    </row>
    <row r="2126" spans="13:67" x14ac:dyDescent="0.2">
      <c r="M2126" s="41"/>
      <c r="O2126" s="41"/>
      <c r="Q2126" s="41"/>
      <c r="S2126" s="41"/>
      <c r="U2126" s="41"/>
      <c r="W2126" s="41"/>
      <c r="Y2126" s="41"/>
      <c r="AA2126" s="41"/>
      <c r="AC2126" s="41"/>
      <c r="AE2126" s="41"/>
      <c r="AG2126" s="41"/>
      <c r="AI2126" s="41"/>
      <c r="AK2126" s="41"/>
      <c r="AM2126" s="41"/>
      <c r="AO2126" s="41"/>
      <c r="AQ2126" s="41"/>
      <c r="AS2126" s="41"/>
      <c r="AU2126" s="41"/>
      <c r="AW2126" s="41"/>
      <c r="AY2126" s="41"/>
      <c r="BA2126" s="41"/>
      <c r="BC2126" s="41"/>
      <c r="BE2126" s="41"/>
      <c r="BG2126" s="41"/>
      <c r="BI2126" s="41"/>
      <c r="BK2126" s="41"/>
      <c r="BM2126" s="41"/>
      <c r="BO2126" s="41"/>
    </row>
    <row r="2127" spans="13:67" x14ac:dyDescent="0.2">
      <c r="M2127" s="41"/>
      <c r="O2127" s="41"/>
      <c r="Q2127" s="41"/>
      <c r="S2127" s="41"/>
      <c r="U2127" s="41"/>
      <c r="W2127" s="41"/>
      <c r="Y2127" s="41"/>
      <c r="AA2127" s="41"/>
      <c r="AC2127" s="41"/>
      <c r="AE2127" s="41"/>
      <c r="AG2127" s="41"/>
      <c r="AI2127" s="41"/>
      <c r="AK2127" s="41"/>
      <c r="AM2127" s="41"/>
      <c r="AO2127" s="41"/>
      <c r="AQ2127" s="41"/>
      <c r="AS2127" s="41"/>
      <c r="AU2127" s="41"/>
      <c r="AW2127" s="41"/>
      <c r="AY2127" s="41"/>
      <c r="BA2127" s="41"/>
      <c r="BC2127" s="41"/>
      <c r="BE2127" s="41"/>
      <c r="BG2127" s="41"/>
      <c r="BI2127" s="41"/>
      <c r="BK2127" s="41"/>
      <c r="BM2127" s="41"/>
      <c r="BO2127" s="41"/>
    </row>
    <row r="2128" spans="13:67" x14ac:dyDescent="0.2">
      <c r="M2128" s="41"/>
      <c r="O2128" s="41"/>
      <c r="Q2128" s="41"/>
      <c r="S2128" s="41"/>
      <c r="U2128" s="41"/>
      <c r="W2128" s="41"/>
      <c r="Y2128" s="41"/>
      <c r="AA2128" s="41"/>
      <c r="AC2128" s="41"/>
      <c r="AE2128" s="41"/>
      <c r="AG2128" s="41"/>
      <c r="AI2128" s="41"/>
      <c r="AK2128" s="41"/>
      <c r="AM2128" s="41"/>
      <c r="AO2128" s="41"/>
      <c r="AQ2128" s="41"/>
      <c r="AS2128" s="41"/>
      <c r="AU2128" s="41"/>
      <c r="AW2128" s="41"/>
      <c r="AY2128" s="41"/>
      <c r="BA2128" s="41"/>
      <c r="BC2128" s="41"/>
      <c r="BE2128" s="41"/>
      <c r="BG2128" s="41"/>
      <c r="BI2128" s="41"/>
      <c r="BK2128" s="41"/>
      <c r="BM2128" s="41"/>
      <c r="BO2128" s="41"/>
    </row>
    <row r="2129" spans="13:67" x14ac:dyDescent="0.2">
      <c r="M2129" s="41"/>
      <c r="O2129" s="41"/>
      <c r="Q2129" s="41"/>
      <c r="S2129" s="41"/>
      <c r="U2129" s="41"/>
      <c r="W2129" s="41"/>
      <c r="Y2129" s="41"/>
      <c r="AA2129" s="41"/>
      <c r="AC2129" s="41"/>
      <c r="AE2129" s="41"/>
      <c r="AG2129" s="41"/>
      <c r="AI2129" s="41"/>
      <c r="AK2129" s="41"/>
      <c r="AM2129" s="41"/>
      <c r="AO2129" s="41"/>
      <c r="AQ2129" s="41"/>
      <c r="AS2129" s="41"/>
      <c r="AU2129" s="41"/>
      <c r="AW2129" s="41"/>
      <c r="AY2129" s="41"/>
      <c r="BA2129" s="41"/>
      <c r="BC2129" s="41"/>
      <c r="BE2129" s="41"/>
      <c r="BG2129" s="41"/>
      <c r="BI2129" s="41"/>
      <c r="BK2129" s="41"/>
      <c r="BM2129" s="41"/>
      <c r="BO2129" s="41"/>
    </row>
    <row r="2130" spans="13:67" x14ac:dyDescent="0.2">
      <c r="M2130" s="41"/>
      <c r="O2130" s="41"/>
      <c r="Q2130" s="41"/>
      <c r="S2130" s="41"/>
      <c r="U2130" s="41"/>
      <c r="W2130" s="41"/>
      <c r="Y2130" s="41"/>
      <c r="AA2130" s="41"/>
      <c r="AC2130" s="41"/>
      <c r="AE2130" s="41"/>
      <c r="AG2130" s="41"/>
      <c r="AI2130" s="41"/>
      <c r="AK2130" s="41"/>
      <c r="AM2130" s="41"/>
      <c r="AO2130" s="41"/>
      <c r="AQ2130" s="41"/>
      <c r="AS2130" s="41"/>
      <c r="AU2130" s="41"/>
      <c r="AW2130" s="41"/>
      <c r="AY2130" s="41"/>
      <c r="BA2130" s="41"/>
      <c r="BC2130" s="41"/>
      <c r="BE2130" s="41"/>
      <c r="BG2130" s="41"/>
      <c r="BI2130" s="41"/>
      <c r="BK2130" s="41"/>
      <c r="BM2130" s="41"/>
      <c r="BO2130" s="41"/>
    </row>
    <row r="2131" spans="13:67" x14ac:dyDescent="0.2">
      <c r="M2131" s="41"/>
      <c r="O2131" s="41"/>
      <c r="Q2131" s="41"/>
      <c r="S2131" s="41"/>
      <c r="U2131" s="41"/>
      <c r="W2131" s="41"/>
      <c r="Y2131" s="41"/>
      <c r="AA2131" s="41"/>
      <c r="AC2131" s="41"/>
      <c r="AE2131" s="41"/>
      <c r="AG2131" s="41"/>
      <c r="AI2131" s="41"/>
      <c r="AK2131" s="41"/>
      <c r="AM2131" s="41"/>
      <c r="AO2131" s="41"/>
      <c r="AQ2131" s="41"/>
      <c r="AS2131" s="41"/>
      <c r="AU2131" s="41"/>
      <c r="AW2131" s="41"/>
      <c r="AY2131" s="41"/>
      <c r="BA2131" s="41"/>
      <c r="BC2131" s="41"/>
      <c r="BE2131" s="41"/>
      <c r="BG2131" s="41"/>
      <c r="BI2131" s="41"/>
      <c r="BK2131" s="41"/>
      <c r="BM2131" s="41"/>
      <c r="BO2131" s="41"/>
    </row>
    <row r="2132" spans="13:67" x14ac:dyDescent="0.2">
      <c r="M2132" s="41"/>
      <c r="O2132" s="41"/>
      <c r="Q2132" s="41"/>
      <c r="S2132" s="41"/>
      <c r="U2132" s="41"/>
      <c r="W2132" s="41"/>
      <c r="Y2132" s="41"/>
      <c r="AA2132" s="41"/>
      <c r="AC2132" s="41"/>
      <c r="AE2132" s="41"/>
      <c r="AG2132" s="41"/>
      <c r="AI2132" s="41"/>
      <c r="AK2132" s="41"/>
      <c r="AM2132" s="41"/>
      <c r="AO2132" s="41"/>
      <c r="AQ2132" s="41"/>
      <c r="AS2132" s="41"/>
      <c r="AU2132" s="41"/>
      <c r="AW2132" s="41"/>
      <c r="AY2132" s="41"/>
      <c r="BA2132" s="41"/>
      <c r="BC2132" s="41"/>
      <c r="BE2132" s="41"/>
      <c r="BG2132" s="41"/>
      <c r="BI2132" s="41"/>
      <c r="BK2132" s="41"/>
      <c r="BM2132" s="41"/>
      <c r="BO2132" s="41"/>
    </row>
    <row r="2133" spans="13:67" x14ac:dyDescent="0.2">
      <c r="M2133" s="41"/>
      <c r="O2133" s="41"/>
      <c r="Q2133" s="41"/>
      <c r="S2133" s="41"/>
      <c r="U2133" s="41"/>
      <c r="W2133" s="41"/>
      <c r="Y2133" s="41"/>
      <c r="AA2133" s="41"/>
      <c r="AC2133" s="41"/>
      <c r="AE2133" s="41"/>
      <c r="AG2133" s="41"/>
      <c r="AI2133" s="41"/>
      <c r="AK2133" s="41"/>
      <c r="AM2133" s="41"/>
      <c r="AO2133" s="41"/>
      <c r="AQ2133" s="41"/>
      <c r="AS2133" s="41"/>
      <c r="AU2133" s="41"/>
      <c r="AW2133" s="41"/>
      <c r="AY2133" s="41"/>
      <c r="BA2133" s="41"/>
      <c r="BC2133" s="41"/>
      <c r="BE2133" s="41"/>
      <c r="BG2133" s="41"/>
      <c r="BI2133" s="41"/>
      <c r="BK2133" s="41"/>
      <c r="BM2133" s="41"/>
      <c r="BO2133" s="41"/>
    </row>
    <row r="2134" spans="13:67" x14ac:dyDescent="0.2">
      <c r="M2134" s="41"/>
      <c r="O2134" s="41"/>
      <c r="Q2134" s="41"/>
      <c r="S2134" s="41"/>
      <c r="U2134" s="41"/>
      <c r="W2134" s="41"/>
      <c r="Y2134" s="41"/>
      <c r="AA2134" s="41"/>
      <c r="AC2134" s="41"/>
      <c r="AE2134" s="41"/>
      <c r="AG2134" s="41"/>
      <c r="AI2134" s="41"/>
      <c r="AK2134" s="41"/>
      <c r="AM2134" s="41"/>
      <c r="AO2134" s="41"/>
      <c r="AQ2134" s="41"/>
      <c r="AS2134" s="41"/>
      <c r="AU2134" s="41"/>
      <c r="AW2134" s="41"/>
      <c r="AY2134" s="41"/>
      <c r="BA2134" s="41"/>
      <c r="BC2134" s="41"/>
      <c r="BE2134" s="41"/>
      <c r="BG2134" s="41"/>
      <c r="BI2134" s="41"/>
      <c r="BK2134" s="41"/>
      <c r="BM2134" s="41"/>
      <c r="BO2134" s="41"/>
    </row>
    <row r="2135" spans="13:67" x14ac:dyDescent="0.2">
      <c r="M2135" s="41"/>
      <c r="O2135" s="41"/>
      <c r="Q2135" s="41"/>
      <c r="S2135" s="41"/>
      <c r="U2135" s="41"/>
      <c r="W2135" s="41"/>
      <c r="Y2135" s="41"/>
      <c r="AA2135" s="41"/>
      <c r="AC2135" s="41"/>
      <c r="AE2135" s="41"/>
      <c r="AG2135" s="41"/>
      <c r="AI2135" s="41"/>
      <c r="AK2135" s="41"/>
      <c r="AM2135" s="41"/>
      <c r="AO2135" s="41"/>
      <c r="AQ2135" s="41"/>
      <c r="AS2135" s="41"/>
      <c r="AU2135" s="41"/>
      <c r="AW2135" s="41"/>
      <c r="AY2135" s="41"/>
      <c r="BA2135" s="41"/>
      <c r="BC2135" s="41"/>
      <c r="BE2135" s="41"/>
      <c r="BG2135" s="41"/>
      <c r="BI2135" s="41"/>
      <c r="BK2135" s="41"/>
      <c r="BM2135" s="41"/>
      <c r="BO2135" s="41"/>
    </row>
    <row r="2136" spans="13:67" x14ac:dyDescent="0.2">
      <c r="M2136" s="41"/>
      <c r="O2136" s="41"/>
      <c r="Q2136" s="41"/>
      <c r="S2136" s="41"/>
      <c r="U2136" s="41"/>
      <c r="W2136" s="41"/>
      <c r="Y2136" s="41"/>
      <c r="AA2136" s="41"/>
      <c r="AC2136" s="41"/>
      <c r="AE2136" s="41"/>
      <c r="AG2136" s="41"/>
      <c r="AI2136" s="41"/>
      <c r="AK2136" s="41"/>
      <c r="AM2136" s="41"/>
      <c r="AO2136" s="41"/>
      <c r="AQ2136" s="41"/>
      <c r="AS2136" s="41"/>
      <c r="AU2136" s="41"/>
      <c r="AW2136" s="41"/>
      <c r="AY2136" s="41"/>
      <c r="BA2136" s="41"/>
      <c r="BC2136" s="41"/>
      <c r="BE2136" s="41"/>
      <c r="BG2136" s="41"/>
      <c r="BI2136" s="41"/>
      <c r="BK2136" s="41"/>
      <c r="BM2136" s="41"/>
      <c r="BO2136" s="41"/>
    </row>
    <row r="2137" spans="13:67" x14ac:dyDescent="0.2">
      <c r="M2137" s="41"/>
      <c r="O2137" s="41"/>
      <c r="Q2137" s="41"/>
      <c r="S2137" s="41"/>
      <c r="U2137" s="41"/>
      <c r="W2137" s="41"/>
      <c r="Y2137" s="41"/>
      <c r="AA2137" s="41"/>
      <c r="AC2137" s="41"/>
      <c r="AE2137" s="41"/>
      <c r="AG2137" s="41"/>
      <c r="AI2137" s="41"/>
      <c r="AK2137" s="41"/>
      <c r="AM2137" s="41"/>
      <c r="AO2137" s="41"/>
      <c r="AQ2137" s="41"/>
      <c r="AS2137" s="41"/>
      <c r="AU2137" s="41"/>
      <c r="AW2137" s="41"/>
      <c r="AY2137" s="41"/>
      <c r="BA2137" s="41"/>
      <c r="BC2137" s="41"/>
      <c r="BE2137" s="41"/>
      <c r="BG2137" s="41"/>
      <c r="BI2137" s="41"/>
      <c r="BK2137" s="41"/>
      <c r="BM2137" s="41"/>
      <c r="BO2137" s="41"/>
    </row>
    <row r="2138" spans="13:67" x14ac:dyDescent="0.2">
      <c r="M2138" s="41"/>
      <c r="O2138" s="41"/>
      <c r="Q2138" s="41"/>
      <c r="S2138" s="41"/>
      <c r="U2138" s="41"/>
      <c r="W2138" s="41"/>
      <c r="Y2138" s="41"/>
      <c r="AA2138" s="41"/>
      <c r="AC2138" s="41"/>
      <c r="AE2138" s="41"/>
      <c r="AG2138" s="41"/>
      <c r="AI2138" s="41"/>
      <c r="AK2138" s="41"/>
      <c r="AM2138" s="41"/>
      <c r="AO2138" s="41"/>
      <c r="AQ2138" s="41"/>
      <c r="AS2138" s="41"/>
      <c r="AU2138" s="41"/>
      <c r="AW2138" s="41"/>
      <c r="AY2138" s="41"/>
      <c r="BA2138" s="41"/>
      <c r="BC2138" s="41"/>
      <c r="BE2138" s="41"/>
      <c r="BG2138" s="41"/>
      <c r="BI2138" s="41"/>
      <c r="BK2138" s="41"/>
      <c r="BM2138" s="41"/>
      <c r="BO2138" s="41"/>
    </row>
    <row r="2139" spans="13:67" x14ac:dyDescent="0.2">
      <c r="M2139" s="41"/>
      <c r="O2139" s="41"/>
      <c r="Q2139" s="41"/>
      <c r="S2139" s="41"/>
      <c r="U2139" s="41"/>
      <c r="W2139" s="41"/>
      <c r="Y2139" s="41"/>
      <c r="AA2139" s="41"/>
      <c r="AC2139" s="41"/>
      <c r="AE2139" s="41"/>
      <c r="AG2139" s="41"/>
      <c r="AI2139" s="41"/>
      <c r="AK2139" s="41"/>
      <c r="AM2139" s="41"/>
      <c r="AO2139" s="41"/>
      <c r="AQ2139" s="41"/>
      <c r="AS2139" s="41"/>
      <c r="AU2139" s="41"/>
      <c r="AW2139" s="41"/>
      <c r="AY2139" s="41"/>
      <c r="BA2139" s="41"/>
      <c r="BC2139" s="41"/>
      <c r="BE2139" s="41"/>
      <c r="BG2139" s="41"/>
      <c r="BI2139" s="41"/>
      <c r="BK2139" s="41"/>
      <c r="BM2139" s="41"/>
      <c r="BO2139" s="41"/>
    </row>
    <row r="2140" spans="13:67" x14ac:dyDescent="0.2">
      <c r="M2140" s="41"/>
      <c r="O2140" s="41"/>
      <c r="Q2140" s="41"/>
      <c r="S2140" s="41"/>
      <c r="U2140" s="41"/>
      <c r="W2140" s="41"/>
      <c r="Y2140" s="41"/>
      <c r="AA2140" s="41"/>
      <c r="AC2140" s="41"/>
      <c r="AE2140" s="41"/>
      <c r="AG2140" s="41"/>
      <c r="AI2140" s="41"/>
      <c r="AK2140" s="41"/>
      <c r="AM2140" s="41"/>
      <c r="AO2140" s="41"/>
      <c r="AQ2140" s="41"/>
      <c r="AS2140" s="41"/>
      <c r="AU2140" s="41"/>
      <c r="AW2140" s="41"/>
      <c r="AY2140" s="41"/>
      <c r="BA2140" s="41"/>
      <c r="BC2140" s="41"/>
      <c r="BE2140" s="41"/>
      <c r="BG2140" s="41"/>
      <c r="BI2140" s="41"/>
      <c r="BK2140" s="41"/>
      <c r="BM2140" s="41"/>
      <c r="BO2140" s="41"/>
    </row>
    <row r="2141" spans="13:67" x14ac:dyDescent="0.2">
      <c r="M2141" s="41"/>
      <c r="O2141" s="41"/>
      <c r="Q2141" s="41"/>
      <c r="S2141" s="41"/>
      <c r="U2141" s="41"/>
      <c r="W2141" s="41"/>
      <c r="Y2141" s="41"/>
      <c r="AA2141" s="41"/>
      <c r="AC2141" s="41"/>
      <c r="AE2141" s="41"/>
      <c r="AG2141" s="41"/>
      <c r="AI2141" s="41"/>
      <c r="AK2141" s="41"/>
      <c r="AM2141" s="41"/>
      <c r="AO2141" s="41"/>
      <c r="AQ2141" s="41"/>
      <c r="AS2141" s="41"/>
      <c r="AU2141" s="41"/>
      <c r="AW2141" s="41"/>
      <c r="AY2141" s="41"/>
      <c r="BA2141" s="41"/>
      <c r="BC2141" s="41"/>
      <c r="BE2141" s="41"/>
      <c r="BG2141" s="41"/>
      <c r="BI2141" s="41"/>
      <c r="BK2141" s="41"/>
      <c r="BM2141" s="41"/>
      <c r="BO2141" s="41"/>
    </row>
    <row r="2142" spans="13:67" x14ac:dyDescent="0.2">
      <c r="M2142" s="41"/>
      <c r="O2142" s="41"/>
      <c r="Q2142" s="41"/>
      <c r="S2142" s="41"/>
      <c r="U2142" s="41"/>
      <c r="W2142" s="41"/>
      <c r="Y2142" s="41"/>
      <c r="AA2142" s="41"/>
      <c r="AC2142" s="41"/>
      <c r="AE2142" s="41"/>
      <c r="AG2142" s="41"/>
      <c r="AI2142" s="41"/>
      <c r="AK2142" s="41"/>
      <c r="AM2142" s="41"/>
      <c r="AO2142" s="41"/>
      <c r="AQ2142" s="41"/>
      <c r="AS2142" s="41"/>
      <c r="AU2142" s="41"/>
      <c r="AW2142" s="41"/>
      <c r="AY2142" s="41"/>
      <c r="BA2142" s="41"/>
      <c r="BC2142" s="41"/>
      <c r="BE2142" s="41"/>
      <c r="BG2142" s="41"/>
      <c r="BI2142" s="41"/>
      <c r="BK2142" s="41"/>
      <c r="BM2142" s="41"/>
      <c r="BO2142" s="41"/>
    </row>
    <row r="2143" spans="13:67" x14ac:dyDescent="0.2">
      <c r="M2143" s="41"/>
      <c r="O2143" s="41"/>
      <c r="Q2143" s="41"/>
      <c r="S2143" s="41"/>
      <c r="U2143" s="41"/>
      <c r="W2143" s="41"/>
      <c r="Y2143" s="41"/>
      <c r="AA2143" s="41"/>
      <c r="AC2143" s="41"/>
      <c r="AE2143" s="41"/>
      <c r="AG2143" s="41"/>
      <c r="AI2143" s="41"/>
      <c r="AK2143" s="41"/>
      <c r="AM2143" s="41"/>
      <c r="AO2143" s="41"/>
      <c r="AQ2143" s="41"/>
      <c r="AS2143" s="41"/>
      <c r="AU2143" s="41"/>
      <c r="AW2143" s="41"/>
      <c r="AY2143" s="41"/>
      <c r="BA2143" s="41"/>
      <c r="BC2143" s="41"/>
      <c r="BE2143" s="41"/>
      <c r="BG2143" s="41"/>
      <c r="BI2143" s="41"/>
      <c r="BK2143" s="41"/>
      <c r="BM2143" s="41"/>
      <c r="BO2143" s="41"/>
    </row>
    <row r="2144" spans="13:67" x14ac:dyDescent="0.2">
      <c r="M2144" s="41"/>
      <c r="O2144" s="41"/>
      <c r="Q2144" s="41"/>
      <c r="S2144" s="41"/>
      <c r="U2144" s="41"/>
      <c r="W2144" s="41"/>
      <c r="Y2144" s="41"/>
      <c r="AA2144" s="41"/>
      <c r="AC2144" s="41"/>
      <c r="AE2144" s="41"/>
      <c r="AG2144" s="41"/>
      <c r="AI2144" s="41"/>
      <c r="AK2144" s="41"/>
      <c r="AM2144" s="41"/>
      <c r="AO2144" s="41"/>
      <c r="AQ2144" s="41"/>
      <c r="AS2144" s="41"/>
      <c r="AU2144" s="41"/>
      <c r="AW2144" s="41"/>
      <c r="AY2144" s="41"/>
      <c r="BA2144" s="41"/>
      <c r="BC2144" s="41"/>
      <c r="BE2144" s="41"/>
      <c r="BG2144" s="41"/>
      <c r="BI2144" s="41"/>
      <c r="BK2144" s="41"/>
      <c r="BM2144" s="41"/>
      <c r="BO2144" s="41"/>
    </row>
    <row r="2145" spans="13:67" x14ac:dyDescent="0.2">
      <c r="M2145" s="41"/>
      <c r="O2145" s="41"/>
      <c r="Q2145" s="41"/>
      <c r="S2145" s="41"/>
      <c r="U2145" s="41"/>
      <c r="W2145" s="41"/>
      <c r="Y2145" s="41"/>
      <c r="AA2145" s="41"/>
      <c r="AC2145" s="41"/>
      <c r="AE2145" s="41"/>
      <c r="AG2145" s="41"/>
      <c r="AI2145" s="41"/>
      <c r="AK2145" s="41"/>
      <c r="AM2145" s="41"/>
      <c r="AO2145" s="41"/>
      <c r="AQ2145" s="41"/>
      <c r="AS2145" s="41"/>
      <c r="AU2145" s="41"/>
      <c r="AW2145" s="41"/>
      <c r="AY2145" s="41"/>
      <c r="BA2145" s="41"/>
      <c r="BC2145" s="41"/>
      <c r="BE2145" s="41"/>
      <c r="BG2145" s="41"/>
      <c r="BI2145" s="41"/>
      <c r="BK2145" s="41"/>
      <c r="BM2145" s="41"/>
      <c r="BO2145" s="41"/>
    </row>
    <row r="2146" spans="13:67" x14ac:dyDescent="0.2">
      <c r="M2146" s="41"/>
      <c r="O2146" s="41"/>
      <c r="Q2146" s="41"/>
      <c r="S2146" s="41"/>
      <c r="U2146" s="41"/>
      <c r="W2146" s="41"/>
      <c r="Y2146" s="41"/>
      <c r="AA2146" s="41"/>
      <c r="AC2146" s="41"/>
      <c r="AE2146" s="41"/>
      <c r="AG2146" s="41"/>
      <c r="AI2146" s="41"/>
      <c r="AK2146" s="41"/>
      <c r="AM2146" s="41"/>
      <c r="AO2146" s="41"/>
      <c r="AQ2146" s="41"/>
      <c r="AS2146" s="41"/>
      <c r="AU2146" s="41"/>
      <c r="AW2146" s="41"/>
      <c r="AY2146" s="41"/>
      <c r="BA2146" s="41"/>
      <c r="BC2146" s="41"/>
      <c r="BE2146" s="41"/>
      <c r="BG2146" s="41"/>
      <c r="BI2146" s="41"/>
      <c r="BK2146" s="41"/>
      <c r="BM2146" s="41"/>
      <c r="BO2146" s="41"/>
    </row>
    <row r="2147" spans="13:67" x14ac:dyDescent="0.2">
      <c r="M2147" s="41"/>
      <c r="O2147" s="41"/>
      <c r="Q2147" s="41"/>
      <c r="S2147" s="41"/>
      <c r="U2147" s="41"/>
      <c r="W2147" s="41"/>
      <c r="Y2147" s="41"/>
      <c r="AA2147" s="41"/>
      <c r="AC2147" s="41"/>
      <c r="AE2147" s="41"/>
      <c r="AG2147" s="41"/>
      <c r="AI2147" s="41"/>
      <c r="AK2147" s="41"/>
      <c r="AM2147" s="41"/>
      <c r="AO2147" s="41"/>
      <c r="AQ2147" s="41"/>
      <c r="AS2147" s="41"/>
      <c r="AU2147" s="41"/>
      <c r="AW2147" s="41"/>
      <c r="AY2147" s="41"/>
      <c r="BA2147" s="41"/>
      <c r="BC2147" s="41"/>
      <c r="BE2147" s="41"/>
      <c r="BG2147" s="41"/>
      <c r="BI2147" s="41"/>
      <c r="BK2147" s="41"/>
      <c r="BM2147" s="41"/>
      <c r="BO2147" s="41"/>
    </row>
    <row r="2148" spans="13:67" x14ac:dyDescent="0.2">
      <c r="M2148" s="41"/>
      <c r="O2148" s="41"/>
      <c r="Q2148" s="41"/>
      <c r="S2148" s="41"/>
      <c r="U2148" s="41"/>
      <c r="W2148" s="41"/>
      <c r="Y2148" s="41"/>
      <c r="AA2148" s="41"/>
      <c r="AC2148" s="41"/>
      <c r="AE2148" s="41"/>
      <c r="AG2148" s="41"/>
      <c r="AI2148" s="41"/>
      <c r="AK2148" s="41"/>
      <c r="AM2148" s="41"/>
      <c r="AO2148" s="41"/>
      <c r="AQ2148" s="41"/>
      <c r="AS2148" s="41"/>
      <c r="AU2148" s="41"/>
      <c r="AW2148" s="41"/>
      <c r="AY2148" s="41"/>
      <c r="BA2148" s="41"/>
      <c r="BC2148" s="41"/>
      <c r="BE2148" s="41"/>
      <c r="BG2148" s="41"/>
      <c r="BI2148" s="41"/>
      <c r="BK2148" s="41"/>
      <c r="BM2148" s="41"/>
      <c r="BO2148" s="41"/>
    </row>
    <row r="2149" spans="13:67" x14ac:dyDescent="0.2">
      <c r="M2149" s="41"/>
      <c r="O2149" s="41"/>
      <c r="Q2149" s="41"/>
      <c r="S2149" s="41"/>
      <c r="U2149" s="41"/>
      <c r="W2149" s="41"/>
      <c r="Y2149" s="41"/>
      <c r="AA2149" s="41"/>
      <c r="AC2149" s="41"/>
      <c r="AE2149" s="41"/>
      <c r="AG2149" s="41"/>
      <c r="AI2149" s="41"/>
      <c r="AK2149" s="41"/>
      <c r="AM2149" s="41"/>
      <c r="AO2149" s="41"/>
      <c r="AQ2149" s="41"/>
      <c r="AS2149" s="41"/>
      <c r="AU2149" s="41"/>
      <c r="AW2149" s="41"/>
      <c r="AY2149" s="41"/>
      <c r="BA2149" s="41"/>
      <c r="BC2149" s="41"/>
      <c r="BE2149" s="41"/>
      <c r="BG2149" s="41"/>
      <c r="BI2149" s="41"/>
      <c r="BK2149" s="41"/>
      <c r="BM2149" s="41"/>
      <c r="BO2149" s="41"/>
    </row>
    <row r="2150" spans="13:67" x14ac:dyDescent="0.2">
      <c r="M2150" s="41"/>
      <c r="O2150" s="41"/>
      <c r="Q2150" s="41"/>
      <c r="S2150" s="41"/>
      <c r="U2150" s="41"/>
      <c r="W2150" s="41"/>
      <c r="Y2150" s="41"/>
      <c r="AA2150" s="41"/>
      <c r="AC2150" s="41"/>
      <c r="AE2150" s="41"/>
      <c r="AG2150" s="41"/>
      <c r="AI2150" s="41"/>
      <c r="AK2150" s="41"/>
      <c r="AM2150" s="41"/>
      <c r="AO2150" s="41"/>
      <c r="AQ2150" s="41"/>
      <c r="AS2150" s="41"/>
      <c r="AU2150" s="41"/>
      <c r="AW2150" s="41"/>
      <c r="AY2150" s="41"/>
      <c r="BA2150" s="41"/>
      <c r="BC2150" s="41"/>
      <c r="BE2150" s="41"/>
      <c r="BG2150" s="41"/>
      <c r="BI2150" s="41"/>
      <c r="BK2150" s="41"/>
      <c r="BM2150" s="41"/>
      <c r="BO2150" s="41"/>
    </row>
    <row r="2151" spans="13:67" x14ac:dyDescent="0.2">
      <c r="M2151" s="41"/>
      <c r="O2151" s="41"/>
      <c r="Q2151" s="41"/>
      <c r="S2151" s="41"/>
      <c r="U2151" s="41"/>
      <c r="W2151" s="41"/>
      <c r="Y2151" s="41"/>
      <c r="AA2151" s="41"/>
      <c r="AC2151" s="41"/>
      <c r="AE2151" s="41"/>
      <c r="AG2151" s="41"/>
      <c r="AI2151" s="41"/>
      <c r="AK2151" s="41"/>
      <c r="AM2151" s="41"/>
      <c r="AO2151" s="41"/>
      <c r="AQ2151" s="41"/>
      <c r="AS2151" s="41"/>
      <c r="AU2151" s="41"/>
      <c r="AW2151" s="41"/>
      <c r="AY2151" s="41"/>
      <c r="BA2151" s="41"/>
      <c r="BC2151" s="41"/>
      <c r="BE2151" s="41"/>
      <c r="BG2151" s="41"/>
      <c r="BI2151" s="41"/>
      <c r="BK2151" s="41"/>
      <c r="BM2151" s="41"/>
      <c r="BO2151" s="41"/>
    </row>
    <row r="2152" spans="13:67" x14ac:dyDescent="0.2">
      <c r="M2152" s="41"/>
      <c r="O2152" s="41"/>
      <c r="Q2152" s="41"/>
      <c r="S2152" s="41"/>
      <c r="U2152" s="41"/>
      <c r="W2152" s="41"/>
      <c r="Y2152" s="41"/>
      <c r="AA2152" s="41"/>
      <c r="AC2152" s="41"/>
      <c r="AE2152" s="41"/>
      <c r="AG2152" s="41"/>
      <c r="AI2152" s="41"/>
      <c r="AK2152" s="41"/>
      <c r="AM2152" s="41"/>
      <c r="AO2152" s="41"/>
      <c r="AQ2152" s="41"/>
      <c r="AS2152" s="41"/>
      <c r="AU2152" s="41"/>
      <c r="AW2152" s="41"/>
      <c r="AY2152" s="41"/>
      <c r="BA2152" s="41"/>
      <c r="BC2152" s="41"/>
      <c r="BE2152" s="41"/>
      <c r="BG2152" s="41"/>
      <c r="BI2152" s="41"/>
      <c r="BK2152" s="41"/>
      <c r="BM2152" s="41"/>
      <c r="BO2152" s="41"/>
    </row>
    <row r="2153" spans="13:67" x14ac:dyDescent="0.2">
      <c r="M2153" s="41"/>
      <c r="O2153" s="41"/>
      <c r="Q2153" s="41"/>
      <c r="S2153" s="41"/>
      <c r="U2153" s="41"/>
      <c r="W2153" s="41"/>
      <c r="Y2153" s="41"/>
      <c r="AA2153" s="41"/>
      <c r="AC2153" s="41"/>
      <c r="AE2153" s="41"/>
      <c r="AG2153" s="41"/>
      <c r="AI2153" s="41"/>
      <c r="AK2153" s="41"/>
      <c r="AM2153" s="41"/>
      <c r="AO2153" s="41"/>
      <c r="AQ2153" s="41"/>
      <c r="AS2153" s="41"/>
      <c r="AU2153" s="41"/>
      <c r="AW2153" s="41"/>
      <c r="AY2153" s="41"/>
      <c r="BA2153" s="41"/>
      <c r="BC2153" s="41"/>
      <c r="BE2153" s="41"/>
      <c r="BG2153" s="41"/>
      <c r="BI2153" s="41"/>
      <c r="BK2153" s="41"/>
      <c r="BM2153" s="41"/>
      <c r="BO2153" s="41"/>
    </row>
    <row r="2154" spans="13:67" x14ac:dyDescent="0.2">
      <c r="M2154" s="41"/>
      <c r="O2154" s="41"/>
      <c r="Q2154" s="41"/>
      <c r="S2154" s="41"/>
      <c r="U2154" s="41"/>
      <c r="W2154" s="41"/>
      <c r="Y2154" s="41"/>
      <c r="AA2154" s="41"/>
      <c r="AC2154" s="41"/>
      <c r="AE2154" s="41"/>
      <c r="AG2154" s="41"/>
      <c r="AI2154" s="41"/>
      <c r="AK2154" s="41"/>
      <c r="AM2154" s="41"/>
      <c r="AO2154" s="41"/>
      <c r="AQ2154" s="41"/>
      <c r="AS2154" s="41"/>
      <c r="AU2154" s="41"/>
      <c r="AW2154" s="41"/>
      <c r="AY2154" s="41"/>
      <c r="BA2154" s="41"/>
      <c r="BC2154" s="41"/>
      <c r="BE2154" s="41"/>
      <c r="BG2154" s="41"/>
      <c r="BI2154" s="41"/>
      <c r="BK2154" s="41"/>
      <c r="BM2154" s="41"/>
      <c r="BO2154" s="41"/>
    </row>
    <row r="2155" spans="13:67" x14ac:dyDescent="0.2">
      <c r="M2155" s="41"/>
      <c r="O2155" s="41"/>
      <c r="Q2155" s="41"/>
      <c r="S2155" s="41"/>
      <c r="U2155" s="41"/>
      <c r="W2155" s="41"/>
      <c r="Y2155" s="41"/>
      <c r="AA2155" s="41"/>
      <c r="AC2155" s="41"/>
      <c r="AE2155" s="41"/>
      <c r="AG2155" s="41"/>
      <c r="AI2155" s="41"/>
      <c r="AK2155" s="41"/>
      <c r="AM2155" s="41"/>
      <c r="AO2155" s="41"/>
      <c r="AQ2155" s="41"/>
      <c r="AS2155" s="41"/>
      <c r="AU2155" s="41"/>
      <c r="AW2155" s="41"/>
      <c r="AY2155" s="41"/>
      <c r="BA2155" s="41"/>
      <c r="BC2155" s="41"/>
      <c r="BE2155" s="41"/>
      <c r="BG2155" s="41"/>
      <c r="BI2155" s="41"/>
      <c r="BK2155" s="41"/>
      <c r="BM2155" s="41"/>
      <c r="BO2155" s="41"/>
    </row>
    <row r="2156" spans="13:67" x14ac:dyDescent="0.2">
      <c r="M2156" s="41"/>
      <c r="O2156" s="41"/>
      <c r="Q2156" s="41"/>
      <c r="S2156" s="41"/>
      <c r="U2156" s="41"/>
      <c r="W2156" s="41"/>
      <c r="Y2156" s="41"/>
      <c r="AA2156" s="41"/>
      <c r="AC2156" s="41"/>
      <c r="AE2156" s="41"/>
      <c r="AG2156" s="41"/>
      <c r="AI2156" s="41"/>
      <c r="AK2156" s="41"/>
      <c r="AM2156" s="41"/>
      <c r="AO2156" s="41"/>
      <c r="AQ2156" s="41"/>
      <c r="AS2156" s="41"/>
      <c r="AU2156" s="41"/>
      <c r="AW2156" s="41"/>
      <c r="AY2156" s="41"/>
      <c r="BA2156" s="41"/>
      <c r="BC2156" s="41"/>
      <c r="BE2156" s="41"/>
      <c r="BG2156" s="41"/>
      <c r="BI2156" s="41"/>
      <c r="BK2156" s="41"/>
      <c r="BM2156" s="41"/>
      <c r="BO2156" s="41"/>
    </row>
    <row r="2157" spans="13:67" x14ac:dyDescent="0.2">
      <c r="M2157" s="41"/>
      <c r="O2157" s="41"/>
      <c r="Q2157" s="41"/>
      <c r="S2157" s="41"/>
      <c r="U2157" s="41"/>
      <c r="W2157" s="41"/>
      <c r="Y2157" s="41"/>
      <c r="AA2157" s="41"/>
      <c r="AC2157" s="41"/>
      <c r="AE2157" s="41"/>
      <c r="AG2157" s="41"/>
      <c r="AI2157" s="41"/>
      <c r="AK2157" s="41"/>
      <c r="AM2157" s="41"/>
      <c r="AO2157" s="41"/>
      <c r="AQ2157" s="41"/>
      <c r="AS2157" s="41"/>
      <c r="AU2157" s="41"/>
      <c r="AW2157" s="41"/>
      <c r="AY2157" s="41"/>
      <c r="BA2157" s="41"/>
      <c r="BC2157" s="41"/>
      <c r="BE2157" s="41"/>
      <c r="BG2157" s="41"/>
      <c r="BI2157" s="41"/>
      <c r="BK2157" s="41"/>
      <c r="BM2157" s="41"/>
      <c r="BO2157" s="41"/>
    </row>
    <row r="2158" spans="13:67" x14ac:dyDescent="0.2">
      <c r="M2158" s="41"/>
      <c r="O2158" s="41"/>
      <c r="Q2158" s="41"/>
      <c r="S2158" s="41"/>
      <c r="U2158" s="41"/>
      <c r="W2158" s="41"/>
      <c r="Y2158" s="41"/>
      <c r="AA2158" s="41"/>
      <c r="AC2158" s="41"/>
      <c r="AE2158" s="41"/>
      <c r="AG2158" s="41"/>
      <c r="AI2158" s="41"/>
      <c r="AK2158" s="41"/>
      <c r="AM2158" s="41"/>
      <c r="AO2158" s="41"/>
      <c r="AQ2158" s="41"/>
      <c r="AS2158" s="41"/>
      <c r="AU2158" s="41"/>
      <c r="AW2158" s="41"/>
      <c r="AY2158" s="41"/>
      <c r="BA2158" s="41"/>
      <c r="BC2158" s="41"/>
      <c r="BE2158" s="41"/>
      <c r="BG2158" s="41"/>
      <c r="BI2158" s="41"/>
      <c r="BK2158" s="41"/>
      <c r="BM2158" s="41"/>
      <c r="BO2158" s="41"/>
    </row>
    <row r="2159" spans="13:67" x14ac:dyDescent="0.2">
      <c r="M2159" s="41"/>
      <c r="O2159" s="41"/>
      <c r="Q2159" s="41"/>
      <c r="S2159" s="41"/>
      <c r="U2159" s="41"/>
      <c r="W2159" s="41"/>
      <c r="Y2159" s="41"/>
      <c r="AA2159" s="41"/>
      <c r="AC2159" s="41"/>
      <c r="AE2159" s="41"/>
      <c r="AG2159" s="41"/>
      <c r="AI2159" s="41"/>
      <c r="AK2159" s="41"/>
      <c r="AM2159" s="41"/>
      <c r="AO2159" s="41"/>
      <c r="AQ2159" s="41"/>
      <c r="AS2159" s="41"/>
      <c r="AU2159" s="41"/>
      <c r="AW2159" s="41"/>
      <c r="AY2159" s="41"/>
      <c r="BA2159" s="41"/>
      <c r="BC2159" s="41"/>
      <c r="BE2159" s="41"/>
      <c r="BG2159" s="41"/>
      <c r="BI2159" s="41"/>
      <c r="BK2159" s="41"/>
      <c r="BM2159" s="41"/>
      <c r="BO2159" s="41"/>
    </row>
    <row r="2160" spans="13:67" x14ac:dyDescent="0.2">
      <c r="M2160" s="41"/>
      <c r="O2160" s="41"/>
      <c r="Q2160" s="41"/>
      <c r="S2160" s="41"/>
      <c r="U2160" s="41"/>
      <c r="W2160" s="41"/>
      <c r="Y2160" s="41"/>
      <c r="AA2160" s="41"/>
      <c r="AC2160" s="41"/>
      <c r="AE2160" s="41"/>
      <c r="AG2160" s="41"/>
      <c r="AI2160" s="41"/>
      <c r="AK2160" s="41"/>
      <c r="AM2160" s="41"/>
      <c r="AO2160" s="41"/>
      <c r="AQ2160" s="41"/>
      <c r="AS2160" s="41"/>
      <c r="AU2160" s="41"/>
      <c r="AW2160" s="41"/>
      <c r="AY2160" s="41"/>
      <c r="BA2160" s="41"/>
      <c r="BC2160" s="41"/>
      <c r="BE2160" s="41"/>
      <c r="BG2160" s="41"/>
      <c r="BI2160" s="41"/>
      <c r="BK2160" s="41"/>
      <c r="BM2160" s="41"/>
      <c r="BO2160" s="41"/>
    </row>
    <row r="2161" spans="13:67" x14ac:dyDescent="0.2">
      <c r="M2161" s="41"/>
      <c r="O2161" s="41"/>
      <c r="Q2161" s="41"/>
      <c r="S2161" s="41"/>
      <c r="U2161" s="41"/>
      <c r="W2161" s="41"/>
      <c r="Y2161" s="41"/>
      <c r="AA2161" s="41"/>
      <c r="AC2161" s="41"/>
      <c r="AE2161" s="41"/>
      <c r="AG2161" s="41"/>
      <c r="AI2161" s="41"/>
      <c r="AK2161" s="41"/>
      <c r="AM2161" s="41"/>
      <c r="AO2161" s="41"/>
      <c r="AQ2161" s="41"/>
      <c r="AS2161" s="41"/>
      <c r="AU2161" s="41"/>
      <c r="AW2161" s="41"/>
      <c r="AY2161" s="41"/>
      <c r="BA2161" s="41"/>
      <c r="BC2161" s="41"/>
      <c r="BE2161" s="41"/>
      <c r="BG2161" s="41"/>
      <c r="BI2161" s="41"/>
      <c r="BK2161" s="41"/>
      <c r="BM2161" s="41"/>
      <c r="BO2161" s="41"/>
    </row>
    <row r="2162" spans="13:67" x14ac:dyDescent="0.2">
      <c r="M2162" s="41"/>
      <c r="O2162" s="41"/>
      <c r="Q2162" s="41"/>
      <c r="S2162" s="41"/>
      <c r="U2162" s="41"/>
      <c r="W2162" s="41"/>
      <c r="Y2162" s="41"/>
      <c r="AA2162" s="41"/>
      <c r="AC2162" s="41"/>
      <c r="AE2162" s="41"/>
      <c r="AG2162" s="41"/>
      <c r="AI2162" s="41"/>
      <c r="AK2162" s="41"/>
      <c r="AM2162" s="41"/>
      <c r="AO2162" s="41"/>
      <c r="AQ2162" s="41"/>
      <c r="AS2162" s="41"/>
      <c r="AU2162" s="41"/>
      <c r="AW2162" s="41"/>
      <c r="AY2162" s="41"/>
      <c r="BA2162" s="41"/>
      <c r="BC2162" s="41"/>
      <c r="BE2162" s="41"/>
      <c r="BG2162" s="41"/>
      <c r="BI2162" s="41"/>
      <c r="BK2162" s="41"/>
      <c r="BM2162" s="41"/>
      <c r="BO2162" s="41"/>
    </row>
    <row r="2163" spans="13:67" x14ac:dyDescent="0.2">
      <c r="M2163" s="41"/>
      <c r="O2163" s="41"/>
      <c r="Q2163" s="41"/>
      <c r="S2163" s="41"/>
      <c r="U2163" s="41"/>
      <c r="W2163" s="41"/>
      <c r="Y2163" s="41"/>
      <c r="AA2163" s="41"/>
      <c r="AC2163" s="41"/>
      <c r="AE2163" s="41"/>
      <c r="AG2163" s="41"/>
      <c r="AI2163" s="41"/>
      <c r="AK2163" s="41"/>
      <c r="AM2163" s="41"/>
      <c r="AO2163" s="41"/>
      <c r="AQ2163" s="41"/>
      <c r="AS2163" s="41"/>
      <c r="AU2163" s="41"/>
      <c r="AW2163" s="41"/>
      <c r="AY2163" s="41"/>
      <c r="BA2163" s="41"/>
      <c r="BC2163" s="41"/>
      <c r="BE2163" s="41"/>
      <c r="BG2163" s="41"/>
      <c r="BI2163" s="41"/>
      <c r="BK2163" s="41"/>
      <c r="BM2163" s="41"/>
      <c r="BO2163" s="41"/>
    </row>
    <row r="2164" spans="13:67" x14ac:dyDescent="0.2">
      <c r="M2164" s="41"/>
      <c r="O2164" s="41"/>
      <c r="Q2164" s="41"/>
      <c r="S2164" s="41"/>
      <c r="U2164" s="41"/>
      <c r="W2164" s="41"/>
      <c r="Y2164" s="41"/>
      <c r="AA2164" s="41"/>
      <c r="AC2164" s="41"/>
      <c r="AE2164" s="41"/>
      <c r="AG2164" s="41"/>
      <c r="AI2164" s="41"/>
      <c r="AK2164" s="41"/>
      <c r="AM2164" s="41"/>
      <c r="AO2164" s="41"/>
      <c r="AQ2164" s="41"/>
      <c r="AS2164" s="41"/>
      <c r="AU2164" s="41"/>
      <c r="AW2164" s="41"/>
      <c r="AY2164" s="41"/>
      <c r="BA2164" s="41"/>
      <c r="BC2164" s="41"/>
      <c r="BE2164" s="41"/>
      <c r="BG2164" s="41"/>
      <c r="BI2164" s="41"/>
      <c r="BK2164" s="41"/>
      <c r="BM2164" s="41"/>
      <c r="BO2164" s="41"/>
    </row>
    <row r="2165" spans="13:67" x14ac:dyDescent="0.2">
      <c r="M2165" s="41"/>
      <c r="O2165" s="41"/>
      <c r="Q2165" s="41"/>
      <c r="S2165" s="41"/>
      <c r="U2165" s="41"/>
      <c r="W2165" s="41"/>
      <c r="Y2165" s="41"/>
      <c r="AA2165" s="41"/>
      <c r="AC2165" s="41"/>
      <c r="AE2165" s="41"/>
      <c r="AG2165" s="41"/>
      <c r="AI2165" s="41"/>
      <c r="AK2165" s="41"/>
      <c r="AM2165" s="41"/>
      <c r="AO2165" s="41"/>
      <c r="AQ2165" s="41"/>
      <c r="AS2165" s="41"/>
      <c r="AU2165" s="41"/>
      <c r="AW2165" s="41"/>
      <c r="AY2165" s="41"/>
      <c r="BA2165" s="41"/>
      <c r="BC2165" s="41"/>
      <c r="BE2165" s="41"/>
      <c r="BG2165" s="41"/>
      <c r="BI2165" s="41"/>
      <c r="BK2165" s="41"/>
      <c r="BM2165" s="41"/>
      <c r="BO2165" s="41"/>
    </row>
    <row r="2166" spans="13:67" x14ac:dyDescent="0.2">
      <c r="M2166" s="41"/>
      <c r="O2166" s="41"/>
      <c r="Q2166" s="41"/>
      <c r="S2166" s="41"/>
      <c r="U2166" s="41"/>
      <c r="W2166" s="41"/>
      <c r="Y2166" s="41"/>
      <c r="AA2166" s="41"/>
      <c r="AC2166" s="41"/>
      <c r="AE2166" s="41"/>
      <c r="AG2166" s="41"/>
      <c r="AI2166" s="41"/>
      <c r="AK2166" s="41"/>
      <c r="AM2166" s="41"/>
      <c r="AO2166" s="41"/>
      <c r="AQ2166" s="41"/>
      <c r="AS2166" s="41"/>
      <c r="AU2166" s="41"/>
      <c r="AW2166" s="41"/>
      <c r="AY2166" s="41"/>
      <c r="BA2166" s="41"/>
      <c r="BC2166" s="41"/>
      <c r="BE2166" s="41"/>
      <c r="BG2166" s="41"/>
      <c r="BI2166" s="41"/>
      <c r="BK2166" s="41"/>
      <c r="BM2166" s="41"/>
      <c r="BO2166" s="41"/>
    </row>
    <row r="2167" spans="13:67" x14ac:dyDescent="0.2">
      <c r="M2167" s="41"/>
      <c r="O2167" s="41"/>
      <c r="Q2167" s="41"/>
      <c r="S2167" s="41"/>
      <c r="U2167" s="41"/>
      <c r="W2167" s="41"/>
      <c r="Y2167" s="41"/>
      <c r="AA2167" s="41"/>
      <c r="AC2167" s="41"/>
      <c r="AE2167" s="41"/>
      <c r="AG2167" s="41"/>
      <c r="AI2167" s="41"/>
      <c r="AK2167" s="41"/>
      <c r="AM2167" s="41"/>
      <c r="AO2167" s="41"/>
      <c r="AQ2167" s="41"/>
      <c r="AS2167" s="41"/>
      <c r="AU2167" s="41"/>
      <c r="AW2167" s="41"/>
      <c r="AY2167" s="41"/>
      <c r="BA2167" s="41"/>
      <c r="BC2167" s="41"/>
      <c r="BE2167" s="41"/>
      <c r="BG2167" s="41"/>
      <c r="BI2167" s="41"/>
      <c r="BK2167" s="41"/>
      <c r="BM2167" s="41"/>
      <c r="BO2167" s="41"/>
    </row>
    <row r="2168" spans="13:67" x14ac:dyDescent="0.2">
      <c r="M2168" s="41"/>
      <c r="O2168" s="41"/>
      <c r="Q2168" s="41"/>
      <c r="S2168" s="41"/>
      <c r="U2168" s="41"/>
      <c r="W2168" s="41"/>
      <c r="Y2168" s="41"/>
      <c r="AA2168" s="41"/>
      <c r="AC2168" s="41"/>
      <c r="AE2168" s="41"/>
      <c r="AG2168" s="41"/>
      <c r="AI2168" s="41"/>
      <c r="AK2168" s="41"/>
      <c r="AM2168" s="41"/>
      <c r="AO2168" s="41"/>
      <c r="AQ2168" s="41"/>
      <c r="AS2168" s="41"/>
      <c r="AU2168" s="41"/>
      <c r="AW2168" s="41"/>
      <c r="AY2168" s="41"/>
      <c r="BA2168" s="41"/>
      <c r="BC2168" s="41"/>
      <c r="BE2168" s="41"/>
      <c r="BG2168" s="41"/>
      <c r="BI2168" s="41"/>
      <c r="BK2168" s="41"/>
      <c r="BM2168" s="41"/>
      <c r="BO2168" s="41"/>
    </row>
    <row r="2169" spans="13:67" x14ac:dyDescent="0.2">
      <c r="M2169" s="41"/>
      <c r="O2169" s="41"/>
      <c r="Q2169" s="41"/>
      <c r="S2169" s="41"/>
      <c r="U2169" s="41"/>
      <c r="W2169" s="41"/>
      <c r="Y2169" s="41"/>
      <c r="AA2169" s="41"/>
      <c r="AC2169" s="41"/>
      <c r="AE2169" s="41"/>
      <c r="AG2169" s="41"/>
      <c r="AI2169" s="41"/>
      <c r="AK2169" s="41"/>
      <c r="AM2169" s="41"/>
      <c r="AO2169" s="41"/>
      <c r="AQ2169" s="41"/>
      <c r="AS2169" s="41"/>
      <c r="AU2169" s="41"/>
      <c r="AW2169" s="41"/>
      <c r="AY2169" s="41"/>
      <c r="BA2169" s="41"/>
      <c r="BC2169" s="41"/>
      <c r="BE2169" s="41"/>
      <c r="BG2169" s="41"/>
      <c r="BI2169" s="41"/>
      <c r="BK2169" s="41"/>
      <c r="BM2169" s="41"/>
      <c r="BO2169" s="41"/>
    </row>
    <row r="2170" spans="13:67" x14ac:dyDescent="0.2">
      <c r="M2170" s="41"/>
      <c r="O2170" s="41"/>
      <c r="Q2170" s="41"/>
      <c r="S2170" s="41"/>
      <c r="U2170" s="41"/>
      <c r="W2170" s="41"/>
      <c r="Y2170" s="41"/>
      <c r="AA2170" s="41"/>
      <c r="AC2170" s="41"/>
      <c r="AE2170" s="41"/>
      <c r="AG2170" s="41"/>
      <c r="AI2170" s="41"/>
      <c r="AK2170" s="41"/>
      <c r="AM2170" s="41"/>
      <c r="AO2170" s="41"/>
      <c r="AQ2170" s="41"/>
      <c r="AS2170" s="41"/>
      <c r="AU2170" s="41"/>
      <c r="AW2170" s="41"/>
      <c r="AY2170" s="41"/>
      <c r="BA2170" s="41"/>
      <c r="BC2170" s="41"/>
      <c r="BE2170" s="41"/>
      <c r="BG2170" s="41"/>
      <c r="BI2170" s="41"/>
      <c r="BK2170" s="41"/>
      <c r="BM2170" s="41"/>
      <c r="BO2170" s="41"/>
    </row>
    <row r="2171" spans="13:67" x14ac:dyDescent="0.2">
      <c r="M2171" s="41"/>
      <c r="O2171" s="41"/>
      <c r="Q2171" s="41"/>
      <c r="S2171" s="41"/>
      <c r="U2171" s="41"/>
      <c r="W2171" s="41"/>
      <c r="Y2171" s="41"/>
      <c r="AA2171" s="41"/>
      <c r="AC2171" s="41"/>
      <c r="AE2171" s="41"/>
      <c r="AG2171" s="41"/>
      <c r="AI2171" s="41"/>
      <c r="AK2171" s="41"/>
      <c r="AM2171" s="41"/>
      <c r="AO2171" s="41"/>
      <c r="AQ2171" s="41"/>
      <c r="AS2171" s="41"/>
      <c r="AU2171" s="41"/>
      <c r="AW2171" s="41"/>
      <c r="AY2171" s="41"/>
      <c r="BA2171" s="41"/>
      <c r="BC2171" s="41"/>
      <c r="BE2171" s="41"/>
      <c r="BG2171" s="41"/>
      <c r="BI2171" s="41"/>
      <c r="BK2171" s="41"/>
      <c r="BM2171" s="41"/>
      <c r="BO2171" s="41"/>
    </row>
    <row r="2172" spans="13:67" x14ac:dyDescent="0.2">
      <c r="M2172" s="41"/>
      <c r="O2172" s="41"/>
      <c r="Q2172" s="41"/>
      <c r="S2172" s="41"/>
      <c r="U2172" s="41"/>
      <c r="W2172" s="41"/>
      <c r="Y2172" s="41"/>
      <c r="AA2172" s="41"/>
      <c r="AC2172" s="41"/>
      <c r="AE2172" s="41"/>
      <c r="AG2172" s="41"/>
      <c r="AI2172" s="41"/>
      <c r="AK2172" s="41"/>
      <c r="AM2172" s="41"/>
      <c r="AO2172" s="41"/>
      <c r="AQ2172" s="41"/>
      <c r="AS2172" s="41"/>
      <c r="AU2172" s="41"/>
      <c r="AW2172" s="41"/>
      <c r="AY2172" s="41"/>
      <c r="BA2172" s="41"/>
      <c r="BC2172" s="41"/>
      <c r="BE2172" s="41"/>
      <c r="BG2172" s="41"/>
      <c r="BI2172" s="41"/>
      <c r="BK2172" s="41"/>
      <c r="BM2172" s="41"/>
      <c r="BO2172" s="41"/>
    </row>
    <row r="2173" spans="13:67" x14ac:dyDescent="0.2">
      <c r="M2173" s="41"/>
      <c r="O2173" s="41"/>
      <c r="Q2173" s="41"/>
      <c r="S2173" s="41"/>
      <c r="U2173" s="41"/>
      <c r="W2173" s="41"/>
      <c r="Y2173" s="41"/>
      <c r="AA2173" s="41"/>
      <c r="AC2173" s="41"/>
      <c r="AE2173" s="41"/>
      <c r="AG2173" s="41"/>
      <c r="AI2173" s="41"/>
      <c r="AK2173" s="41"/>
      <c r="AM2173" s="41"/>
      <c r="AO2173" s="41"/>
      <c r="AQ2173" s="41"/>
      <c r="AS2173" s="41"/>
      <c r="AU2173" s="41"/>
      <c r="AW2173" s="41"/>
      <c r="AY2173" s="41"/>
      <c r="BA2173" s="41"/>
      <c r="BC2173" s="41"/>
      <c r="BE2173" s="41"/>
      <c r="BG2173" s="41"/>
      <c r="BI2173" s="41"/>
      <c r="BK2173" s="41"/>
      <c r="BM2173" s="41"/>
      <c r="BO2173" s="41"/>
    </row>
    <row r="2174" spans="13:67" x14ac:dyDescent="0.2">
      <c r="M2174" s="41"/>
      <c r="O2174" s="41"/>
      <c r="Q2174" s="41"/>
      <c r="S2174" s="41"/>
      <c r="U2174" s="41"/>
      <c r="W2174" s="41"/>
      <c r="Y2174" s="41"/>
      <c r="AA2174" s="41"/>
      <c r="AC2174" s="41"/>
      <c r="AE2174" s="41"/>
      <c r="AG2174" s="41"/>
      <c r="AI2174" s="41"/>
      <c r="AK2174" s="41"/>
      <c r="AM2174" s="41"/>
      <c r="AO2174" s="41"/>
      <c r="AQ2174" s="41"/>
      <c r="AS2174" s="41"/>
      <c r="AU2174" s="41"/>
      <c r="AW2174" s="41"/>
      <c r="AY2174" s="41"/>
      <c r="BA2174" s="41"/>
      <c r="BC2174" s="41"/>
      <c r="BE2174" s="41"/>
      <c r="BG2174" s="41"/>
      <c r="BI2174" s="41"/>
      <c r="BK2174" s="41"/>
      <c r="BM2174" s="41"/>
      <c r="BO2174" s="41"/>
    </row>
    <row r="2175" spans="13:67" x14ac:dyDescent="0.2">
      <c r="M2175" s="41"/>
      <c r="O2175" s="41"/>
      <c r="Q2175" s="41"/>
      <c r="S2175" s="41"/>
      <c r="U2175" s="41"/>
      <c r="W2175" s="41"/>
      <c r="Y2175" s="41"/>
      <c r="AA2175" s="41"/>
      <c r="AC2175" s="41"/>
      <c r="AE2175" s="41"/>
      <c r="AG2175" s="41"/>
      <c r="AI2175" s="41"/>
      <c r="AK2175" s="41"/>
      <c r="AM2175" s="41"/>
      <c r="AO2175" s="41"/>
      <c r="AQ2175" s="41"/>
      <c r="AS2175" s="41"/>
      <c r="AU2175" s="41"/>
      <c r="AW2175" s="41"/>
      <c r="AY2175" s="41"/>
      <c r="BA2175" s="41"/>
      <c r="BC2175" s="41"/>
      <c r="BE2175" s="41"/>
      <c r="BG2175" s="41"/>
      <c r="BI2175" s="41"/>
      <c r="BK2175" s="41"/>
      <c r="BM2175" s="41"/>
      <c r="BO2175" s="41"/>
    </row>
    <row r="2176" spans="13:67" x14ac:dyDescent="0.2">
      <c r="M2176" s="41"/>
      <c r="O2176" s="41"/>
      <c r="Q2176" s="41"/>
      <c r="S2176" s="41"/>
      <c r="U2176" s="41"/>
      <c r="W2176" s="41"/>
      <c r="Y2176" s="41"/>
      <c r="AA2176" s="41"/>
      <c r="AC2176" s="41"/>
      <c r="AE2176" s="41"/>
      <c r="AG2176" s="41"/>
      <c r="AI2176" s="41"/>
      <c r="AK2176" s="41"/>
      <c r="AM2176" s="41"/>
      <c r="AO2176" s="41"/>
      <c r="AQ2176" s="41"/>
      <c r="AS2176" s="41"/>
      <c r="AU2176" s="41"/>
      <c r="AW2176" s="41"/>
      <c r="AY2176" s="41"/>
      <c r="BA2176" s="41"/>
      <c r="BC2176" s="41"/>
      <c r="BE2176" s="41"/>
      <c r="BG2176" s="41"/>
      <c r="BI2176" s="41"/>
      <c r="BK2176" s="41"/>
      <c r="BM2176" s="41"/>
      <c r="BO2176" s="41"/>
    </row>
    <row r="2177" spans="13:67" x14ac:dyDescent="0.2">
      <c r="M2177" s="41"/>
      <c r="O2177" s="41"/>
      <c r="Q2177" s="41"/>
      <c r="S2177" s="41"/>
      <c r="U2177" s="41"/>
      <c r="W2177" s="41"/>
      <c r="Y2177" s="41"/>
      <c r="AA2177" s="41"/>
      <c r="AC2177" s="41"/>
      <c r="AE2177" s="41"/>
      <c r="AG2177" s="41"/>
      <c r="AI2177" s="41"/>
      <c r="AK2177" s="41"/>
      <c r="AM2177" s="41"/>
      <c r="AO2177" s="41"/>
      <c r="AQ2177" s="41"/>
      <c r="AS2177" s="41"/>
      <c r="AU2177" s="41"/>
      <c r="AW2177" s="41"/>
      <c r="AY2177" s="41"/>
      <c r="BA2177" s="41"/>
      <c r="BC2177" s="41"/>
      <c r="BE2177" s="41"/>
      <c r="BG2177" s="41"/>
      <c r="BI2177" s="41"/>
      <c r="BK2177" s="41"/>
      <c r="BM2177" s="41"/>
      <c r="BO2177" s="41"/>
    </row>
    <row r="2178" spans="13:67" x14ac:dyDescent="0.2">
      <c r="M2178" s="41"/>
      <c r="O2178" s="41"/>
      <c r="Q2178" s="41"/>
      <c r="S2178" s="41"/>
      <c r="U2178" s="41"/>
      <c r="W2178" s="41"/>
      <c r="Y2178" s="41"/>
      <c r="AA2178" s="41"/>
      <c r="AC2178" s="41"/>
      <c r="AE2178" s="41"/>
      <c r="AG2178" s="41"/>
      <c r="AI2178" s="41"/>
      <c r="AK2178" s="41"/>
      <c r="AM2178" s="41"/>
      <c r="AO2178" s="41"/>
      <c r="AQ2178" s="41"/>
      <c r="AS2178" s="41"/>
      <c r="AU2178" s="41"/>
      <c r="AW2178" s="41"/>
      <c r="AY2178" s="41"/>
      <c r="BA2178" s="41"/>
      <c r="BC2178" s="41"/>
      <c r="BE2178" s="41"/>
      <c r="BG2178" s="41"/>
      <c r="BI2178" s="41"/>
      <c r="BK2178" s="41"/>
      <c r="BM2178" s="41"/>
      <c r="BO2178" s="41"/>
    </row>
    <row r="2179" spans="13:67" x14ac:dyDescent="0.2">
      <c r="M2179" s="41"/>
      <c r="O2179" s="41"/>
      <c r="Q2179" s="41"/>
      <c r="S2179" s="41"/>
      <c r="U2179" s="41"/>
      <c r="W2179" s="41"/>
      <c r="Y2179" s="41"/>
      <c r="AA2179" s="41"/>
      <c r="AC2179" s="41"/>
      <c r="AE2179" s="41"/>
      <c r="AG2179" s="41"/>
      <c r="AI2179" s="41"/>
      <c r="AK2179" s="41"/>
      <c r="AM2179" s="41"/>
      <c r="AO2179" s="41"/>
      <c r="AQ2179" s="41"/>
      <c r="AS2179" s="41"/>
      <c r="AU2179" s="41"/>
      <c r="AW2179" s="41"/>
      <c r="AY2179" s="41"/>
      <c r="BA2179" s="41"/>
      <c r="BC2179" s="41"/>
      <c r="BE2179" s="41"/>
      <c r="BG2179" s="41"/>
      <c r="BI2179" s="41"/>
      <c r="BK2179" s="41"/>
      <c r="BM2179" s="41"/>
      <c r="BO2179" s="41"/>
    </row>
    <row r="2180" spans="13:67" x14ac:dyDescent="0.2">
      <c r="M2180" s="41"/>
      <c r="O2180" s="41"/>
      <c r="Q2180" s="41"/>
      <c r="S2180" s="41"/>
      <c r="U2180" s="41"/>
      <c r="W2180" s="41"/>
      <c r="Y2180" s="41"/>
      <c r="AA2180" s="41"/>
      <c r="AC2180" s="41"/>
      <c r="AE2180" s="41"/>
      <c r="AG2180" s="41"/>
      <c r="AI2180" s="41"/>
      <c r="AK2180" s="41"/>
      <c r="AM2180" s="41"/>
      <c r="AO2180" s="41"/>
      <c r="AQ2180" s="41"/>
      <c r="AS2180" s="41"/>
      <c r="AU2180" s="41"/>
      <c r="AW2180" s="41"/>
      <c r="AY2180" s="41"/>
      <c r="BA2180" s="41"/>
      <c r="BC2180" s="41"/>
      <c r="BE2180" s="41"/>
      <c r="BG2180" s="41"/>
      <c r="BI2180" s="41"/>
      <c r="BK2180" s="41"/>
      <c r="BM2180" s="41"/>
      <c r="BO2180" s="41"/>
    </row>
    <row r="2181" spans="13:67" x14ac:dyDescent="0.2">
      <c r="M2181" s="41"/>
      <c r="O2181" s="41"/>
      <c r="Q2181" s="41"/>
      <c r="S2181" s="41"/>
      <c r="U2181" s="41"/>
      <c r="W2181" s="41"/>
      <c r="Y2181" s="41"/>
      <c r="AA2181" s="41"/>
      <c r="AC2181" s="41"/>
      <c r="AE2181" s="41"/>
      <c r="AG2181" s="41"/>
      <c r="AI2181" s="41"/>
      <c r="AK2181" s="41"/>
      <c r="AM2181" s="41"/>
      <c r="AO2181" s="41"/>
      <c r="AQ2181" s="41"/>
      <c r="AS2181" s="41"/>
      <c r="AU2181" s="41"/>
      <c r="AW2181" s="41"/>
      <c r="AY2181" s="41"/>
      <c r="BA2181" s="41"/>
      <c r="BC2181" s="41"/>
      <c r="BE2181" s="41"/>
      <c r="BG2181" s="41"/>
      <c r="BI2181" s="41"/>
      <c r="BK2181" s="41"/>
      <c r="BM2181" s="41"/>
      <c r="BO2181" s="41"/>
    </row>
    <row r="2182" spans="13:67" x14ac:dyDescent="0.2">
      <c r="M2182" s="41"/>
      <c r="O2182" s="41"/>
      <c r="Q2182" s="41"/>
      <c r="S2182" s="41"/>
      <c r="U2182" s="41"/>
      <c r="W2182" s="41"/>
      <c r="Y2182" s="41"/>
      <c r="AA2182" s="41"/>
      <c r="AC2182" s="41"/>
      <c r="AE2182" s="41"/>
      <c r="AG2182" s="41"/>
      <c r="AI2182" s="41"/>
      <c r="AK2182" s="41"/>
      <c r="AM2182" s="41"/>
      <c r="AO2182" s="41"/>
      <c r="AQ2182" s="41"/>
      <c r="AS2182" s="41"/>
      <c r="AU2182" s="41"/>
      <c r="AW2182" s="41"/>
      <c r="AY2182" s="41"/>
      <c r="BA2182" s="41"/>
      <c r="BC2182" s="41"/>
      <c r="BE2182" s="41"/>
      <c r="BG2182" s="41"/>
      <c r="BI2182" s="41"/>
      <c r="BK2182" s="41"/>
      <c r="BM2182" s="41"/>
      <c r="BO2182" s="41"/>
    </row>
    <row r="2183" spans="13:67" x14ac:dyDescent="0.2">
      <c r="M2183" s="41"/>
      <c r="O2183" s="41"/>
      <c r="Q2183" s="41"/>
      <c r="S2183" s="41"/>
      <c r="U2183" s="41"/>
      <c r="W2183" s="41"/>
      <c r="Y2183" s="41"/>
      <c r="AA2183" s="41"/>
      <c r="AC2183" s="41"/>
      <c r="AE2183" s="41"/>
      <c r="AG2183" s="41"/>
      <c r="AI2183" s="41"/>
      <c r="AK2183" s="41"/>
      <c r="AM2183" s="41"/>
      <c r="AO2183" s="41"/>
      <c r="AQ2183" s="41"/>
      <c r="AS2183" s="41"/>
      <c r="AU2183" s="41"/>
      <c r="AW2183" s="41"/>
      <c r="AY2183" s="41"/>
      <c r="BA2183" s="41"/>
      <c r="BC2183" s="41"/>
      <c r="BE2183" s="41"/>
      <c r="BG2183" s="41"/>
      <c r="BI2183" s="41"/>
      <c r="BK2183" s="41"/>
      <c r="BM2183" s="41"/>
      <c r="BO2183" s="41"/>
    </row>
    <row r="2184" spans="13:67" x14ac:dyDescent="0.2">
      <c r="M2184" s="41"/>
      <c r="O2184" s="41"/>
      <c r="Q2184" s="41"/>
      <c r="S2184" s="41"/>
      <c r="U2184" s="41"/>
      <c r="W2184" s="41"/>
      <c r="Y2184" s="41"/>
      <c r="AA2184" s="41"/>
      <c r="AC2184" s="41"/>
      <c r="AE2184" s="41"/>
      <c r="AG2184" s="41"/>
      <c r="AI2184" s="41"/>
      <c r="AK2184" s="41"/>
      <c r="AM2184" s="41"/>
      <c r="AO2184" s="41"/>
      <c r="AQ2184" s="41"/>
      <c r="AS2184" s="41"/>
      <c r="AU2184" s="41"/>
      <c r="AW2184" s="41"/>
      <c r="AY2184" s="41"/>
      <c r="BA2184" s="41"/>
      <c r="BC2184" s="41"/>
      <c r="BE2184" s="41"/>
      <c r="BG2184" s="41"/>
      <c r="BI2184" s="41"/>
      <c r="BK2184" s="41"/>
      <c r="BM2184" s="41"/>
      <c r="BO2184" s="41"/>
    </row>
    <row r="2185" spans="13:67" x14ac:dyDescent="0.2">
      <c r="M2185" s="41"/>
      <c r="O2185" s="41"/>
      <c r="Q2185" s="41"/>
      <c r="S2185" s="41"/>
      <c r="U2185" s="41"/>
      <c r="W2185" s="41"/>
      <c r="Y2185" s="41"/>
      <c r="AA2185" s="41"/>
      <c r="AC2185" s="41"/>
      <c r="AE2185" s="41"/>
      <c r="AG2185" s="41"/>
      <c r="AI2185" s="41"/>
      <c r="AK2185" s="41"/>
      <c r="AM2185" s="41"/>
      <c r="AO2185" s="41"/>
      <c r="AQ2185" s="41"/>
      <c r="AS2185" s="41"/>
      <c r="AU2185" s="41"/>
      <c r="AW2185" s="41"/>
      <c r="AY2185" s="41"/>
      <c r="BA2185" s="41"/>
      <c r="BC2185" s="41"/>
      <c r="BE2185" s="41"/>
      <c r="BG2185" s="41"/>
      <c r="BI2185" s="41"/>
      <c r="BK2185" s="41"/>
      <c r="BM2185" s="41"/>
      <c r="BO2185" s="41"/>
    </row>
    <row r="2186" spans="13:67" x14ac:dyDescent="0.2">
      <c r="M2186" s="41"/>
      <c r="O2186" s="41"/>
      <c r="Q2186" s="41"/>
      <c r="S2186" s="41"/>
      <c r="U2186" s="41"/>
      <c r="W2186" s="41"/>
      <c r="Y2186" s="41"/>
      <c r="AA2186" s="41"/>
      <c r="AC2186" s="41"/>
      <c r="AE2186" s="41"/>
      <c r="AG2186" s="41"/>
      <c r="AI2186" s="41"/>
      <c r="AK2186" s="41"/>
      <c r="AM2186" s="41"/>
      <c r="AO2186" s="41"/>
      <c r="AQ2186" s="41"/>
      <c r="AS2186" s="41"/>
      <c r="AU2186" s="41"/>
      <c r="AW2186" s="41"/>
      <c r="AY2186" s="41"/>
      <c r="BA2186" s="41"/>
      <c r="BC2186" s="41"/>
      <c r="BE2186" s="41"/>
      <c r="BG2186" s="41"/>
      <c r="BI2186" s="41"/>
      <c r="BK2186" s="41"/>
      <c r="BM2186" s="41"/>
      <c r="BO2186" s="41"/>
    </row>
    <row r="2187" spans="13:67" x14ac:dyDescent="0.2">
      <c r="M2187" s="41"/>
      <c r="O2187" s="41"/>
      <c r="Q2187" s="41"/>
      <c r="S2187" s="41"/>
      <c r="U2187" s="41"/>
      <c r="W2187" s="41"/>
      <c r="Y2187" s="41"/>
      <c r="AA2187" s="41"/>
      <c r="AC2187" s="41"/>
      <c r="AE2187" s="41"/>
      <c r="AG2187" s="41"/>
      <c r="AI2187" s="41"/>
      <c r="AK2187" s="41"/>
      <c r="AM2187" s="41"/>
      <c r="AO2187" s="41"/>
      <c r="AQ2187" s="41"/>
      <c r="AS2187" s="41"/>
      <c r="AU2187" s="41"/>
      <c r="AW2187" s="41"/>
      <c r="AY2187" s="41"/>
      <c r="BA2187" s="41"/>
      <c r="BC2187" s="41"/>
      <c r="BE2187" s="41"/>
      <c r="BG2187" s="41"/>
      <c r="BI2187" s="41"/>
      <c r="BK2187" s="41"/>
      <c r="BM2187" s="41"/>
      <c r="BO2187" s="41"/>
    </row>
    <row r="2188" spans="13:67" x14ac:dyDescent="0.2">
      <c r="M2188" s="41"/>
      <c r="O2188" s="41"/>
      <c r="Q2188" s="41"/>
      <c r="S2188" s="41"/>
      <c r="U2188" s="41"/>
      <c r="W2188" s="41"/>
      <c r="Y2188" s="41"/>
      <c r="AA2188" s="41"/>
      <c r="AC2188" s="41"/>
      <c r="AE2188" s="41"/>
      <c r="AG2188" s="41"/>
      <c r="AI2188" s="41"/>
      <c r="AK2188" s="41"/>
      <c r="AM2188" s="41"/>
      <c r="AO2188" s="41"/>
      <c r="AQ2188" s="41"/>
      <c r="AS2188" s="41"/>
      <c r="AU2188" s="41"/>
      <c r="AW2188" s="41"/>
      <c r="AY2188" s="41"/>
      <c r="BA2188" s="41"/>
      <c r="BC2188" s="41"/>
      <c r="BE2188" s="41"/>
      <c r="BG2188" s="41"/>
      <c r="BI2188" s="41"/>
      <c r="BK2188" s="41"/>
      <c r="BM2188" s="41"/>
      <c r="BO2188" s="41"/>
    </row>
    <row r="2189" spans="13:67" x14ac:dyDescent="0.2">
      <c r="M2189" s="41"/>
      <c r="O2189" s="41"/>
      <c r="Q2189" s="41"/>
      <c r="S2189" s="41"/>
      <c r="U2189" s="41"/>
      <c r="W2189" s="41"/>
      <c r="Y2189" s="41"/>
      <c r="AA2189" s="41"/>
      <c r="AC2189" s="41"/>
      <c r="AE2189" s="41"/>
      <c r="AG2189" s="41"/>
      <c r="AI2189" s="41"/>
      <c r="AK2189" s="41"/>
      <c r="AM2189" s="41"/>
      <c r="AO2189" s="41"/>
      <c r="AQ2189" s="41"/>
      <c r="AS2189" s="41"/>
      <c r="AU2189" s="41"/>
      <c r="AW2189" s="41"/>
      <c r="AY2189" s="41"/>
      <c r="BA2189" s="41"/>
      <c r="BC2189" s="41"/>
      <c r="BE2189" s="41"/>
      <c r="BG2189" s="41"/>
      <c r="BI2189" s="41"/>
      <c r="BK2189" s="41"/>
      <c r="BM2189" s="41"/>
      <c r="BO2189" s="41"/>
    </row>
    <row r="2190" spans="13:67" x14ac:dyDescent="0.2">
      <c r="M2190" s="41"/>
      <c r="O2190" s="41"/>
      <c r="Q2190" s="41"/>
      <c r="S2190" s="41"/>
      <c r="U2190" s="41"/>
      <c r="W2190" s="41"/>
      <c r="Y2190" s="41"/>
      <c r="AA2190" s="41"/>
      <c r="AC2190" s="41"/>
      <c r="AE2190" s="41"/>
      <c r="AG2190" s="41"/>
      <c r="AI2190" s="41"/>
      <c r="AK2190" s="41"/>
      <c r="AM2190" s="41"/>
      <c r="AO2190" s="41"/>
      <c r="AQ2190" s="41"/>
      <c r="AS2190" s="41"/>
      <c r="AU2190" s="41"/>
      <c r="AW2190" s="41"/>
      <c r="AY2190" s="41"/>
      <c r="BA2190" s="41"/>
      <c r="BC2190" s="41"/>
      <c r="BE2190" s="41"/>
      <c r="BG2190" s="41"/>
      <c r="BI2190" s="41"/>
      <c r="BK2190" s="41"/>
      <c r="BM2190" s="41"/>
      <c r="BO2190" s="41"/>
    </row>
    <row r="2191" spans="13:67" x14ac:dyDescent="0.2">
      <c r="M2191" s="41"/>
      <c r="O2191" s="41"/>
      <c r="Q2191" s="41"/>
      <c r="S2191" s="41"/>
      <c r="U2191" s="41"/>
      <c r="W2191" s="41"/>
      <c r="Y2191" s="41"/>
      <c r="AA2191" s="41"/>
      <c r="AC2191" s="41"/>
      <c r="AE2191" s="41"/>
      <c r="AG2191" s="41"/>
      <c r="AI2191" s="41"/>
      <c r="AK2191" s="41"/>
      <c r="AM2191" s="41"/>
      <c r="AO2191" s="41"/>
      <c r="AQ2191" s="41"/>
      <c r="AS2191" s="41"/>
      <c r="AU2191" s="41"/>
      <c r="AW2191" s="41"/>
      <c r="AY2191" s="41"/>
      <c r="BA2191" s="41"/>
      <c r="BC2191" s="41"/>
      <c r="BE2191" s="41"/>
      <c r="BG2191" s="41"/>
      <c r="BI2191" s="41"/>
      <c r="BK2191" s="41"/>
      <c r="BM2191" s="41"/>
      <c r="BO2191" s="41"/>
    </row>
    <row r="2192" spans="13:67" x14ac:dyDescent="0.2">
      <c r="M2192" s="41"/>
      <c r="O2192" s="41"/>
      <c r="Q2192" s="41"/>
      <c r="S2192" s="41"/>
      <c r="U2192" s="41"/>
      <c r="W2192" s="41"/>
      <c r="Y2192" s="41"/>
      <c r="AA2192" s="41"/>
      <c r="AC2192" s="41"/>
      <c r="AE2192" s="41"/>
      <c r="AG2192" s="41"/>
      <c r="AI2192" s="41"/>
      <c r="AK2192" s="41"/>
      <c r="AM2192" s="41"/>
      <c r="AO2192" s="41"/>
      <c r="AQ2192" s="41"/>
      <c r="AS2192" s="41"/>
      <c r="AU2192" s="41"/>
      <c r="AW2192" s="41"/>
      <c r="AY2192" s="41"/>
      <c r="BA2192" s="41"/>
      <c r="BC2192" s="41"/>
      <c r="BE2192" s="41"/>
      <c r="BG2192" s="41"/>
      <c r="BI2192" s="41"/>
      <c r="BK2192" s="41"/>
      <c r="BM2192" s="41"/>
      <c r="BO2192" s="41"/>
    </row>
    <row r="2193" spans="13:67" x14ac:dyDescent="0.2">
      <c r="M2193" s="41"/>
      <c r="O2193" s="41"/>
      <c r="Q2193" s="41"/>
      <c r="S2193" s="41"/>
      <c r="U2193" s="41"/>
      <c r="W2193" s="41"/>
      <c r="Y2193" s="41"/>
      <c r="AA2193" s="41"/>
      <c r="AC2193" s="41"/>
      <c r="AE2193" s="41"/>
      <c r="AG2193" s="41"/>
      <c r="AI2193" s="41"/>
      <c r="AK2193" s="41"/>
      <c r="AM2193" s="41"/>
      <c r="AO2193" s="41"/>
      <c r="AQ2193" s="41"/>
      <c r="AS2193" s="41"/>
      <c r="AU2193" s="41"/>
      <c r="AW2193" s="41"/>
      <c r="AY2193" s="41"/>
      <c r="BA2193" s="41"/>
      <c r="BC2193" s="41"/>
      <c r="BE2193" s="41"/>
      <c r="BG2193" s="41"/>
      <c r="BI2193" s="41"/>
      <c r="BK2193" s="41"/>
      <c r="BM2193" s="41"/>
      <c r="BO2193" s="41"/>
    </row>
    <row r="2194" spans="13:67" x14ac:dyDescent="0.2">
      <c r="M2194" s="41"/>
      <c r="O2194" s="41"/>
      <c r="Q2194" s="41"/>
      <c r="S2194" s="41"/>
      <c r="U2194" s="41"/>
      <c r="W2194" s="41"/>
      <c r="Y2194" s="41"/>
      <c r="AA2194" s="41"/>
      <c r="AC2194" s="41"/>
      <c r="AE2194" s="41"/>
      <c r="AG2194" s="41"/>
      <c r="AI2194" s="41"/>
      <c r="AK2194" s="41"/>
      <c r="AM2194" s="41"/>
      <c r="AO2194" s="41"/>
      <c r="AQ2194" s="41"/>
      <c r="AS2194" s="41"/>
      <c r="AU2194" s="41"/>
      <c r="AW2194" s="41"/>
      <c r="AY2194" s="41"/>
      <c r="BA2194" s="41"/>
      <c r="BC2194" s="41"/>
      <c r="BE2194" s="41"/>
      <c r="BG2194" s="41"/>
      <c r="BI2194" s="41"/>
      <c r="BK2194" s="41"/>
      <c r="BM2194" s="41"/>
      <c r="BO2194" s="41"/>
    </row>
    <row r="2195" spans="13:67" x14ac:dyDescent="0.2">
      <c r="M2195" s="41"/>
      <c r="O2195" s="41"/>
      <c r="Q2195" s="41"/>
      <c r="S2195" s="41"/>
      <c r="U2195" s="41"/>
      <c r="W2195" s="41"/>
      <c r="Y2195" s="41"/>
      <c r="AA2195" s="41"/>
      <c r="AC2195" s="41"/>
      <c r="AE2195" s="41"/>
      <c r="AG2195" s="41"/>
      <c r="AI2195" s="41"/>
      <c r="AK2195" s="41"/>
      <c r="AM2195" s="41"/>
      <c r="AO2195" s="41"/>
      <c r="AQ2195" s="41"/>
      <c r="AS2195" s="41"/>
      <c r="AU2195" s="41"/>
      <c r="AW2195" s="41"/>
      <c r="AY2195" s="41"/>
      <c r="BA2195" s="41"/>
      <c r="BC2195" s="41"/>
      <c r="BE2195" s="41"/>
      <c r="BG2195" s="41"/>
      <c r="BI2195" s="41"/>
      <c r="BK2195" s="41"/>
      <c r="BM2195" s="41"/>
      <c r="BO2195" s="41"/>
    </row>
    <row r="2196" spans="13:67" x14ac:dyDescent="0.2">
      <c r="M2196" s="41"/>
      <c r="O2196" s="41"/>
      <c r="Q2196" s="41"/>
      <c r="S2196" s="41"/>
      <c r="U2196" s="41"/>
      <c r="W2196" s="41"/>
      <c r="Y2196" s="41"/>
      <c r="AA2196" s="41"/>
      <c r="AC2196" s="41"/>
      <c r="AE2196" s="41"/>
      <c r="AG2196" s="41"/>
      <c r="AI2196" s="41"/>
      <c r="AK2196" s="41"/>
      <c r="AM2196" s="41"/>
      <c r="AO2196" s="41"/>
      <c r="AQ2196" s="41"/>
      <c r="AS2196" s="41"/>
      <c r="AU2196" s="41"/>
      <c r="AW2196" s="41"/>
      <c r="AY2196" s="41"/>
      <c r="BA2196" s="41"/>
      <c r="BC2196" s="41"/>
      <c r="BE2196" s="41"/>
      <c r="BG2196" s="41"/>
      <c r="BI2196" s="41"/>
      <c r="BK2196" s="41"/>
      <c r="BM2196" s="41"/>
      <c r="BO2196" s="41"/>
    </row>
    <row r="2197" spans="13:67" x14ac:dyDescent="0.2">
      <c r="M2197" s="41"/>
      <c r="O2197" s="41"/>
      <c r="Q2197" s="41"/>
      <c r="S2197" s="41"/>
      <c r="U2197" s="41"/>
      <c r="W2197" s="41"/>
      <c r="Y2197" s="41"/>
      <c r="AA2197" s="41"/>
      <c r="AC2197" s="41"/>
      <c r="AE2197" s="41"/>
      <c r="AG2197" s="41"/>
      <c r="AI2197" s="41"/>
      <c r="AK2197" s="41"/>
      <c r="AM2197" s="41"/>
      <c r="AO2197" s="41"/>
      <c r="AQ2197" s="41"/>
      <c r="AS2197" s="41"/>
      <c r="AU2197" s="41"/>
      <c r="AW2197" s="41"/>
      <c r="AY2197" s="41"/>
      <c r="BA2197" s="41"/>
      <c r="BC2197" s="41"/>
      <c r="BE2197" s="41"/>
      <c r="BG2197" s="41"/>
      <c r="BI2197" s="41"/>
      <c r="BK2197" s="41"/>
      <c r="BM2197" s="41"/>
      <c r="BO2197" s="41"/>
    </row>
    <row r="2198" spans="13:67" x14ac:dyDescent="0.2">
      <c r="M2198" s="41"/>
      <c r="O2198" s="41"/>
      <c r="Q2198" s="41"/>
      <c r="S2198" s="41"/>
      <c r="U2198" s="41"/>
      <c r="W2198" s="41"/>
      <c r="Y2198" s="41"/>
      <c r="AA2198" s="41"/>
      <c r="AC2198" s="41"/>
      <c r="AE2198" s="41"/>
      <c r="AG2198" s="41"/>
      <c r="AI2198" s="41"/>
      <c r="AK2198" s="41"/>
      <c r="AM2198" s="41"/>
      <c r="AO2198" s="41"/>
      <c r="AQ2198" s="41"/>
      <c r="AS2198" s="41"/>
      <c r="AU2198" s="41"/>
      <c r="AW2198" s="41"/>
      <c r="AY2198" s="41"/>
      <c r="BA2198" s="41"/>
      <c r="BC2198" s="41"/>
      <c r="BE2198" s="41"/>
      <c r="BG2198" s="41"/>
      <c r="BI2198" s="41"/>
      <c r="BK2198" s="41"/>
      <c r="BM2198" s="41"/>
      <c r="BO2198" s="41"/>
    </row>
    <row r="2199" spans="13:67" x14ac:dyDescent="0.2">
      <c r="M2199" s="41"/>
      <c r="O2199" s="41"/>
      <c r="Q2199" s="41"/>
      <c r="S2199" s="41"/>
      <c r="U2199" s="41"/>
      <c r="W2199" s="41"/>
      <c r="Y2199" s="41"/>
      <c r="AA2199" s="41"/>
      <c r="AC2199" s="41"/>
      <c r="AE2199" s="41"/>
      <c r="AG2199" s="41"/>
      <c r="AI2199" s="41"/>
      <c r="AK2199" s="41"/>
      <c r="AM2199" s="41"/>
      <c r="AO2199" s="41"/>
      <c r="AQ2199" s="41"/>
      <c r="AS2199" s="41"/>
      <c r="AU2199" s="41"/>
      <c r="AW2199" s="41"/>
      <c r="AY2199" s="41"/>
      <c r="BA2199" s="41"/>
      <c r="BC2199" s="41"/>
      <c r="BE2199" s="41"/>
      <c r="BG2199" s="41"/>
      <c r="BI2199" s="41"/>
      <c r="BK2199" s="41"/>
      <c r="BM2199" s="41"/>
      <c r="BO2199" s="41"/>
    </row>
    <row r="2200" spans="13:67" x14ac:dyDescent="0.2">
      <c r="M2200" s="41"/>
      <c r="O2200" s="41"/>
      <c r="Q2200" s="41"/>
      <c r="S2200" s="41"/>
      <c r="U2200" s="41"/>
      <c r="W2200" s="41"/>
      <c r="Y2200" s="41"/>
      <c r="AA2200" s="41"/>
      <c r="AC2200" s="41"/>
      <c r="AE2200" s="41"/>
      <c r="AG2200" s="41"/>
      <c r="AI2200" s="41"/>
      <c r="AK2200" s="41"/>
      <c r="AM2200" s="41"/>
      <c r="AO2200" s="41"/>
      <c r="AQ2200" s="41"/>
      <c r="AS2200" s="41"/>
      <c r="AU2200" s="41"/>
      <c r="AW2200" s="41"/>
      <c r="AY2200" s="41"/>
      <c r="BA2200" s="41"/>
      <c r="BC2200" s="41"/>
      <c r="BE2200" s="41"/>
      <c r="BG2200" s="41"/>
      <c r="BI2200" s="41"/>
      <c r="BK2200" s="41"/>
      <c r="BM2200" s="41"/>
      <c r="BO2200" s="41"/>
    </row>
    <row r="2201" spans="13:67" x14ac:dyDescent="0.2">
      <c r="M2201" s="41"/>
      <c r="O2201" s="41"/>
      <c r="Q2201" s="41"/>
      <c r="S2201" s="41"/>
      <c r="U2201" s="41"/>
      <c r="W2201" s="41"/>
      <c r="Y2201" s="41"/>
      <c r="AA2201" s="41"/>
      <c r="AC2201" s="41"/>
      <c r="AE2201" s="41"/>
      <c r="AG2201" s="41"/>
      <c r="AI2201" s="41"/>
      <c r="AK2201" s="41"/>
      <c r="AM2201" s="41"/>
      <c r="AO2201" s="41"/>
      <c r="AQ2201" s="41"/>
      <c r="AS2201" s="41"/>
      <c r="AU2201" s="41"/>
      <c r="AW2201" s="41"/>
      <c r="AY2201" s="41"/>
      <c r="BA2201" s="41"/>
      <c r="BC2201" s="41"/>
      <c r="BE2201" s="41"/>
      <c r="BG2201" s="41"/>
      <c r="BI2201" s="41"/>
      <c r="BK2201" s="41"/>
      <c r="BM2201" s="41"/>
      <c r="BO2201" s="41"/>
    </row>
    <row r="2202" spans="13:67" x14ac:dyDescent="0.2">
      <c r="M2202" s="41"/>
      <c r="O2202" s="41"/>
      <c r="Q2202" s="41"/>
      <c r="S2202" s="41"/>
      <c r="U2202" s="41"/>
      <c r="W2202" s="41"/>
      <c r="Y2202" s="41"/>
      <c r="AA2202" s="41"/>
      <c r="AC2202" s="41"/>
      <c r="AE2202" s="41"/>
      <c r="AG2202" s="41"/>
      <c r="AI2202" s="41"/>
      <c r="AK2202" s="41"/>
      <c r="AM2202" s="41"/>
      <c r="AO2202" s="41"/>
      <c r="AQ2202" s="41"/>
      <c r="AS2202" s="41"/>
      <c r="AU2202" s="41"/>
      <c r="AW2202" s="41"/>
      <c r="AY2202" s="41"/>
      <c r="BA2202" s="41"/>
      <c r="BC2202" s="41"/>
      <c r="BE2202" s="41"/>
      <c r="BG2202" s="41"/>
      <c r="BI2202" s="41"/>
      <c r="BK2202" s="41"/>
      <c r="BM2202" s="41"/>
      <c r="BO2202" s="41"/>
    </row>
    <row r="2203" spans="13:67" x14ac:dyDescent="0.2">
      <c r="M2203" s="41"/>
      <c r="O2203" s="41"/>
      <c r="Q2203" s="41"/>
      <c r="S2203" s="41"/>
      <c r="U2203" s="41"/>
      <c r="W2203" s="41"/>
      <c r="Y2203" s="41"/>
      <c r="AA2203" s="41"/>
      <c r="AC2203" s="41"/>
      <c r="AE2203" s="41"/>
      <c r="AG2203" s="41"/>
      <c r="AI2203" s="41"/>
      <c r="AK2203" s="41"/>
      <c r="AM2203" s="41"/>
      <c r="AO2203" s="41"/>
      <c r="AQ2203" s="41"/>
      <c r="AS2203" s="41"/>
      <c r="AU2203" s="41"/>
      <c r="AW2203" s="41"/>
      <c r="AY2203" s="41"/>
      <c r="BA2203" s="41"/>
      <c r="BC2203" s="41"/>
      <c r="BE2203" s="41"/>
      <c r="BG2203" s="41"/>
      <c r="BI2203" s="41"/>
      <c r="BK2203" s="41"/>
      <c r="BM2203" s="41"/>
      <c r="BO2203" s="41"/>
    </row>
    <row r="2204" spans="13:67" x14ac:dyDescent="0.2">
      <c r="M2204" s="41"/>
      <c r="O2204" s="41"/>
      <c r="Q2204" s="41"/>
      <c r="S2204" s="41"/>
      <c r="U2204" s="41"/>
      <c r="W2204" s="41"/>
      <c r="Y2204" s="41"/>
      <c r="AA2204" s="41"/>
      <c r="AC2204" s="41"/>
      <c r="AE2204" s="41"/>
      <c r="AG2204" s="41"/>
      <c r="AI2204" s="41"/>
      <c r="AK2204" s="41"/>
      <c r="AM2204" s="41"/>
      <c r="AO2204" s="41"/>
      <c r="AQ2204" s="41"/>
      <c r="AS2204" s="41"/>
      <c r="AU2204" s="41"/>
      <c r="AW2204" s="41"/>
      <c r="AY2204" s="41"/>
      <c r="BA2204" s="41"/>
      <c r="BC2204" s="41"/>
      <c r="BE2204" s="41"/>
      <c r="BG2204" s="41"/>
      <c r="BI2204" s="41"/>
      <c r="BK2204" s="41"/>
      <c r="BM2204" s="41"/>
      <c r="BO2204" s="41"/>
    </row>
    <row r="2205" spans="13:67" x14ac:dyDescent="0.2">
      <c r="M2205" s="41"/>
      <c r="O2205" s="41"/>
      <c r="Q2205" s="41"/>
      <c r="S2205" s="41"/>
      <c r="U2205" s="41"/>
      <c r="W2205" s="41"/>
      <c r="Y2205" s="41"/>
      <c r="AA2205" s="41"/>
      <c r="AC2205" s="41"/>
      <c r="AE2205" s="41"/>
      <c r="AG2205" s="41"/>
      <c r="AI2205" s="41"/>
      <c r="AK2205" s="41"/>
      <c r="AM2205" s="41"/>
      <c r="AO2205" s="41"/>
      <c r="AQ2205" s="41"/>
      <c r="AS2205" s="41"/>
      <c r="AU2205" s="41"/>
      <c r="AW2205" s="41"/>
      <c r="AY2205" s="41"/>
      <c r="BA2205" s="41"/>
      <c r="BC2205" s="41"/>
      <c r="BE2205" s="41"/>
      <c r="BG2205" s="41"/>
      <c r="BI2205" s="41"/>
      <c r="BK2205" s="41"/>
      <c r="BM2205" s="41"/>
      <c r="BO2205" s="41"/>
    </row>
    <row r="2206" spans="13:67" x14ac:dyDescent="0.2">
      <c r="M2206" s="41"/>
      <c r="O2206" s="41"/>
      <c r="Q2206" s="41"/>
      <c r="S2206" s="41"/>
      <c r="U2206" s="41"/>
      <c r="W2206" s="41"/>
      <c r="Y2206" s="41"/>
      <c r="AA2206" s="41"/>
      <c r="AC2206" s="41"/>
      <c r="AE2206" s="41"/>
      <c r="AG2206" s="41"/>
      <c r="AI2206" s="41"/>
      <c r="AK2206" s="41"/>
      <c r="AM2206" s="41"/>
      <c r="AO2206" s="41"/>
      <c r="AQ2206" s="41"/>
      <c r="AS2206" s="41"/>
      <c r="AU2206" s="41"/>
      <c r="AW2206" s="41"/>
      <c r="AY2206" s="41"/>
      <c r="BA2206" s="41"/>
      <c r="BC2206" s="41"/>
      <c r="BE2206" s="41"/>
      <c r="BG2206" s="41"/>
      <c r="BI2206" s="41"/>
      <c r="BK2206" s="41"/>
      <c r="BM2206" s="41"/>
      <c r="BO2206" s="41"/>
    </row>
    <row r="2207" spans="13:67" x14ac:dyDescent="0.2">
      <c r="M2207" s="41"/>
      <c r="O2207" s="41"/>
      <c r="Q2207" s="41"/>
      <c r="S2207" s="41"/>
      <c r="U2207" s="41"/>
      <c r="W2207" s="41"/>
      <c r="Y2207" s="41"/>
      <c r="AA2207" s="41"/>
      <c r="AC2207" s="41"/>
      <c r="AE2207" s="41"/>
      <c r="AG2207" s="41"/>
      <c r="AI2207" s="41"/>
      <c r="AK2207" s="41"/>
      <c r="AM2207" s="41"/>
      <c r="AO2207" s="41"/>
      <c r="AQ2207" s="41"/>
      <c r="AS2207" s="41"/>
      <c r="AU2207" s="41"/>
      <c r="AW2207" s="41"/>
      <c r="AY2207" s="41"/>
      <c r="BA2207" s="41"/>
      <c r="BC2207" s="41"/>
      <c r="BE2207" s="41"/>
      <c r="BG2207" s="41"/>
      <c r="BI2207" s="41"/>
      <c r="BK2207" s="41"/>
      <c r="BM2207" s="41"/>
      <c r="BO2207" s="41"/>
    </row>
    <row r="2208" spans="13:67" x14ac:dyDescent="0.2">
      <c r="M2208" s="41"/>
      <c r="O2208" s="41"/>
      <c r="Q2208" s="41"/>
      <c r="S2208" s="41"/>
      <c r="U2208" s="41"/>
      <c r="W2208" s="41"/>
      <c r="Y2208" s="41"/>
      <c r="AA2208" s="41"/>
      <c r="AC2208" s="41"/>
      <c r="AE2208" s="41"/>
      <c r="AG2208" s="41"/>
      <c r="AI2208" s="41"/>
      <c r="AK2208" s="41"/>
      <c r="AM2208" s="41"/>
      <c r="AO2208" s="41"/>
      <c r="AQ2208" s="41"/>
      <c r="AS2208" s="41"/>
      <c r="AU2208" s="41"/>
      <c r="AW2208" s="41"/>
      <c r="AY2208" s="41"/>
      <c r="BA2208" s="41"/>
      <c r="BC2208" s="41"/>
      <c r="BE2208" s="41"/>
      <c r="BG2208" s="41"/>
      <c r="BI2208" s="41"/>
      <c r="BK2208" s="41"/>
      <c r="BM2208" s="41"/>
      <c r="BO2208" s="41"/>
    </row>
    <row r="2209" spans="13:67" x14ac:dyDescent="0.2">
      <c r="M2209" s="41"/>
      <c r="O2209" s="41"/>
      <c r="Q2209" s="41"/>
      <c r="S2209" s="41"/>
      <c r="U2209" s="41"/>
      <c r="W2209" s="41"/>
      <c r="Y2209" s="41"/>
      <c r="AA2209" s="41"/>
      <c r="AC2209" s="41"/>
      <c r="AE2209" s="41"/>
      <c r="AG2209" s="41"/>
      <c r="AI2209" s="41"/>
      <c r="AK2209" s="41"/>
      <c r="AM2209" s="41"/>
      <c r="AO2209" s="41"/>
      <c r="AQ2209" s="41"/>
      <c r="AS2209" s="41"/>
      <c r="AU2209" s="41"/>
      <c r="AW2209" s="41"/>
      <c r="AY2209" s="41"/>
      <c r="BA2209" s="41"/>
      <c r="BC2209" s="41"/>
      <c r="BE2209" s="41"/>
      <c r="BG2209" s="41"/>
      <c r="BI2209" s="41"/>
      <c r="BK2209" s="41"/>
      <c r="BM2209" s="41"/>
      <c r="BO2209" s="41"/>
    </row>
    <row r="2210" spans="13:67" x14ac:dyDescent="0.2">
      <c r="M2210" s="41"/>
      <c r="O2210" s="41"/>
      <c r="Q2210" s="41"/>
      <c r="S2210" s="41"/>
      <c r="U2210" s="41"/>
      <c r="W2210" s="41"/>
      <c r="Y2210" s="41"/>
      <c r="AA2210" s="41"/>
      <c r="AC2210" s="41"/>
      <c r="AE2210" s="41"/>
      <c r="AG2210" s="41"/>
      <c r="AI2210" s="41"/>
      <c r="AK2210" s="41"/>
      <c r="AM2210" s="41"/>
      <c r="AO2210" s="41"/>
      <c r="AQ2210" s="41"/>
      <c r="AS2210" s="41"/>
      <c r="AU2210" s="41"/>
      <c r="AW2210" s="41"/>
      <c r="AY2210" s="41"/>
      <c r="BA2210" s="41"/>
      <c r="BC2210" s="41"/>
      <c r="BE2210" s="41"/>
      <c r="BG2210" s="41"/>
      <c r="BI2210" s="41"/>
      <c r="BK2210" s="41"/>
      <c r="BM2210" s="41"/>
      <c r="BO2210" s="41"/>
    </row>
    <row r="2211" spans="13:67" x14ac:dyDescent="0.2">
      <c r="M2211" s="41"/>
      <c r="O2211" s="41"/>
      <c r="Q2211" s="41"/>
      <c r="S2211" s="41"/>
      <c r="U2211" s="41"/>
      <c r="W2211" s="41"/>
      <c r="Y2211" s="41"/>
      <c r="AA2211" s="41"/>
      <c r="AC2211" s="41"/>
      <c r="AE2211" s="41"/>
      <c r="AG2211" s="41"/>
      <c r="AI2211" s="41"/>
      <c r="AK2211" s="41"/>
      <c r="AM2211" s="41"/>
      <c r="AO2211" s="41"/>
      <c r="AQ2211" s="41"/>
      <c r="AS2211" s="41"/>
      <c r="AU2211" s="41"/>
      <c r="AW2211" s="41"/>
      <c r="AY2211" s="41"/>
      <c r="BA2211" s="41"/>
      <c r="BC2211" s="41"/>
      <c r="BE2211" s="41"/>
      <c r="BG2211" s="41"/>
      <c r="BI2211" s="41"/>
      <c r="BK2211" s="41"/>
      <c r="BM2211" s="41"/>
      <c r="BO2211" s="41"/>
    </row>
    <row r="2212" spans="13:67" x14ac:dyDescent="0.2">
      <c r="M2212" s="41"/>
      <c r="O2212" s="41"/>
      <c r="Q2212" s="41"/>
      <c r="S2212" s="41"/>
      <c r="U2212" s="41"/>
      <c r="W2212" s="41"/>
      <c r="Y2212" s="41"/>
      <c r="AA2212" s="41"/>
      <c r="AC2212" s="41"/>
      <c r="AE2212" s="41"/>
      <c r="AG2212" s="41"/>
      <c r="AI2212" s="41"/>
      <c r="AK2212" s="41"/>
      <c r="AM2212" s="41"/>
      <c r="AO2212" s="41"/>
      <c r="AQ2212" s="41"/>
      <c r="AS2212" s="41"/>
      <c r="AU2212" s="41"/>
      <c r="AW2212" s="41"/>
      <c r="AY2212" s="41"/>
      <c r="BA2212" s="41"/>
      <c r="BC2212" s="41"/>
      <c r="BE2212" s="41"/>
      <c r="BG2212" s="41"/>
      <c r="BI2212" s="41"/>
      <c r="BK2212" s="41"/>
      <c r="BM2212" s="41"/>
      <c r="BO2212" s="41"/>
    </row>
    <row r="2213" spans="13:67" x14ac:dyDescent="0.2">
      <c r="M2213" s="41"/>
      <c r="O2213" s="41"/>
      <c r="Q2213" s="41"/>
      <c r="S2213" s="41"/>
      <c r="U2213" s="41"/>
      <c r="W2213" s="41"/>
      <c r="Y2213" s="41"/>
      <c r="AA2213" s="41"/>
      <c r="AC2213" s="41"/>
      <c r="AE2213" s="41"/>
      <c r="AG2213" s="41"/>
      <c r="AI2213" s="41"/>
      <c r="AK2213" s="41"/>
      <c r="AM2213" s="41"/>
      <c r="AO2213" s="41"/>
      <c r="AQ2213" s="41"/>
      <c r="AS2213" s="41"/>
      <c r="AU2213" s="41"/>
      <c r="AW2213" s="41"/>
      <c r="AY2213" s="41"/>
      <c r="BA2213" s="41"/>
      <c r="BC2213" s="41"/>
      <c r="BE2213" s="41"/>
      <c r="BG2213" s="41"/>
      <c r="BI2213" s="41"/>
      <c r="BK2213" s="41"/>
      <c r="BM2213" s="41"/>
      <c r="BO2213" s="41"/>
    </row>
    <row r="2214" spans="13:67" x14ac:dyDescent="0.2">
      <c r="M2214" s="41"/>
      <c r="O2214" s="41"/>
      <c r="Q2214" s="41"/>
      <c r="S2214" s="41"/>
      <c r="U2214" s="41"/>
      <c r="W2214" s="41"/>
      <c r="Y2214" s="41"/>
      <c r="AA2214" s="41"/>
      <c r="AC2214" s="41"/>
      <c r="AE2214" s="41"/>
      <c r="AG2214" s="41"/>
      <c r="AI2214" s="41"/>
      <c r="AK2214" s="41"/>
      <c r="AM2214" s="41"/>
      <c r="AO2214" s="41"/>
      <c r="AQ2214" s="41"/>
      <c r="AS2214" s="41"/>
      <c r="AU2214" s="41"/>
      <c r="AW2214" s="41"/>
      <c r="AY2214" s="41"/>
      <c r="BA2214" s="41"/>
      <c r="BC2214" s="41"/>
      <c r="BE2214" s="41"/>
      <c r="BG2214" s="41"/>
      <c r="BI2214" s="41"/>
      <c r="BK2214" s="41"/>
      <c r="BM2214" s="41"/>
      <c r="BO2214" s="41"/>
    </row>
    <row r="2215" spans="13:67" x14ac:dyDescent="0.2">
      <c r="M2215" s="41"/>
      <c r="O2215" s="41"/>
      <c r="Q2215" s="41"/>
      <c r="S2215" s="41"/>
      <c r="U2215" s="41"/>
      <c r="W2215" s="41"/>
      <c r="Y2215" s="41"/>
      <c r="AA2215" s="41"/>
      <c r="AC2215" s="41"/>
      <c r="AE2215" s="41"/>
      <c r="AG2215" s="41"/>
      <c r="AI2215" s="41"/>
      <c r="AK2215" s="41"/>
      <c r="AM2215" s="41"/>
      <c r="AO2215" s="41"/>
      <c r="AQ2215" s="41"/>
      <c r="AS2215" s="41"/>
      <c r="AU2215" s="41"/>
      <c r="AW2215" s="41"/>
      <c r="AY2215" s="41"/>
      <c r="BA2215" s="41"/>
      <c r="BC2215" s="41"/>
      <c r="BE2215" s="41"/>
      <c r="BG2215" s="41"/>
      <c r="BI2215" s="41"/>
      <c r="BK2215" s="41"/>
      <c r="BM2215" s="41"/>
      <c r="BO2215" s="41"/>
    </row>
    <row r="2216" spans="13:67" x14ac:dyDescent="0.2">
      <c r="M2216" s="41"/>
      <c r="O2216" s="41"/>
      <c r="Q2216" s="41"/>
      <c r="S2216" s="41"/>
      <c r="U2216" s="41"/>
      <c r="W2216" s="41"/>
      <c r="Y2216" s="41"/>
      <c r="AA2216" s="41"/>
      <c r="AC2216" s="41"/>
      <c r="AE2216" s="41"/>
      <c r="AG2216" s="41"/>
      <c r="AI2216" s="41"/>
      <c r="AK2216" s="41"/>
      <c r="AM2216" s="41"/>
      <c r="AO2216" s="41"/>
      <c r="AQ2216" s="41"/>
      <c r="AS2216" s="41"/>
      <c r="AU2216" s="41"/>
      <c r="AW2216" s="41"/>
      <c r="AY2216" s="41"/>
      <c r="BA2216" s="41"/>
      <c r="BC2216" s="41"/>
      <c r="BE2216" s="41"/>
      <c r="BG2216" s="41"/>
      <c r="BI2216" s="41"/>
      <c r="BK2216" s="41"/>
      <c r="BM2216" s="41"/>
      <c r="BO2216" s="41"/>
    </row>
    <row r="2217" spans="13:67" x14ac:dyDescent="0.2">
      <c r="M2217" s="41"/>
      <c r="O2217" s="41"/>
      <c r="Q2217" s="41"/>
      <c r="S2217" s="41"/>
      <c r="U2217" s="41"/>
      <c r="W2217" s="41"/>
      <c r="Y2217" s="41"/>
      <c r="AA2217" s="41"/>
      <c r="AC2217" s="41"/>
      <c r="AE2217" s="41"/>
      <c r="AG2217" s="41"/>
      <c r="AI2217" s="41"/>
      <c r="AK2217" s="41"/>
      <c r="AM2217" s="41"/>
      <c r="AO2217" s="41"/>
      <c r="AQ2217" s="41"/>
      <c r="AS2217" s="41"/>
      <c r="AU2217" s="41"/>
      <c r="AW2217" s="41"/>
      <c r="AY2217" s="41"/>
      <c r="BA2217" s="41"/>
      <c r="BC2217" s="41"/>
      <c r="BE2217" s="41"/>
      <c r="BG2217" s="41"/>
      <c r="BI2217" s="41"/>
      <c r="BK2217" s="41"/>
      <c r="BM2217" s="41"/>
      <c r="BO2217" s="41"/>
    </row>
    <row r="2218" spans="13:67" x14ac:dyDescent="0.2">
      <c r="M2218" s="41"/>
      <c r="O2218" s="41"/>
      <c r="Q2218" s="41"/>
      <c r="S2218" s="41"/>
      <c r="U2218" s="41"/>
      <c r="W2218" s="41"/>
      <c r="Y2218" s="41"/>
      <c r="AA2218" s="41"/>
      <c r="AC2218" s="41"/>
      <c r="AE2218" s="41"/>
      <c r="AG2218" s="41"/>
      <c r="AI2218" s="41"/>
      <c r="AK2218" s="41"/>
      <c r="AM2218" s="41"/>
      <c r="AO2218" s="41"/>
      <c r="AQ2218" s="41"/>
      <c r="AS2218" s="41"/>
      <c r="AU2218" s="41"/>
      <c r="AW2218" s="41"/>
      <c r="AY2218" s="41"/>
      <c r="BA2218" s="41"/>
      <c r="BC2218" s="41"/>
      <c r="BE2218" s="41"/>
      <c r="BG2218" s="41"/>
      <c r="BI2218" s="41"/>
      <c r="BK2218" s="41"/>
      <c r="BM2218" s="41"/>
      <c r="BO2218" s="41"/>
    </row>
    <row r="2219" spans="13:67" x14ac:dyDescent="0.2">
      <c r="M2219" s="41"/>
      <c r="O2219" s="41"/>
      <c r="Q2219" s="41"/>
      <c r="S2219" s="41"/>
      <c r="U2219" s="41"/>
      <c r="W2219" s="41"/>
      <c r="Y2219" s="41"/>
      <c r="AA2219" s="41"/>
      <c r="AC2219" s="41"/>
      <c r="AE2219" s="41"/>
      <c r="AG2219" s="41"/>
      <c r="AI2219" s="41"/>
      <c r="AK2219" s="41"/>
      <c r="AM2219" s="41"/>
      <c r="AO2219" s="41"/>
      <c r="AQ2219" s="41"/>
      <c r="AS2219" s="41"/>
      <c r="AU2219" s="41"/>
      <c r="AW2219" s="41"/>
      <c r="AY2219" s="41"/>
      <c r="BA2219" s="41"/>
      <c r="BC2219" s="41"/>
      <c r="BE2219" s="41"/>
      <c r="BG2219" s="41"/>
      <c r="BI2219" s="41"/>
      <c r="BK2219" s="41"/>
      <c r="BM2219" s="41"/>
      <c r="BO2219" s="41"/>
    </row>
    <row r="2220" spans="13:67" x14ac:dyDescent="0.2">
      <c r="M2220" s="41"/>
      <c r="O2220" s="41"/>
      <c r="Q2220" s="41"/>
      <c r="S2220" s="41"/>
      <c r="U2220" s="41"/>
      <c r="W2220" s="41"/>
      <c r="Y2220" s="41"/>
      <c r="AA2220" s="41"/>
      <c r="AC2220" s="41"/>
      <c r="AE2220" s="41"/>
      <c r="AG2220" s="41"/>
      <c r="AI2220" s="41"/>
      <c r="AK2220" s="41"/>
      <c r="AM2220" s="41"/>
      <c r="AO2220" s="41"/>
      <c r="AQ2220" s="41"/>
      <c r="AS2220" s="41"/>
      <c r="AU2220" s="41"/>
      <c r="AW2220" s="41"/>
      <c r="AY2220" s="41"/>
      <c r="BA2220" s="41"/>
      <c r="BC2220" s="41"/>
      <c r="BE2220" s="41"/>
      <c r="BG2220" s="41"/>
      <c r="BI2220" s="41"/>
      <c r="BK2220" s="41"/>
      <c r="BM2220" s="41"/>
      <c r="BO2220" s="41"/>
    </row>
    <row r="2221" spans="13:67" x14ac:dyDescent="0.2">
      <c r="M2221" s="41"/>
      <c r="O2221" s="41"/>
      <c r="Q2221" s="41"/>
      <c r="S2221" s="41"/>
      <c r="U2221" s="41"/>
      <c r="W2221" s="41"/>
      <c r="Y2221" s="41"/>
      <c r="AA2221" s="41"/>
      <c r="AC2221" s="41"/>
      <c r="AE2221" s="41"/>
      <c r="AG2221" s="41"/>
      <c r="AI2221" s="41"/>
      <c r="AK2221" s="41"/>
      <c r="AM2221" s="41"/>
      <c r="AO2221" s="41"/>
      <c r="AQ2221" s="41"/>
      <c r="AS2221" s="41"/>
      <c r="AU2221" s="41"/>
      <c r="AW2221" s="41"/>
      <c r="AY2221" s="41"/>
      <c r="BA2221" s="41"/>
      <c r="BC2221" s="41"/>
      <c r="BE2221" s="41"/>
      <c r="BG2221" s="41"/>
      <c r="BI2221" s="41"/>
      <c r="BK2221" s="41"/>
      <c r="BM2221" s="41"/>
      <c r="BO2221" s="41"/>
    </row>
    <row r="2222" spans="13:67" x14ac:dyDescent="0.2">
      <c r="M2222" s="41"/>
      <c r="O2222" s="41"/>
      <c r="Q2222" s="41"/>
      <c r="S2222" s="41"/>
      <c r="U2222" s="41"/>
      <c r="W2222" s="41"/>
      <c r="Y2222" s="41"/>
      <c r="AA2222" s="41"/>
      <c r="AC2222" s="41"/>
      <c r="AE2222" s="41"/>
      <c r="AG2222" s="41"/>
      <c r="AI2222" s="41"/>
      <c r="AK2222" s="41"/>
      <c r="AM2222" s="41"/>
      <c r="AO2222" s="41"/>
      <c r="AQ2222" s="41"/>
      <c r="AS2222" s="41"/>
      <c r="AU2222" s="41"/>
      <c r="AW2222" s="41"/>
      <c r="AY2222" s="41"/>
      <c r="BA2222" s="41"/>
      <c r="BC2222" s="41"/>
      <c r="BE2222" s="41"/>
      <c r="BG2222" s="41"/>
      <c r="BI2222" s="41"/>
      <c r="BK2222" s="41"/>
      <c r="BM2222" s="41"/>
      <c r="BO2222" s="41"/>
    </row>
    <row r="2223" spans="13:67" x14ac:dyDescent="0.2">
      <c r="M2223" s="41"/>
      <c r="O2223" s="41"/>
      <c r="Q2223" s="41"/>
      <c r="S2223" s="41"/>
      <c r="U2223" s="41"/>
      <c r="W2223" s="41"/>
      <c r="Y2223" s="41"/>
      <c r="AA2223" s="41"/>
      <c r="AC2223" s="41"/>
      <c r="AE2223" s="41"/>
      <c r="AG2223" s="41"/>
      <c r="AI2223" s="41"/>
      <c r="AK2223" s="41"/>
      <c r="AM2223" s="41"/>
      <c r="AO2223" s="41"/>
      <c r="AQ2223" s="41"/>
      <c r="AS2223" s="41"/>
      <c r="AU2223" s="41"/>
      <c r="AW2223" s="41"/>
      <c r="AY2223" s="41"/>
      <c r="BA2223" s="41"/>
      <c r="BC2223" s="41"/>
      <c r="BE2223" s="41"/>
      <c r="BG2223" s="41"/>
      <c r="BI2223" s="41"/>
      <c r="BK2223" s="41"/>
      <c r="BM2223" s="41"/>
      <c r="BO2223" s="41"/>
    </row>
    <row r="2224" spans="13:67" x14ac:dyDescent="0.2">
      <c r="M2224" s="41"/>
      <c r="O2224" s="41"/>
      <c r="Q2224" s="41"/>
      <c r="S2224" s="41"/>
      <c r="U2224" s="41"/>
      <c r="W2224" s="41"/>
      <c r="Y2224" s="41"/>
      <c r="AA2224" s="41"/>
      <c r="AC2224" s="41"/>
      <c r="AE2224" s="41"/>
      <c r="AG2224" s="41"/>
      <c r="AI2224" s="41"/>
      <c r="AK2224" s="41"/>
      <c r="AM2224" s="41"/>
      <c r="AO2224" s="41"/>
      <c r="AQ2224" s="41"/>
      <c r="AS2224" s="41"/>
      <c r="AU2224" s="41"/>
      <c r="AW2224" s="41"/>
      <c r="AY2224" s="41"/>
      <c r="BA2224" s="41"/>
      <c r="BC2224" s="41"/>
      <c r="BE2224" s="41"/>
      <c r="BG2224" s="41"/>
      <c r="BI2224" s="41"/>
      <c r="BK2224" s="41"/>
      <c r="BM2224" s="41"/>
      <c r="BO2224" s="41"/>
    </row>
    <row r="2225" spans="13:67" x14ac:dyDescent="0.2">
      <c r="M2225" s="41"/>
      <c r="O2225" s="41"/>
      <c r="Q2225" s="41"/>
      <c r="S2225" s="41"/>
      <c r="U2225" s="41"/>
      <c r="W2225" s="41"/>
      <c r="Y2225" s="41"/>
      <c r="AA2225" s="41"/>
      <c r="AC2225" s="41"/>
      <c r="AE2225" s="41"/>
      <c r="AG2225" s="41"/>
      <c r="AI2225" s="41"/>
      <c r="AK2225" s="41"/>
      <c r="AM2225" s="41"/>
      <c r="AO2225" s="41"/>
      <c r="AQ2225" s="41"/>
      <c r="AS2225" s="41"/>
      <c r="AU2225" s="41"/>
      <c r="AW2225" s="41"/>
      <c r="AY2225" s="41"/>
      <c r="BA2225" s="41"/>
      <c r="BC2225" s="41"/>
      <c r="BE2225" s="41"/>
      <c r="BG2225" s="41"/>
      <c r="BI2225" s="41"/>
      <c r="BK2225" s="41"/>
      <c r="BM2225" s="41"/>
      <c r="BO2225" s="41"/>
    </row>
    <row r="2226" spans="13:67" x14ac:dyDescent="0.2">
      <c r="M2226" s="41"/>
      <c r="O2226" s="41"/>
      <c r="Q2226" s="41"/>
      <c r="S2226" s="41"/>
      <c r="U2226" s="41"/>
      <c r="W2226" s="41"/>
      <c r="Y2226" s="41"/>
      <c r="AA2226" s="41"/>
      <c r="AC2226" s="41"/>
      <c r="AE2226" s="41"/>
      <c r="AG2226" s="41"/>
      <c r="AI2226" s="41"/>
      <c r="AK2226" s="41"/>
      <c r="AM2226" s="41"/>
      <c r="AO2226" s="41"/>
      <c r="AQ2226" s="41"/>
      <c r="AS2226" s="41"/>
      <c r="AU2226" s="41"/>
      <c r="AW2226" s="41"/>
      <c r="AY2226" s="41"/>
      <c r="BA2226" s="41"/>
      <c r="BC2226" s="41"/>
      <c r="BE2226" s="41"/>
      <c r="BG2226" s="41"/>
      <c r="BI2226" s="41"/>
      <c r="BK2226" s="41"/>
      <c r="BM2226" s="41"/>
      <c r="BO2226" s="41"/>
    </row>
    <row r="2227" spans="13:67" x14ac:dyDescent="0.2">
      <c r="M2227" s="41"/>
      <c r="O2227" s="41"/>
      <c r="Q2227" s="41"/>
      <c r="S2227" s="41"/>
      <c r="U2227" s="41"/>
      <c r="W2227" s="41"/>
      <c r="Y2227" s="41"/>
      <c r="AA2227" s="41"/>
      <c r="AC2227" s="41"/>
      <c r="AE2227" s="41"/>
      <c r="AG2227" s="41"/>
      <c r="AI2227" s="41"/>
      <c r="AK2227" s="41"/>
      <c r="AM2227" s="41"/>
      <c r="AO2227" s="41"/>
      <c r="AQ2227" s="41"/>
      <c r="AS2227" s="41"/>
      <c r="AU2227" s="41"/>
      <c r="AW2227" s="41"/>
      <c r="AY2227" s="41"/>
      <c r="BA2227" s="41"/>
      <c r="BC2227" s="41"/>
      <c r="BE2227" s="41"/>
      <c r="BG2227" s="41"/>
      <c r="BI2227" s="41"/>
      <c r="BK2227" s="41"/>
      <c r="BM2227" s="41"/>
      <c r="BO2227" s="41"/>
    </row>
    <row r="2228" spans="13:67" x14ac:dyDescent="0.2">
      <c r="M2228" s="41"/>
      <c r="O2228" s="41"/>
      <c r="Q2228" s="41"/>
      <c r="S2228" s="41"/>
      <c r="U2228" s="41"/>
      <c r="W2228" s="41"/>
      <c r="Y2228" s="41"/>
      <c r="AA2228" s="41"/>
      <c r="AC2228" s="41"/>
      <c r="AE2228" s="41"/>
      <c r="AG2228" s="41"/>
      <c r="AI2228" s="41"/>
      <c r="AK2228" s="41"/>
      <c r="AM2228" s="41"/>
      <c r="AO2228" s="41"/>
      <c r="AQ2228" s="41"/>
      <c r="AS2228" s="41"/>
      <c r="AU2228" s="41"/>
      <c r="AW2228" s="41"/>
      <c r="AY2228" s="41"/>
      <c r="BA2228" s="41"/>
      <c r="BC2228" s="41"/>
      <c r="BE2228" s="41"/>
      <c r="BG2228" s="41"/>
      <c r="BI2228" s="41"/>
      <c r="BK2228" s="41"/>
      <c r="BM2228" s="41"/>
      <c r="BO2228" s="41"/>
    </row>
    <row r="2229" spans="13:67" x14ac:dyDescent="0.2">
      <c r="M2229" s="41"/>
      <c r="O2229" s="41"/>
      <c r="Q2229" s="41"/>
      <c r="S2229" s="41"/>
      <c r="U2229" s="41"/>
      <c r="W2229" s="41"/>
      <c r="Y2229" s="41"/>
      <c r="AA2229" s="41"/>
      <c r="AC2229" s="41"/>
      <c r="AE2229" s="41"/>
      <c r="AG2229" s="41"/>
      <c r="AI2229" s="41"/>
      <c r="AK2229" s="41"/>
      <c r="AM2229" s="41"/>
      <c r="AO2229" s="41"/>
      <c r="AQ2229" s="41"/>
      <c r="AS2229" s="41"/>
      <c r="AU2229" s="41"/>
      <c r="AW2229" s="41"/>
      <c r="AY2229" s="41"/>
      <c r="BA2229" s="41"/>
      <c r="BC2229" s="41"/>
      <c r="BE2229" s="41"/>
      <c r="BG2229" s="41"/>
      <c r="BI2229" s="41"/>
      <c r="BK2229" s="41"/>
      <c r="BM2229" s="41"/>
      <c r="BO2229" s="41"/>
    </row>
    <row r="2230" spans="13:67" x14ac:dyDescent="0.2">
      <c r="M2230" s="41"/>
      <c r="O2230" s="41"/>
      <c r="Q2230" s="41"/>
      <c r="S2230" s="41"/>
      <c r="U2230" s="41"/>
      <c r="W2230" s="41"/>
      <c r="Y2230" s="41"/>
      <c r="AA2230" s="41"/>
      <c r="AC2230" s="41"/>
      <c r="AE2230" s="41"/>
      <c r="AG2230" s="41"/>
      <c r="AI2230" s="41"/>
      <c r="AK2230" s="41"/>
      <c r="AM2230" s="41"/>
      <c r="AO2230" s="41"/>
      <c r="AQ2230" s="41"/>
      <c r="AS2230" s="41"/>
      <c r="AU2230" s="41"/>
      <c r="AW2230" s="41"/>
      <c r="AY2230" s="41"/>
      <c r="BA2230" s="41"/>
      <c r="BC2230" s="41"/>
      <c r="BE2230" s="41"/>
      <c r="BG2230" s="41"/>
      <c r="BI2230" s="41"/>
      <c r="BK2230" s="41"/>
      <c r="BM2230" s="41"/>
      <c r="BO2230" s="41"/>
    </row>
    <row r="2231" spans="13:67" x14ac:dyDescent="0.2">
      <c r="M2231" s="41"/>
      <c r="O2231" s="41"/>
      <c r="Q2231" s="41"/>
      <c r="S2231" s="41"/>
      <c r="U2231" s="41"/>
      <c r="W2231" s="41"/>
      <c r="Y2231" s="41"/>
      <c r="AA2231" s="41"/>
      <c r="AC2231" s="41"/>
      <c r="AE2231" s="41"/>
      <c r="AG2231" s="41"/>
      <c r="AI2231" s="41"/>
      <c r="AK2231" s="41"/>
      <c r="AM2231" s="41"/>
      <c r="AO2231" s="41"/>
      <c r="AQ2231" s="41"/>
      <c r="AS2231" s="41"/>
      <c r="AU2231" s="41"/>
      <c r="AW2231" s="41"/>
      <c r="AY2231" s="41"/>
      <c r="BA2231" s="41"/>
      <c r="BC2231" s="41"/>
      <c r="BE2231" s="41"/>
      <c r="BG2231" s="41"/>
      <c r="BI2231" s="41"/>
      <c r="BK2231" s="41"/>
      <c r="BM2231" s="41"/>
      <c r="BO2231" s="41"/>
    </row>
    <row r="2232" spans="13:67" x14ac:dyDescent="0.2">
      <c r="M2232" s="41"/>
      <c r="O2232" s="41"/>
      <c r="Q2232" s="41"/>
      <c r="S2232" s="41"/>
      <c r="U2232" s="41"/>
      <c r="W2232" s="41"/>
      <c r="Y2232" s="41"/>
      <c r="AA2232" s="41"/>
      <c r="AC2232" s="41"/>
      <c r="AE2232" s="41"/>
      <c r="AG2232" s="41"/>
      <c r="AI2232" s="41"/>
      <c r="AK2232" s="41"/>
      <c r="AM2232" s="41"/>
      <c r="AO2232" s="41"/>
      <c r="AQ2232" s="41"/>
      <c r="AS2232" s="41"/>
      <c r="AU2232" s="41"/>
      <c r="AW2232" s="41"/>
      <c r="AY2232" s="41"/>
      <c r="BA2232" s="41"/>
      <c r="BC2232" s="41"/>
      <c r="BE2232" s="41"/>
      <c r="BG2232" s="41"/>
      <c r="BI2232" s="41"/>
      <c r="BK2232" s="41"/>
      <c r="BM2232" s="41"/>
      <c r="BO2232" s="41"/>
    </row>
    <row r="2233" spans="13:67" x14ac:dyDescent="0.2">
      <c r="M2233" s="41"/>
      <c r="O2233" s="41"/>
      <c r="Q2233" s="41"/>
      <c r="S2233" s="41"/>
      <c r="U2233" s="41"/>
      <c r="W2233" s="41"/>
      <c r="Y2233" s="41"/>
      <c r="AA2233" s="41"/>
      <c r="AC2233" s="41"/>
      <c r="AE2233" s="41"/>
      <c r="AG2233" s="41"/>
      <c r="AI2233" s="41"/>
      <c r="AK2233" s="41"/>
      <c r="AM2233" s="41"/>
      <c r="AO2233" s="41"/>
      <c r="AQ2233" s="41"/>
      <c r="AS2233" s="41"/>
      <c r="AU2233" s="41"/>
      <c r="AW2233" s="41"/>
      <c r="AY2233" s="41"/>
      <c r="BA2233" s="41"/>
      <c r="BC2233" s="41"/>
      <c r="BE2233" s="41"/>
      <c r="BG2233" s="41"/>
      <c r="BI2233" s="41"/>
      <c r="BK2233" s="41"/>
      <c r="BM2233" s="41"/>
      <c r="BO2233" s="41"/>
    </row>
    <row r="2234" spans="13:67" x14ac:dyDescent="0.2">
      <c r="M2234" s="41"/>
      <c r="O2234" s="41"/>
      <c r="Q2234" s="41"/>
      <c r="S2234" s="41"/>
      <c r="U2234" s="41"/>
      <c r="W2234" s="41"/>
      <c r="Y2234" s="41"/>
      <c r="AA2234" s="41"/>
      <c r="AC2234" s="41"/>
      <c r="AE2234" s="41"/>
      <c r="AG2234" s="41"/>
      <c r="AI2234" s="41"/>
      <c r="AK2234" s="41"/>
      <c r="AM2234" s="41"/>
      <c r="AO2234" s="41"/>
      <c r="AQ2234" s="41"/>
      <c r="AS2234" s="41"/>
      <c r="AU2234" s="41"/>
      <c r="AW2234" s="41"/>
      <c r="AY2234" s="41"/>
      <c r="BA2234" s="41"/>
      <c r="BC2234" s="41"/>
      <c r="BE2234" s="41"/>
      <c r="BG2234" s="41"/>
      <c r="BI2234" s="41"/>
      <c r="BK2234" s="41"/>
      <c r="BM2234" s="41"/>
      <c r="BO2234" s="41"/>
    </row>
    <row r="2235" spans="13:67" x14ac:dyDescent="0.2">
      <c r="M2235" s="41"/>
      <c r="O2235" s="41"/>
      <c r="Q2235" s="41"/>
      <c r="S2235" s="41"/>
      <c r="U2235" s="41"/>
      <c r="W2235" s="41"/>
      <c r="Y2235" s="41"/>
      <c r="AA2235" s="41"/>
      <c r="AC2235" s="41"/>
      <c r="AE2235" s="41"/>
      <c r="AG2235" s="41"/>
      <c r="AI2235" s="41"/>
      <c r="AK2235" s="41"/>
      <c r="AM2235" s="41"/>
      <c r="AO2235" s="41"/>
      <c r="AQ2235" s="41"/>
      <c r="AS2235" s="41"/>
      <c r="AU2235" s="41"/>
      <c r="AW2235" s="41"/>
      <c r="AY2235" s="41"/>
      <c r="BA2235" s="41"/>
      <c r="BC2235" s="41"/>
      <c r="BE2235" s="41"/>
      <c r="BG2235" s="41"/>
      <c r="BI2235" s="41"/>
      <c r="BK2235" s="41"/>
      <c r="BM2235" s="41"/>
      <c r="BO2235" s="41"/>
    </row>
    <row r="2236" spans="13:67" x14ac:dyDescent="0.2">
      <c r="M2236" s="41"/>
      <c r="O2236" s="41"/>
      <c r="Q2236" s="41"/>
      <c r="S2236" s="41"/>
      <c r="U2236" s="41"/>
      <c r="W2236" s="41"/>
      <c r="Y2236" s="41"/>
      <c r="AA2236" s="41"/>
      <c r="AC2236" s="41"/>
      <c r="AE2236" s="41"/>
      <c r="AG2236" s="41"/>
      <c r="AI2236" s="41"/>
      <c r="AK2236" s="41"/>
      <c r="AM2236" s="41"/>
      <c r="AO2236" s="41"/>
      <c r="AQ2236" s="41"/>
      <c r="AS2236" s="41"/>
      <c r="AU2236" s="41"/>
      <c r="AW2236" s="41"/>
      <c r="AY2236" s="41"/>
      <c r="BA2236" s="41"/>
      <c r="BC2236" s="41"/>
      <c r="BE2236" s="41"/>
      <c r="BG2236" s="41"/>
      <c r="BI2236" s="41"/>
      <c r="BK2236" s="41"/>
      <c r="BM2236" s="41"/>
      <c r="BO2236" s="41"/>
    </row>
    <row r="2237" spans="13:67" x14ac:dyDescent="0.2">
      <c r="M2237" s="41"/>
      <c r="O2237" s="41"/>
      <c r="Q2237" s="41"/>
      <c r="S2237" s="41"/>
      <c r="U2237" s="41"/>
      <c r="W2237" s="41"/>
      <c r="Y2237" s="41"/>
      <c r="AA2237" s="41"/>
      <c r="AC2237" s="41"/>
      <c r="AE2237" s="41"/>
      <c r="AG2237" s="41"/>
      <c r="AI2237" s="41"/>
      <c r="AK2237" s="41"/>
      <c r="AM2237" s="41"/>
      <c r="AO2237" s="41"/>
      <c r="AQ2237" s="41"/>
      <c r="AS2237" s="41"/>
      <c r="AU2237" s="41"/>
      <c r="AW2237" s="41"/>
      <c r="AY2237" s="41"/>
      <c r="BA2237" s="41"/>
      <c r="BC2237" s="41"/>
      <c r="BE2237" s="41"/>
      <c r="BG2237" s="41"/>
      <c r="BI2237" s="41"/>
      <c r="BK2237" s="41"/>
      <c r="BM2237" s="41"/>
      <c r="BO2237" s="41"/>
    </row>
    <row r="2238" spans="13:67" x14ac:dyDescent="0.2">
      <c r="M2238" s="41"/>
      <c r="O2238" s="41"/>
      <c r="Q2238" s="41"/>
      <c r="S2238" s="41"/>
      <c r="U2238" s="41"/>
      <c r="W2238" s="41"/>
      <c r="Y2238" s="41"/>
      <c r="AA2238" s="41"/>
      <c r="AC2238" s="41"/>
      <c r="AE2238" s="41"/>
      <c r="AG2238" s="41"/>
      <c r="AI2238" s="41"/>
      <c r="AK2238" s="41"/>
      <c r="AM2238" s="41"/>
      <c r="AO2238" s="41"/>
      <c r="AQ2238" s="41"/>
      <c r="AS2238" s="41"/>
      <c r="AU2238" s="41"/>
      <c r="AW2238" s="41"/>
      <c r="AY2238" s="41"/>
      <c r="BA2238" s="41"/>
      <c r="BC2238" s="41"/>
      <c r="BE2238" s="41"/>
      <c r="BG2238" s="41"/>
      <c r="BI2238" s="41"/>
      <c r="BK2238" s="41"/>
      <c r="BM2238" s="41"/>
      <c r="BO2238" s="41"/>
    </row>
    <row r="2239" spans="13:67" x14ac:dyDescent="0.2">
      <c r="M2239" s="41"/>
      <c r="O2239" s="41"/>
      <c r="Q2239" s="41"/>
      <c r="S2239" s="41"/>
      <c r="U2239" s="41"/>
      <c r="W2239" s="41"/>
      <c r="Y2239" s="41"/>
      <c r="AA2239" s="41"/>
      <c r="AC2239" s="41"/>
      <c r="AE2239" s="41"/>
      <c r="AG2239" s="41"/>
      <c r="AI2239" s="41"/>
      <c r="AK2239" s="41"/>
      <c r="AM2239" s="41"/>
      <c r="AO2239" s="41"/>
      <c r="AQ2239" s="41"/>
      <c r="AS2239" s="41"/>
      <c r="AU2239" s="41"/>
      <c r="AW2239" s="41"/>
      <c r="AY2239" s="41"/>
      <c r="BA2239" s="41"/>
      <c r="BC2239" s="41"/>
      <c r="BE2239" s="41"/>
      <c r="BG2239" s="41"/>
      <c r="BI2239" s="41"/>
      <c r="BK2239" s="41"/>
      <c r="BM2239" s="41"/>
      <c r="BO2239" s="41"/>
    </row>
    <row r="2240" spans="13:67" x14ac:dyDescent="0.2">
      <c r="M2240" s="41"/>
      <c r="O2240" s="41"/>
      <c r="Q2240" s="41"/>
      <c r="S2240" s="41"/>
      <c r="U2240" s="41"/>
      <c r="W2240" s="41"/>
      <c r="Y2240" s="41"/>
      <c r="AA2240" s="41"/>
      <c r="AC2240" s="41"/>
      <c r="AE2240" s="41"/>
      <c r="AG2240" s="41"/>
      <c r="AI2240" s="41"/>
      <c r="AK2240" s="41"/>
      <c r="AM2240" s="41"/>
      <c r="AO2240" s="41"/>
      <c r="AQ2240" s="41"/>
      <c r="AS2240" s="41"/>
      <c r="AU2240" s="41"/>
      <c r="AW2240" s="41"/>
      <c r="AY2240" s="41"/>
      <c r="BA2240" s="41"/>
      <c r="BC2240" s="41"/>
      <c r="BE2240" s="41"/>
      <c r="BG2240" s="41"/>
      <c r="BI2240" s="41"/>
      <c r="BK2240" s="41"/>
      <c r="BM2240" s="41"/>
      <c r="BO2240" s="41"/>
    </row>
    <row r="2241" spans="13:67" x14ac:dyDescent="0.2">
      <c r="M2241" s="41"/>
      <c r="O2241" s="41"/>
      <c r="Q2241" s="41"/>
      <c r="S2241" s="41"/>
      <c r="U2241" s="41"/>
      <c r="W2241" s="41"/>
      <c r="Y2241" s="41"/>
      <c r="AA2241" s="41"/>
      <c r="AC2241" s="41"/>
      <c r="AE2241" s="41"/>
      <c r="AG2241" s="41"/>
      <c r="AI2241" s="41"/>
      <c r="AK2241" s="41"/>
      <c r="AM2241" s="41"/>
      <c r="AO2241" s="41"/>
      <c r="AQ2241" s="41"/>
      <c r="AS2241" s="41"/>
      <c r="AU2241" s="41"/>
      <c r="AW2241" s="41"/>
      <c r="AY2241" s="41"/>
      <c r="BA2241" s="41"/>
      <c r="BC2241" s="41"/>
      <c r="BE2241" s="41"/>
      <c r="BG2241" s="41"/>
      <c r="BI2241" s="41"/>
      <c r="BK2241" s="41"/>
      <c r="BM2241" s="41"/>
      <c r="BO2241" s="41"/>
    </row>
    <row r="2242" spans="13:67" x14ac:dyDescent="0.2">
      <c r="M2242" s="41"/>
      <c r="O2242" s="41"/>
      <c r="Q2242" s="41"/>
      <c r="S2242" s="41"/>
      <c r="U2242" s="41"/>
      <c r="W2242" s="41"/>
      <c r="Y2242" s="41"/>
      <c r="AA2242" s="41"/>
      <c r="AC2242" s="41"/>
      <c r="AE2242" s="41"/>
      <c r="AG2242" s="41"/>
      <c r="AI2242" s="41"/>
      <c r="AK2242" s="41"/>
      <c r="AM2242" s="41"/>
      <c r="AO2242" s="41"/>
      <c r="AQ2242" s="41"/>
      <c r="AS2242" s="41"/>
      <c r="AU2242" s="41"/>
      <c r="AW2242" s="41"/>
      <c r="AY2242" s="41"/>
      <c r="BA2242" s="41"/>
      <c r="BC2242" s="41"/>
      <c r="BE2242" s="41"/>
      <c r="BG2242" s="41"/>
      <c r="BI2242" s="41"/>
      <c r="BK2242" s="41"/>
      <c r="BM2242" s="41"/>
      <c r="BO2242" s="41"/>
    </row>
    <row r="2243" spans="13:67" x14ac:dyDescent="0.2">
      <c r="M2243" s="41"/>
      <c r="O2243" s="41"/>
      <c r="Q2243" s="41"/>
      <c r="S2243" s="41"/>
      <c r="U2243" s="41"/>
      <c r="W2243" s="41"/>
      <c r="Y2243" s="41"/>
      <c r="AA2243" s="41"/>
      <c r="AC2243" s="41"/>
      <c r="AE2243" s="41"/>
      <c r="AG2243" s="41"/>
      <c r="AI2243" s="41"/>
      <c r="AK2243" s="41"/>
      <c r="AM2243" s="41"/>
      <c r="AO2243" s="41"/>
      <c r="AQ2243" s="41"/>
      <c r="AS2243" s="41"/>
      <c r="AU2243" s="41"/>
      <c r="AW2243" s="41"/>
      <c r="AY2243" s="41"/>
      <c r="BA2243" s="41"/>
      <c r="BC2243" s="41"/>
      <c r="BE2243" s="41"/>
      <c r="BG2243" s="41"/>
      <c r="BI2243" s="41"/>
      <c r="BK2243" s="41"/>
      <c r="BM2243" s="41"/>
      <c r="BO2243" s="41"/>
    </row>
    <row r="2244" spans="13:67" x14ac:dyDescent="0.2">
      <c r="M2244" s="41"/>
      <c r="O2244" s="41"/>
      <c r="Q2244" s="41"/>
      <c r="S2244" s="41"/>
      <c r="U2244" s="41"/>
      <c r="W2244" s="41"/>
      <c r="Y2244" s="41"/>
      <c r="AA2244" s="41"/>
      <c r="AC2244" s="41"/>
      <c r="AE2244" s="41"/>
      <c r="AG2244" s="41"/>
      <c r="AI2244" s="41"/>
      <c r="AK2244" s="41"/>
      <c r="AM2244" s="41"/>
      <c r="AO2244" s="41"/>
      <c r="AQ2244" s="41"/>
      <c r="AS2244" s="41"/>
      <c r="AU2244" s="41"/>
      <c r="AW2244" s="41"/>
      <c r="AY2244" s="41"/>
      <c r="BA2244" s="41"/>
      <c r="BC2244" s="41"/>
      <c r="BE2244" s="41"/>
      <c r="BG2244" s="41"/>
      <c r="BI2244" s="41"/>
      <c r="BK2244" s="41"/>
      <c r="BM2244" s="41"/>
      <c r="BO2244" s="41"/>
    </row>
    <row r="2245" spans="13:67" x14ac:dyDescent="0.2">
      <c r="M2245" s="41"/>
      <c r="O2245" s="41"/>
      <c r="Q2245" s="41"/>
      <c r="S2245" s="41"/>
      <c r="U2245" s="41"/>
      <c r="W2245" s="41"/>
      <c r="Y2245" s="41"/>
      <c r="AA2245" s="41"/>
      <c r="AC2245" s="41"/>
      <c r="AE2245" s="41"/>
      <c r="AG2245" s="41"/>
      <c r="AI2245" s="41"/>
      <c r="AK2245" s="41"/>
      <c r="AM2245" s="41"/>
      <c r="AO2245" s="41"/>
      <c r="AQ2245" s="41"/>
      <c r="AS2245" s="41"/>
      <c r="AU2245" s="41"/>
      <c r="AW2245" s="41"/>
      <c r="AY2245" s="41"/>
      <c r="BA2245" s="41"/>
      <c r="BC2245" s="41"/>
      <c r="BE2245" s="41"/>
      <c r="BG2245" s="41"/>
      <c r="BI2245" s="41"/>
      <c r="BK2245" s="41"/>
      <c r="BM2245" s="41"/>
      <c r="BO2245" s="41"/>
    </row>
    <row r="2246" spans="13:67" x14ac:dyDescent="0.2">
      <c r="M2246" s="41"/>
      <c r="O2246" s="41"/>
      <c r="Q2246" s="41"/>
      <c r="S2246" s="41"/>
      <c r="U2246" s="41"/>
      <c r="W2246" s="41"/>
      <c r="Y2246" s="41"/>
      <c r="AA2246" s="41"/>
      <c r="AC2246" s="41"/>
      <c r="AE2246" s="41"/>
      <c r="AG2246" s="41"/>
      <c r="AI2246" s="41"/>
      <c r="AK2246" s="41"/>
      <c r="AM2246" s="41"/>
      <c r="AO2246" s="41"/>
      <c r="AQ2246" s="41"/>
      <c r="AS2246" s="41"/>
      <c r="AU2246" s="41"/>
      <c r="AW2246" s="41"/>
      <c r="AY2246" s="41"/>
      <c r="BA2246" s="41"/>
      <c r="BC2246" s="41"/>
      <c r="BE2246" s="41"/>
      <c r="BG2246" s="41"/>
      <c r="BI2246" s="41"/>
      <c r="BK2246" s="41"/>
      <c r="BM2246" s="41"/>
      <c r="BO2246" s="41"/>
    </row>
    <row r="2247" spans="13:67" x14ac:dyDescent="0.2">
      <c r="M2247" s="41"/>
      <c r="O2247" s="41"/>
      <c r="Q2247" s="41"/>
      <c r="S2247" s="41"/>
      <c r="U2247" s="41"/>
      <c r="W2247" s="41"/>
      <c r="Y2247" s="41"/>
      <c r="AA2247" s="41"/>
      <c r="AC2247" s="41"/>
      <c r="AE2247" s="41"/>
      <c r="AG2247" s="41"/>
      <c r="AI2247" s="41"/>
      <c r="AK2247" s="41"/>
      <c r="AM2247" s="41"/>
      <c r="AO2247" s="41"/>
      <c r="AQ2247" s="41"/>
      <c r="AS2247" s="41"/>
      <c r="AU2247" s="41"/>
      <c r="AW2247" s="41"/>
      <c r="AY2247" s="41"/>
      <c r="BA2247" s="41"/>
      <c r="BC2247" s="41"/>
      <c r="BE2247" s="41"/>
      <c r="BG2247" s="41"/>
      <c r="BI2247" s="41"/>
      <c r="BK2247" s="41"/>
      <c r="BM2247" s="41"/>
      <c r="BO2247" s="41"/>
    </row>
    <row r="2248" spans="13:67" x14ac:dyDescent="0.2">
      <c r="M2248" s="41"/>
      <c r="O2248" s="41"/>
      <c r="Q2248" s="41"/>
      <c r="S2248" s="41"/>
      <c r="U2248" s="41"/>
      <c r="W2248" s="41"/>
      <c r="Y2248" s="41"/>
      <c r="AA2248" s="41"/>
      <c r="AC2248" s="41"/>
      <c r="AE2248" s="41"/>
      <c r="AG2248" s="41"/>
      <c r="AI2248" s="41"/>
      <c r="AK2248" s="41"/>
      <c r="AM2248" s="41"/>
      <c r="AO2248" s="41"/>
      <c r="AQ2248" s="41"/>
      <c r="AS2248" s="41"/>
      <c r="AU2248" s="41"/>
      <c r="AW2248" s="41"/>
      <c r="AY2248" s="41"/>
      <c r="BA2248" s="41"/>
      <c r="BC2248" s="41"/>
      <c r="BE2248" s="41"/>
      <c r="BG2248" s="41"/>
      <c r="BI2248" s="41"/>
      <c r="BK2248" s="41"/>
      <c r="BM2248" s="41"/>
      <c r="BO2248" s="41"/>
    </row>
    <row r="2249" spans="13:67" x14ac:dyDescent="0.2">
      <c r="M2249" s="41"/>
      <c r="O2249" s="41"/>
      <c r="Q2249" s="41"/>
      <c r="S2249" s="41"/>
      <c r="U2249" s="41"/>
      <c r="W2249" s="41"/>
      <c r="Y2249" s="41"/>
      <c r="AA2249" s="41"/>
      <c r="AC2249" s="41"/>
      <c r="AE2249" s="41"/>
      <c r="AG2249" s="41"/>
      <c r="AI2249" s="41"/>
      <c r="AK2249" s="41"/>
      <c r="AM2249" s="41"/>
      <c r="AO2249" s="41"/>
      <c r="AQ2249" s="41"/>
      <c r="AS2249" s="41"/>
      <c r="AU2249" s="41"/>
      <c r="AW2249" s="41"/>
      <c r="AY2249" s="41"/>
      <c r="BA2249" s="41"/>
      <c r="BC2249" s="41"/>
      <c r="BE2249" s="41"/>
      <c r="BG2249" s="41"/>
      <c r="BI2249" s="41"/>
      <c r="BK2249" s="41"/>
      <c r="BM2249" s="41"/>
      <c r="BO2249" s="41"/>
    </row>
    <row r="2250" spans="13:67" x14ac:dyDescent="0.2">
      <c r="M2250" s="41"/>
      <c r="O2250" s="41"/>
      <c r="Q2250" s="41"/>
      <c r="S2250" s="41"/>
      <c r="U2250" s="41"/>
      <c r="W2250" s="41"/>
      <c r="Y2250" s="41"/>
      <c r="AA2250" s="41"/>
      <c r="AC2250" s="41"/>
      <c r="AE2250" s="41"/>
      <c r="AG2250" s="41"/>
      <c r="AI2250" s="41"/>
      <c r="AK2250" s="41"/>
      <c r="AM2250" s="41"/>
      <c r="AO2250" s="41"/>
      <c r="AQ2250" s="41"/>
      <c r="AS2250" s="41"/>
      <c r="AU2250" s="41"/>
      <c r="AW2250" s="41"/>
      <c r="AY2250" s="41"/>
      <c r="BA2250" s="41"/>
      <c r="BC2250" s="41"/>
      <c r="BE2250" s="41"/>
      <c r="BG2250" s="41"/>
      <c r="BI2250" s="41"/>
      <c r="BK2250" s="41"/>
      <c r="BM2250" s="41"/>
      <c r="BO2250" s="41"/>
    </row>
    <row r="2251" spans="13:67" x14ac:dyDescent="0.2">
      <c r="M2251" s="41"/>
      <c r="O2251" s="41"/>
      <c r="Q2251" s="41"/>
      <c r="S2251" s="41"/>
      <c r="U2251" s="41"/>
      <c r="W2251" s="41"/>
      <c r="Y2251" s="41"/>
      <c r="AA2251" s="41"/>
      <c r="AC2251" s="41"/>
      <c r="AE2251" s="41"/>
      <c r="AG2251" s="41"/>
      <c r="AI2251" s="41"/>
      <c r="AK2251" s="41"/>
      <c r="AM2251" s="41"/>
      <c r="AO2251" s="41"/>
      <c r="AQ2251" s="41"/>
      <c r="AS2251" s="41"/>
      <c r="AU2251" s="41"/>
      <c r="AW2251" s="41"/>
      <c r="AY2251" s="41"/>
      <c r="BA2251" s="41"/>
      <c r="BC2251" s="41"/>
      <c r="BE2251" s="41"/>
      <c r="BG2251" s="41"/>
      <c r="BI2251" s="41"/>
      <c r="BK2251" s="41"/>
      <c r="BM2251" s="41"/>
      <c r="BO2251" s="41"/>
    </row>
    <row r="2252" spans="13:67" x14ac:dyDescent="0.2">
      <c r="M2252" s="41"/>
      <c r="O2252" s="41"/>
      <c r="Q2252" s="41"/>
      <c r="S2252" s="41"/>
      <c r="U2252" s="41"/>
      <c r="W2252" s="41"/>
      <c r="Y2252" s="41"/>
      <c r="AA2252" s="41"/>
      <c r="AC2252" s="41"/>
      <c r="AE2252" s="41"/>
      <c r="AG2252" s="41"/>
      <c r="AI2252" s="41"/>
      <c r="AK2252" s="41"/>
      <c r="AM2252" s="41"/>
      <c r="AO2252" s="41"/>
      <c r="AQ2252" s="41"/>
      <c r="AS2252" s="41"/>
      <c r="AU2252" s="41"/>
      <c r="AW2252" s="41"/>
      <c r="AY2252" s="41"/>
      <c r="BA2252" s="41"/>
      <c r="BC2252" s="41"/>
      <c r="BE2252" s="41"/>
      <c r="BG2252" s="41"/>
      <c r="BI2252" s="41"/>
      <c r="BK2252" s="41"/>
      <c r="BM2252" s="41"/>
      <c r="BO2252" s="41"/>
    </row>
    <row r="2253" spans="13:67" x14ac:dyDescent="0.2">
      <c r="M2253" s="41"/>
      <c r="O2253" s="41"/>
      <c r="Q2253" s="41"/>
      <c r="S2253" s="41"/>
      <c r="U2253" s="41"/>
      <c r="W2253" s="41"/>
      <c r="Y2253" s="41"/>
      <c r="AA2253" s="41"/>
      <c r="AC2253" s="41"/>
      <c r="AE2253" s="41"/>
      <c r="AG2253" s="41"/>
      <c r="AI2253" s="41"/>
      <c r="AK2253" s="41"/>
      <c r="AM2253" s="41"/>
      <c r="AO2253" s="41"/>
      <c r="AQ2253" s="41"/>
      <c r="AS2253" s="41"/>
      <c r="AU2253" s="41"/>
      <c r="AW2253" s="41"/>
      <c r="AY2253" s="41"/>
      <c r="BA2253" s="41"/>
      <c r="BC2253" s="41"/>
      <c r="BE2253" s="41"/>
      <c r="BG2253" s="41"/>
      <c r="BI2253" s="41"/>
      <c r="BK2253" s="41"/>
      <c r="BM2253" s="41"/>
      <c r="BO2253" s="41"/>
    </row>
    <row r="2254" spans="13:67" x14ac:dyDescent="0.2">
      <c r="M2254" s="41"/>
      <c r="O2254" s="41"/>
      <c r="Q2254" s="41"/>
      <c r="S2254" s="41"/>
      <c r="U2254" s="41"/>
      <c r="W2254" s="41"/>
      <c r="Y2254" s="41"/>
      <c r="AA2254" s="41"/>
      <c r="AC2254" s="41"/>
      <c r="AE2254" s="41"/>
      <c r="AG2254" s="41"/>
      <c r="AI2254" s="41"/>
      <c r="AK2254" s="41"/>
      <c r="AM2254" s="41"/>
      <c r="AO2254" s="41"/>
      <c r="AQ2254" s="41"/>
      <c r="AS2254" s="41"/>
      <c r="AU2254" s="41"/>
      <c r="AW2254" s="41"/>
      <c r="AY2254" s="41"/>
      <c r="BA2254" s="41"/>
      <c r="BC2254" s="41"/>
      <c r="BE2254" s="41"/>
      <c r="BG2254" s="41"/>
      <c r="BI2254" s="41"/>
      <c r="BK2254" s="41"/>
      <c r="BM2254" s="41"/>
      <c r="BO2254" s="41"/>
    </row>
    <row r="2255" spans="13:67" x14ac:dyDescent="0.2">
      <c r="M2255" s="41"/>
      <c r="O2255" s="41"/>
      <c r="Q2255" s="41"/>
      <c r="S2255" s="41"/>
      <c r="U2255" s="41"/>
      <c r="W2255" s="41"/>
      <c r="Y2255" s="41"/>
      <c r="AA2255" s="41"/>
      <c r="AC2255" s="41"/>
      <c r="AE2255" s="41"/>
      <c r="AG2255" s="41"/>
      <c r="AI2255" s="41"/>
      <c r="AK2255" s="41"/>
      <c r="AM2255" s="41"/>
      <c r="AO2255" s="41"/>
      <c r="AQ2255" s="41"/>
      <c r="AS2255" s="41"/>
      <c r="AU2255" s="41"/>
      <c r="AW2255" s="41"/>
      <c r="AY2255" s="41"/>
      <c r="BA2255" s="41"/>
      <c r="BC2255" s="41"/>
      <c r="BE2255" s="41"/>
      <c r="BG2255" s="41"/>
      <c r="BI2255" s="41"/>
      <c r="BK2255" s="41"/>
      <c r="BM2255" s="41"/>
      <c r="BO2255" s="41"/>
    </row>
    <row r="2256" spans="13:67" x14ac:dyDescent="0.2">
      <c r="M2256" s="41"/>
      <c r="O2256" s="41"/>
      <c r="Q2256" s="41"/>
      <c r="S2256" s="41"/>
      <c r="U2256" s="41"/>
      <c r="W2256" s="41"/>
      <c r="Y2256" s="41"/>
      <c r="AA2256" s="41"/>
      <c r="AC2256" s="41"/>
      <c r="AE2256" s="41"/>
      <c r="AG2256" s="41"/>
      <c r="AI2256" s="41"/>
      <c r="AK2256" s="41"/>
      <c r="AM2256" s="41"/>
      <c r="AO2256" s="41"/>
      <c r="AQ2256" s="41"/>
      <c r="AS2256" s="41"/>
      <c r="AU2256" s="41"/>
      <c r="AW2256" s="41"/>
      <c r="AY2256" s="41"/>
      <c r="BA2256" s="41"/>
      <c r="BC2256" s="41"/>
      <c r="BE2256" s="41"/>
      <c r="BG2256" s="41"/>
      <c r="BI2256" s="41"/>
      <c r="BK2256" s="41"/>
      <c r="BM2256" s="41"/>
      <c r="BO2256" s="41"/>
    </row>
    <row r="2257" spans="13:67" x14ac:dyDescent="0.2">
      <c r="M2257" s="41"/>
      <c r="O2257" s="41"/>
      <c r="Q2257" s="41"/>
      <c r="S2257" s="41"/>
      <c r="U2257" s="41"/>
      <c r="W2257" s="41"/>
      <c r="Y2257" s="41"/>
      <c r="AA2257" s="41"/>
      <c r="AC2257" s="41"/>
      <c r="AE2257" s="41"/>
      <c r="AG2257" s="41"/>
      <c r="AI2257" s="41"/>
      <c r="AK2257" s="41"/>
      <c r="AM2257" s="41"/>
      <c r="AO2257" s="41"/>
      <c r="AQ2257" s="41"/>
      <c r="AS2257" s="41"/>
      <c r="AU2257" s="41"/>
      <c r="AW2257" s="41"/>
      <c r="AY2257" s="41"/>
      <c r="BA2257" s="41"/>
      <c r="BC2257" s="41"/>
      <c r="BE2257" s="41"/>
      <c r="BG2257" s="41"/>
      <c r="BI2257" s="41"/>
      <c r="BK2257" s="41"/>
      <c r="BM2257" s="41"/>
      <c r="BO2257" s="41"/>
    </row>
    <row r="2258" spans="13:67" x14ac:dyDescent="0.2">
      <c r="M2258" s="41"/>
      <c r="O2258" s="41"/>
      <c r="Q2258" s="41"/>
      <c r="S2258" s="41"/>
      <c r="U2258" s="41"/>
      <c r="W2258" s="41"/>
      <c r="Y2258" s="41"/>
      <c r="AA2258" s="41"/>
      <c r="AC2258" s="41"/>
      <c r="AE2258" s="41"/>
      <c r="AG2258" s="41"/>
      <c r="AI2258" s="41"/>
      <c r="AK2258" s="41"/>
      <c r="AM2258" s="41"/>
      <c r="AO2258" s="41"/>
      <c r="AQ2258" s="41"/>
      <c r="AS2258" s="41"/>
      <c r="AU2258" s="41"/>
      <c r="AW2258" s="41"/>
      <c r="AY2258" s="41"/>
      <c r="BA2258" s="41"/>
      <c r="BC2258" s="41"/>
      <c r="BE2258" s="41"/>
      <c r="BG2258" s="41"/>
      <c r="BI2258" s="41"/>
      <c r="BK2258" s="41"/>
      <c r="BM2258" s="41"/>
      <c r="BO2258" s="41"/>
    </row>
    <row r="2259" spans="13:67" x14ac:dyDescent="0.2">
      <c r="M2259" s="41"/>
      <c r="O2259" s="41"/>
      <c r="Q2259" s="41"/>
      <c r="S2259" s="41"/>
      <c r="U2259" s="41"/>
      <c r="W2259" s="41"/>
      <c r="Y2259" s="41"/>
      <c r="AA2259" s="41"/>
      <c r="AC2259" s="41"/>
      <c r="AE2259" s="41"/>
      <c r="AG2259" s="41"/>
      <c r="AI2259" s="41"/>
      <c r="AK2259" s="41"/>
      <c r="AM2259" s="41"/>
      <c r="AO2259" s="41"/>
      <c r="AQ2259" s="41"/>
      <c r="AS2259" s="41"/>
      <c r="AU2259" s="41"/>
      <c r="AW2259" s="41"/>
      <c r="AY2259" s="41"/>
      <c r="BA2259" s="41"/>
      <c r="BC2259" s="41"/>
      <c r="BE2259" s="41"/>
      <c r="BG2259" s="41"/>
      <c r="BI2259" s="41"/>
      <c r="BK2259" s="41"/>
      <c r="BM2259" s="41"/>
      <c r="BO2259" s="41"/>
    </row>
    <row r="2260" spans="13:67" x14ac:dyDescent="0.2">
      <c r="M2260" s="41"/>
      <c r="O2260" s="41"/>
      <c r="Q2260" s="41"/>
      <c r="S2260" s="41"/>
      <c r="U2260" s="41"/>
      <c r="W2260" s="41"/>
      <c r="Y2260" s="41"/>
      <c r="AA2260" s="41"/>
      <c r="AC2260" s="41"/>
      <c r="AE2260" s="41"/>
      <c r="AG2260" s="41"/>
      <c r="AI2260" s="41"/>
      <c r="AK2260" s="41"/>
      <c r="AM2260" s="41"/>
      <c r="AO2260" s="41"/>
      <c r="AQ2260" s="41"/>
      <c r="AS2260" s="41"/>
      <c r="AU2260" s="41"/>
      <c r="AW2260" s="41"/>
      <c r="AY2260" s="41"/>
      <c r="BA2260" s="41"/>
      <c r="BC2260" s="41"/>
      <c r="BE2260" s="41"/>
      <c r="BG2260" s="41"/>
      <c r="BI2260" s="41"/>
      <c r="BK2260" s="41"/>
      <c r="BM2260" s="41"/>
      <c r="BO2260" s="41"/>
    </row>
    <row r="2261" spans="13:67" x14ac:dyDescent="0.2">
      <c r="M2261" s="41"/>
      <c r="O2261" s="41"/>
      <c r="Q2261" s="41"/>
      <c r="S2261" s="41"/>
      <c r="U2261" s="41"/>
      <c r="W2261" s="41"/>
      <c r="Y2261" s="41"/>
      <c r="AA2261" s="41"/>
      <c r="AC2261" s="41"/>
      <c r="AE2261" s="41"/>
      <c r="AG2261" s="41"/>
      <c r="AI2261" s="41"/>
      <c r="AK2261" s="41"/>
      <c r="AM2261" s="41"/>
      <c r="AO2261" s="41"/>
      <c r="AQ2261" s="41"/>
      <c r="AS2261" s="41"/>
      <c r="AU2261" s="41"/>
      <c r="AW2261" s="41"/>
      <c r="AY2261" s="41"/>
      <c r="BA2261" s="41"/>
      <c r="BC2261" s="41"/>
      <c r="BE2261" s="41"/>
      <c r="BG2261" s="41"/>
      <c r="BI2261" s="41"/>
      <c r="BK2261" s="41"/>
      <c r="BM2261" s="41"/>
      <c r="BO2261" s="41"/>
    </row>
    <row r="2262" spans="13:67" x14ac:dyDescent="0.2">
      <c r="M2262" s="41"/>
      <c r="O2262" s="41"/>
      <c r="Q2262" s="41"/>
      <c r="S2262" s="41"/>
      <c r="U2262" s="41"/>
      <c r="W2262" s="41"/>
      <c r="Y2262" s="41"/>
      <c r="AA2262" s="41"/>
      <c r="AC2262" s="41"/>
      <c r="AE2262" s="41"/>
      <c r="AG2262" s="41"/>
      <c r="AI2262" s="41"/>
      <c r="AK2262" s="41"/>
      <c r="AM2262" s="41"/>
      <c r="AO2262" s="41"/>
      <c r="AQ2262" s="41"/>
      <c r="AS2262" s="41"/>
      <c r="AU2262" s="41"/>
      <c r="AW2262" s="41"/>
      <c r="AY2262" s="41"/>
      <c r="BA2262" s="41"/>
      <c r="BC2262" s="41"/>
      <c r="BE2262" s="41"/>
      <c r="BG2262" s="41"/>
      <c r="BI2262" s="41"/>
      <c r="BK2262" s="41"/>
      <c r="BM2262" s="41"/>
      <c r="BO2262" s="41"/>
    </row>
    <row r="2263" spans="13:67" x14ac:dyDescent="0.2">
      <c r="M2263" s="41"/>
      <c r="O2263" s="41"/>
      <c r="Q2263" s="41"/>
      <c r="S2263" s="41"/>
      <c r="U2263" s="41"/>
      <c r="W2263" s="41"/>
      <c r="Y2263" s="41"/>
      <c r="AA2263" s="41"/>
      <c r="AC2263" s="41"/>
      <c r="AE2263" s="41"/>
      <c r="AG2263" s="41"/>
      <c r="AI2263" s="41"/>
      <c r="AK2263" s="41"/>
      <c r="AM2263" s="41"/>
      <c r="AO2263" s="41"/>
      <c r="AQ2263" s="41"/>
      <c r="AS2263" s="41"/>
      <c r="AU2263" s="41"/>
      <c r="AW2263" s="41"/>
      <c r="AY2263" s="41"/>
      <c r="BA2263" s="41"/>
      <c r="BC2263" s="41"/>
      <c r="BE2263" s="41"/>
      <c r="BG2263" s="41"/>
      <c r="BI2263" s="41"/>
      <c r="BK2263" s="41"/>
      <c r="BM2263" s="41"/>
      <c r="BO2263" s="41"/>
    </row>
    <row r="2264" spans="13:67" x14ac:dyDescent="0.2">
      <c r="M2264" s="41"/>
      <c r="O2264" s="41"/>
      <c r="Q2264" s="41"/>
      <c r="S2264" s="41"/>
      <c r="U2264" s="41"/>
      <c r="W2264" s="41"/>
      <c r="Y2264" s="41"/>
      <c r="AA2264" s="41"/>
      <c r="AC2264" s="41"/>
      <c r="AE2264" s="41"/>
      <c r="AG2264" s="41"/>
      <c r="AI2264" s="41"/>
      <c r="AK2264" s="41"/>
      <c r="AM2264" s="41"/>
      <c r="AO2264" s="41"/>
      <c r="AQ2264" s="41"/>
      <c r="AS2264" s="41"/>
      <c r="AU2264" s="41"/>
      <c r="AW2264" s="41"/>
      <c r="AY2264" s="41"/>
      <c r="BA2264" s="41"/>
      <c r="BC2264" s="41"/>
      <c r="BE2264" s="41"/>
      <c r="BG2264" s="41"/>
      <c r="BI2264" s="41"/>
      <c r="BK2264" s="41"/>
      <c r="BM2264" s="41"/>
      <c r="BO2264" s="41"/>
    </row>
    <row r="2265" spans="13:67" x14ac:dyDescent="0.2">
      <c r="M2265" s="41"/>
      <c r="O2265" s="41"/>
      <c r="Q2265" s="41"/>
      <c r="S2265" s="41"/>
      <c r="U2265" s="41"/>
      <c r="W2265" s="41"/>
      <c r="Y2265" s="41"/>
      <c r="AA2265" s="41"/>
      <c r="AC2265" s="41"/>
      <c r="AE2265" s="41"/>
      <c r="AG2265" s="41"/>
      <c r="AI2265" s="41"/>
      <c r="AK2265" s="41"/>
      <c r="AM2265" s="41"/>
      <c r="AO2265" s="41"/>
      <c r="AQ2265" s="41"/>
      <c r="AS2265" s="41"/>
      <c r="AU2265" s="41"/>
      <c r="AW2265" s="41"/>
      <c r="AY2265" s="41"/>
      <c r="BA2265" s="41"/>
      <c r="BC2265" s="41"/>
      <c r="BE2265" s="41"/>
      <c r="BG2265" s="41"/>
      <c r="BI2265" s="41"/>
      <c r="BK2265" s="41"/>
      <c r="BM2265" s="41"/>
      <c r="BO2265" s="41"/>
    </row>
    <row r="2266" spans="13:67" x14ac:dyDescent="0.2">
      <c r="M2266" s="41"/>
      <c r="O2266" s="41"/>
      <c r="Q2266" s="41"/>
      <c r="S2266" s="41"/>
      <c r="U2266" s="41"/>
      <c r="W2266" s="41"/>
      <c r="Y2266" s="41"/>
      <c r="AA2266" s="41"/>
      <c r="AC2266" s="41"/>
      <c r="AE2266" s="41"/>
      <c r="AG2266" s="41"/>
      <c r="AI2266" s="41"/>
      <c r="AK2266" s="41"/>
      <c r="AM2266" s="41"/>
      <c r="AO2266" s="41"/>
      <c r="AQ2266" s="41"/>
      <c r="AS2266" s="41"/>
      <c r="AU2266" s="41"/>
      <c r="AW2266" s="41"/>
      <c r="AY2266" s="41"/>
      <c r="BA2266" s="41"/>
      <c r="BC2266" s="41"/>
      <c r="BE2266" s="41"/>
      <c r="BG2266" s="41"/>
      <c r="BI2266" s="41"/>
      <c r="BK2266" s="41"/>
      <c r="BM2266" s="41"/>
      <c r="BO2266" s="41"/>
    </row>
    <row r="2267" spans="13:67" x14ac:dyDescent="0.2">
      <c r="M2267" s="41"/>
      <c r="O2267" s="41"/>
      <c r="Q2267" s="41"/>
      <c r="S2267" s="41"/>
      <c r="U2267" s="41"/>
      <c r="W2267" s="41"/>
      <c r="Y2267" s="41"/>
      <c r="AA2267" s="41"/>
      <c r="AC2267" s="41"/>
      <c r="AE2267" s="41"/>
      <c r="AG2267" s="41"/>
      <c r="AI2267" s="41"/>
      <c r="AK2267" s="41"/>
      <c r="AM2267" s="41"/>
      <c r="AO2267" s="41"/>
      <c r="AQ2267" s="41"/>
      <c r="AS2267" s="41"/>
      <c r="AU2267" s="41"/>
      <c r="AW2267" s="41"/>
      <c r="AY2267" s="41"/>
      <c r="BA2267" s="41"/>
      <c r="BC2267" s="41"/>
      <c r="BE2267" s="41"/>
      <c r="BG2267" s="41"/>
      <c r="BI2267" s="41"/>
      <c r="BK2267" s="41"/>
      <c r="BM2267" s="41"/>
      <c r="BO2267" s="41"/>
    </row>
    <row r="2268" spans="13:67" x14ac:dyDescent="0.2">
      <c r="M2268" s="41"/>
      <c r="O2268" s="41"/>
      <c r="Q2268" s="41"/>
      <c r="S2268" s="41"/>
      <c r="U2268" s="41"/>
      <c r="W2268" s="41"/>
      <c r="Y2268" s="41"/>
      <c r="AA2268" s="41"/>
      <c r="AC2268" s="41"/>
      <c r="AE2268" s="41"/>
      <c r="AG2268" s="41"/>
      <c r="AI2268" s="41"/>
      <c r="AK2268" s="41"/>
      <c r="AM2268" s="41"/>
      <c r="AO2268" s="41"/>
      <c r="AQ2268" s="41"/>
      <c r="AS2268" s="41"/>
      <c r="AU2268" s="41"/>
      <c r="AW2268" s="41"/>
      <c r="AY2268" s="41"/>
      <c r="BA2268" s="41"/>
      <c r="BC2268" s="41"/>
      <c r="BE2268" s="41"/>
      <c r="BG2268" s="41"/>
      <c r="BI2268" s="41"/>
      <c r="BK2268" s="41"/>
      <c r="BM2268" s="41"/>
      <c r="BO2268" s="41"/>
    </row>
    <row r="2269" spans="13:67" x14ac:dyDescent="0.2">
      <c r="M2269" s="41"/>
      <c r="O2269" s="41"/>
      <c r="Q2269" s="41"/>
      <c r="S2269" s="41"/>
      <c r="U2269" s="41"/>
      <c r="W2269" s="41"/>
      <c r="Y2269" s="41"/>
      <c r="AA2269" s="41"/>
      <c r="AC2269" s="41"/>
      <c r="AE2269" s="41"/>
      <c r="AG2269" s="41"/>
      <c r="AI2269" s="41"/>
      <c r="AK2269" s="41"/>
      <c r="AM2269" s="41"/>
      <c r="AO2269" s="41"/>
      <c r="AQ2269" s="41"/>
      <c r="AS2269" s="41"/>
      <c r="AU2269" s="41"/>
      <c r="AW2269" s="41"/>
      <c r="AY2269" s="41"/>
      <c r="BA2269" s="41"/>
      <c r="BC2269" s="41"/>
      <c r="BE2269" s="41"/>
      <c r="BG2269" s="41"/>
      <c r="BI2269" s="41"/>
      <c r="BK2269" s="41"/>
      <c r="BM2269" s="41"/>
      <c r="BO2269" s="41"/>
    </row>
    <row r="2270" spans="13:67" x14ac:dyDescent="0.2">
      <c r="M2270" s="41"/>
      <c r="O2270" s="41"/>
      <c r="Q2270" s="41"/>
      <c r="S2270" s="41"/>
      <c r="U2270" s="41"/>
      <c r="W2270" s="41"/>
      <c r="Y2270" s="41"/>
      <c r="AA2270" s="41"/>
      <c r="AC2270" s="41"/>
      <c r="AE2270" s="41"/>
      <c r="AG2270" s="41"/>
      <c r="AI2270" s="41"/>
      <c r="AK2270" s="41"/>
      <c r="AM2270" s="41"/>
      <c r="AO2270" s="41"/>
      <c r="AQ2270" s="41"/>
      <c r="AS2270" s="41"/>
      <c r="AU2270" s="41"/>
      <c r="AW2270" s="41"/>
      <c r="AY2270" s="41"/>
      <c r="BA2270" s="41"/>
      <c r="BC2270" s="41"/>
      <c r="BE2270" s="41"/>
      <c r="BG2270" s="41"/>
      <c r="BI2270" s="41"/>
      <c r="BK2270" s="41"/>
      <c r="BM2270" s="41"/>
      <c r="BO2270" s="41"/>
    </row>
    <row r="2271" spans="13:67" x14ac:dyDescent="0.2">
      <c r="M2271" s="41"/>
      <c r="O2271" s="41"/>
      <c r="Q2271" s="41"/>
      <c r="S2271" s="41"/>
      <c r="U2271" s="41"/>
      <c r="W2271" s="41"/>
      <c r="Y2271" s="41"/>
      <c r="AA2271" s="41"/>
      <c r="AC2271" s="41"/>
      <c r="AE2271" s="41"/>
      <c r="AG2271" s="41"/>
      <c r="AI2271" s="41"/>
      <c r="AK2271" s="41"/>
      <c r="AM2271" s="41"/>
      <c r="AO2271" s="41"/>
      <c r="AQ2271" s="41"/>
      <c r="AS2271" s="41"/>
      <c r="AU2271" s="41"/>
      <c r="AW2271" s="41"/>
      <c r="AY2271" s="41"/>
      <c r="BA2271" s="41"/>
      <c r="BC2271" s="41"/>
      <c r="BE2271" s="41"/>
      <c r="BG2271" s="41"/>
      <c r="BI2271" s="41"/>
      <c r="BK2271" s="41"/>
      <c r="BM2271" s="41"/>
      <c r="BO2271" s="41"/>
    </row>
    <row r="2272" spans="13:67" x14ac:dyDescent="0.2">
      <c r="M2272" s="41"/>
      <c r="O2272" s="41"/>
      <c r="Q2272" s="41"/>
      <c r="S2272" s="41"/>
      <c r="U2272" s="41"/>
      <c r="W2272" s="41"/>
      <c r="Y2272" s="41"/>
      <c r="AA2272" s="41"/>
      <c r="AC2272" s="41"/>
      <c r="AE2272" s="41"/>
      <c r="AG2272" s="41"/>
      <c r="AI2272" s="41"/>
      <c r="AK2272" s="41"/>
      <c r="AM2272" s="41"/>
      <c r="AO2272" s="41"/>
      <c r="AQ2272" s="41"/>
      <c r="AS2272" s="41"/>
      <c r="AU2272" s="41"/>
      <c r="AW2272" s="41"/>
      <c r="AY2272" s="41"/>
      <c r="BA2272" s="41"/>
      <c r="BC2272" s="41"/>
      <c r="BE2272" s="41"/>
      <c r="BG2272" s="41"/>
      <c r="BI2272" s="41"/>
      <c r="BK2272" s="41"/>
      <c r="BM2272" s="41"/>
      <c r="BO2272" s="41"/>
    </row>
    <row r="2273" spans="13:67" x14ac:dyDescent="0.2">
      <c r="M2273" s="41"/>
      <c r="O2273" s="41"/>
      <c r="Q2273" s="41"/>
      <c r="S2273" s="41"/>
      <c r="U2273" s="41"/>
      <c r="W2273" s="41"/>
      <c r="Y2273" s="41"/>
      <c r="AA2273" s="41"/>
      <c r="AC2273" s="41"/>
      <c r="AE2273" s="41"/>
      <c r="AG2273" s="41"/>
      <c r="AI2273" s="41"/>
      <c r="AK2273" s="41"/>
      <c r="AM2273" s="41"/>
      <c r="AO2273" s="41"/>
      <c r="AQ2273" s="41"/>
      <c r="AS2273" s="41"/>
      <c r="AU2273" s="41"/>
      <c r="AW2273" s="41"/>
      <c r="AY2273" s="41"/>
      <c r="BA2273" s="41"/>
      <c r="BC2273" s="41"/>
      <c r="BE2273" s="41"/>
      <c r="BG2273" s="41"/>
      <c r="BI2273" s="41"/>
      <c r="BK2273" s="41"/>
      <c r="BM2273" s="41"/>
      <c r="BO2273" s="41"/>
    </row>
    <row r="2274" spans="13:67" x14ac:dyDescent="0.2">
      <c r="M2274" s="41"/>
      <c r="O2274" s="41"/>
      <c r="Q2274" s="41"/>
      <c r="S2274" s="41"/>
      <c r="U2274" s="41"/>
      <c r="W2274" s="41"/>
      <c r="Y2274" s="41"/>
      <c r="AA2274" s="41"/>
      <c r="AC2274" s="41"/>
      <c r="AE2274" s="41"/>
      <c r="AG2274" s="41"/>
      <c r="AI2274" s="41"/>
      <c r="AK2274" s="41"/>
      <c r="AM2274" s="41"/>
      <c r="AO2274" s="41"/>
      <c r="AQ2274" s="41"/>
      <c r="AS2274" s="41"/>
      <c r="AU2274" s="41"/>
      <c r="AW2274" s="41"/>
      <c r="AY2274" s="41"/>
      <c r="BA2274" s="41"/>
      <c r="BC2274" s="41"/>
      <c r="BE2274" s="41"/>
      <c r="BG2274" s="41"/>
      <c r="BI2274" s="41"/>
      <c r="BK2274" s="41"/>
      <c r="BM2274" s="41"/>
      <c r="BO2274" s="41"/>
    </row>
    <row r="2275" spans="13:67" x14ac:dyDescent="0.2">
      <c r="M2275" s="41"/>
      <c r="O2275" s="41"/>
      <c r="Q2275" s="41"/>
      <c r="S2275" s="41"/>
      <c r="U2275" s="41"/>
      <c r="W2275" s="41"/>
      <c r="Y2275" s="41"/>
      <c r="AA2275" s="41"/>
      <c r="AC2275" s="41"/>
      <c r="AE2275" s="41"/>
      <c r="AG2275" s="41"/>
      <c r="AI2275" s="41"/>
      <c r="AK2275" s="41"/>
      <c r="AM2275" s="41"/>
      <c r="AO2275" s="41"/>
      <c r="AQ2275" s="41"/>
      <c r="AS2275" s="41"/>
      <c r="AU2275" s="41"/>
      <c r="AW2275" s="41"/>
      <c r="AY2275" s="41"/>
      <c r="BA2275" s="41"/>
      <c r="BC2275" s="41"/>
      <c r="BE2275" s="41"/>
      <c r="BG2275" s="41"/>
      <c r="BI2275" s="41"/>
      <c r="BK2275" s="41"/>
      <c r="BM2275" s="41"/>
      <c r="BO2275" s="41"/>
    </row>
    <row r="2276" spans="13:67" x14ac:dyDescent="0.2">
      <c r="M2276" s="41"/>
      <c r="O2276" s="41"/>
      <c r="Q2276" s="41"/>
      <c r="S2276" s="41"/>
      <c r="U2276" s="41"/>
      <c r="W2276" s="41"/>
      <c r="Y2276" s="41"/>
      <c r="AA2276" s="41"/>
      <c r="AC2276" s="41"/>
      <c r="AE2276" s="41"/>
      <c r="AG2276" s="41"/>
      <c r="AI2276" s="41"/>
      <c r="AK2276" s="41"/>
      <c r="AM2276" s="41"/>
      <c r="AO2276" s="41"/>
      <c r="AQ2276" s="41"/>
      <c r="AS2276" s="41"/>
      <c r="AU2276" s="41"/>
      <c r="AW2276" s="41"/>
      <c r="AY2276" s="41"/>
      <c r="BA2276" s="41"/>
      <c r="BC2276" s="41"/>
      <c r="BE2276" s="41"/>
      <c r="BG2276" s="41"/>
      <c r="BI2276" s="41"/>
      <c r="BK2276" s="41"/>
      <c r="BM2276" s="41"/>
      <c r="BO2276" s="41"/>
    </row>
    <row r="2277" spans="13:67" x14ac:dyDescent="0.2">
      <c r="M2277" s="41"/>
      <c r="O2277" s="41"/>
      <c r="Q2277" s="41"/>
      <c r="S2277" s="41"/>
      <c r="U2277" s="41"/>
      <c r="W2277" s="41"/>
      <c r="Y2277" s="41"/>
      <c r="AA2277" s="41"/>
      <c r="AC2277" s="41"/>
      <c r="AE2277" s="41"/>
      <c r="AG2277" s="41"/>
      <c r="AI2277" s="41"/>
      <c r="AK2277" s="41"/>
      <c r="AM2277" s="41"/>
      <c r="AO2277" s="41"/>
      <c r="AQ2277" s="41"/>
      <c r="AS2277" s="41"/>
      <c r="AU2277" s="41"/>
      <c r="AW2277" s="41"/>
      <c r="AY2277" s="41"/>
      <c r="BA2277" s="41"/>
      <c r="BC2277" s="41"/>
      <c r="BE2277" s="41"/>
      <c r="BG2277" s="41"/>
      <c r="BI2277" s="41"/>
      <c r="BK2277" s="41"/>
      <c r="BM2277" s="41"/>
      <c r="BO2277" s="41"/>
    </row>
    <row r="2278" spans="13:67" x14ac:dyDescent="0.2">
      <c r="M2278" s="41"/>
      <c r="O2278" s="41"/>
      <c r="Q2278" s="41"/>
      <c r="S2278" s="41"/>
      <c r="U2278" s="41"/>
      <c r="W2278" s="41"/>
      <c r="Y2278" s="41"/>
      <c r="AA2278" s="41"/>
      <c r="AC2278" s="41"/>
      <c r="AE2278" s="41"/>
      <c r="AG2278" s="41"/>
      <c r="AI2278" s="41"/>
      <c r="AK2278" s="41"/>
      <c r="AM2278" s="41"/>
      <c r="AO2278" s="41"/>
      <c r="AQ2278" s="41"/>
      <c r="AS2278" s="41"/>
      <c r="AU2278" s="41"/>
      <c r="AW2278" s="41"/>
      <c r="AY2278" s="41"/>
      <c r="BA2278" s="41"/>
      <c r="BC2278" s="41"/>
      <c r="BE2278" s="41"/>
      <c r="BG2278" s="41"/>
      <c r="BI2278" s="41"/>
      <c r="BK2278" s="41"/>
      <c r="BM2278" s="41"/>
      <c r="BO2278" s="41"/>
    </row>
    <row r="2279" spans="13:67" x14ac:dyDescent="0.2">
      <c r="M2279" s="41"/>
      <c r="O2279" s="41"/>
      <c r="Q2279" s="41"/>
      <c r="S2279" s="41"/>
      <c r="U2279" s="41"/>
      <c r="W2279" s="41"/>
      <c r="Y2279" s="41"/>
      <c r="AA2279" s="41"/>
      <c r="AC2279" s="41"/>
      <c r="AE2279" s="41"/>
      <c r="AG2279" s="41"/>
      <c r="AI2279" s="41"/>
      <c r="AK2279" s="41"/>
      <c r="AM2279" s="41"/>
      <c r="AO2279" s="41"/>
      <c r="AQ2279" s="41"/>
      <c r="AS2279" s="41"/>
      <c r="AU2279" s="41"/>
      <c r="AW2279" s="41"/>
      <c r="AY2279" s="41"/>
      <c r="BA2279" s="41"/>
      <c r="BC2279" s="41"/>
      <c r="BE2279" s="41"/>
      <c r="BG2279" s="41"/>
      <c r="BI2279" s="41"/>
      <c r="BK2279" s="41"/>
      <c r="BM2279" s="41"/>
      <c r="BO2279" s="41"/>
    </row>
    <row r="2280" spans="13:67" x14ac:dyDescent="0.2">
      <c r="M2280" s="41"/>
      <c r="O2280" s="41"/>
      <c r="Q2280" s="41"/>
      <c r="S2280" s="41"/>
      <c r="U2280" s="41"/>
      <c r="W2280" s="41"/>
      <c r="Y2280" s="41"/>
      <c r="AA2280" s="41"/>
      <c r="AC2280" s="41"/>
      <c r="AE2280" s="41"/>
      <c r="AG2280" s="41"/>
      <c r="AI2280" s="41"/>
      <c r="AK2280" s="41"/>
      <c r="AM2280" s="41"/>
      <c r="AO2280" s="41"/>
      <c r="AQ2280" s="41"/>
      <c r="AS2280" s="41"/>
      <c r="AU2280" s="41"/>
      <c r="AW2280" s="41"/>
      <c r="AY2280" s="41"/>
      <c r="BA2280" s="41"/>
      <c r="BC2280" s="41"/>
      <c r="BE2280" s="41"/>
      <c r="BG2280" s="41"/>
      <c r="BI2280" s="41"/>
      <c r="BK2280" s="41"/>
      <c r="BM2280" s="41"/>
      <c r="BO2280" s="41"/>
    </row>
    <row r="2281" spans="13:67" x14ac:dyDescent="0.2">
      <c r="M2281" s="41"/>
      <c r="O2281" s="41"/>
      <c r="Q2281" s="41"/>
      <c r="S2281" s="41"/>
      <c r="U2281" s="41"/>
      <c r="W2281" s="41"/>
      <c r="Y2281" s="41"/>
      <c r="AA2281" s="41"/>
      <c r="AC2281" s="41"/>
      <c r="AE2281" s="41"/>
      <c r="AG2281" s="41"/>
      <c r="AI2281" s="41"/>
      <c r="AK2281" s="41"/>
      <c r="AM2281" s="41"/>
      <c r="AO2281" s="41"/>
      <c r="AQ2281" s="41"/>
      <c r="AS2281" s="41"/>
      <c r="AU2281" s="41"/>
      <c r="AW2281" s="41"/>
      <c r="AY2281" s="41"/>
      <c r="BA2281" s="41"/>
      <c r="BC2281" s="41"/>
      <c r="BE2281" s="41"/>
      <c r="BG2281" s="41"/>
      <c r="BI2281" s="41"/>
      <c r="BK2281" s="41"/>
      <c r="BM2281" s="41"/>
      <c r="BO2281" s="41"/>
    </row>
    <row r="2282" spans="13:67" x14ac:dyDescent="0.2">
      <c r="M2282" s="41"/>
      <c r="O2282" s="41"/>
      <c r="Q2282" s="41"/>
      <c r="S2282" s="41"/>
      <c r="U2282" s="41"/>
      <c r="W2282" s="41"/>
      <c r="Y2282" s="41"/>
      <c r="AA2282" s="41"/>
      <c r="AC2282" s="41"/>
      <c r="AE2282" s="41"/>
      <c r="AG2282" s="41"/>
      <c r="AI2282" s="41"/>
      <c r="AK2282" s="41"/>
      <c r="AM2282" s="41"/>
      <c r="AO2282" s="41"/>
      <c r="AQ2282" s="41"/>
      <c r="AS2282" s="41"/>
      <c r="AU2282" s="41"/>
      <c r="AW2282" s="41"/>
      <c r="AY2282" s="41"/>
      <c r="BA2282" s="41"/>
      <c r="BC2282" s="41"/>
      <c r="BE2282" s="41"/>
      <c r="BG2282" s="41"/>
      <c r="BI2282" s="41"/>
      <c r="BK2282" s="41"/>
      <c r="BM2282" s="41"/>
      <c r="BO2282" s="41"/>
    </row>
    <row r="2283" spans="13:67" x14ac:dyDescent="0.2">
      <c r="M2283" s="41"/>
      <c r="O2283" s="41"/>
      <c r="Q2283" s="41"/>
      <c r="S2283" s="41"/>
      <c r="U2283" s="41"/>
      <c r="W2283" s="41"/>
      <c r="Y2283" s="41"/>
      <c r="AA2283" s="41"/>
      <c r="AC2283" s="41"/>
      <c r="AE2283" s="41"/>
      <c r="AG2283" s="41"/>
      <c r="AI2283" s="41"/>
      <c r="AK2283" s="41"/>
      <c r="AM2283" s="41"/>
      <c r="AO2283" s="41"/>
      <c r="AQ2283" s="41"/>
      <c r="AS2283" s="41"/>
      <c r="AU2283" s="41"/>
      <c r="AW2283" s="41"/>
      <c r="AY2283" s="41"/>
      <c r="BA2283" s="41"/>
      <c r="BC2283" s="41"/>
      <c r="BE2283" s="41"/>
      <c r="BG2283" s="41"/>
      <c r="BI2283" s="41"/>
      <c r="BK2283" s="41"/>
      <c r="BM2283" s="41"/>
      <c r="BO2283" s="41"/>
    </row>
    <row r="2284" spans="13:67" x14ac:dyDescent="0.2">
      <c r="M2284" s="41"/>
      <c r="O2284" s="41"/>
      <c r="Q2284" s="41"/>
      <c r="S2284" s="41"/>
      <c r="U2284" s="41"/>
      <c r="W2284" s="41"/>
      <c r="Y2284" s="41"/>
      <c r="AA2284" s="41"/>
      <c r="AC2284" s="41"/>
      <c r="AE2284" s="41"/>
      <c r="AG2284" s="41"/>
      <c r="AI2284" s="41"/>
      <c r="AK2284" s="41"/>
      <c r="AM2284" s="41"/>
      <c r="AO2284" s="41"/>
      <c r="AQ2284" s="41"/>
      <c r="AS2284" s="41"/>
      <c r="AU2284" s="41"/>
      <c r="AW2284" s="41"/>
      <c r="AY2284" s="41"/>
      <c r="BA2284" s="41"/>
      <c r="BC2284" s="41"/>
      <c r="BE2284" s="41"/>
      <c r="BG2284" s="41"/>
      <c r="BI2284" s="41"/>
      <c r="BK2284" s="41"/>
      <c r="BM2284" s="41"/>
      <c r="BO2284" s="41"/>
    </row>
    <row r="2285" spans="13:67" x14ac:dyDescent="0.2">
      <c r="M2285" s="41"/>
      <c r="O2285" s="41"/>
      <c r="Q2285" s="41"/>
      <c r="S2285" s="41"/>
      <c r="U2285" s="41"/>
      <c r="W2285" s="41"/>
      <c r="Y2285" s="41"/>
      <c r="AA2285" s="41"/>
      <c r="AC2285" s="41"/>
      <c r="AE2285" s="41"/>
      <c r="AG2285" s="41"/>
      <c r="AI2285" s="41"/>
      <c r="AK2285" s="41"/>
      <c r="AM2285" s="41"/>
      <c r="AO2285" s="41"/>
      <c r="AQ2285" s="41"/>
      <c r="AS2285" s="41"/>
      <c r="AU2285" s="41"/>
      <c r="AW2285" s="41"/>
      <c r="AY2285" s="41"/>
      <c r="BA2285" s="41"/>
      <c r="BC2285" s="41"/>
      <c r="BE2285" s="41"/>
      <c r="BG2285" s="41"/>
      <c r="BI2285" s="41"/>
      <c r="BK2285" s="41"/>
      <c r="BM2285" s="41"/>
      <c r="BO2285" s="41"/>
    </row>
    <row r="2286" spans="13:67" x14ac:dyDescent="0.2">
      <c r="M2286" s="41"/>
      <c r="O2286" s="41"/>
      <c r="Q2286" s="41"/>
      <c r="S2286" s="41"/>
      <c r="U2286" s="41"/>
      <c r="W2286" s="41"/>
      <c r="Y2286" s="41"/>
      <c r="AA2286" s="41"/>
      <c r="AC2286" s="41"/>
      <c r="AE2286" s="41"/>
      <c r="AG2286" s="41"/>
      <c r="AI2286" s="41"/>
      <c r="AK2286" s="41"/>
      <c r="AM2286" s="41"/>
      <c r="AO2286" s="41"/>
      <c r="AQ2286" s="41"/>
      <c r="AS2286" s="41"/>
      <c r="AU2286" s="41"/>
      <c r="AW2286" s="41"/>
      <c r="AY2286" s="41"/>
      <c r="BA2286" s="41"/>
      <c r="BC2286" s="41"/>
      <c r="BE2286" s="41"/>
      <c r="BG2286" s="41"/>
      <c r="BI2286" s="41"/>
      <c r="BK2286" s="41"/>
      <c r="BM2286" s="41"/>
      <c r="BO2286" s="41"/>
    </row>
    <row r="2287" spans="13:67" x14ac:dyDescent="0.2">
      <c r="M2287" s="41"/>
      <c r="O2287" s="41"/>
      <c r="Q2287" s="41"/>
      <c r="S2287" s="41"/>
      <c r="U2287" s="41"/>
      <c r="W2287" s="41"/>
      <c r="Y2287" s="41"/>
      <c r="AA2287" s="41"/>
      <c r="AC2287" s="41"/>
      <c r="AE2287" s="41"/>
      <c r="AG2287" s="41"/>
      <c r="AI2287" s="41"/>
      <c r="AK2287" s="41"/>
      <c r="AM2287" s="41"/>
      <c r="AO2287" s="41"/>
      <c r="AQ2287" s="41"/>
      <c r="AS2287" s="41"/>
      <c r="AU2287" s="41"/>
      <c r="AW2287" s="41"/>
      <c r="AY2287" s="41"/>
      <c r="BA2287" s="41"/>
      <c r="BC2287" s="41"/>
      <c r="BE2287" s="41"/>
      <c r="BG2287" s="41"/>
      <c r="BI2287" s="41"/>
      <c r="BK2287" s="41"/>
      <c r="BM2287" s="41"/>
      <c r="BO2287" s="41"/>
    </row>
    <row r="2288" spans="13:67" x14ac:dyDescent="0.2">
      <c r="M2288" s="41"/>
      <c r="O2288" s="41"/>
      <c r="Q2288" s="41"/>
      <c r="S2288" s="41"/>
      <c r="U2288" s="41"/>
      <c r="W2288" s="41"/>
      <c r="Y2288" s="41"/>
      <c r="AA2288" s="41"/>
      <c r="AC2288" s="41"/>
      <c r="AE2288" s="41"/>
      <c r="AG2288" s="41"/>
      <c r="AI2288" s="41"/>
      <c r="AK2288" s="41"/>
      <c r="AM2288" s="41"/>
      <c r="AO2288" s="41"/>
      <c r="AQ2288" s="41"/>
      <c r="AS2288" s="41"/>
      <c r="AU2288" s="41"/>
      <c r="AW2288" s="41"/>
      <c r="AY2288" s="41"/>
      <c r="BA2288" s="41"/>
      <c r="BC2288" s="41"/>
      <c r="BE2288" s="41"/>
      <c r="BG2288" s="41"/>
      <c r="BI2288" s="41"/>
      <c r="BK2288" s="41"/>
      <c r="BM2288" s="41"/>
      <c r="BO2288" s="41"/>
    </row>
    <row r="2289" spans="13:67" x14ac:dyDescent="0.2">
      <c r="M2289" s="41"/>
      <c r="O2289" s="41"/>
      <c r="Q2289" s="41"/>
      <c r="S2289" s="41"/>
      <c r="U2289" s="41"/>
      <c r="W2289" s="41"/>
      <c r="Y2289" s="41"/>
      <c r="AA2289" s="41"/>
      <c r="AC2289" s="41"/>
      <c r="AE2289" s="41"/>
      <c r="AG2289" s="41"/>
      <c r="AI2289" s="41"/>
      <c r="AK2289" s="41"/>
      <c r="AM2289" s="41"/>
      <c r="AO2289" s="41"/>
      <c r="AQ2289" s="41"/>
      <c r="AS2289" s="41"/>
      <c r="AU2289" s="41"/>
      <c r="AW2289" s="41"/>
      <c r="AY2289" s="41"/>
      <c r="BA2289" s="41"/>
      <c r="BC2289" s="41"/>
      <c r="BE2289" s="41"/>
      <c r="BG2289" s="41"/>
      <c r="BI2289" s="41"/>
      <c r="BK2289" s="41"/>
      <c r="BM2289" s="41"/>
      <c r="BO2289" s="41"/>
    </row>
    <row r="2290" spans="13:67" x14ac:dyDescent="0.2">
      <c r="M2290" s="41"/>
      <c r="O2290" s="41"/>
      <c r="Q2290" s="41"/>
      <c r="S2290" s="41"/>
      <c r="U2290" s="41"/>
      <c r="W2290" s="41"/>
      <c r="Y2290" s="41"/>
      <c r="AA2290" s="41"/>
      <c r="AC2290" s="41"/>
      <c r="AE2290" s="41"/>
      <c r="AG2290" s="41"/>
      <c r="AI2290" s="41"/>
      <c r="AK2290" s="41"/>
      <c r="AM2290" s="41"/>
      <c r="AO2290" s="41"/>
      <c r="AQ2290" s="41"/>
      <c r="AS2290" s="41"/>
      <c r="AU2290" s="41"/>
      <c r="AW2290" s="41"/>
      <c r="AY2290" s="41"/>
      <c r="BA2290" s="41"/>
      <c r="BC2290" s="41"/>
      <c r="BE2290" s="41"/>
      <c r="BG2290" s="41"/>
      <c r="BI2290" s="41"/>
      <c r="BK2290" s="41"/>
      <c r="BM2290" s="41"/>
      <c r="BO2290" s="41"/>
    </row>
    <row r="2291" spans="13:67" x14ac:dyDescent="0.2">
      <c r="M2291" s="41"/>
      <c r="O2291" s="41"/>
      <c r="Q2291" s="41"/>
      <c r="S2291" s="41"/>
      <c r="U2291" s="41"/>
      <c r="W2291" s="41"/>
      <c r="Y2291" s="41"/>
      <c r="AA2291" s="41"/>
      <c r="AC2291" s="41"/>
      <c r="AE2291" s="41"/>
      <c r="AG2291" s="41"/>
      <c r="AI2291" s="41"/>
      <c r="AK2291" s="41"/>
      <c r="AM2291" s="41"/>
      <c r="AO2291" s="41"/>
      <c r="AQ2291" s="41"/>
      <c r="AS2291" s="41"/>
      <c r="AU2291" s="41"/>
      <c r="AW2291" s="41"/>
      <c r="AY2291" s="41"/>
      <c r="BA2291" s="41"/>
      <c r="BC2291" s="41"/>
      <c r="BE2291" s="41"/>
      <c r="BG2291" s="41"/>
      <c r="BI2291" s="41"/>
      <c r="BK2291" s="41"/>
      <c r="BM2291" s="41"/>
      <c r="BO2291" s="41"/>
    </row>
    <row r="2292" spans="13:67" x14ac:dyDescent="0.2">
      <c r="M2292" s="41"/>
      <c r="O2292" s="41"/>
      <c r="Q2292" s="41"/>
      <c r="S2292" s="41"/>
      <c r="U2292" s="41"/>
      <c r="W2292" s="41"/>
      <c r="Y2292" s="41"/>
      <c r="AA2292" s="41"/>
      <c r="AC2292" s="41"/>
      <c r="AE2292" s="41"/>
      <c r="AG2292" s="41"/>
      <c r="AI2292" s="41"/>
      <c r="AK2292" s="41"/>
      <c r="AM2292" s="41"/>
      <c r="AO2292" s="41"/>
      <c r="AQ2292" s="41"/>
      <c r="AS2292" s="41"/>
      <c r="AU2292" s="41"/>
      <c r="AW2292" s="41"/>
      <c r="AY2292" s="41"/>
      <c r="BA2292" s="41"/>
      <c r="BC2292" s="41"/>
      <c r="BE2292" s="41"/>
      <c r="BG2292" s="41"/>
      <c r="BI2292" s="41"/>
      <c r="BK2292" s="41"/>
      <c r="BM2292" s="41"/>
      <c r="BO2292" s="41"/>
    </row>
    <row r="2293" spans="13:67" x14ac:dyDescent="0.2">
      <c r="M2293" s="41"/>
      <c r="O2293" s="41"/>
      <c r="Q2293" s="41"/>
      <c r="S2293" s="41"/>
      <c r="U2293" s="41"/>
      <c r="W2293" s="41"/>
      <c r="Y2293" s="41"/>
      <c r="AA2293" s="41"/>
      <c r="AC2293" s="41"/>
      <c r="AE2293" s="41"/>
      <c r="AG2293" s="41"/>
      <c r="AI2293" s="41"/>
      <c r="AK2293" s="41"/>
      <c r="AM2293" s="41"/>
      <c r="AO2293" s="41"/>
      <c r="AQ2293" s="41"/>
      <c r="AS2293" s="41"/>
      <c r="AU2293" s="41"/>
      <c r="AW2293" s="41"/>
      <c r="AY2293" s="41"/>
      <c r="BA2293" s="41"/>
      <c r="BC2293" s="41"/>
      <c r="BE2293" s="41"/>
      <c r="BG2293" s="41"/>
      <c r="BI2293" s="41"/>
      <c r="BK2293" s="41"/>
      <c r="BM2293" s="41"/>
      <c r="BO2293" s="41"/>
    </row>
    <row r="2294" spans="13:67" x14ac:dyDescent="0.2">
      <c r="M2294" s="41"/>
      <c r="O2294" s="41"/>
      <c r="Q2294" s="41"/>
      <c r="S2294" s="41"/>
      <c r="U2294" s="41"/>
      <c r="W2294" s="41"/>
      <c r="Y2294" s="41"/>
      <c r="AA2294" s="41"/>
      <c r="AC2294" s="41"/>
      <c r="AE2294" s="41"/>
      <c r="AG2294" s="41"/>
      <c r="AI2294" s="41"/>
      <c r="AK2294" s="41"/>
      <c r="AM2294" s="41"/>
      <c r="AO2294" s="41"/>
      <c r="AQ2294" s="41"/>
      <c r="AS2294" s="41"/>
      <c r="AU2294" s="41"/>
      <c r="AW2294" s="41"/>
      <c r="AY2294" s="41"/>
      <c r="BA2294" s="41"/>
      <c r="BC2294" s="41"/>
      <c r="BE2294" s="41"/>
      <c r="BG2294" s="41"/>
      <c r="BI2294" s="41"/>
      <c r="BK2294" s="41"/>
      <c r="BM2294" s="41"/>
      <c r="BO2294" s="41"/>
    </row>
    <row r="2295" spans="13:67" x14ac:dyDescent="0.2">
      <c r="M2295" s="41"/>
      <c r="O2295" s="41"/>
      <c r="Q2295" s="41"/>
      <c r="S2295" s="41"/>
      <c r="U2295" s="41"/>
      <c r="W2295" s="41"/>
      <c r="Y2295" s="41"/>
      <c r="AA2295" s="41"/>
      <c r="AC2295" s="41"/>
      <c r="AE2295" s="41"/>
      <c r="AG2295" s="41"/>
      <c r="AI2295" s="41"/>
      <c r="AK2295" s="41"/>
      <c r="AM2295" s="41"/>
      <c r="AO2295" s="41"/>
      <c r="AQ2295" s="41"/>
      <c r="AS2295" s="41"/>
      <c r="AU2295" s="41"/>
      <c r="AW2295" s="41"/>
      <c r="AY2295" s="41"/>
      <c r="BA2295" s="41"/>
      <c r="BC2295" s="41"/>
      <c r="BE2295" s="41"/>
      <c r="BG2295" s="41"/>
      <c r="BI2295" s="41"/>
      <c r="BK2295" s="41"/>
      <c r="BM2295" s="41"/>
      <c r="BO2295" s="41"/>
    </row>
    <row r="2296" spans="13:67" x14ac:dyDescent="0.2">
      <c r="M2296" s="41"/>
      <c r="O2296" s="41"/>
      <c r="Q2296" s="41"/>
      <c r="S2296" s="41"/>
      <c r="U2296" s="41"/>
      <c r="W2296" s="41"/>
      <c r="Y2296" s="41"/>
      <c r="AA2296" s="41"/>
      <c r="AC2296" s="41"/>
      <c r="AE2296" s="41"/>
      <c r="AG2296" s="41"/>
      <c r="AI2296" s="41"/>
      <c r="AK2296" s="41"/>
      <c r="AM2296" s="41"/>
      <c r="AO2296" s="41"/>
      <c r="AQ2296" s="41"/>
      <c r="AS2296" s="41"/>
      <c r="AU2296" s="41"/>
      <c r="AW2296" s="41"/>
      <c r="AY2296" s="41"/>
      <c r="BA2296" s="41"/>
      <c r="BC2296" s="41"/>
      <c r="BE2296" s="41"/>
      <c r="BG2296" s="41"/>
      <c r="BI2296" s="41"/>
      <c r="BK2296" s="41"/>
      <c r="BM2296" s="41"/>
      <c r="BO2296" s="41"/>
    </row>
    <row r="2297" spans="13:67" x14ac:dyDescent="0.2">
      <c r="M2297" s="41"/>
      <c r="O2297" s="41"/>
      <c r="Q2297" s="41"/>
      <c r="S2297" s="41"/>
      <c r="U2297" s="41"/>
      <c r="W2297" s="41"/>
      <c r="Y2297" s="41"/>
      <c r="AA2297" s="41"/>
      <c r="AC2297" s="41"/>
      <c r="AE2297" s="41"/>
      <c r="AG2297" s="41"/>
      <c r="AI2297" s="41"/>
      <c r="AK2297" s="41"/>
      <c r="AM2297" s="41"/>
      <c r="AO2297" s="41"/>
      <c r="AQ2297" s="41"/>
      <c r="AS2297" s="41"/>
      <c r="AU2297" s="41"/>
      <c r="AW2297" s="41"/>
      <c r="AY2297" s="41"/>
      <c r="BA2297" s="41"/>
      <c r="BC2297" s="41"/>
      <c r="BE2297" s="41"/>
      <c r="BG2297" s="41"/>
      <c r="BI2297" s="41"/>
      <c r="BK2297" s="41"/>
      <c r="BM2297" s="41"/>
      <c r="BO2297" s="41"/>
    </row>
    <row r="2298" spans="13:67" x14ac:dyDescent="0.2">
      <c r="M2298" s="41"/>
      <c r="O2298" s="41"/>
      <c r="Q2298" s="41"/>
      <c r="S2298" s="41"/>
      <c r="U2298" s="41"/>
      <c r="W2298" s="41"/>
      <c r="Y2298" s="41"/>
      <c r="AA2298" s="41"/>
      <c r="AC2298" s="41"/>
      <c r="AE2298" s="41"/>
      <c r="AG2298" s="41"/>
      <c r="AI2298" s="41"/>
      <c r="AK2298" s="41"/>
      <c r="AM2298" s="41"/>
      <c r="AO2298" s="41"/>
      <c r="AQ2298" s="41"/>
      <c r="AS2298" s="41"/>
      <c r="AU2298" s="41"/>
      <c r="AW2298" s="41"/>
      <c r="AY2298" s="41"/>
      <c r="BA2298" s="41"/>
      <c r="BC2298" s="41"/>
      <c r="BE2298" s="41"/>
      <c r="BG2298" s="41"/>
      <c r="BI2298" s="41"/>
      <c r="BK2298" s="41"/>
      <c r="BM2298" s="41"/>
      <c r="BO2298" s="41"/>
    </row>
    <row r="2299" spans="13:67" x14ac:dyDescent="0.2">
      <c r="M2299" s="41"/>
      <c r="O2299" s="41"/>
      <c r="Q2299" s="41"/>
      <c r="S2299" s="41"/>
      <c r="U2299" s="41"/>
      <c r="W2299" s="41"/>
      <c r="Y2299" s="41"/>
      <c r="AA2299" s="41"/>
      <c r="AC2299" s="41"/>
      <c r="AE2299" s="41"/>
      <c r="AG2299" s="41"/>
      <c r="AI2299" s="41"/>
      <c r="AK2299" s="41"/>
      <c r="AM2299" s="41"/>
      <c r="AO2299" s="41"/>
      <c r="AQ2299" s="41"/>
      <c r="AS2299" s="41"/>
      <c r="AU2299" s="41"/>
      <c r="AW2299" s="41"/>
      <c r="AY2299" s="41"/>
      <c r="BA2299" s="41"/>
      <c r="BC2299" s="41"/>
      <c r="BE2299" s="41"/>
      <c r="BG2299" s="41"/>
      <c r="BI2299" s="41"/>
      <c r="BK2299" s="41"/>
      <c r="BM2299" s="41"/>
      <c r="BO2299" s="41"/>
    </row>
    <row r="2300" spans="13:67" x14ac:dyDescent="0.2">
      <c r="M2300" s="41"/>
      <c r="O2300" s="41"/>
      <c r="Q2300" s="41"/>
      <c r="S2300" s="41"/>
      <c r="U2300" s="41"/>
      <c r="W2300" s="41"/>
      <c r="Y2300" s="41"/>
      <c r="AA2300" s="41"/>
      <c r="AC2300" s="41"/>
      <c r="AE2300" s="41"/>
      <c r="AG2300" s="41"/>
      <c r="AI2300" s="41"/>
      <c r="AK2300" s="41"/>
      <c r="AM2300" s="41"/>
      <c r="AO2300" s="41"/>
      <c r="AQ2300" s="41"/>
      <c r="AS2300" s="41"/>
      <c r="AU2300" s="41"/>
      <c r="AW2300" s="41"/>
      <c r="AY2300" s="41"/>
      <c r="BA2300" s="41"/>
      <c r="BC2300" s="41"/>
      <c r="BE2300" s="41"/>
      <c r="BG2300" s="41"/>
      <c r="BI2300" s="41"/>
      <c r="BK2300" s="41"/>
      <c r="BM2300" s="41"/>
      <c r="BO2300" s="41"/>
    </row>
    <row r="2301" spans="13:67" x14ac:dyDescent="0.2">
      <c r="M2301" s="41"/>
      <c r="O2301" s="41"/>
      <c r="Q2301" s="41"/>
      <c r="S2301" s="41"/>
      <c r="U2301" s="41"/>
      <c r="W2301" s="41"/>
      <c r="Y2301" s="41"/>
      <c r="AA2301" s="41"/>
      <c r="AC2301" s="41"/>
      <c r="AE2301" s="41"/>
      <c r="AG2301" s="41"/>
      <c r="AI2301" s="41"/>
      <c r="AK2301" s="41"/>
      <c r="AM2301" s="41"/>
      <c r="AO2301" s="41"/>
      <c r="AQ2301" s="41"/>
      <c r="AS2301" s="41"/>
      <c r="AU2301" s="41"/>
      <c r="AW2301" s="41"/>
      <c r="AY2301" s="41"/>
      <c r="BA2301" s="41"/>
      <c r="BC2301" s="41"/>
      <c r="BE2301" s="41"/>
      <c r="BG2301" s="41"/>
      <c r="BI2301" s="41"/>
      <c r="BK2301" s="41"/>
      <c r="BM2301" s="41"/>
      <c r="BO2301" s="41"/>
    </row>
    <row r="2302" spans="13:67" x14ac:dyDescent="0.2">
      <c r="M2302" s="41"/>
      <c r="O2302" s="41"/>
      <c r="Q2302" s="41"/>
      <c r="S2302" s="41"/>
      <c r="U2302" s="41"/>
      <c r="W2302" s="41"/>
      <c r="Y2302" s="41"/>
      <c r="AA2302" s="41"/>
      <c r="AC2302" s="41"/>
      <c r="AE2302" s="41"/>
      <c r="AG2302" s="41"/>
      <c r="AI2302" s="41"/>
      <c r="AK2302" s="41"/>
      <c r="AM2302" s="41"/>
      <c r="AO2302" s="41"/>
      <c r="AQ2302" s="41"/>
      <c r="AS2302" s="41"/>
      <c r="AU2302" s="41"/>
      <c r="AW2302" s="41"/>
      <c r="AY2302" s="41"/>
      <c r="BA2302" s="41"/>
      <c r="BC2302" s="41"/>
      <c r="BE2302" s="41"/>
      <c r="BG2302" s="41"/>
      <c r="BI2302" s="41"/>
      <c r="BK2302" s="41"/>
      <c r="BM2302" s="41"/>
      <c r="BO2302" s="41"/>
    </row>
    <row r="2303" spans="13:67" x14ac:dyDescent="0.2">
      <c r="M2303" s="41"/>
      <c r="O2303" s="41"/>
      <c r="Q2303" s="41"/>
      <c r="S2303" s="41"/>
      <c r="U2303" s="41"/>
      <c r="W2303" s="41"/>
      <c r="Y2303" s="41"/>
      <c r="AA2303" s="41"/>
      <c r="AC2303" s="41"/>
      <c r="AE2303" s="41"/>
      <c r="AG2303" s="41"/>
      <c r="AI2303" s="41"/>
      <c r="AK2303" s="41"/>
      <c r="AM2303" s="41"/>
      <c r="AO2303" s="41"/>
      <c r="AQ2303" s="41"/>
      <c r="AS2303" s="41"/>
      <c r="AU2303" s="41"/>
      <c r="AW2303" s="41"/>
      <c r="AY2303" s="41"/>
      <c r="BA2303" s="41"/>
      <c r="BC2303" s="41"/>
      <c r="BE2303" s="41"/>
      <c r="BG2303" s="41"/>
      <c r="BI2303" s="41"/>
      <c r="BK2303" s="41"/>
      <c r="BM2303" s="41"/>
      <c r="BO2303" s="41"/>
    </row>
    <row r="2304" spans="13:67" x14ac:dyDescent="0.2">
      <c r="M2304" s="41"/>
      <c r="O2304" s="41"/>
      <c r="Q2304" s="41"/>
      <c r="S2304" s="41"/>
      <c r="U2304" s="41"/>
      <c r="W2304" s="41"/>
      <c r="Y2304" s="41"/>
      <c r="AA2304" s="41"/>
      <c r="AC2304" s="41"/>
      <c r="AE2304" s="41"/>
      <c r="AG2304" s="41"/>
      <c r="AI2304" s="41"/>
      <c r="AK2304" s="41"/>
      <c r="AM2304" s="41"/>
      <c r="AO2304" s="41"/>
      <c r="AQ2304" s="41"/>
      <c r="AS2304" s="41"/>
      <c r="AU2304" s="41"/>
      <c r="AW2304" s="41"/>
      <c r="AY2304" s="41"/>
      <c r="BA2304" s="41"/>
      <c r="BC2304" s="41"/>
      <c r="BE2304" s="41"/>
      <c r="BG2304" s="41"/>
      <c r="BI2304" s="41"/>
      <c r="BK2304" s="41"/>
      <c r="BM2304" s="41"/>
      <c r="BO2304" s="41"/>
    </row>
    <row r="2305" spans="13:67" x14ac:dyDescent="0.2">
      <c r="M2305" s="41"/>
      <c r="O2305" s="41"/>
      <c r="Q2305" s="41"/>
      <c r="S2305" s="41"/>
      <c r="U2305" s="41"/>
      <c r="W2305" s="41"/>
      <c r="Y2305" s="41"/>
      <c r="AA2305" s="41"/>
      <c r="AC2305" s="41"/>
      <c r="AE2305" s="41"/>
      <c r="AG2305" s="41"/>
      <c r="AI2305" s="41"/>
      <c r="AK2305" s="41"/>
      <c r="AM2305" s="41"/>
      <c r="AO2305" s="41"/>
      <c r="AQ2305" s="41"/>
      <c r="AS2305" s="41"/>
      <c r="AU2305" s="41"/>
      <c r="AW2305" s="41"/>
      <c r="AY2305" s="41"/>
      <c r="BA2305" s="41"/>
      <c r="BC2305" s="41"/>
      <c r="BE2305" s="41"/>
      <c r="BG2305" s="41"/>
      <c r="BI2305" s="41"/>
      <c r="BK2305" s="41"/>
      <c r="BM2305" s="41"/>
      <c r="BO2305" s="41"/>
    </row>
    <row r="2306" spans="13:67" x14ac:dyDescent="0.2">
      <c r="M2306" s="41"/>
      <c r="O2306" s="41"/>
      <c r="Q2306" s="41"/>
      <c r="S2306" s="41"/>
      <c r="U2306" s="41"/>
      <c r="W2306" s="41"/>
      <c r="Y2306" s="41"/>
      <c r="AA2306" s="41"/>
      <c r="AC2306" s="41"/>
      <c r="AE2306" s="41"/>
      <c r="AG2306" s="41"/>
      <c r="AI2306" s="41"/>
      <c r="AK2306" s="41"/>
      <c r="AM2306" s="41"/>
      <c r="AO2306" s="41"/>
      <c r="AQ2306" s="41"/>
      <c r="AS2306" s="41"/>
      <c r="AU2306" s="41"/>
      <c r="AW2306" s="41"/>
      <c r="AY2306" s="41"/>
      <c r="BA2306" s="41"/>
      <c r="BC2306" s="41"/>
      <c r="BE2306" s="41"/>
      <c r="BG2306" s="41"/>
      <c r="BI2306" s="41"/>
      <c r="BK2306" s="41"/>
      <c r="BM2306" s="41"/>
      <c r="BO2306" s="41"/>
    </row>
    <row r="2307" spans="13:67" x14ac:dyDescent="0.2">
      <c r="M2307" s="41"/>
      <c r="O2307" s="41"/>
      <c r="Q2307" s="41"/>
      <c r="S2307" s="41"/>
      <c r="U2307" s="41"/>
      <c r="W2307" s="41"/>
      <c r="Y2307" s="41"/>
      <c r="AA2307" s="41"/>
      <c r="AC2307" s="41"/>
      <c r="AE2307" s="41"/>
      <c r="AG2307" s="41"/>
      <c r="AI2307" s="41"/>
      <c r="AK2307" s="41"/>
      <c r="AM2307" s="41"/>
      <c r="AO2307" s="41"/>
      <c r="AQ2307" s="41"/>
      <c r="AS2307" s="41"/>
      <c r="AU2307" s="41"/>
      <c r="AW2307" s="41"/>
      <c r="AY2307" s="41"/>
      <c r="BA2307" s="41"/>
      <c r="BC2307" s="41"/>
      <c r="BE2307" s="41"/>
      <c r="BG2307" s="41"/>
      <c r="BI2307" s="41"/>
      <c r="BK2307" s="41"/>
      <c r="BM2307" s="41"/>
      <c r="BO2307" s="41"/>
    </row>
    <row r="2308" spans="13:67" x14ac:dyDescent="0.2">
      <c r="M2308" s="41"/>
      <c r="O2308" s="41"/>
      <c r="Q2308" s="41"/>
      <c r="S2308" s="41"/>
      <c r="U2308" s="41"/>
      <c r="W2308" s="41"/>
      <c r="Y2308" s="41"/>
      <c r="AA2308" s="41"/>
      <c r="AC2308" s="41"/>
      <c r="AE2308" s="41"/>
      <c r="AG2308" s="41"/>
      <c r="AI2308" s="41"/>
      <c r="AK2308" s="41"/>
      <c r="AM2308" s="41"/>
      <c r="AO2308" s="41"/>
      <c r="AQ2308" s="41"/>
      <c r="AS2308" s="41"/>
      <c r="AU2308" s="41"/>
      <c r="AW2308" s="41"/>
      <c r="AY2308" s="41"/>
      <c r="BA2308" s="41"/>
      <c r="BC2308" s="41"/>
      <c r="BE2308" s="41"/>
      <c r="BG2308" s="41"/>
      <c r="BI2308" s="41"/>
      <c r="BK2308" s="41"/>
      <c r="BM2308" s="41"/>
      <c r="BO2308" s="41"/>
    </row>
    <row r="2309" spans="13:67" x14ac:dyDescent="0.2">
      <c r="M2309" s="41"/>
      <c r="O2309" s="41"/>
      <c r="Q2309" s="41"/>
      <c r="S2309" s="41"/>
      <c r="U2309" s="41"/>
      <c r="W2309" s="41"/>
      <c r="Y2309" s="41"/>
      <c r="AA2309" s="41"/>
      <c r="AC2309" s="41"/>
      <c r="AE2309" s="41"/>
      <c r="AG2309" s="41"/>
      <c r="AI2309" s="41"/>
      <c r="AK2309" s="41"/>
      <c r="AM2309" s="41"/>
      <c r="AO2309" s="41"/>
      <c r="AQ2309" s="41"/>
      <c r="AS2309" s="41"/>
      <c r="AU2309" s="41"/>
      <c r="AW2309" s="41"/>
      <c r="AY2309" s="41"/>
      <c r="BA2309" s="41"/>
      <c r="BC2309" s="41"/>
      <c r="BE2309" s="41"/>
      <c r="BG2309" s="41"/>
      <c r="BI2309" s="41"/>
      <c r="BK2309" s="41"/>
      <c r="BM2309" s="41"/>
      <c r="BO2309" s="41"/>
    </row>
    <row r="2310" spans="13:67" x14ac:dyDescent="0.2">
      <c r="M2310" s="41"/>
      <c r="O2310" s="41"/>
      <c r="Q2310" s="41"/>
      <c r="S2310" s="41"/>
      <c r="U2310" s="41"/>
      <c r="W2310" s="41"/>
      <c r="Y2310" s="41"/>
      <c r="AA2310" s="41"/>
      <c r="AC2310" s="41"/>
      <c r="AE2310" s="41"/>
      <c r="AG2310" s="41"/>
      <c r="AI2310" s="41"/>
      <c r="AK2310" s="41"/>
      <c r="AM2310" s="41"/>
      <c r="AO2310" s="41"/>
      <c r="AQ2310" s="41"/>
      <c r="AS2310" s="41"/>
      <c r="AU2310" s="41"/>
      <c r="AW2310" s="41"/>
      <c r="AY2310" s="41"/>
      <c r="BA2310" s="41"/>
      <c r="BC2310" s="41"/>
      <c r="BE2310" s="41"/>
      <c r="BG2310" s="41"/>
      <c r="BI2310" s="41"/>
      <c r="BK2310" s="41"/>
      <c r="BM2310" s="41"/>
      <c r="BO2310" s="41"/>
    </row>
    <row r="2311" spans="13:67" x14ac:dyDescent="0.2">
      <c r="M2311" s="41"/>
      <c r="O2311" s="41"/>
      <c r="Q2311" s="41"/>
      <c r="S2311" s="41"/>
      <c r="U2311" s="41"/>
      <c r="W2311" s="41"/>
      <c r="Y2311" s="41"/>
      <c r="AA2311" s="41"/>
      <c r="AC2311" s="41"/>
      <c r="AE2311" s="41"/>
      <c r="AG2311" s="41"/>
      <c r="AI2311" s="41"/>
      <c r="AK2311" s="41"/>
      <c r="AM2311" s="41"/>
      <c r="AO2311" s="41"/>
      <c r="AQ2311" s="41"/>
      <c r="AS2311" s="41"/>
      <c r="AU2311" s="41"/>
      <c r="AW2311" s="41"/>
      <c r="AY2311" s="41"/>
      <c r="BA2311" s="41"/>
      <c r="BC2311" s="41"/>
      <c r="BE2311" s="41"/>
      <c r="BG2311" s="41"/>
      <c r="BI2311" s="41"/>
      <c r="BK2311" s="41"/>
      <c r="BM2311" s="41"/>
      <c r="BO2311" s="41"/>
    </row>
    <row r="2312" spans="13:67" x14ac:dyDescent="0.2">
      <c r="M2312" s="41"/>
      <c r="O2312" s="41"/>
      <c r="Q2312" s="41"/>
      <c r="S2312" s="41"/>
      <c r="U2312" s="41"/>
      <c r="W2312" s="41"/>
      <c r="Y2312" s="41"/>
      <c r="AA2312" s="41"/>
      <c r="AC2312" s="41"/>
      <c r="AE2312" s="41"/>
      <c r="AG2312" s="41"/>
      <c r="AI2312" s="41"/>
      <c r="AK2312" s="41"/>
      <c r="AM2312" s="41"/>
      <c r="AO2312" s="41"/>
      <c r="AQ2312" s="41"/>
      <c r="AS2312" s="41"/>
      <c r="AU2312" s="41"/>
      <c r="AW2312" s="41"/>
      <c r="AY2312" s="41"/>
      <c r="BA2312" s="41"/>
      <c r="BC2312" s="41"/>
      <c r="BE2312" s="41"/>
      <c r="BG2312" s="41"/>
      <c r="BI2312" s="41"/>
      <c r="BK2312" s="41"/>
      <c r="BM2312" s="41"/>
      <c r="BO2312" s="41"/>
    </row>
    <row r="2313" spans="13:67" x14ac:dyDescent="0.2">
      <c r="M2313" s="41"/>
      <c r="O2313" s="41"/>
      <c r="Q2313" s="41"/>
      <c r="S2313" s="41"/>
      <c r="U2313" s="41"/>
      <c r="W2313" s="41"/>
      <c r="Y2313" s="41"/>
      <c r="AA2313" s="41"/>
      <c r="AC2313" s="41"/>
      <c r="AE2313" s="41"/>
      <c r="AG2313" s="41"/>
      <c r="AI2313" s="41"/>
      <c r="AK2313" s="41"/>
      <c r="AM2313" s="41"/>
      <c r="AO2313" s="41"/>
      <c r="AQ2313" s="41"/>
      <c r="AS2313" s="41"/>
      <c r="AU2313" s="41"/>
      <c r="AW2313" s="41"/>
      <c r="AY2313" s="41"/>
      <c r="BA2313" s="41"/>
      <c r="BC2313" s="41"/>
      <c r="BE2313" s="41"/>
      <c r="BG2313" s="41"/>
      <c r="BI2313" s="41"/>
      <c r="BK2313" s="41"/>
      <c r="BM2313" s="41"/>
      <c r="BO2313" s="41"/>
    </row>
    <row r="2314" spans="13:67" x14ac:dyDescent="0.2">
      <c r="M2314" s="41"/>
      <c r="O2314" s="41"/>
      <c r="Q2314" s="41"/>
      <c r="S2314" s="41"/>
      <c r="U2314" s="41"/>
      <c r="W2314" s="41"/>
      <c r="Y2314" s="41"/>
      <c r="AA2314" s="41"/>
      <c r="AC2314" s="41"/>
      <c r="AE2314" s="41"/>
      <c r="AG2314" s="41"/>
      <c r="AI2314" s="41"/>
      <c r="AK2314" s="41"/>
      <c r="AM2314" s="41"/>
      <c r="AO2314" s="41"/>
      <c r="AQ2314" s="41"/>
      <c r="AS2314" s="41"/>
      <c r="AU2314" s="41"/>
      <c r="AW2314" s="41"/>
      <c r="AY2314" s="41"/>
      <c r="BA2314" s="41"/>
      <c r="BC2314" s="41"/>
      <c r="BE2314" s="41"/>
      <c r="BG2314" s="41"/>
      <c r="BI2314" s="41"/>
      <c r="BK2314" s="41"/>
      <c r="BM2314" s="41"/>
      <c r="BO2314" s="41"/>
    </row>
    <row r="2315" spans="13:67" x14ac:dyDescent="0.2">
      <c r="M2315" s="41"/>
      <c r="O2315" s="41"/>
      <c r="Q2315" s="41"/>
      <c r="S2315" s="41"/>
      <c r="U2315" s="41"/>
      <c r="W2315" s="41"/>
      <c r="Y2315" s="41"/>
      <c r="AA2315" s="41"/>
      <c r="AC2315" s="41"/>
      <c r="AE2315" s="41"/>
      <c r="AG2315" s="41"/>
      <c r="AI2315" s="41"/>
      <c r="AK2315" s="41"/>
      <c r="AM2315" s="41"/>
      <c r="AO2315" s="41"/>
      <c r="AQ2315" s="41"/>
      <c r="AS2315" s="41"/>
      <c r="AU2315" s="41"/>
      <c r="AW2315" s="41"/>
      <c r="AY2315" s="41"/>
      <c r="BA2315" s="41"/>
      <c r="BC2315" s="41"/>
      <c r="BE2315" s="41"/>
      <c r="BG2315" s="41"/>
      <c r="BI2315" s="41"/>
      <c r="BK2315" s="41"/>
      <c r="BM2315" s="41"/>
      <c r="BO2315" s="41"/>
    </row>
    <row r="2316" spans="13:67" x14ac:dyDescent="0.2">
      <c r="M2316" s="41"/>
      <c r="O2316" s="41"/>
      <c r="Q2316" s="41"/>
      <c r="S2316" s="41"/>
      <c r="U2316" s="41"/>
      <c r="W2316" s="41"/>
      <c r="Y2316" s="41"/>
      <c r="AA2316" s="41"/>
      <c r="AC2316" s="41"/>
      <c r="AE2316" s="41"/>
      <c r="AG2316" s="41"/>
      <c r="AI2316" s="41"/>
      <c r="AK2316" s="41"/>
      <c r="AM2316" s="41"/>
      <c r="AO2316" s="41"/>
      <c r="AQ2316" s="41"/>
      <c r="AS2316" s="41"/>
      <c r="AU2316" s="41"/>
      <c r="AW2316" s="41"/>
      <c r="AY2316" s="41"/>
      <c r="BA2316" s="41"/>
      <c r="BC2316" s="41"/>
      <c r="BE2316" s="41"/>
      <c r="BG2316" s="41"/>
      <c r="BI2316" s="41"/>
      <c r="BK2316" s="41"/>
      <c r="BM2316" s="41"/>
      <c r="BO2316" s="41"/>
    </row>
    <row r="2317" spans="13:67" x14ac:dyDescent="0.2">
      <c r="M2317" s="41"/>
      <c r="O2317" s="41"/>
      <c r="Q2317" s="41"/>
      <c r="S2317" s="41"/>
      <c r="U2317" s="41"/>
      <c r="W2317" s="41"/>
      <c r="Y2317" s="41"/>
      <c r="AA2317" s="41"/>
      <c r="AC2317" s="41"/>
      <c r="AE2317" s="41"/>
      <c r="AG2317" s="41"/>
      <c r="AI2317" s="41"/>
      <c r="AK2317" s="41"/>
      <c r="AM2317" s="41"/>
      <c r="AO2317" s="41"/>
      <c r="AQ2317" s="41"/>
      <c r="AS2317" s="41"/>
      <c r="AU2317" s="41"/>
      <c r="AW2317" s="41"/>
      <c r="AY2317" s="41"/>
      <c r="BA2317" s="41"/>
      <c r="BC2317" s="41"/>
      <c r="BE2317" s="41"/>
      <c r="BG2317" s="41"/>
      <c r="BI2317" s="41"/>
      <c r="BK2317" s="41"/>
      <c r="BM2317" s="41"/>
      <c r="BO2317" s="41"/>
    </row>
    <row r="2318" spans="13:67" x14ac:dyDescent="0.2">
      <c r="M2318" s="41"/>
      <c r="O2318" s="41"/>
      <c r="Q2318" s="41"/>
      <c r="S2318" s="41"/>
      <c r="U2318" s="41"/>
      <c r="W2318" s="41"/>
      <c r="Y2318" s="41"/>
      <c r="AA2318" s="41"/>
      <c r="AC2318" s="41"/>
      <c r="AE2318" s="41"/>
      <c r="AG2318" s="41"/>
      <c r="AI2318" s="41"/>
      <c r="AK2318" s="41"/>
      <c r="AM2318" s="41"/>
      <c r="AO2318" s="41"/>
      <c r="AQ2318" s="41"/>
      <c r="AS2318" s="41"/>
      <c r="AU2318" s="41"/>
      <c r="AW2318" s="41"/>
      <c r="AY2318" s="41"/>
      <c r="BA2318" s="41"/>
      <c r="BC2318" s="41"/>
      <c r="BE2318" s="41"/>
      <c r="BG2318" s="41"/>
      <c r="BI2318" s="41"/>
      <c r="BK2318" s="41"/>
      <c r="BM2318" s="41"/>
      <c r="BO2318" s="41"/>
    </row>
    <row r="2319" spans="13:67" x14ac:dyDescent="0.2">
      <c r="M2319" s="41"/>
      <c r="O2319" s="41"/>
      <c r="Q2319" s="41"/>
      <c r="S2319" s="41"/>
      <c r="U2319" s="41"/>
      <c r="W2319" s="41"/>
      <c r="Y2319" s="41"/>
      <c r="AA2319" s="41"/>
      <c r="AC2319" s="41"/>
      <c r="AE2319" s="41"/>
      <c r="AG2319" s="41"/>
      <c r="AI2319" s="41"/>
      <c r="AK2319" s="41"/>
      <c r="AM2319" s="41"/>
      <c r="AO2319" s="41"/>
      <c r="AQ2319" s="41"/>
      <c r="AS2319" s="41"/>
      <c r="AU2319" s="41"/>
      <c r="AW2319" s="41"/>
      <c r="AY2319" s="41"/>
      <c r="BA2319" s="41"/>
      <c r="BC2319" s="41"/>
      <c r="BE2319" s="41"/>
      <c r="BG2319" s="41"/>
      <c r="BI2319" s="41"/>
      <c r="BK2319" s="41"/>
      <c r="BM2319" s="41"/>
      <c r="BO2319" s="41"/>
    </row>
    <row r="2320" spans="13:67" x14ac:dyDescent="0.2">
      <c r="M2320" s="41"/>
      <c r="O2320" s="41"/>
      <c r="Q2320" s="41"/>
      <c r="S2320" s="41"/>
      <c r="U2320" s="41"/>
      <c r="W2320" s="41"/>
      <c r="Y2320" s="41"/>
      <c r="AA2320" s="41"/>
      <c r="AC2320" s="41"/>
      <c r="AE2320" s="41"/>
      <c r="AG2320" s="41"/>
      <c r="AI2320" s="41"/>
      <c r="AK2320" s="41"/>
      <c r="AM2320" s="41"/>
      <c r="AO2320" s="41"/>
      <c r="AQ2320" s="41"/>
      <c r="AS2320" s="41"/>
      <c r="AU2320" s="41"/>
      <c r="AW2320" s="41"/>
      <c r="AY2320" s="41"/>
      <c r="BA2320" s="41"/>
      <c r="BC2320" s="41"/>
      <c r="BE2320" s="41"/>
      <c r="BG2320" s="41"/>
      <c r="BI2320" s="41"/>
      <c r="BK2320" s="41"/>
      <c r="BM2320" s="41"/>
      <c r="BO2320" s="41"/>
    </row>
    <row r="2321" spans="13:67" x14ac:dyDescent="0.2">
      <c r="M2321" s="41"/>
      <c r="O2321" s="41"/>
      <c r="Q2321" s="41"/>
      <c r="S2321" s="41"/>
      <c r="U2321" s="41"/>
      <c r="W2321" s="41"/>
      <c r="Y2321" s="41"/>
      <c r="AA2321" s="41"/>
      <c r="AC2321" s="41"/>
      <c r="AE2321" s="41"/>
      <c r="AG2321" s="41"/>
      <c r="AI2321" s="41"/>
      <c r="AK2321" s="41"/>
      <c r="AM2321" s="41"/>
      <c r="AO2321" s="41"/>
      <c r="AQ2321" s="41"/>
      <c r="AS2321" s="41"/>
      <c r="AU2321" s="41"/>
      <c r="AW2321" s="41"/>
      <c r="AY2321" s="41"/>
      <c r="BA2321" s="41"/>
      <c r="BC2321" s="41"/>
      <c r="BE2321" s="41"/>
      <c r="BG2321" s="41"/>
      <c r="BI2321" s="41"/>
      <c r="BK2321" s="41"/>
      <c r="BM2321" s="41"/>
      <c r="BO2321" s="41"/>
    </row>
    <row r="2322" spans="13:67" x14ac:dyDescent="0.2">
      <c r="M2322" s="41"/>
      <c r="O2322" s="41"/>
      <c r="Q2322" s="41"/>
      <c r="S2322" s="41"/>
      <c r="U2322" s="41"/>
      <c r="W2322" s="41"/>
      <c r="Y2322" s="41"/>
      <c r="AA2322" s="41"/>
      <c r="AC2322" s="41"/>
      <c r="AE2322" s="41"/>
      <c r="AG2322" s="41"/>
      <c r="AI2322" s="41"/>
      <c r="AK2322" s="41"/>
      <c r="AM2322" s="41"/>
      <c r="AO2322" s="41"/>
      <c r="AQ2322" s="41"/>
      <c r="AS2322" s="41"/>
      <c r="AU2322" s="41"/>
      <c r="AW2322" s="41"/>
      <c r="AY2322" s="41"/>
      <c r="BA2322" s="41"/>
      <c r="BC2322" s="41"/>
      <c r="BE2322" s="41"/>
      <c r="BG2322" s="41"/>
      <c r="BI2322" s="41"/>
      <c r="BK2322" s="41"/>
      <c r="BM2322" s="41"/>
      <c r="BO2322" s="41"/>
    </row>
    <row r="2323" spans="13:67" x14ac:dyDescent="0.2">
      <c r="M2323" s="41"/>
      <c r="O2323" s="41"/>
      <c r="Q2323" s="41"/>
      <c r="S2323" s="41"/>
      <c r="U2323" s="41"/>
      <c r="W2323" s="41"/>
      <c r="Y2323" s="41"/>
      <c r="AA2323" s="41"/>
      <c r="AC2323" s="41"/>
      <c r="AE2323" s="41"/>
      <c r="AG2323" s="41"/>
      <c r="AI2323" s="41"/>
      <c r="AK2323" s="41"/>
      <c r="AM2323" s="41"/>
      <c r="AO2323" s="41"/>
      <c r="AQ2323" s="41"/>
      <c r="AS2323" s="41"/>
      <c r="AU2323" s="41"/>
      <c r="AW2323" s="41"/>
      <c r="AY2323" s="41"/>
      <c r="BA2323" s="41"/>
      <c r="BC2323" s="41"/>
      <c r="BE2323" s="41"/>
      <c r="BG2323" s="41"/>
      <c r="BI2323" s="41"/>
      <c r="BK2323" s="41"/>
      <c r="BM2323" s="41"/>
      <c r="BO2323" s="41"/>
    </row>
    <row r="2324" spans="13:67" x14ac:dyDescent="0.2">
      <c r="M2324" s="41"/>
      <c r="O2324" s="41"/>
      <c r="Q2324" s="41"/>
      <c r="S2324" s="41"/>
      <c r="U2324" s="41"/>
      <c r="W2324" s="41"/>
      <c r="Y2324" s="41"/>
      <c r="AA2324" s="41"/>
      <c r="AC2324" s="41"/>
      <c r="AE2324" s="41"/>
      <c r="AG2324" s="41"/>
      <c r="AI2324" s="41"/>
      <c r="AK2324" s="41"/>
      <c r="AM2324" s="41"/>
      <c r="AO2324" s="41"/>
      <c r="AQ2324" s="41"/>
      <c r="AS2324" s="41"/>
      <c r="AU2324" s="41"/>
      <c r="AW2324" s="41"/>
      <c r="AY2324" s="41"/>
      <c r="BA2324" s="41"/>
      <c r="BC2324" s="41"/>
      <c r="BE2324" s="41"/>
      <c r="BG2324" s="41"/>
      <c r="BI2324" s="41"/>
      <c r="BK2324" s="41"/>
      <c r="BM2324" s="41"/>
      <c r="BO2324" s="41"/>
    </row>
    <row r="2325" spans="13:67" x14ac:dyDescent="0.2">
      <c r="M2325" s="41"/>
      <c r="O2325" s="41"/>
      <c r="Q2325" s="41"/>
      <c r="S2325" s="41"/>
      <c r="U2325" s="41"/>
      <c r="W2325" s="41"/>
      <c r="Y2325" s="41"/>
      <c r="AA2325" s="41"/>
      <c r="AC2325" s="41"/>
      <c r="AE2325" s="41"/>
      <c r="AG2325" s="41"/>
      <c r="AI2325" s="41"/>
      <c r="AK2325" s="41"/>
      <c r="AM2325" s="41"/>
      <c r="AO2325" s="41"/>
      <c r="AQ2325" s="41"/>
      <c r="AS2325" s="41"/>
      <c r="AU2325" s="41"/>
      <c r="AW2325" s="41"/>
      <c r="AY2325" s="41"/>
      <c r="BA2325" s="41"/>
      <c r="BC2325" s="41"/>
      <c r="BE2325" s="41"/>
      <c r="BG2325" s="41"/>
      <c r="BI2325" s="41"/>
      <c r="BK2325" s="41"/>
      <c r="BM2325" s="41"/>
      <c r="BO2325" s="41"/>
    </row>
    <row r="2326" spans="13:67" x14ac:dyDescent="0.2">
      <c r="M2326" s="41"/>
      <c r="O2326" s="41"/>
      <c r="Q2326" s="41"/>
      <c r="S2326" s="41"/>
      <c r="U2326" s="41"/>
      <c r="W2326" s="41"/>
      <c r="Y2326" s="41"/>
      <c r="AA2326" s="41"/>
      <c r="AC2326" s="41"/>
      <c r="AE2326" s="41"/>
      <c r="AG2326" s="41"/>
      <c r="AI2326" s="41"/>
      <c r="AK2326" s="41"/>
      <c r="AM2326" s="41"/>
      <c r="AO2326" s="41"/>
      <c r="AQ2326" s="41"/>
      <c r="AS2326" s="41"/>
      <c r="AU2326" s="41"/>
      <c r="AW2326" s="41"/>
      <c r="AY2326" s="41"/>
      <c r="BA2326" s="41"/>
      <c r="BC2326" s="41"/>
      <c r="BE2326" s="41"/>
      <c r="BG2326" s="41"/>
      <c r="BI2326" s="41"/>
      <c r="BK2326" s="41"/>
      <c r="BM2326" s="41"/>
      <c r="BO2326" s="41"/>
    </row>
    <row r="2327" spans="13:67" x14ac:dyDescent="0.2">
      <c r="M2327" s="41"/>
      <c r="O2327" s="41"/>
      <c r="Q2327" s="41"/>
      <c r="S2327" s="41"/>
      <c r="U2327" s="41"/>
      <c r="W2327" s="41"/>
      <c r="Y2327" s="41"/>
      <c r="AA2327" s="41"/>
      <c r="AC2327" s="41"/>
      <c r="AE2327" s="41"/>
      <c r="AG2327" s="41"/>
      <c r="AI2327" s="41"/>
      <c r="AK2327" s="41"/>
      <c r="AM2327" s="41"/>
      <c r="AO2327" s="41"/>
      <c r="AQ2327" s="41"/>
      <c r="AS2327" s="41"/>
      <c r="AU2327" s="41"/>
      <c r="AW2327" s="41"/>
      <c r="AY2327" s="41"/>
      <c r="BA2327" s="41"/>
      <c r="BC2327" s="41"/>
      <c r="BE2327" s="41"/>
      <c r="BG2327" s="41"/>
      <c r="BI2327" s="41"/>
      <c r="BK2327" s="41"/>
      <c r="BM2327" s="41"/>
      <c r="BO2327" s="41"/>
    </row>
    <row r="2328" spans="13:67" x14ac:dyDescent="0.2">
      <c r="M2328" s="41"/>
      <c r="O2328" s="41"/>
      <c r="Q2328" s="41"/>
      <c r="S2328" s="41"/>
      <c r="U2328" s="41"/>
      <c r="W2328" s="41"/>
      <c r="Y2328" s="41"/>
      <c r="AA2328" s="41"/>
      <c r="AC2328" s="41"/>
      <c r="AE2328" s="41"/>
      <c r="AG2328" s="41"/>
      <c r="AI2328" s="41"/>
      <c r="AK2328" s="41"/>
      <c r="AM2328" s="41"/>
      <c r="AO2328" s="41"/>
      <c r="AQ2328" s="41"/>
      <c r="AS2328" s="41"/>
      <c r="AU2328" s="41"/>
      <c r="AW2328" s="41"/>
      <c r="AY2328" s="41"/>
      <c r="BA2328" s="41"/>
      <c r="BC2328" s="41"/>
      <c r="BE2328" s="41"/>
      <c r="BG2328" s="41"/>
      <c r="BI2328" s="41"/>
      <c r="BK2328" s="41"/>
      <c r="BM2328" s="41"/>
      <c r="BO2328" s="41"/>
    </row>
    <row r="2329" spans="13:67" x14ac:dyDescent="0.2">
      <c r="M2329" s="41"/>
      <c r="O2329" s="41"/>
      <c r="Q2329" s="41"/>
      <c r="S2329" s="41"/>
      <c r="U2329" s="41"/>
      <c r="W2329" s="41"/>
      <c r="Y2329" s="41"/>
      <c r="AA2329" s="41"/>
      <c r="AC2329" s="41"/>
      <c r="AE2329" s="41"/>
      <c r="AG2329" s="41"/>
      <c r="AI2329" s="41"/>
      <c r="AK2329" s="41"/>
      <c r="AM2329" s="41"/>
      <c r="AO2329" s="41"/>
      <c r="AQ2329" s="41"/>
      <c r="AS2329" s="41"/>
      <c r="AU2329" s="41"/>
      <c r="AW2329" s="41"/>
      <c r="AY2329" s="41"/>
      <c r="BA2329" s="41"/>
      <c r="BC2329" s="41"/>
      <c r="BE2329" s="41"/>
      <c r="BG2329" s="41"/>
      <c r="BI2329" s="41"/>
      <c r="BK2329" s="41"/>
      <c r="BM2329" s="41"/>
      <c r="BO2329" s="41"/>
    </row>
    <row r="2330" spans="13:67" x14ac:dyDescent="0.2">
      <c r="M2330" s="41"/>
      <c r="O2330" s="41"/>
      <c r="Q2330" s="41"/>
      <c r="S2330" s="41"/>
      <c r="U2330" s="41"/>
      <c r="W2330" s="41"/>
      <c r="Y2330" s="41"/>
      <c r="AA2330" s="41"/>
      <c r="AC2330" s="41"/>
      <c r="AE2330" s="41"/>
      <c r="AG2330" s="41"/>
      <c r="AI2330" s="41"/>
      <c r="AK2330" s="41"/>
      <c r="AM2330" s="41"/>
      <c r="AO2330" s="41"/>
      <c r="AQ2330" s="41"/>
      <c r="AS2330" s="41"/>
      <c r="AU2330" s="41"/>
      <c r="AW2330" s="41"/>
      <c r="AY2330" s="41"/>
      <c r="BA2330" s="41"/>
      <c r="BC2330" s="41"/>
      <c r="BE2330" s="41"/>
      <c r="BG2330" s="41"/>
      <c r="BI2330" s="41"/>
      <c r="BK2330" s="41"/>
      <c r="BM2330" s="41"/>
      <c r="BO2330" s="41"/>
    </row>
    <row r="2331" spans="13:67" x14ac:dyDescent="0.2">
      <c r="M2331" s="41"/>
      <c r="O2331" s="41"/>
      <c r="Q2331" s="41"/>
      <c r="S2331" s="41"/>
      <c r="U2331" s="41"/>
      <c r="W2331" s="41"/>
      <c r="Y2331" s="41"/>
      <c r="AA2331" s="41"/>
      <c r="AC2331" s="41"/>
      <c r="AE2331" s="41"/>
      <c r="AG2331" s="41"/>
      <c r="AI2331" s="41"/>
      <c r="AK2331" s="41"/>
      <c r="AM2331" s="41"/>
      <c r="AO2331" s="41"/>
      <c r="AQ2331" s="41"/>
      <c r="AS2331" s="41"/>
      <c r="AU2331" s="41"/>
      <c r="AW2331" s="41"/>
      <c r="AY2331" s="41"/>
      <c r="BA2331" s="41"/>
      <c r="BC2331" s="41"/>
      <c r="BE2331" s="41"/>
      <c r="BG2331" s="41"/>
      <c r="BI2331" s="41"/>
      <c r="BK2331" s="41"/>
      <c r="BM2331" s="41"/>
      <c r="BO2331" s="41"/>
    </row>
    <row r="2332" spans="13:67" x14ac:dyDescent="0.2">
      <c r="M2332" s="41"/>
      <c r="O2332" s="41"/>
      <c r="Q2332" s="41"/>
      <c r="S2332" s="41"/>
      <c r="U2332" s="41"/>
      <c r="W2332" s="41"/>
      <c r="Y2332" s="41"/>
      <c r="AA2332" s="41"/>
      <c r="AC2332" s="41"/>
      <c r="AE2332" s="41"/>
      <c r="AG2332" s="41"/>
      <c r="AI2332" s="41"/>
      <c r="AK2332" s="41"/>
      <c r="AM2332" s="41"/>
      <c r="AO2332" s="41"/>
      <c r="AQ2332" s="41"/>
      <c r="AS2332" s="41"/>
      <c r="AU2332" s="41"/>
      <c r="AW2332" s="41"/>
      <c r="AY2332" s="41"/>
      <c r="BA2332" s="41"/>
      <c r="BC2332" s="41"/>
      <c r="BE2332" s="41"/>
      <c r="BG2332" s="41"/>
      <c r="BI2332" s="41"/>
      <c r="BK2332" s="41"/>
      <c r="BM2332" s="41"/>
      <c r="BO2332" s="41"/>
    </row>
    <row r="2333" spans="13:67" x14ac:dyDescent="0.2">
      <c r="M2333" s="41"/>
      <c r="O2333" s="41"/>
      <c r="Q2333" s="41"/>
      <c r="S2333" s="41"/>
      <c r="U2333" s="41"/>
      <c r="W2333" s="41"/>
      <c r="Y2333" s="41"/>
      <c r="AA2333" s="41"/>
      <c r="AC2333" s="41"/>
      <c r="AE2333" s="41"/>
      <c r="AG2333" s="41"/>
      <c r="AI2333" s="41"/>
      <c r="AK2333" s="41"/>
      <c r="AM2333" s="41"/>
      <c r="AO2333" s="41"/>
      <c r="AQ2333" s="41"/>
      <c r="AS2333" s="41"/>
      <c r="AU2333" s="41"/>
      <c r="AW2333" s="41"/>
      <c r="AY2333" s="41"/>
      <c r="BA2333" s="41"/>
      <c r="BC2333" s="41"/>
      <c r="BE2333" s="41"/>
      <c r="BG2333" s="41"/>
      <c r="BI2333" s="41"/>
      <c r="BK2333" s="41"/>
      <c r="BM2333" s="41"/>
      <c r="BO2333" s="41"/>
    </row>
    <row r="2334" spans="13:67" x14ac:dyDescent="0.2">
      <c r="M2334" s="41"/>
      <c r="O2334" s="41"/>
      <c r="Q2334" s="41"/>
      <c r="S2334" s="41"/>
      <c r="U2334" s="41"/>
      <c r="W2334" s="41"/>
      <c r="Y2334" s="41"/>
      <c r="AA2334" s="41"/>
      <c r="AC2334" s="41"/>
      <c r="AE2334" s="41"/>
      <c r="AG2334" s="41"/>
      <c r="AI2334" s="41"/>
      <c r="AK2334" s="41"/>
      <c r="AM2334" s="41"/>
      <c r="AO2334" s="41"/>
      <c r="AQ2334" s="41"/>
      <c r="AS2334" s="41"/>
      <c r="AU2334" s="41"/>
      <c r="AW2334" s="41"/>
      <c r="AY2334" s="41"/>
      <c r="BA2334" s="41"/>
      <c r="BC2334" s="41"/>
      <c r="BE2334" s="41"/>
      <c r="BG2334" s="41"/>
      <c r="BI2334" s="41"/>
      <c r="BK2334" s="41"/>
      <c r="BM2334" s="41"/>
      <c r="BO2334" s="41"/>
    </row>
    <row r="2335" spans="13:67" x14ac:dyDescent="0.2">
      <c r="M2335" s="41"/>
      <c r="O2335" s="41"/>
      <c r="Q2335" s="41"/>
      <c r="S2335" s="41"/>
      <c r="U2335" s="41"/>
      <c r="W2335" s="41"/>
      <c r="Y2335" s="41"/>
      <c r="AA2335" s="41"/>
      <c r="AC2335" s="41"/>
      <c r="AE2335" s="41"/>
      <c r="AG2335" s="41"/>
      <c r="AI2335" s="41"/>
      <c r="AK2335" s="41"/>
      <c r="AM2335" s="41"/>
      <c r="AO2335" s="41"/>
      <c r="AQ2335" s="41"/>
      <c r="AS2335" s="41"/>
      <c r="AU2335" s="41"/>
      <c r="AW2335" s="41"/>
      <c r="AY2335" s="41"/>
      <c r="BA2335" s="41"/>
      <c r="BC2335" s="41"/>
      <c r="BE2335" s="41"/>
      <c r="BG2335" s="41"/>
      <c r="BI2335" s="41"/>
      <c r="BK2335" s="41"/>
      <c r="BM2335" s="41"/>
      <c r="BO2335" s="41"/>
    </row>
    <row r="2336" spans="13:67" x14ac:dyDescent="0.2">
      <c r="M2336" s="41"/>
      <c r="O2336" s="41"/>
      <c r="Q2336" s="41"/>
      <c r="S2336" s="41"/>
      <c r="U2336" s="41"/>
      <c r="W2336" s="41"/>
      <c r="Y2336" s="41"/>
      <c r="AA2336" s="41"/>
      <c r="AC2336" s="41"/>
      <c r="AE2336" s="41"/>
      <c r="AG2336" s="41"/>
      <c r="AI2336" s="41"/>
      <c r="AK2336" s="41"/>
      <c r="AM2336" s="41"/>
      <c r="AO2336" s="41"/>
      <c r="AQ2336" s="41"/>
      <c r="AS2336" s="41"/>
      <c r="AU2336" s="41"/>
      <c r="AW2336" s="41"/>
      <c r="AY2336" s="41"/>
      <c r="BA2336" s="41"/>
      <c r="BC2336" s="41"/>
      <c r="BE2336" s="41"/>
      <c r="BG2336" s="41"/>
      <c r="BI2336" s="41"/>
      <c r="BK2336" s="41"/>
      <c r="BM2336" s="41"/>
      <c r="BO2336" s="41"/>
    </row>
    <row r="2337" spans="13:67" x14ac:dyDescent="0.2">
      <c r="M2337" s="41"/>
      <c r="O2337" s="41"/>
      <c r="Q2337" s="41"/>
      <c r="S2337" s="41"/>
      <c r="U2337" s="41"/>
      <c r="W2337" s="41"/>
      <c r="Y2337" s="41"/>
      <c r="AA2337" s="41"/>
      <c r="AC2337" s="41"/>
      <c r="AE2337" s="41"/>
      <c r="AG2337" s="41"/>
      <c r="AI2337" s="41"/>
      <c r="AK2337" s="41"/>
      <c r="AM2337" s="41"/>
      <c r="AO2337" s="41"/>
      <c r="AQ2337" s="41"/>
      <c r="AS2337" s="41"/>
      <c r="AU2337" s="41"/>
      <c r="AW2337" s="41"/>
      <c r="AY2337" s="41"/>
      <c r="BA2337" s="41"/>
      <c r="BC2337" s="41"/>
      <c r="BE2337" s="41"/>
      <c r="BG2337" s="41"/>
      <c r="BI2337" s="41"/>
      <c r="BK2337" s="41"/>
      <c r="BM2337" s="41"/>
      <c r="BO2337" s="41"/>
    </row>
    <row r="2338" spans="13:67" x14ac:dyDescent="0.2">
      <c r="M2338" s="41"/>
      <c r="O2338" s="41"/>
      <c r="Q2338" s="41"/>
      <c r="S2338" s="41"/>
      <c r="U2338" s="41"/>
      <c r="W2338" s="41"/>
      <c r="Y2338" s="41"/>
      <c r="AA2338" s="41"/>
      <c r="AC2338" s="41"/>
      <c r="AE2338" s="41"/>
      <c r="AG2338" s="41"/>
      <c r="AI2338" s="41"/>
      <c r="AK2338" s="41"/>
      <c r="AM2338" s="41"/>
      <c r="AO2338" s="41"/>
      <c r="AQ2338" s="41"/>
      <c r="AS2338" s="41"/>
      <c r="AU2338" s="41"/>
      <c r="AW2338" s="41"/>
      <c r="AY2338" s="41"/>
      <c r="BA2338" s="41"/>
      <c r="BC2338" s="41"/>
      <c r="BE2338" s="41"/>
      <c r="BG2338" s="41"/>
      <c r="BI2338" s="41"/>
      <c r="BK2338" s="41"/>
      <c r="BM2338" s="41"/>
      <c r="BO2338" s="41"/>
    </row>
    <row r="2339" spans="13:67" x14ac:dyDescent="0.2">
      <c r="M2339" s="41"/>
      <c r="O2339" s="41"/>
      <c r="Q2339" s="41"/>
      <c r="S2339" s="41"/>
      <c r="U2339" s="41"/>
      <c r="W2339" s="41"/>
      <c r="Y2339" s="41"/>
      <c r="AA2339" s="41"/>
      <c r="AC2339" s="41"/>
      <c r="AE2339" s="41"/>
      <c r="AG2339" s="41"/>
      <c r="AI2339" s="41"/>
      <c r="AK2339" s="41"/>
      <c r="AM2339" s="41"/>
      <c r="AO2339" s="41"/>
      <c r="AQ2339" s="41"/>
      <c r="AS2339" s="41"/>
      <c r="AU2339" s="41"/>
      <c r="AW2339" s="41"/>
      <c r="AY2339" s="41"/>
      <c r="BA2339" s="41"/>
      <c r="BC2339" s="41"/>
      <c r="BE2339" s="41"/>
      <c r="BG2339" s="41"/>
      <c r="BI2339" s="41"/>
      <c r="BK2339" s="41"/>
      <c r="BM2339" s="41"/>
      <c r="BO2339" s="41"/>
    </row>
    <row r="2340" spans="13:67" x14ac:dyDescent="0.2">
      <c r="M2340" s="41"/>
      <c r="O2340" s="41"/>
      <c r="Q2340" s="41"/>
      <c r="S2340" s="41"/>
      <c r="U2340" s="41"/>
      <c r="W2340" s="41"/>
      <c r="Y2340" s="41"/>
      <c r="AA2340" s="41"/>
      <c r="AC2340" s="41"/>
      <c r="AE2340" s="41"/>
      <c r="AG2340" s="41"/>
      <c r="AI2340" s="41"/>
      <c r="AK2340" s="41"/>
      <c r="AM2340" s="41"/>
      <c r="AO2340" s="41"/>
      <c r="AQ2340" s="41"/>
      <c r="AS2340" s="41"/>
      <c r="AU2340" s="41"/>
      <c r="AW2340" s="41"/>
      <c r="AY2340" s="41"/>
      <c r="BA2340" s="41"/>
      <c r="BC2340" s="41"/>
      <c r="BE2340" s="41"/>
      <c r="BG2340" s="41"/>
      <c r="BI2340" s="41"/>
      <c r="BK2340" s="41"/>
      <c r="BM2340" s="41"/>
      <c r="BO2340" s="41"/>
    </row>
    <row r="2341" spans="13:67" x14ac:dyDescent="0.2">
      <c r="M2341" s="41"/>
      <c r="O2341" s="41"/>
      <c r="Q2341" s="41"/>
      <c r="S2341" s="41"/>
      <c r="U2341" s="41"/>
      <c r="W2341" s="41"/>
      <c r="Y2341" s="41"/>
      <c r="AA2341" s="41"/>
      <c r="AC2341" s="41"/>
      <c r="AE2341" s="41"/>
      <c r="AG2341" s="41"/>
      <c r="AI2341" s="41"/>
      <c r="AK2341" s="41"/>
      <c r="AM2341" s="41"/>
      <c r="AO2341" s="41"/>
      <c r="AQ2341" s="41"/>
      <c r="AS2341" s="41"/>
      <c r="AU2341" s="41"/>
      <c r="AW2341" s="41"/>
      <c r="AY2341" s="41"/>
      <c r="BA2341" s="41"/>
      <c r="BC2341" s="41"/>
      <c r="BE2341" s="41"/>
      <c r="BG2341" s="41"/>
      <c r="BI2341" s="41"/>
      <c r="BK2341" s="41"/>
      <c r="BM2341" s="41"/>
      <c r="BO2341" s="41"/>
    </row>
    <row r="2342" spans="13:67" x14ac:dyDescent="0.2">
      <c r="M2342" s="41"/>
      <c r="O2342" s="41"/>
      <c r="Q2342" s="41"/>
      <c r="S2342" s="41"/>
      <c r="U2342" s="41"/>
      <c r="W2342" s="41"/>
      <c r="Y2342" s="41"/>
      <c r="AA2342" s="41"/>
      <c r="AC2342" s="41"/>
      <c r="AE2342" s="41"/>
      <c r="AG2342" s="41"/>
      <c r="AI2342" s="41"/>
      <c r="AK2342" s="41"/>
      <c r="AM2342" s="41"/>
      <c r="AO2342" s="41"/>
      <c r="AQ2342" s="41"/>
      <c r="AS2342" s="41"/>
      <c r="AU2342" s="41"/>
      <c r="AW2342" s="41"/>
      <c r="AY2342" s="41"/>
      <c r="BA2342" s="41"/>
      <c r="BC2342" s="41"/>
      <c r="BE2342" s="41"/>
      <c r="BG2342" s="41"/>
      <c r="BI2342" s="41"/>
      <c r="BK2342" s="41"/>
      <c r="BM2342" s="41"/>
      <c r="BO2342" s="41"/>
    </row>
    <row r="2343" spans="13:67" x14ac:dyDescent="0.2">
      <c r="M2343" s="41"/>
      <c r="O2343" s="41"/>
      <c r="Q2343" s="41"/>
      <c r="S2343" s="41"/>
      <c r="U2343" s="41"/>
      <c r="W2343" s="41"/>
      <c r="Y2343" s="41"/>
      <c r="AA2343" s="41"/>
      <c r="AC2343" s="41"/>
      <c r="AE2343" s="41"/>
      <c r="AG2343" s="41"/>
      <c r="AI2343" s="41"/>
      <c r="AK2343" s="41"/>
      <c r="AM2343" s="41"/>
      <c r="AO2343" s="41"/>
      <c r="AQ2343" s="41"/>
      <c r="AS2343" s="41"/>
      <c r="AU2343" s="41"/>
      <c r="AW2343" s="41"/>
      <c r="AY2343" s="41"/>
      <c r="BA2343" s="41"/>
      <c r="BC2343" s="41"/>
      <c r="BE2343" s="41"/>
      <c r="BG2343" s="41"/>
      <c r="BI2343" s="41"/>
      <c r="BK2343" s="41"/>
      <c r="BM2343" s="41"/>
      <c r="BO2343" s="41"/>
    </row>
    <row r="2344" spans="13:67" x14ac:dyDescent="0.2">
      <c r="M2344" s="41"/>
      <c r="O2344" s="41"/>
      <c r="Q2344" s="41"/>
      <c r="S2344" s="41"/>
      <c r="U2344" s="41"/>
      <c r="W2344" s="41"/>
      <c r="Y2344" s="41"/>
      <c r="AA2344" s="41"/>
      <c r="AC2344" s="41"/>
      <c r="AE2344" s="41"/>
      <c r="AG2344" s="41"/>
      <c r="AI2344" s="41"/>
      <c r="AK2344" s="41"/>
      <c r="AM2344" s="41"/>
      <c r="AO2344" s="41"/>
      <c r="AQ2344" s="41"/>
      <c r="AS2344" s="41"/>
      <c r="AU2344" s="41"/>
      <c r="AW2344" s="41"/>
      <c r="AY2344" s="41"/>
      <c r="BA2344" s="41"/>
      <c r="BC2344" s="41"/>
      <c r="BE2344" s="41"/>
      <c r="BG2344" s="41"/>
      <c r="BI2344" s="41"/>
      <c r="BK2344" s="41"/>
      <c r="BM2344" s="41"/>
      <c r="BO2344" s="41"/>
    </row>
    <row r="2345" spans="13:67" x14ac:dyDescent="0.2">
      <c r="M2345" s="41"/>
      <c r="O2345" s="41"/>
      <c r="Q2345" s="41"/>
      <c r="S2345" s="41"/>
      <c r="U2345" s="41"/>
      <c r="W2345" s="41"/>
      <c r="Y2345" s="41"/>
      <c r="AA2345" s="41"/>
      <c r="AC2345" s="41"/>
      <c r="AE2345" s="41"/>
      <c r="AG2345" s="41"/>
      <c r="AI2345" s="41"/>
      <c r="AK2345" s="41"/>
      <c r="AM2345" s="41"/>
      <c r="AO2345" s="41"/>
      <c r="AQ2345" s="41"/>
      <c r="AS2345" s="41"/>
      <c r="AU2345" s="41"/>
      <c r="AW2345" s="41"/>
      <c r="AY2345" s="41"/>
      <c r="BA2345" s="41"/>
      <c r="BC2345" s="41"/>
      <c r="BE2345" s="41"/>
      <c r="BG2345" s="41"/>
      <c r="BI2345" s="41"/>
      <c r="BK2345" s="41"/>
      <c r="BM2345" s="41"/>
      <c r="BO2345" s="41"/>
    </row>
    <row r="2346" spans="13:67" x14ac:dyDescent="0.2">
      <c r="M2346" s="41"/>
      <c r="O2346" s="41"/>
      <c r="Q2346" s="41"/>
      <c r="S2346" s="41"/>
      <c r="U2346" s="41"/>
      <c r="W2346" s="41"/>
      <c r="Y2346" s="41"/>
      <c r="AA2346" s="41"/>
      <c r="AC2346" s="41"/>
      <c r="AE2346" s="41"/>
      <c r="AG2346" s="41"/>
      <c r="AI2346" s="41"/>
      <c r="AK2346" s="41"/>
      <c r="AM2346" s="41"/>
      <c r="AO2346" s="41"/>
      <c r="AQ2346" s="41"/>
      <c r="AS2346" s="41"/>
      <c r="AU2346" s="41"/>
      <c r="AW2346" s="41"/>
      <c r="AY2346" s="41"/>
      <c r="BA2346" s="41"/>
      <c r="BC2346" s="41"/>
      <c r="BE2346" s="41"/>
      <c r="BG2346" s="41"/>
      <c r="BI2346" s="41"/>
      <c r="BK2346" s="41"/>
      <c r="BM2346" s="41"/>
      <c r="BO2346" s="41"/>
    </row>
    <row r="2347" spans="13:67" x14ac:dyDescent="0.2">
      <c r="M2347" s="41"/>
      <c r="O2347" s="41"/>
      <c r="Q2347" s="41"/>
      <c r="S2347" s="41"/>
      <c r="U2347" s="41"/>
      <c r="W2347" s="41"/>
      <c r="Y2347" s="41"/>
      <c r="AA2347" s="41"/>
      <c r="AC2347" s="41"/>
      <c r="AE2347" s="41"/>
      <c r="AG2347" s="41"/>
      <c r="AI2347" s="41"/>
      <c r="AK2347" s="41"/>
      <c r="AM2347" s="41"/>
      <c r="AO2347" s="41"/>
      <c r="AQ2347" s="41"/>
      <c r="AS2347" s="41"/>
      <c r="AU2347" s="41"/>
      <c r="AW2347" s="41"/>
      <c r="AY2347" s="41"/>
      <c r="BA2347" s="41"/>
      <c r="BC2347" s="41"/>
      <c r="BE2347" s="41"/>
      <c r="BG2347" s="41"/>
      <c r="BI2347" s="41"/>
      <c r="BK2347" s="41"/>
      <c r="BM2347" s="41"/>
      <c r="BO2347" s="41"/>
    </row>
    <row r="2348" spans="13:67" x14ac:dyDescent="0.2">
      <c r="M2348" s="41"/>
      <c r="O2348" s="41"/>
      <c r="Q2348" s="41"/>
      <c r="S2348" s="41"/>
      <c r="U2348" s="41"/>
      <c r="W2348" s="41"/>
      <c r="Y2348" s="41"/>
      <c r="AA2348" s="41"/>
      <c r="AC2348" s="41"/>
      <c r="AE2348" s="41"/>
      <c r="AG2348" s="41"/>
      <c r="AI2348" s="41"/>
      <c r="AK2348" s="41"/>
      <c r="AM2348" s="41"/>
      <c r="AO2348" s="41"/>
      <c r="AQ2348" s="41"/>
      <c r="AS2348" s="41"/>
      <c r="AU2348" s="41"/>
      <c r="AW2348" s="41"/>
      <c r="AY2348" s="41"/>
      <c r="BA2348" s="41"/>
      <c r="BC2348" s="41"/>
      <c r="BE2348" s="41"/>
      <c r="BG2348" s="41"/>
      <c r="BI2348" s="41"/>
      <c r="BK2348" s="41"/>
      <c r="BM2348" s="41"/>
      <c r="BO2348" s="41"/>
    </row>
    <row r="2349" spans="13:67" x14ac:dyDescent="0.2">
      <c r="M2349" s="41"/>
      <c r="O2349" s="41"/>
      <c r="Q2349" s="41"/>
      <c r="S2349" s="41"/>
      <c r="U2349" s="41"/>
      <c r="W2349" s="41"/>
      <c r="Y2349" s="41"/>
      <c r="AA2349" s="41"/>
      <c r="AC2349" s="41"/>
      <c r="AE2349" s="41"/>
      <c r="AG2349" s="41"/>
      <c r="AI2349" s="41"/>
      <c r="AK2349" s="41"/>
      <c r="AM2349" s="41"/>
      <c r="AO2349" s="41"/>
      <c r="AQ2349" s="41"/>
      <c r="AS2349" s="41"/>
      <c r="AU2349" s="41"/>
      <c r="AW2349" s="41"/>
      <c r="AY2349" s="41"/>
      <c r="BA2349" s="41"/>
      <c r="BC2349" s="41"/>
      <c r="BE2349" s="41"/>
      <c r="BG2349" s="41"/>
      <c r="BI2349" s="41"/>
      <c r="BK2349" s="41"/>
      <c r="BM2349" s="41"/>
      <c r="BO2349" s="41"/>
    </row>
    <row r="2350" spans="13:67" x14ac:dyDescent="0.2">
      <c r="M2350" s="41"/>
      <c r="O2350" s="41"/>
      <c r="Q2350" s="41"/>
      <c r="S2350" s="41"/>
      <c r="U2350" s="41"/>
      <c r="W2350" s="41"/>
      <c r="Y2350" s="41"/>
      <c r="AA2350" s="41"/>
      <c r="AC2350" s="41"/>
      <c r="AE2350" s="41"/>
      <c r="AG2350" s="41"/>
      <c r="AI2350" s="41"/>
      <c r="AK2350" s="41"/>
      <c r="AM2350" s="41"/>
      <c r="AO2350" s="41"/>
      <c r="AQ2350" s="41"/>
      <c r="AS2350" s="41"/>
      <c r="AU2350" s="41"/>
      <c r="AW2350" s="41"/>
      <c r="AY2350" s="41"/>
      <c r="BA2350" s="41"/>
      <c r="BC2350" s="41"/>
      <c r="BE2350" s="41"/>
      <c r="BG2350" s="41"/>
      <c r="BI2350" s="41"/>
      <c r="BK2350" s="41"/>
      <c r="BM2350" s="41"/>
      <c r="BO2350" s="41"/>
    </row>
    <row r="2351" spans="13:67" x14ac:dyDescent="0.2">
      <c r="M2351" s="41"/>
      <c r="O2351" s="41"/>
      <c r="Q2351" s="41"/>
      <c r="S2351" s="41"/>
      <c r="U2351" s="41"/>
      <c r="W2351" s="41"/>
      <c r="Y2351" s="41"/>
      <c r="AA2351" s="41"/>
      <c r="AC2351" s="41"/>
      <c r="AE2351" s="41"/>
      <c r="AG2351" s="41"/>
      <c r="AI2351" s="41"/>
      <c r="AK2351" s="41"/>
      <c r="AM2351" s="41"/>
      <c r="AO2351" s="41"/>
      <c r="AQ2351" s="41"/>
      <c r="AS2351" s="41"/>
      <c r="AU2351" s="41"/>
      <c r="AW2351" s="41"/>
      <c r="AY2351" s="41"/>
      <c r="BA2351" s="41"/>
      <c r="BC2351" s="41"/>
      <c r="BE2351" s="41"/>
      <c r="BG2351" s="41"/>
      <c r="BI2351" s="41"/>
      <c r="BK2351" s="41"/>
      <c r="BM2351" s="41"/>
      <c r="BO2351" s="41"/>
    </row>
    <row r="2352" spans="13:67" x14ac:dyDescent="0.2">
      <c r="M2352" s="41"/>
      <c r="O2352" s="41"/>
      <c r="Q2352" s="41"/>
      <c r="S2352" s="41"/>
      <c r="U2352" s="41"/>
      <c r="W2352" s="41"/>
      <c r="Y2352" s="41"/>
      <c r="AA2352" s="41"/>
      <c r="AC2352" s="41"/>
      <c r="AE2352" s="41"/>
      <c r="AG2352" s="41"/>
      <c r="AI2352" s="41"/>
      <c r="AK2352" s="41"/>
      <c r="AM2352" s="41"/>
      <c r="AO2352" s="41"/>
      <c r="AQ2352" s="41"/>
      <c r="AS2352" s="41"/>
      <c r="AU2352" s="41"/>
      <c r="AW2352" s="41"/>
      <c r="AY2352" s="41"/>
      <c r="BA2352" s="41"/>
      <c r="BC2352" s="41"/>
      <c r="BE2352" s="41"/>
      <c r="BG2352" s="41"/>
      <c r="BI2352" s="41"/>
      <c r="BK2352" s="41"/>
      <c r="BM2352" s="41"/>
      <c r="BO2352" s="41"/>
    </row>
    <row r="2353" spans="13:67" x14ac:dyDescent="0.2">
      <c r="M2353" s="41"/>
      <c r="O2353" s="41"/>
      <c r="Q2353" s="41"/>
      <c r="S2353" s="41"/>
      <c r="U2353" s="41"/>
      <c r="W2353" s="41"/>
      <c r="Y2353" s="41"/>
      <c r="AA2353" s="41"/>
      <c r="AC2353" s="41"/>
      <c r="AE2353" s="41"/>
      <c r="AG2353" s="41"/>
      <c r="AI2353" s="41"/>
      <c r="AK2353" s="41"/>
      <c r="AM2353" s="41"/>
      <c r="AO2353" s="41"/>
      <c r="AQ2353" s="41"/>
      <c r="AS2353" s="41"/>
      <c r="AU2353" s="41"/>
      <c r="AW2353" s="41"/>
      <c r="AY2353" s="41"/>
      <c r="BA2353" s="41"/>
      <c r="BC2353" s="41"/>
      <c r="BE2353" s="41"/>
      <c r="BG2353" s="41"/>
      <c r="BI2353" s="41"/>
      <c r="BK2353" s="41"/>
      <c r="BM2353" s="41"/>
      <c r="BO2353" s="41"/>
    </row>
    <row r="2354" spans="13:67" x14ac:dyDescent="0.2">
      <c r="M2354" s="41"/>
      <c r="O2354" s="41"/>
      <c r="Q2354" s="41"/>
      <c r="S2354" s="41"/>
      <c r="U2354" s="41"/>
      <c r="W2354" s="41"/>
      <c r="Y2354" s="41"/>
      <c r="AA2354" s="41"/>
      <c r="AC2354" s="41"/>
      <c r="AE2354" s="41"/>
      <c r="AG2354" s="41"/>
      <c r="AI2354" s="41"/>
      <c r="AK2354" s="41"/>
      <c r="AM2354" s="41"/>
      <c r="AO2354" s="41"/>
      <c r="AQ2354" s="41"/>
      <c r="AS2354" s="41"/>
      <c r="AU2354" s="41"/>
      <c r="AW2354" s="41"/>
      <c r="AY2354" s="41"/>
      <c r="BA2354" s="41"/>
      <c r="BC2354" s="41"/>
      <c r="BE2354" s="41"/>
      <c r="BG2354" s="41"/>
      <c r="BI2354" s="41"/>
      <c r="BK2354" s="41"/>
      <c r="BM2354" s="41"/>
      <c r="BO2354" s="41"/>
    </row>
    <row r="2355" spans="13:67" x14ac:dyDescent="0.2">
      <c r="M2355" s="41"/>
      <c r="O2355" s="41"/>
      <c r="Q2355" s="41"/>
      <c r="S2355" s="41"/>
      <c r="U2355" s="41"/>
      <c r="W2355" s="41"/>
      <c r="Y2355" s="41"/>
      <c r="AA2355" s="41"/>
      <c r="AC2355" s="41"/>
      <c r="AE2355" s="41"/>
      <c r="AG2355" s="41"/>
      <c r="AI2355" s="41"/>
      <c r="AK2355" s="41"/>
      <c r="AM2355" s="41"/>
      <c r="AO2355" s="41"/>
      <c r="AQ2355" s="41"/>
      <c r="AS2355" s="41"/>
      <c r="AU2355" s="41"/>
      <c r="AW2355" s="41"/>
      <c r="AY2355" s="41"/>
      <c r="BA2355" s="41"/>
      <c r="BC2355" s="41"/>
      <c r="BE2355" s="41"/>
      <c r="BG2355" s="41"/>
      <c r="BI2355" s="41"/>
      <c r="BK2355" s="41"/>
      <c r="BM2355" s="41"/>
      <c r="BO2355" s="41"/>
    </row>
    <row r="2356" spans="13:67" x14ac:dyDescent="0.2">
      <c r="M2356" s="41"/>
      <c r="O2356" s="41"/>
      <c r="Q2356" s="41"/>
      <c r="S2356" s="41"/>
      <c r="U2356" s="41"/>
      <c r="W2356" s="41"/>
      <c r="Y2356" s="41"/>
      <c r="AA2356" s="41"/>
      <c r="AC2356" s="41"/>
      <c r="AE2356" s="41"/>
      <c r="AG2356" s="41"/>
      <c r="AI2356" s="41"/>
      <c r="AK2356" s="41"/>
      <c r="AM2356" s="41"/>
      <c r="AO2356" s="41"/>
      <c r="AQ2356" s="41"/>
      <c r="AS2356" s="41"/>
      <c r="AU2356" s="41"/>
      <c r="AW2356" s="41"/>
      <c r="AY2356" s="41"/>
      <c r="BA2356" s="41"/>
      <c r="BC2356" s="41"/>
      <c r="BE2356" s="41"/>
      <c r="BG2356" s="41"/>
      <c r="BI2356" s="41"/>
      <c r="BK2356" s="41"/>
      <c r="BM2356" s="41"/>
      <c r="BO2356" s="41"/>
    </row>
    <row r="2357" spans="13:67" x14ac:dyDescent="0.2">
      <c r="M2357" s="41"/>
      <c r="O2357" s="41"/>
      <c r="Q2357" s="41"/>
      <c r="S2357" s="41"/>
      <c r="U2357" s="41"/>
      <c r="W2357" s="41"/>
      <c r="Y2357" s="41"/>
      <c r="AA2357" s="41"/>
      <c r="AC2357" s="41"/>
      <c r="AE2357" s="41"/>
      <c r="AG2357" s="41"/>
      <c r="AI2357" s="41"/>
      <c r="AK2357" s="41"/>
      <c r="AM2357" s="41"/>
      <c r="AO2357" s="41"/>
      <c r="AQ2357" s="41"/>
      <c r="AS2357" s="41"/>
      <c r="AU2357" s="41"/>
      <c r="AW2357" s="41"/>
      <c r="AY2357" s="41"/>
      <c r="BA2357" s="41"/>
      <c r="BC2357" s="41"/>
      <c r="BE2357" s="41"/>
      <c r="BG2357" s="41"/>
      <c r="BI2357" s="41"/>
      <c r="BK2357" s="41"/>
      <c r="BM2357" s="41"/>
      <c r="BO2357" s="41"/>
    </row>
    <row r="2358" spans="13:67" x14ac:dyDescent="0.2">
      <c r="M2358" s="41"/>
      <c r="O2358" s="41"/>
      <c r="Q2358" s="41"/>
      <c r="S2358" s="41"/>
      <c r="U2358" s="41"/>
      <c r="W2358" s="41"/>
      <c r="Y2358" s="41"/>
      <c r="AA2358" s="41"/>
      <c r="AC2358" s="41"/>
      <c r="AE2358" s="41"/>
      <c r="AG2358" s="41"/>
      <c r="AI2358" s="41"/>
      <c r="AK2358" s="41"/>
      <c r="AM2358" s="41"/>
      <c r="AO2358" s="41"/>
      <c r="AQ2358" s="41"/>
      <c r="AS2358" s="41"/>
      <c r="AU2358" s="41"/>
      <c r="AW2358" s="41"/>
      <c r="AY2358" s="41"/>
      <c r="BA2358" s="41"/>
      <c r="BC2358" s="41"/>
      <c r="BE2358" s="41"/>
      <c r="BG2358" s="41"/>
      <c r="BI2358" s="41"/>
      <c r="BK2358" s="41"/>
      <c r="BM2358" s="41"/>
      <c r="BO2358" s="41"/>
    </row>
    <row r="2359" spans="13:67" x14ac:dyDescent="0.2">
      <c r="M2359" s="41"/>
      <c r="O2359" s="41"/>
      <c r="Q2359" s="41"/>
      <c r="S2359" s="41"/>
      <c r="U2359" s="41"/>
      <c r="W2359" s="41"/>
      <c r="Y2359" s="41"/>
      <c r="AA2359" s="41"/>
      <c r="AC2359" s="41"/>
      <c r="AE2359" s="41"/>
      <c r="AG2359" s="41"/>
      <c r="AI2359" s="41"/>
      <c r="AK2359" s="41"/>
      <c r="AM2359" s="41"/>
      <c r="AO2359" s="41"/>
      <c r="AQ2359" s="41"/>
      <c r="AS2359" s="41"/>
      <c r="AU2359" s="41"/>
      <c r="AW2359" s="41"/>
      <c r="AY2359" s="41"/>
      <c r="BA2359" s="41"/>
      <c r="BC2359" s="41"/>
      <c r="BE2359" s="41"/>
      <c r="BG2359" s="41"/>
      <c r="BI2359" s="41"/>
      <c r="BK2359" s="41"/>
      <c r="BM2359" s="41"/>
      <c r="BO2359" s="41"/>
    </row>
    <row r="2360" spans="13:67" x14ac:dyDescent="0.2">
      <c r="M2360" s="41"/>
      <c r="O2360" s="41"/>
      <c r="Q2360" s="41"/>
      <c r="S2360" s="41"/>
      <c r="U2360" s="41"/>
      <c r="W2360" s="41"/>
      <c r="Y2360" s="41"/>
      <c r="AA2360" s="41"/>
      <c r="AC2360" s="41"/>
      <c r="AE2360" s="41"/>
      <c r="AG2360" s="41"/>
      <c r="AI2360" s="41"/>
      <c r="AK2360" s="41"/>
      <c r="AM2360" s="41"/>
      <c r="AO2360" s="41"/>
      <c r="AQ2360" s="41"/>
      <c r="AS2360" s="41"/>
      <c r="AU2360" s="41"/>
      <c r="AW2360" s="41"/>
      <c r="AY2360" s="41"/>
      <c r="BA2360" s="41"/>
      <c r="BC2360" s="41"/>
      <c r="BE2360" s="41"/>
      <c r="BG2360" s="41"/>
      <c r="BI2360" s="41"/>
      <c r="BK2360" s="41"/>
      <c r="BM2360" s="41"/>
      <c r="BO2360" s="41"/>
    </row>
    <row r="2361" spans="13:67" x14ac:dyDescent="0.2">
      <c r="M2361" s="41"/>
      <c r="O2361" s="41"/>
      <c r="Q2361" s="41"/>
      <c r="S2361" s="41"/>
      <c r="U2361" s="41"/>
      <c r="W2361" s="41"/>
      <c r="Y2361" s="41"/>
      <c r="AA2361" s="41"/>
      <c r="AC2361" s="41"/>
      <c r="AE2361" s="41"/>
      <c r="AG2361" s="41"/>
      <c r="AI2361" s="41"/>
      <c r="AK2361" s="41"/>
      <c r="AM2361" s="41"/>
      <c r="AO2361" s="41"/>
      <c r="AQ2361" s="41"/>
      <c r="AS2361" s="41"/>
      <c r="AU2361" s="41"/>
      <c r="AW2361" s="41"/>
      <c r="AY2361" s="41"/>
      <c r="BA2361" s="41"/>
      <c r="BC2361" s="41"/>
      <c r="BE2361" s="41"/>
      <c r="BG2361" s="41"/>
      <c r="BI2361" s="41"/>
      <c r="BK2361" s="41"/>
      <c r="BM2361" s="41"/>
      <c r="BO2361" s="41"/>
    </row>
    <row r="2362" spans="13:67" x14ac:dyDescent="0.2">
      <c r="M2362" s="41"/>
      <c r="O2362" s="41"/>
      <c r="Q2362" s="41"/>
      <c r="S2362" s="41"/>
      <c r="U2362" s="41"/>
      <c r="W2362" s="41"/>
      <c r="Y2362" s="41"/>
      <c r="AA2362" s="41"/>
      <c r="AC2362" s="41"/>
      <c r="AE2362" s="41"/>
      <c r="AG2362" s="41"/>
      <c r="AI2362" s="41"/>
      <c r="AK2362" s="41"/>
      <c r="AM2362" s="41"/>
      <c r="AO2362" s="41"/>
      <c r="AQ2362" s="41"/>
      <c r="AS2362" s="41"/>
      <c r="AU2362" s="41"/>
      <c r="AW2362" s="41"/>
      <c r="AY2362" s="41"/>
      <c r="BA2362" s="41"/>
      <c r="BC2362" s="41"/>
      <c r="BE2362" s="41"/>
      <c r="BG2362" s="41"/>
      <c r="BI2362" s="41"/>
      <c r="BK2362" s="41"/>
      <c r="BM2362" s="41"/>
      <c r="BO2362" s="41"/>
    </row>
    <row r="2363" spans="13:67" x14ac:dyDescent="0.2">
      <c r="M2363" s="41"/>
      <c r="O2363" s="41"/>
      <c r="Q2363" s="41"/>
      <c r="S2363" s="41"/>
      <c r="U2363" s="41"/>
      <c r="W2363" s="41"/>
      <c r="Y2363" s="41"/>
      <c r="AA2363" s="41"/>
      <c r="AC2363" s="41"/>
      <c r="AE2363" s="41"/>
      <c r="AG2363" s="41"/>
      <c r="AI2363" s="41"/>
      <c r="AK2363" s="41"/>
      <c r="AM2363" s="41"/>
      <c r="AO2363" s="41"/>
      <c r="AQ2363" s="41"/>
      <c r="AS2363" s="41"/>
      <c r="AU2363" s="41"/>
      <c r="AW2363" s="41"/>
      <c r="AY2363" s="41"/>
      <c r="BA2363" s="41"/>
      <c r="BC2363" s="41"/>
      <c r="BE2363" s="41"/>
      <c r="BG2363" s="41"/>
      <c r="BI2363" s="41"/>
      <c r="BK2363" s="41"/>
      <c r="BM2363" s="41"/>
      <c r="BO2363" s="41"/>
    </row>
    <row r="2364" spans="13:67" x14ac:dyDescent="0.2">
      <c r="M2364" s="41"/>
      <c r="O2364" s="41"/>
      <c r="Q2364" s="41"/>
      <c r="S2364" s="41"/>
      <c r="U2364" s="41"/>
      <c r="W2364" s="41"/>
      <c r="Y2364" s="41"/>
      <c r="AA2364" s="41"/>
      <c r="AC2364" s="41"/>
      <c r="AE2364" s="41"/>
      <c r="AG2364" s="41"/>
      <c r="AI2364" s="41"/>
      <c r="AK2364" s="41"/>
      <c r="AM2364" s="41"/>
      <c r="AO2364" s="41"/>
      <c r="AQ2364" s="41"/>
      <c r="AS2364" s="41"/>
      <c r="AU2364" s="41"/>
      <c r="AW2364" s="41"/>
      <c r="AY2364" s="41"/>
      <c r="BA2364" s="41"/>
      <c r="BC2364" s="41"/>
      <c r="BE2364" s="41"/>
      <c r="BG2364" s="41"/>
      <c r="BI2364" s="41"/>
      <c r="BK2364" s="41"/>
      <c r="BM2364" s="41"/>
      <c r="BO2364" s="41"/>
    </row>
    <row r="2365" spans="13:67" x14ac:dyDescent="0.2">
      <c r="M2365" s="41"/>
      <c r="O2365" s="41"/>
      <c r="Q2365" s="41"/>
      <c r="S2365" s="41"/>
      <c r="U2365" s="41"/>
      <c r="W2365" s="41"/>
      <c r="Y2365" s="41"/>
      <c r="AA2365" s="41"/>
      <c r="AC2365" s="41"/>
      <c r="AE2365" s="41"/>
      <c r="AG2365" s="41"/>
      <c r="AI2365" s="41"/>
      <c r="AK2365" s="41"/>
      <c r="AM2365" s="41"/>
      <c r="AO2365" s="41"/>
      <c r="AQ2365" s="41"/>
      <c r="AS2365" s="41"/>
      <c r="AU2365" s="41"/>
      <c r="AW2365" s="41"/>
      <c r="AY2365" s="41"/>
      <c r="BA2365" s="41"/>
      <c r="BC2365" s="41"/>
      <c r="BE2365" s="41"/>
      <c r="BG2365" s="41"/>
      <c r="BI2365" s="41"/>
      <c r="BK2365" s="41"/>
      <c r="BM2365" s="41"/>
      <c r="BO2365" s="41"/>
    </row>
    <row r="2366" spans="13:67" x14ac:dyDescent="0.2">
      <c r="M2366" s="41"/>
      <c r="O2366" s="41"/>
      <c r="Q2366" s="41"/>
      <c r="S2366" s="41"/>
      <c r="U2366" s="41"/>
      <c r="W2366" s="41"/>
      <c r="Y2366" s="41"/>
      <c r="AA2366" s="41"/>
      <c r="AC2366" s="41"/>
      <c r="AE2366" s="41"/>
      <c r="AG2366" s="41"/>
      <c r="AI2366" s="41"/>
      <c r="AK2366" s="41"/>
      <c r="AM2366" s="41"/>
      <c r="AO2366" s="41"/>
      <c r="AQ2366" s="41"/>
      <c r="AS2366" s="41"/>
      <c r="AU2366" s="41"/>
      <c r="AW2366" s="41"/>
      <c r="AY2366" s="41"/>
      <c r="BA2366" s="41"/>
      <c r="BC2366" s="41"/>
      <c r="BE2366" s="41"/>
      <c r="BG2366" s="41"/>
      <c r="BI2366" s="41"/>
      <c r="BK2366" s="41"/>
      <c r="BM2366" s="41"/>
      <c r="BO2366" s="41"/>
    </row>
    <row r="2367" spans="13:67" x14ac:dyDescent="0.2">
      <c r="M2367" s="41"/>
      <c r="O2367" s="41"/>
      <c r="Q2367" s="41"/>
      <c r="S2367" s="41"/>
      <c r="U2367" s="41"/>
      <c r="W2367" s="41"/>
      <c r="Y2367" s="41"/>
      <c r="AA2367" s="41"/>
      <c r="AC2367" s="41"/>
      <c r="AE2367" s="41"/>
      <c r="AG2367" s="41"/>
      <c r="AI2367" s="41"/>
      <c r="AK2367" s="41"/>
      <c r="AM2367" s="41"/>
      <c r="AO2367" s="41"/>
      <c r="AQ2367" s="41"/>
      <c r="AS2367" s="41"/>
      <c r="AU2367" s="41"/>
      <c r="AW2367" s="41"/>
      <c r="AY2367" s="41"/>
      <c r="BA2367" s="41"/>
      <c r="BC2367" s="41"/>
      <c r="BE2367" s="41"/>
      <c r="BG2367" s="41"/>
      <c r="BI2367" s="41"/>
      <c r="BK2367" s="41"/>
      <c r="BM2367" s="41"/>
      <c r="BO2367" s="41"/>
    </row>
    <row r="2368" spans="13:67" x14ac:dyDescent="0.2">
      <c r="M2368" s="41"/>
      <c r="O2368" s="41"/>
      <c r="Q2368" s="41"/>
      <c r="S2368" s="41"/>
      <c r="U2368" s="41"/>
      <c r="W2368" s="41"/>
      <c r="Y2368" s="41"/>
      <c r="AA2368" s="41"/>
      <c r="AC2368" s="41"/>
      <c r="AE2368" s="41"/>
      <c r="AG2368" s="41"/>
      <c r="AI2368" s="41"/>
      <c r="AK2368" s="41"/>
      <c r="AM2368" s="41"/>
      <c r="AO2368" s="41"/>
      <c r="AQ2368" s="41"/>
      <c r="AS2368" s="41"/>
      <c r="AU2368" s="41"/>
      <c r="AW2368" s="41"/>
      <c r="AY2368" s="41"/>
      <c r="BA2368" s="41"/>
      <c r="BC2368" s="41"/>
      <c r="BE2368" s="41"/>
      <c r="BG2368" s="41"/>
      <c r="BI2368" s="41"/>
      <c r="BK2368" s="41"/>
      <c r="BM2368" s="41"/>
      <c r="BO2368" s="41"/>
    </row>
    <row r="2369" spans="13:67" x14ac:dyDescent="0.2">
      <c r="M2369" s="41"/>
      <c r="O2369" s="41"/>
      <c r="Q2369" s="41"/>
      <c r="S2369" s="41"/>
      <c r="U2369" s="41"/>
      <c r="W2369" s="41"/>
      <c r="Y2369" s="41"/>
      <c r="AA2369" s="41"/>
      <c r="AC2369" s="41"/>
      <c r="AE2369" s="41"/>
      <c r="AG2369" s="41"/>
      <c r="AI2369" s="41"/>
      <c r="AK2369" s="41"/>
      <c r="AM2369" s="41"/>
      <c r="AO2369" s="41"/>
      <c r="AQ2369" s="41"/>
      <c r="AS2369" s="41"/>
      <c r="AU2369" s="41"/>
      <c r="AW2369" s="41"/>
      <c r="AY2369" s="41"/>
      <c r="BA2369" s="41"/>
      <c r="BC2369" s="41"/>
      <c r="BE2369" s="41"/>
      <c r="BG2369" s="41"/>
      <c r="BI2369" s="41"/>
      <c r="BK2369" s="41"/>
      <c r="BM2369" s="41"/>
      <c r="BO2369" s="41"/>
    </row>
    <row r="2370" spans="13:67" x14ac:dyDescent="0.2">
      <c r="M2370" s="41"/>
      <c r="O2370" s="41"/>
      <c r="Q2370" s="41"/>
      <c r="S2370" s="41"/>
      <c r="U2370" s="41"/>
      <c r="W2370" s="41"/>
      <c r="Y2370" s="41"/>
      <c r="AA2370" s="41"/>
      <c r="AC2370" s="41"/>
      <c r="AE2370" s="41"/>
      <c r="AG2370" s="41"/>
      <c r="AI2370" s="41"/>
      <c r="AK2370" s="41"/>
      <c r="AM2370" s="41"/>
      <c r="AO2370" s="41"/>
      <c r="AQ2370" s="41"/>
      <c r="AS2370" s="41"/>
      <c r="AU2370" s="41"/>
      <c r="AW2370" s="41"/>
      <c r="AY2370" s="41"/>
      <c r="BA2370" s="41"/>
      <c r="BC2370" s="41"/>
      <c r="BE2370" s="41"/>
      <c r="BG2370" s="41"/>
      <c r="BI2370" s="41"/>
      <c r="BK2370" s="41"/>
      <c r="BM2370" s="41"/>
      <c r="BO2370" s="41"/>
    </row>
    <row r="2371" spans="13:67" x14ac:dyDescent="0.2">
      <c r="M2371" s="41"/>
      <c r="O2371" s="41"/>
      <c r="Q2371" s="41"/>
      <c r="S2371" s="41"/>
      <c r="U2371" s="41"/>
      <c r="W2371" s="41"/>
      <c r="Y2371" s="41"/>
      <c r="AA2371" s="41"/>
      <c r="AC2371" s="41"/>
      <c r="AE2371" s="41"/>
      <c r="AG2371" s="41"/>
      <c r="AI2371" s="41"/>
      <c r="AK2371" s="41"/>
      <c r="AM2371" s="41"/>
      <c r="AO2371" s="41"/>
      <c r="AQ2371" s="41"/>
      <c r="AS2371" s="41"/>
      <c r="AU2371" s="41"/>
      <c r="AW2371" s="41"/>
      <c r="AY2371" s="41"/>
      <c r="BA2371" s="41"/>
      <c r="BC2371" s="41"/>
      <c r="BE2371" s="41"/>
      <c r="BG2371" s="41"/>
      <c r="BI2371" s="41"/>
      <c r="BK2371" s="41"/>
      <c r="BM2371" s="41"/>
      <c r="BO2371" s="41"/>
    </row>
    <row r="2372" spans="13:67" x14ac:dyDescent="0.2">
      <c r="M2372" s="41"/>
      <c r="O2372" s="41"/>
      <c r="Q2372" s="41"/>
      <c r="S2372" s="41"/>
      <c r="U2372" s="41"/>
      <c r="W2372" s="41"/>
      <c r="Y2372" s="41"/>
      <c r="AA2372" s="41"/>
      <c r="AC2372" s="41"/>
      <c r="AE2372" s="41"/>
      <c r="AG2372" s="41"/>
      <c r="AI2372" s="41"/>
      <c r="AK2372" s="41"/>
      <c r="AM2372" s="41"/>
      <c r="AO2372" s="41"/>
      <c r="AQ2372" s="41"/>
      <c r="AS2372" s="41"/>
      <c r="AU2372" s="41"/>
      <c r="AW2372" s="41"/>
      <c r="AY2372" s="41"/>
      <c r="BA2372" s="41"/>
      <c r="BC2372" s="41"/>
      <c r="BE2372" s="41"/>
      <c r="BG2372" s="41"/>
      <c r="BI2372" s="41"/>
      <c r="BK2372" s="41"/>
      <c r="BM2372" s="41"/>
      <c r="BO2372" s="41"/>
    </row>
    <row r="2373" spans="13:67" x14ac:dyDescent="0.2">
      <c r="M2373" s="41"/>
      <c r="O2373" s="41"/>
      <c r="Q2373" s="41"/>
      <c r="S2373" s="41"/>
      <c r="U2373" s="41"/>
      <c r="W2373" s="41"/>
      <c r="Y2373" s="41"/>
      <c r="AA2373" s="41"/>
      <c r="AC2373" s="41"/>
      <c r="AE2373" s="41"/>
      <c r="AG2373" s="41"/>
      <c r="AI2373" s="41"/>
      <c r="AK2373" s="41"/>
      <c r="AM2373" s="41"/>
      <c r="AO2373" s="41"/>
      <c r="AQ2373" s="41"/>
      <c r="AS2373" s="41"/>
      <c r="AU2373" s="41"/>
      <c r="AW2373" s="41"/>
      <c r="AY2373" s="41"/>
      <c r="BA2373" s="41"/>
      <c r="BC2373" s="41"/>
      <c r="BE2373" s="41"/>
      <c r="BG2373" s="41"/>
      <c r="BI2373" s="41"/>
      <c r="BK2373" s="41"/>
      <c r="BM2373" s="41"/>
      <c r="BO2373" s="41"/>
    </row>
    <row r="2374" spans="13:67" x14ac:dyDescent="0.2">
      <c r="M2374" s="41"/>
      <c r="O2374" s="41"/>
      <c r="Q2374" s="41"/>
      <c r="S2374" s="41"/>
      <c r="U2374" s="41"/>
      <c r="W2374" s="41"/>
      <c r="Y2374" s="41"/>
      <c r="AA2374" s="41"/>
      <c r="AC2374" s="41"/>
      <c r="AE2374" s="41"/>
      <c r="AG2374" s="41"/>
      <c r="AI2374" s="41"/>
      <c r="AK2374" s="41"/>
      <c r="AM2374" s="41"/>
      <c r="AO2374" s="41"/>
      <c r="AQ2374" s="41"/>
      <c r="AS2374" s="41"/>
      <c r="AU2374" s="41"/>
      <c r="AW2374" s="41"/>
      <c r="AY2374" s="41"/>
      <c r="BA2374" s="41"/>
      <c r="BC2374" s="41"/>
      <c r="BE2374" s="41"/>
      <c r="BG2374" s="41"/>
      <c r="BI2374" s="41"/>
      <c r="BK2374" s="41"/>
      <c r="BM2374" s="41"/>
      <c r="BO2374" s="41"/>
    </row>
    <row r="2375" spans="13:67" x14ac:dyDescent="0.2">
      <c r="M2375" s="41"/>
      <c r="O2375" s="41"/>
      <c r="Q2375" s="41"/>
      <c r="S2375" s="41"/>
      <c r="U2375" s="41"/>
      <c r="W2375" s="41"/>
      <c r="Y2375" s="41"/>
      <c r="AA2375" s="41"/>
      <c r="AC2375" s="41"/>
      <c r="AE2375" s="41"/>
      <c r="AG2375" s="41"/>
      <c r="AI2375" s="41"/>
      <c r="AK2375" s="41"/>
      <c r="AM2375" s="41"/>
      <c r="AO2375" s="41"/>
      <c r="AQ2375" s="41"/>
      <c r="AS2375" s="41"/>
      <c r="AU2375" s="41"/>
      <c r="AW2375" s="41"/>
      <c r="AY2375" s="41"/>
      <c r="BA2375" s="41"/>
      <c r="BC2375" s="41"/>
      <c r="BE2375" s="41"/>
      <c r="BG2375" s="41"/>
      <c r="BI2375" s="41"/>
      <c r="BK2375" s="41"/>
      <c r="BM2375" s="41"/>
      <c r="BO2375" s="41"/>
    </row>
    <row r="2376" spans="13:67" x14ac:dyDescent="0.2">
      <c r="M2376" s="41"/>
      <c r="O2376" s="41"/>
      <c r="Q2376" s="41"/>
      <c r="S2376" s="41"/>
      <c r="U2376" s="41"/>
      <c r="W2376" s="41"/>
      <c r="Y2376" s="41"/>
      <c r="AA2376" s="41"/>
      <c r="AC2376" s="41"/>
      <c r="AE2376" s="41"/>
      <c r="AG2376" s="41"/>
      <c r="AI2376" s="41"/>
      <c r="AK2376" s="41"/>
      <c r="AM2376" s="41"/>
      <c r="AO2376" s="41"/>
      <c r="AQ2376" s="41"/>
      <c r="AS2376" s="41"/>
      <c r="AU2376" s="41"/>
      <c r="AW2376" s="41"/>
      <c r="AY2376" s="41"/>
      <c r="BA2376" s="41"/>
      <c r="BC2376" s="41"/>
      <c r="BE2376" s="41"/>
      <c r="BG2376" s="41"/>
      <c r="BI2376" s="41"/>
      <c r="BK2376" s="41"/>
      <c r="BM2376" s="41"/>
      <c r="BO2376" s="41"/>
    </row>
    <row r="2377" spans="13:67" x14ac:dyDescent="0.2">
      <c r="M2377" s="41"/>
      <c r="O2377" s="41"/>
      <c r="Q2377" s="41"/>
      <c r="S2377" s="41"/>
      <c r="U2377" s="41"/>
      <c r="W2377" s="41"/>
      <c r="Y2377" s="41"/>
      <c r="AA2377" s="41"/>
      <c r="AC2377" s="41"/>
      <c r="AE2377" s="41"/>
      <c r="AG2377" s="41"/>
      <c r="AI2377" s="41"/>
      <c r="AK2377" s="41"/>
      <c r="AM2377" s="41"/>
      <c r="AO2377" s="41"/>
      <c r="AQ2377" s="41"/>
      <c r="AS2377" s="41"/>
      <c r="AU2377" s="41"/>
      <c r="AW2377" s="41"/>
      <c r="AY2377" s="41"/>
      <c r="BA2377" s="41"/>
      <c r="BC2377" s="41"/>
      <c r="BE2377" s="41"/>
      <c r="BG2377" s="41"/>
      <c r="BI2377" s="41"/>
      <c r="BK2377" s="41"/>
      <c r="BM2377" s="41"/>
      <c r="BO2377" s="41"/>
    </row>
    <row r="2378" spans="13:67" x14ac:dyDescent="0.2">
      <c r="M2378" s="41"/>
      <c r="O2378" s="41"/>
      <c r="Q2378" s="41"/>
      <c r="S2378" s="41"/>
      <c r="U2378" s="41"/>
      <c r="W2378" s="41"/>
      <c r="Y2378" s="41"/>
      <c r="AA2378" s="41"/>
      <c r="AC2378" s="41"/>
      <c r="AE2378" s="41"/>
      <c r="AG2378" s="41"/>
      <c r="AI2378" s="41"/>
      <c r="AK2378" s="41"/>
      <c r="AM2378" s="41"/>
      <c r="AO2378" s="41"/>
      <c r="AQ2378" s="41"/>
      <c r="AS2378" s="41"/>
      <c r="AU2378" s="41"/>
      <c r="AW2378" s="41"/>
      <c r="AY2378" s="41"/>
      <c r="BA2378" s="41"/>
      <c r="BC2378" s="41"/>
      <c r="BE2378" s="41"/>
      <c r="BG2378" s="41"/>
      <c r="BI2378" s="41"/>
      <c r="BK2378" s="41"/>
      <c r="BM2378" s="41"/>
      <c r="BO2378" s="41"/>
    </row>
    <row r="2379" spans="13:67" x14ac:dyDescent="0.2">
      <c r="M2379" s="41"/>
      <c r="O2379" s="41"/>
      <c r="Q2379" s="41"/>
      <c r="S2379" s="41"/>
      <c r="U2379" s="41"/>
      <c r="W2379" s="41"/>
      <c r="Y2379" s="41"/>
      <c r="AA2379" s="41"/>
      <c r="AC2379" s="41"/>
      <c r="AE2379" s="41"/>
      <c r="AG2379" s="41"/>
      <c r="AI2379" s="41"/>
      <c r="AK2379" s="41"/>
      <c r="AM2379" s="41"/>
      <c r="AO2379" s="41"/>
      <c r="AQ2379" s="41"/>
      <c r="AS2379" s="41"/>
      <c r="AU2379" s="41"/>
      <c r="AW2379" s="41"/>
      <c r="AY2379" s="41"/>
      <c r="BA2379" s="41"/>
      <c r="BC2379" s="41"/>
      <c r="BE2379" s="41"/>
      <c r="BG2379" s="41"/>
      <c r="BI2379" s="41"/>
      <c r="BK2379" s="41"/>
      <c r="BM2379" s="41"/>
      <c r="BO2379" s="41"/>
    </row>
    <row r="2380" spans="13:67" x14ac:dyDescent="0.2">
      <c r="M2380" s="41"/>
      <c r="O2380" s="41"/>
      <c r="Q2380" s="41"/>
      <c r="S2380" s="41"/>
      <c r="U2380" s="41"/>
      <c r="W2380" s="41"/>
      <c r="Y2380" s="41"/>
      <c r="AA2380" s="41"/>
      <c r="AC2380" s="41"/>
      <c r="AE2380" s="41"/>
      <c r="AG2380" s="41"/>
      <c r="AI2380" s="41"/>
      <c r="AK2380" s="41"/>
      <c r="AM2380" s="41"/>
      <c r="AO2380" s="41"/>
      <c r="AQ2380" s="41"/>
      <c r="AS2380" s="41"/>
      <c r="AU2380" s="41"/>
      <c r="AW2380" s="41"/>
      <c r="AY2380" s="41"/>
      <c r="BA2380" s="41"/>
      <c r="BC2380" s="41"/>
      <c r="BE2380" s="41"/>
      <c r="BG2380" s="41"/>
      <c r="BI2380" s="41"/>
      <c r="BK2380" s="41"/>
      <c r="BM2380" s="41"/>
      <c r="BO2380" s="41"/>
    </row>
    <row r="2381" spans="13:67" x14ac:dyDescent="0.2">
      <c r="M2381" s="41"/>
      <c r="O2381" s="41"/>
      <c r="Q2381" s="41"/>
      <c r="S2381" s="41"/>
      <c r="U2381" s="41"/>
      <c r="W2381" s="41"/>
      <c r="Y2381" s="41"/>
      <c r="AA2381" s="41"/>
      <c r="AC2381" s="41"/>
      <c r="AE2381" s="41"/>
      <c r="AG2381" s="41"/>
      <c r="AI2381" s="41"/>
      <c r="AK2381" s="41"/>
      <c r="AM2381" s="41"/>
      <c r="AO2381" s="41"/>
      <c r="AQ2381" s="41"/>
      <c r="AS2381" s="41"/>
      <c r="AU2381" s="41"/>
      <c r="AW2381" s="41"/>
      <c r="AY2381" s="41"/>
      <c r="BA2381" s="41"/>
      <c r="BC2381" s="41"/>
      <c r="BE2381" s="41"/>
      <c r="BG2381" s="41"/>
      <c r="BI2381" s="41"/>
      <c r="BK2381" s="41"/>
      <c r="BM2381" s="41"/>
      <c r="BO2381" s="41"/>
    </row>
    <row r="2382" spans="13:67" x14ac:dyDescent="0.2">
      <c r="M2382" s="41"/>
      <c r="O2382" s="41"/>
      <c r="Q2382" s="41"/>
      <c r="S2382" s="41"/>
      <c r="U2382" s="41"/>
      <c r="W2382" s="41"/>
      <c r="Y2382" s="41"/>
      <c r="AA2382" s="41"/>
      <c r="AC2382" s="41"/>
      <c r="AE2382" s="41"/>
      <c r="AG2382" s="41"/>
      <c r="AI2382" s="41"/>
      <c r="AK2382" s="41"/>
      <c r="AM2382" s="41"/>
      <c r="AO2382" s="41"/>
      <c r="AQ2382" s="41"/>
      <c r="AS2382" s="41"/>
      <c r="AU2382" s="41"/>
      <c r="AW2382" s="41"/>
      <c r="AY2382" s="41"/>
      <c r="BA2382" s="41"/>
      <c r="BC2382" s="41"/>
      <c r="BE2382" s="41"/>
      <c r="BG2382" s="41"/>
      <c r="BI2382" s="41"/>
      <c r="BK2382" s="41"/>
      <c r="BM2382" s="41"/>
      <c r="BO2382" s="41"/>
    </row>
    <row r="2383" spans="13:67" x14ac:dyDescent="0.2">
      <c r="M2383" s="41"/>
      <c r="O2383" s="41"/>
      <c r="Q2383" s="41"/>
      <c r="S2383" s="41"/>
      <c r="U2383" s="41"/>
      <c r="W2383" s="41"/>
      <c r="Y2383" s="41"/>
      <c r="AA2383" s="41"/>
      <c r="AC2383" s="41"/>
      <c r="AE2383" s="41"/>
      <c r="AG2383" s="41"/>
      <c r="AI2383" s="41"/>
      <c r="AK2383" s="41"/>
      <c r="AM2383" s="41"/>
      <c r="AO2383" s="41"/>
      <c r="AQ2383" s="41"/>
      <c r="AS2383" s="41"/>
      <c r="AU2383" s="41"/>
      <c r="AW2383" s="41"/>
      <c r="AY2383" s="41"/>
      <c r="BA2383" s="41"/>
      <c r="BC2383" s="41"/>
      <c r="BE2383" s="41"/>
      <c r="BG2383" s="41"/>
      <c r="BI2383" s="41"/>
      <c r="BK2383" s="41"/>
      <c r="BM2383" s="41"/>
      <c r="BO2383" s="41"/>
    </row>
    <row r="2384" spans="13:67" x14ac:dyDescent="0.2">
      <c r="M2384" s="41"/>
      <c r="O2384" s="41"/>
      <c r="Q2384" s="41"/>
      <c r="S2384" s="41"/>
      <c r="U2384" s="41"/>
      <c r="W2384" s="41"/>
      <c r="Y2384" s="41"/>
      <c r="AA2384" s="41"/>
      <c r="AC2384" s="41"/>
      <c r="AE2384" s="41"/>
      <c r="AG2384" s="41"/>
      <c r="AI2384" s="41"/>
      <c r="AK2384" s="41"/>
      <c r="AM2384" s="41"/>
      <c r="AO2384" s="41"/>
      <c r="AQ2384" s="41"/>
      <c r="AS2384" s="41"/>
      <c r="AU2384" s="41"/>
      <c r="AW2384" s="41"/>
      <c r="AY2384" s="41"/>
      <c r="BA2384" s="41"/>
      <c r="BC2384" s="41"/>
      <c r="BE2384" s="41"/>
      <c r="BG2384" s="41"/>
      <c r="BI2384" s="41"/>
      <c r="BK2384" s="41"/>
      <c r="BM2384" s="41"/>
      <c r="BO2384" s="41"/>
    </row>
    <row r="2385" spans="13:67" x14ac:dyDescent="0.2">
      <c r="M2385" s="41"/>
      <c r="O2385" s="41"/>
      <c r="Q2385" s="41"/>
      <c r="S2385" s="41"/>
      <c r="U2385" s="41"/>
      <c r="W2385" s="41"/>
      <c r="Y2385" s="41"/>
      <c r="AA2385" s="41"/>
      <c r="AC2385" s="41"/>
      <c r="AE2385" s="41"/>
      <c r="AG2385" s="41"/>
      <c r="AI2385" s="41"/>
      <c r="AK2385" s="41"/>
      <c r="AM2385" s="41"/>
      <c r="AO2385" s="41"/>
      <c r="AQ2385" s="41"/>
      <c r="AS2385" s="41"/>
      <c r="AU2385" s="41"/>
      <c r="AW2385" s="41"/>
      <c r="AY2385" s="41"/>
      <c r="BA2385" s="41"/>
      <c r="BC2385" s="41"/>
      <c r="BE2385" s="41"/>
      <c r="BG2385" s="41"/>
      <c r="BI2385" s="41"/>
      <c r="BK2385" s="41"/>
      <c r="BM2385" s="41"/>
      <c r="BO2385" s="41"/>
    </row>
    <row r="2386" spans="13:67" x14ac:dyDescent="0.2">
      <c r="M2386" s="41"/>
      <c r="O2386" s="41"/>
      <c r="Q2386" s="41"/>
      <c r="S2386" s="41"/>
      <c r="U2386" s="41"/>
      <c r="W2386" s="41"/>
      <c r="Y2386" s="41"/>
      <c r="AA2386" s="41"/>
      <c r="AC2386" s="41"/>
      <c r="AE2386" s="41"/>
      <c r="AG2386" s="41"/>
      <c r="AI2386" s="41"/>
      <c r="AK2386" s="41"/>
      <c r="AM2386" s="41"/>
      <c r="AO2386" s="41"/>
      <c r="AQ2386" s="41"/>
      <c r="AS2386" s="41"/>
      <c r="AU2386" s="41"/>
      <c r="AW2386" s="41"/>
      <c r="AY2386" s="41"/>
      <c r="BA2386" s="41"/>
      <c r="BC2386" s="41"/>
      <c r="BE2386" s="41"/>
      <c r="BG2386" s="41"/>
      <c r="BI2386" s="41"/>
      <c r="BK2386" s="41"/>
      <c r="BM2386" s="41"/>
      <c r="BO2386" s="41"/>
    </row>
    <row r="2387" spans="13:67" x14ac:dyDescent="0.2">
      <c r="M2387" s="41"/>
      <c r="O2387" s="41"/>
      <c r="Q2387" s="41"/>
      <c r="S2387" s="41"/>
      <c r="U2387" s="41"/>
      <c r="W2387" s="41"/>
      <c r="Y2387" s="41"/>
      <c r="AA2387" s="41"/>
      <c r="AC2387" s="41"/>
      <c r="AE2387" s="41"/>
      <c r="AG2387" s="41"/>
      <c r="AI2387" s="41"/>
      <c r="AK2387" s="41"/>
      <c r="AM2387" s="41"/>
      <c r="AO2387" s="41"/>
      <c r="AQ2387" s="41"/>
      <c r="AS2387" s="41"/>
      <c r="AU2387" s="41"/>
      <c r="AW2387" s="41"/>
      <c r="AY2387" s="41"/>
      <c r="BA2387" s="41"/>
      <c r="BC2387" s="41"/>
      <c r="BE2387" s="41"/>
      <c r="BG2387" s="41"/>
      <c r="BI2387" s="41"/>
      <c r="BK2387" s="41"/>
      <c r="BM2387" s="41"/>
      <c r="BO2387" s="41"/>
    </row>
    <row r="2388" spans="13:67" x14ac:dyDescent="0.2">
      <c r="M2388" s="41"/>
      <c r="O2388" s="41"/>
      <c r="Q2388" s="41"/>
      <c r="S2388" s="41"/>
      <c r="U2388" s="41"/>
      <c r="W2388" s="41"/>
      <c r="Y2388" s="41"/>
      <c r="AA2388" s="41"/>
      <c r="AC2388" s="41"/>
      <c r="AE2388" s="41"/>
      <c r="AG2388" s="41"/>
      <c r="AI2388" s="41"/>
      <c r="AK2388" s="41"/>
      <c r="AM2388" s="41"/>
      <c r="AO2388" s="41"/>
      <c r="AQ2388" s="41"/>
      <c r="AS2388" s="41"/>
      <c r="AU2388" s="41"/>
      <c r="AW2388" s="41"/>
      <c r="AY2388" s="41"/>
      <c r="BA2388" s="41"/>
      <c r="BC2388" s="41"/>
      <c r="BE2388" s="41"/>
      <c r="BG2388" s="41"/>
      <c r="BI2388" s="41"/>
      <c r="BK2388" s="41"/>
      <c r="BM2388" s="41"/>
      <c r="BO2388" s="41"/>
    </row>
    <row r="2389" spans="13:67" x14ac:dyDescent="0.2">
      <c r="M2389" s="41"/>
      <c r="O2389" s="41"/>
      <c r="Q2389" s="41"/>
      <c r="S2389" s="41"/>
      <c r="U2389" s="41"/>
      <c r="W2389" s="41"/>
      <c r="Y2389" s="41"/>
      <c r="AA2389" s="41"/>
      <c r="AC2389" s="41"/>
      <c r="AE2389" s="41"/>
      <c r="AG2389" s="41"/>
      <c r="AI2389" s="41"/>
      <c r="AK2389" s="41"/>
      <c r="AM2389" s="41"/>
      <c r="AO2389" s="41"/>
      <c r="AQ2389" s="41"/>
      <c r="AS2389" s="41"/>
      <c r="AU2389" s="41"/>
      <c r="AW2389" s="41"/>
      <c r="AY2389" s="41"/>
      <c r="BA2389" s="41"/>
      <c r="BC2389" s="41"/>
      <c r="BE2389" s="41"/>
      <c r="BG2389" s="41"/>
      <c r="BI2389" s="41"/>
      <c r="BK2389" s="41"/>
      <c r="BM2389" s="41"/>
      <c r="BO2389" s="41"/>
    </row>
    <row r="2390" spans="13:67" x14ac:dyDescent="0.2">
      <c r="M2390" s="41"/>
      <c r="O2390" s="41"/>
      <c r="Q2390" s="41"/>
      <c r="S2390" s="41"/>
      <c r="U2390" s="41"/>
      <c r="W2390" s="41"/>
      <c r="Y2390" s="41"/>
      <c r="AA2390" s="41"/>
      <c r="AC2390" s="41"/>
      <c r="AE2390" s="41"/>
      <c r="AG2390" s="41"/>
      <c r="AI2390" s="41"/>
      <c r="AK2390" s="41"/>
      <c r="AM2390" s="41"/>
      <c r="AO2390" s="41"/>
      <c r="AQ2390" s="41"/>
      <c r="AS2390" s="41"/>
      <c r="AU2390" s="41"/>
      <c r="AW2390" s="41"/>
      <c r="AY2390" s="41"/>
      <c r="BA2390" s="41"/>
      <c r="BC2390" s="41"/>
      <c r="BE2390" s="41"/>
      <c r="BG2390" s="41"/>
      <c r="BI2390" s="41"/>
      <c r="BK2390" s="41"/>
      <c r="BM2390" s="41"/>
      <c r="BO2390" s="41"/>
    </row>
    <row r="2391" spans="13:67" x14ac:dyDescent="0.2">
      <c r="M2391" s="41"/>
      <c r="O2391" s="41"/>
      <c r="Q2391" s="41"/>
      <c r="S2391" s="41"/>
      <c r="U2391" s="41"/>
      <c r="W2391" s="41"/>
      <c r="Y2391" s="41"/>
      <c r="AA2391" s="41"/>
      <c r="AC2391" s="41"/>
      <c r="AE2391" s="41"/>
      <c r="AG2391" s="41"/>
      <c r="AI2391" s="41"/>
      <c r="AK2391" s="41"/>
      <c r="AM2391" s="41"/>
      <c r="AO2391" s="41"/>
      <c r="AQ2391" s="41"/>
      <c r="AS2391" s="41"/>
      <c r="AU2391" s="41"/>
      <c r="AW2391" s="41"/>
      <c r="AY2391" s="41"/>
      <c r="BA2391" s="41"/>
      <c r="BC2391" s="41"/>
      <c r="BE2391" s="41"/>
      <c r="BG2391" s="41"/>
      <c r="BI2391" s="41"/>
      <c r="BK2391" s="41"/>
      <c r="BM2391" s="41"/>
      <c r="BO2391" s="41"/>
    </row>
    <row r="2392" spans="13:67" x14ac:dyDescent="0.2">
      <c r="M2392" s="41"/>
      <c r="O2392" s="41"/>
      <c r="Q2392" s="41"/>
      <c r="S2392" s="41"/>
      <c r="U2392" s="41"/>
      <c r="W2392" s="41"/>
      <c r="Y2392" s="41"/>
      <c r="AA2392" s="41"/>
      <c r="AC2392" s="41"/>
      <c r="AE2392" s="41"/>
      <c r="AG2392" s="41"/>
      <c r="AI2392" s="41"/>
      <c r="AK2392" s="41"/>
      <c r="AM2392" s="41"/>
      <c r="AO2392" s="41"/>
      <c r="AQ2392" s="41"/>
      <c r="AS2392" s="41"/>
      <c r="AU2392" s="41"/>
      <c r="AW2392" s="41"/>
      <c r="AY2392" s="41"/>
      <c r="BA2392" s="41"/>
      <c r="BC2392" s="41"/>
      <c r="BE2392" s="41"/>
      <c r="BG2392" s="41"/>
      <c r="BI2392" s="41"/>
      <c r="BK2392" s="41"/>
      <c r="BM2392" s="41"/>
      <c r="BO2392" s="41"/>
    </row>
    <row r="2393" spans="13:67" x14ac:dyDescent="0.2">
      <c r="M2393" s="41"/>
      <c r="O2393" s="41"/>
      <c r="Q2393" s="41"/>
      <c r="S2393" s="41"/>
      <c r="U2393" s="41"/>
      <c r="W2393" s="41"/>
      <c r="Y2393" s="41"/>
      <c r="AA2393" s="41"/>
      <c r="AC2393" s="41"/>
      <c r="AE2393" s="41"/>
      <c r="AG2393" s="41"/>
      <c r="AI2393" s="41"/>
      <c r="AK2393" s="41"/>
      <c r="AM2393" s="41"/>
      <c r="AO2393" s="41"/>
      <c r="AQ2393" s="41"/>
      <c r="AS2393" s="41"/>
      <c r="AU2393" s="41"/>
      <c r="AW2393" s="41"/>
      <c r="AY2393" s="41"/>
      <c r="BA2393" s="41"/>
      <c r="BC2393" s="41"/>
      <c r="BE2393" s="41"/>
      <c r="BG2393" s="41"/>
      <c r="BI2393" s="41"/>
      <c r="BK2393" s="41"/>
      <c r="BM2393" s="41"/>
      <c r="BO2393" s="41"/>
    </row>
    <row r="2394" spans="13:67" x14ac:dyDescent="0.2">
      <c r="M2394" s="41"/>
      <c r="O2394" s="41"/>
      <c r="Q2394" s="41"/>
      <c r="S2394" s="41"/>
      <c r="U2394" s="41"/>
      <c r="W2394" s="41"/>
      <c r="Y2394" s="41"/>
      <c r="AA2394" s="41"/>
      <c r="AC2394" s="41"/>
      <c r="AE2394" s="41"/>
      <c r="AG2394" s="41"/>
      <c r="AI2394" s="41"/>
      <c r="AK2394" s="41"/>
      <c r="AM2394" s="41"/>
      <c r="AO2394" s="41"/>
      <c r="AQ2394" s="41"/>
      <c r="AS2394" s="41"/>
      <c r="AU2394" s="41"/>
      <c r="AW2394" s="41"/>
      <c r="AY2394" s="41"/>
      <c r="BA2394" s="41"/>
      <c r="BC2394" s="41"/>
      <c r="BE2394" s="41"/>
      <c r="BG2394" s="41"/>
      <c r="BI2394" s="41"/>
      <c r="BK2394" s="41"/>
      <c r="BM2394" s="41"/>
      <c r="BO2394" s="41"/>
    </row>
    <row r="2395" spans="13:67" x14ac:dyDescent="0.2">
      <c r="M2395" s="41"/>
      <c r="O2395" s="41"/>
      <c r="Q2395" s="41"/>
      <c r="S2395" s="41"/>
      <c r="U2395" s="41"/>
      <c r="W2395" s="41"/>
      <c r="Y2395" s="41"/>
      <c r="AA2395" s="41"/>
      <c r="AC2395" s="41"/>
      <c r="AE2395" s="41"/>
      <c r="AG2395" s="41"/>
      <c r="AI2395" s="41"/>
      <c r="AK2395" s="41"/>
      <c r="AM2395" s="41"/>
      <c r="AO2395" s="41"/>
      <c r="AQ2395" s="41"/>
      <c r="AS2395" s="41"/>
      <c r="AU2395" s="41"/>
      <c r="AW2395" s="41"/>
      <c r="AY2395" s="41"/>
      <c r="BA2395" s="41"/>
      <c r="BC2395" s="41"/>
      <c r="BE2395" s="41"/>
      <c r="BG2395" s="41"/>
      <c r="BI2395" s="41"/>
      <c r="BK2395" s="41"/>
      <c r="BM2395" s="41"/>
      <c r="BO2395" s="41"/>
    </row>
    <row r="2396" spans="13:67" x14ac:dyDescent="0.2">
      <c r="M2396" s="41"/>
      <c r="O2396" s="41"/>
      <c r="Q2396" s="41"/>
      <c r="S2396" s="41"/>
      <c r="U2396" s="41"/>
      <c r="W2396" s="41"/>
      <c r="Y2396" s="41"/>
      <c r="AA2396" s="41"/>
      <c r="AC2396" s="41"/>
      <c r="AE2396" s="41"/>
      <c r="AG2396" s="41"/>
      <c r="AI2396" s="41"/>
      <c r="AK2396" s="41"/>
      <c r="AM2396" s="41"/>
      <c r="AO2396" s="41"/>
      <c r="AQ2396" s="41"/>
      <c r="AS2396" s="41"/>
      <c r="AU2396" s="41"/>
      <c r="AW2396" s="41"/>
      <c r="AY2396" s="41"/>
      <c r="BA2396" s="41"/>
      <c r="BC2396" s="41"/>
      <c r="BE2396" s="41"/>
      <c r="BG2396" s="41"/>
      <c r="BI2396" s="41"/>
      <c r="BK2396" s="41"/>
      <c r="BM2396" s="41"/>
      <c r="BO2396" s="41"/>
    </row>
    <row r="2397" spans="13:67" x14ac:dyDescent="0.2">
      <c r="M2397" s="41"/>
      <c r="O2397" s="41"/>
      <c r="Q2397" s="41"/>
      <c r="S2397" s="41"/>
      <c r="U2397" s="41"/>
      <c r="W2397" s="41"/>
      <c r="Y2397" s="41"/>
      <c r="AA2397" s="41"/>
      <c r="AC2397" s="41"/>
      <c r="AE2397" s="41"/>
      <c r="AG2397" s="41"/>
      <c r="AI2397" s="41"/>
      <c r="AK2397" s="41"/>
      <c r="AM2397" s="41"/>
      <c r="AO2397" s="41"/>
      <c r="AQ2397" s="41"/>
      <c r="AS2397" s="41"/>
      <c r="AU2397" s="41"/>
      <c r="AW2397" s="41"/>
      <c r="AY2397" s="41"/>
      <c r="BA2397" s="41"/>
      <c r="BC2397" s="41"/>
      <c r="BE2397" s="41"/>
      <c r="BG2397" s="41"/>
      <c r="BI2397" s="41"/>
      <c r="BK2397" s="41"/>
      <c r="BM2397" s="41"/>
      <c r="BO2397" s="41"/>
    </row>
    <row r="2398" spans="13:67" x14ac:dyDescent="0.2">
      <c r="M2398" s="41"/>
      <c r="O2398" s="41"/>
      <c r="Q2398" s="41"/>
      <c r="S2398" s="41"/>
      <c r="U2398" s="41"/>
      <c r="W2398" s="41"/>
      <c r="Y2398" s="41"/>
      <c r="AA2398" s="41"/>
      <c r="AC2398" s="41"/>
      <c r="AE2398" s="41"/>
      <c r="AG2398" s="41"/>
      <c r="AI2398" s="41"/>
      <c r="AK2398" s="41"/>
      <c r="AM2398" s="41"/>
      <c r="AO2398" s="41"/>
      <c r="AQ2398" s="41"/>
      <c r="AS2398" s="41"/>
      <c r="AU2398" s="41"/>
      <c r="AW2398" s="41"/>
      <c r="AY2398" s="41"/>
      <c r="BA2398" s="41"/>
      <c r="BC2398" s="41"/>
      <c r="BE2398" s="41"/>
      <c r="BG2398" s="41"/>
      <c r="BI2398" s="41"/>
      <c r="BK2398" s="41"/>
      <c r="BM2398" s="41"/>
      <c r="BO2398" s="41"/>
    </row>
    <row r="2399" spans="13:67" x14ac:dyDescent="0.2">
      <c r="M2399" s="41"/>
      <c r="O2399" s="41"/>
      <c r="Q2399" s="41"/>
      <c r="S2399" s="41"/>
      <c r="U2399" s="41"/>
      <c r="W2399" s="41"/>
      <c r="Y2399" s="41"/>
      <c r="AA2399" s="41"/>
      <c r="AC2399" s="41"/>
      <c r="AE2399" s="41"/>
      <c r="AG2399" s="41"/>
      <c r="AI2399" s="41"/>
      <c r="AK2399" s="41"/>
      <c r="AM2399" s="41"/>
      <c r="AO2399" s="41"/>
      <c r="AQ2399" s="41"/>
      <c r="AS2399" s="41"/>
      <c r="AU2399" s="41"/>
      <c r="AW2399" s="41"/>
      <c r="AY2399" s="41"/>
      <c r="BA2399" s="41"/>
      <c r="BC2399" s="41"/>
      <c r="BE2399" s="41"/>
      <c r="BG2399" s="41"/>
      <c r="BI2399" s="41"/>
      <c r="BK2399" s="41"/>
      <c r="BM2399" s="41"/>
      <c r="BO2399" s="41"/>
    </row>
    <row r="2400" spans="13:67" x14ac:dyDescent="0.2">
      <c r="M2400" s="41"/>
      <c r="O2400" s="41"/>
      <c r="Q2400" s="41"/>
      <c r="S2400" s="41"/>
      <c r="U2400" s="41"/>
      <c r="W2400" s="41"/>
      <c r="Y2400" s="41"/>
      <c r="AA2400" s="41"/>
      <c r="AC2400" s="41"/>
      <c r="AE2400" s="41"/>
      <c r="AG2400" s="41"/>
      <c r="AI2400" s="41"/>
      <c r="AK2400" s="41"/>
      <c r="AM2400" s="41"/>
      <c r="AO2400" s="41"/>
      <c r="AQ2400" s="41"/>
      <c r="AS2400" s="41"/>
      <c r="AU2400" s="41"/>
      <c r="AW2400" s="41"/>
      <c r="AY2400" s="41"/>
      <c r="BA2400" s="41"/>
      <c r="BC2400" s="41"/>
      <c r="BE2400" s="41"/>
      <c r="BG2400" s="41"/>
      <c r="BI2400" s="41"/>
      <c r="BK2400" s="41"/>
      <c r="BM2400" s="41"/>
      <c r="BO2400" s="41"/>
    </row>
    <row r="2401" spans="13:67" x14ac:dyDescent="0.2">
      <c r="M2401" s="41"/>
      <c r="O2401" s="41"/>
      <c r="Q2401" s="41"/>
      <c r="S2401" s="41"/>
      <c r="U2401" s="41"/>
      <c r="W2401" s="41"/>
      <c r="Y2401" s="41"/>
      <c r="AA2401" s="41"/>
      <c r="AC2401" s="41"/>
      <c r="AE2401" s="41"/>
      <c r="AG2401" s="41"/>
      <c r="AI2401" s="41"/>
      <c r="AK2401" s="41"/>
      <c r="AM2401" s="41"/>
      <c r="AO2401" s="41"/>
      <c r="AQ2401" s="41"/>
      <c r="AS2401" s="41"/>
      <c r="AU2401" s="41"/>
      <c r="AW2401" s="41"/>
      <c r="AY2401" s="41"/>
      <c r="BA2401" s="41"/>
      <c r="BC2401" s="41"/>
      <c r="BE2401" s="41"/>
      <c r="BG2401" s="41"/>
      <c r="BI2401" s="41"/>
      <c r="BK2401" s="41"/>
      <c r="BM2401" s="41"/>
      <c r="BO2401" s="41"/>
    </row>
    <row r="2402" spans="13:67" x14ac:dyDescent="0.2">
      <c r="M2402" s="41"/>
      <c r="O2402" s="41"/>
      <c r="Q2402" s="41"/>
      <c r="S2402" s="41"/>
      <c r="U2402" s="41"/>
      <c r="W2402" s="41"/>
      <c r="Y2402" s="41"/>
      <c r="AA2402" s="41"/>
      <c r="AC2402" s="41"/>
      <c r="AE2402" s="41"/>
      <c r="AG2402" s="41"/>
      <c r="AI2402" s="41"/>
      <c r="AK2402" s="41"/>
      <c r="AM2402" s="41"/>
      <c r="AO2402" s="41"/>
      <c r="AQ2402" s="41"/>
      <c r="AS2402" s="41"/>
      <c r="AU2402" s="41"/>
      <c r="AW2402" s="41"/>
      <c r="AY2402" s="41"/>
      <c r="BA2402" s="41"/>
      <c r="BC2402" s="41"/>
      <c r="BE2402" s="41"/>
      <c r="BG2402" s="41"/>
      <c r="BI2402" s="41"/>
      <c r="BK2402" s="41"/>
      <c r="BM2402" s="41"/>
      <c r="BO2402" s="41"/>
    </row>
    <row r="2403" spans="13:67" x14ac:dyDescent="0.2">
      <c r="M2403" s="41"/>
      <c r="O2403" s="41"/>
      <c r="Q2403" s="41"/>
      <c r="S2403" s="41"/>
      <c r="U2403" s="41"/>
      <c r="W2403" s="41"/>
      <c r="Y2403" s="41"/>
      <c r="AA2403" s="41"/>
      <c r="AC2403" s="41"/>
      <c r="AE2403" s="41"/>
      <c r="AG2403" s="41"/>
      <c r="AI2403" s="41"/>
      <c r="AK2403" s="41"/>
      <c r="AM2403" s="41"/>
      <c r="AO2403" s="41"/>
      <c r="AQ2403" s="41"/>
      <c r="AS2403" s="41"/>
      <c r="AU2403" s="41"/>
      <c r="AW2403" s="41"/>
      <c r="AY2403" s="41"/>
      <c r="BA2403" s="41"/>
      <c r="BC2403" s="41"/>
      <c r="BE2403" s="41"/>
      <c r="BG2403" s="41"/>
      <c r="BI2403" s="41"/>
      <c r="BK2403" s="41"/>
      <c r="BM2403" s="41"/>
      <c r="BO2403" s="41"/>
    </row>
    <row r="2404" spans="13:67" x14ac:dyDescent="0.2">
      <c r="M2404" s="41"/>
      <c r="O2404" s="41"/>
      <c r="Q2404" s="41"/>
      <c r="S2404" s="41"/>
      <c r="U2404" s="41"/>
      <c r="W2404" s="41"/>
      <c r="Y2404" s="41"/>
      <c r="AA2404" s="41"/>
      <c r="AC2404" s="41"/>
      <c r="AE2404" s="41"/>
      <c r="AG2404" s="41"/>
      <c r="AI2404" s="41"/>
      <c r="AK2404" s="41"/>
      <c r="AM2404" s="41"/>
      <c r="AO2404" s="41"/>
      <c r="AQ2404" s="41"/>
      <c r="AS2404" s="41"/>
      <c r="AU2404" s="41"/>
      <c r="AW2404" s="41"/>
      <c r="AY2404" s="41"/>
      <c r="BA2404" s="41"/>
      <c r="BC2404" s="41"/>
      <c r="BE2404" s="41"/>
      <c r="BG2404" s="41"/>
      <c r="BI2404" s="41"/>
      <c r="BK2404" s="41"/>
      <c r="BM2404" s="41"/>
      <c r="BO2404" s="41"/>
    </row>
    <row r="2405" spans="13:67" x14ac:dyDescent="0.2">
      <c r="M2405" s="41"/>
      <c r="O2405" s="41"/>
      <c r="Q2405" s="41"/>
      <c r="S2405" s="41"/>
      <c r="U2405" s="41"/>
      <c r="W2405" s="41"/>
      <c r="Y2405" s="41"/>
      <c r="AA2405" s="41"/>
      <c r="AC2405" s="41"/>
      <c r="AE2405" s="41"/>
      <c r="AG2405" s="41"/>
      <c r="AI2405" s="41"/>
      <c r="AK2405" s="41"/>
      <c r="AM2405" s="41"/>
      <c r="AO2405" s="41"/>
      <c r="AQ2405" s="41"/>
      <c r="AS2405" s="41"/>
      <c r="AU2405" s="41"/>
      <c r="AW2405" s="41"/>
      <c r="AY2405" s="41"/>
      <c r="BA2405" s="41"/>
      <c r="BC2405" s="41"/>
      <c r="BE2405" s="41"/>
      <c r="BG2405" s="41"/>
      <c r="BI2405" s="41"/>
      <c r="BK2405" s="41"/>
      <c r="BM2405" s="41"/>
      <c r="BO2405" s="41"/>
    </row>
    <row r="2406" spans="13:67" x14ac:dyDescent="0.2">
      <c r="M2406" s="41"/>
      <c r="O2406" s="41"/>
      <c r="Q2406" s="41"/>
      <c r="S2406" s="41"/>
      <c r="U2406" s="41"/>
      <c r="W2406" s="41"/>
      <c r="Y2406" s="41"/>
      <c r="AA2406" s="41"/>
      <c r="AC2406" s="41"/>
      <c r="AE2406" s="41"/>
      <c r="AG2406" s="41"/>
      <c r="AI2406" s="41"/>
      <c r="AK2406" s="41"/>
      <c r="AM2406" s="41"/>
      <c r="AO2406" s="41"/>
      <c r="AQ2406" s="41"/>
      <c r="AS2406" s="41"/>
      <c r="AU2406" s="41"/>
      <c r="AW2406" s="41"/>
      <c r="AY2406" s="41"/>
      <c r="BA2406" s="41"/>
      <c r="BC2406" s="41"/>
      <c r="BE2406" s="41"/>
      <c r="BG2406" s="41"/>
      <c r="BI2406" s="41"/>
      <c r="BK2406" s="41"/>
      <c r="BM2406" s="41"/>
      <c r="BO2406" s="41"/>
    </row>
    <row r="2407" spans="13:67" x14ac:dyDescent="0.2">
      <c r="M2407" s="41"/>
      <c r="O2407" s="41"/>
      <c r="Q2407" s="41"/>
      <c r="S2407" s="41"/>
      <c r="U2407" s="41"/>
      <c r="W2407" s="41"/>
      <c r="Y2407" s="41"/>
      <c r="AA2407" s="41"/>
      <c r="AC2407" s="41"/>
      <c r="AE2407" s="41"/>
      <c r="AG2407" s="41"/>
      <c r="AI2407" s="41"/>
      <c r="AK2407" s="41"/>
      <c r="AM2407" s="41"/>
      <c r="AO2407" s="41"/>
      <c r="AQ2407" s="41"/>
      <c r="AS2407" s="41"/>
      <c r="AU2407" s="41"/>
      <c r="AW2407" s="41"/>
      <c r="AY2407" s="41"/>
      <c r="BA2407" s="41"/>
      <c r="BC2407" s="41"/>
      <c r="BE2407" s="41"/>
      <c r="BG2407" s="41"/>
      <c r="BI2407" s="41"/>
      <c r="BK2407" s="41"/>
      <c r="BM2407" s="41"/>
      <c r="BO2407" s="41"/>
    </row>
    <row r="2408" spans="13:67" x14ac:dyDescent="0.2">
      <c r="M2408" s="41"/>
      <c r="O2408" s="41"/>
      <c r="Q2408" s="41"/>
      <c r="S2408" s="41"/>
      <c r="U2408" s="41"/>
      <c r="W2408" s="41"/>
      <c r="Y2408" s="41"/>
      <c r="AA2408" s="41"/>
      <c r="AC2408" s="41"/>
      <c r="AE2408" s="41"/>
      <c r="AG2408" s="41"/>
      <c r="AI2408" s="41"/>
      <c r="AK2408" s="41"/>
      <c r="AM2408" s="41"/>
      <c r="AO2408" s="41"/>
      <c r="AQ2408" s="41"/>
      <c r="AS2408" s="41"/>
      <c r="AU2408" s="41"/>
      <c r="AW2408" s="41"/>
      <c r="AY2408" s="41"/>
      <c r="BA2408" s="41"/>
      <c r="BC2408" s="41"/>
      <c r="BE2408" s="41"/>
      <c r="BG2408" s="41"/>
      <c r="BI2408" s="41"/>
      <c r="BK2408" s="41"/>
      <c r="BM2408" s="41"/>
      <c r="BO2408" s="41"/>
    </row>
    <row r="2409" spans="13:67" x14ac:dyDescent="0.2">
      <c r="M2409" s="41"/>
      <c r="O2409" s="41"/>
      <c r="Q2409" s="41"/>
      <c r="S2409" s="41"/>
      <c r="U2409" s="41"/>
      <c r="W2409" s="41"/>
      <c r="Y2409" s="41"/>
      <c r="AA2409" s="41"/>
      <c r="AC2409" s="41"/>
      <c r="AE2409" s="41"/>
      <c r="AG2409" s="41"/>
      <c r="AI2409" s="41"/>
      <c r="AK2409" s="41"/>
      <c r="AM2409" s="41"/>
      <c r="AO2409" s="41"/>
      <c r="AQ2409" s="41"/>
      <c r="AS2409" s="41"/>
      <c r="AU2409" s="41"/>
      <c r="AW2409" s="41"/>
      <c r="AY2409" s="41"/>
      <c r="BA2409" s="41"/>
      <c r="BC2409" s="41"/>
      <c r="BE2409" s="41"/>
      <c r="BG2409" s="41"/>
      <c r="BI2409" s="41"/>
      <c r="BK2409" s="41"/>
      <c r="BM2409" s="41"/>
      <c r="BO2409" s="41"/>
    </row>
    <row r="2410" spans="13:67" x14ac:dyDescent="0.2">
      <c r="M2410" s="41"/>
      <c r="O2410" s="41"/>
      <c r="Q2410" s="41"/>
      <c r="S2410" s="41"/>
      <c r="U2410" s="41"/>
      <c r="W2410" s="41"/>
      <c r="Y2410" s="41"/>
      <c r="AA2410" s="41"/>
      <c r="AC2410" s="41"/>
      <c r="AE2410" s="41"/>
      <c r="AG2410" s="41"/>
      <c r="AI2410" s="41"/>
      <c r="AK2410" s="41"/>
      <c r="AM2410" s="41"/>
      <c r="AO2410" s="41"/>
      <c r="AQ2410" s="41"/>
      <c r="AS2410" s="41"/>
      <c r="AU2410" s="41"/>
      <c r="AW2410" s="41"/>
      <c r="AY2410" s="41"/>
      <c r="BA2410" s="41"/>
      <c r="BC2410" s="41"/>
      <c r="BE2410" s="41"/>
      <c r="BG2410" s="41"/>
      <c r="BI2410" s="41"/>
      <c r="BK2410" s="41"/>
      <c r="BM2410" s="41"/>
      <c r="BO2410" s="41"/>
    </row>
    <row r="2411" spans="13:67" x14ac:dyDescent="0.2">
      <c r="M2411" s="41"/>
      <c r="O2411" s="41"/>
      <c r="Q2411" s="41"/>
      <c r="S2411" s="41"/>
      <c r="U2411" s="41"/>
      <c r="W2411" s="41"/>
      <c r="Y2411" s="41"/>
      <c r="AA2411" s="41"/>
      <c r="AC2411" s="41"/>
      <c r="AE2411" s="41"/>
      <c r="AG2411" s="41"/>
      <c r="AI2411" s="41"/>
      <c r="AK2411" s="41"/>
      <c r="AM2411" s="41"/>
      <c r="AO2411" s="41"/>
      <c r="AQ2411" s="41"/>
      <c r="AS2411" s="41"/>
      <c r="AU2411" s="41"/>
      <c r="AW2411" s="41"/>
      <c r="AY2411" s="41"/>
      <c r="BA2411" s="41"/>
      <c r="BC2411" s="41"/>
      <c r="BE2411" s="41"/>
      <c r="BG2411" s="41"/>
      <c r="BI2411" s="41"/>
      <c r="BK2411" s="41"/>
      <c r="BM2411" s="41"/>
      <c r="BO2411" s="41"/>
    </row>
    <row r="2412" spans="13:67" x14ac:dyDescent="0.2">
      <c r="M2412" s="41"/>
      <c r="O2412" s="41"/>
      <c r="Q2412" s="41"/>
      <c r="S2412" s="41"/>
      <c r="U2412" s="41"/>
      <c r="W2412" s="41"/>
      <c r="Y2412" s="41"/>
      <c r="AA2412" s="41"/>
      <c r="AC2412" s="41"/>
      <c r="AE2412" s="41"/>
      <c r="AG2412" s="41"/>
      <c r="AI2412" s="41"/>
      <c r="AK2412" s="41"/>
      <c r="AM2412" s="41"/>
      <c r="AO2412" s="41"/>
      <c r="AQ2412" s="41"/>
      <c r="AS2412" s="41"/>
      <c r="AU2412" s="41"/>
      <c r="AW2412" s="41"/>
      <c r="AY2412" s="41"/>
      <c r="BA2412" s="41"/>
      <c r="BC2412" s="41"/>
      <c r="BE2412" s="41"/>
      <c r="BG2412" s="41"/>
      <c r="BI2412" s="41"/>
      <c r="BK2412" s="41"/>
      <c r="BM2412" s="41"/>
      <c r="BO2412" s="41"/>
    </row>
    <row r="2413" spans="13:67" x14ac:dyDescent="0.2">
      <c r="M2413" s="41"/>
      <c r="O2413" s="41"/>
      <c r="Q2413" s="41"/>
      <c r="S2413" s="41"/>
      <c r="U2413" s="41"/>
      <c r="W2413" s="41"/>
      <c r="Y2413" s="41"/>
      <c r="AA2413" s="41"/>
      <c r="AC2413" s="41"/>
      <c r="AE2413" s="41"/>
      <c r="AG2413" s="41"/>
      <c r="AI2413" s="41"/>
      <c r="AK2413" s="41"/>
      <c r="AM2413" s="41"/>
      <c r="AO2413" s="41"/>
      <c r="AQ2413" s="41"/>
      <c r="AS2413" s="41"/>
      <c r="AU2413" s="41"/>
      <c r="AW2413" s="41"/>
      <c r="AY2413" s="41"/>
      <c r="BA2413" s="41"/>
      <c r="BC2413" s="41"/>
      <c r="BE2413" s="41"/>
      <c r="BG2413" s="41"/>
      <c r="BI2413" s="41"/>
      <c r="BK2413" s="41"/>
      <c r="BM2413" s="41"/>
      <c r="BO2413" s="41"/>
    </row>
    <row r="2414" spans="13:67" x14ac:dyDescent="0.2">
      <c r="M2414" s="41"/>
      <c r="O2414" s="41"/>
      <c r="Q2414" s="41"/>
      <c r="S2414" s="41"/>
      <c r="U2414" s="41"/>
      <c r="W2414" s="41"/>
      <c r="Y2414" s="41"/>
      <c r="AA2414" s="41"/>
      <c r="AC2414" s="41"/>
      <c r="AE2414" s="41"/>
      <c r="AG2414" s="41"/>
      <c r="AI2414" s="41"/>
      <c r="AK2414" s="41"/>
      <c r="AM2414" s="41"/>
      <c r="AO2414" s="41"/>
      <c r="AQ2414" s="41"/>
      <c r="AS2414" s="41"/>
      <c r="AU2414" s="41"/>
      <c r="AW2414" s="41"/>
      <c r="AY2414" s="41"/>
      <c r="BA2414" s="41"/>
      <c r="BC2414" s="41"/>
      <c r="BE2414" s="41"/>
      <c r="BG2414" s="41"/>
      <c r="BI2414" s="41"/>
      <c r="BK2414" s="41"/>
      <c r="BM2414" s="41"/>
      <c r="BO2414" s="41"/>
    </row>
    <row r="2415" spans="13:67" x14ac:dyDescent="0.2">
      <c r="M2415" s="41"/>
      <c r="O2415" s="41"/>
      <c r="Q2415" s="41"/>
      <c r="S2415" s="41"/>
      <c r="U2415" s="41"/>
      <c r="W2415" s="41"/>
      <c r="Y2415" s="41"/>
      <c r="AA2415" s="41"/>
      <c r="AC2415" s="41"/>
      <c r="AE2415" s="41"/>
      <c r="AG2415" s="41"/>
      <c r="AI2415" s="41"/>
      <c r="AK2415" s="41"/>
      <c r="AM2415" s="41"/>
      <c r="AO2415" s="41"/>
      <c r="AQ2415" s="41"/>
      <c r="AS2415" s="41"/>
      <c r="AU2415" s="41"/>
      <c r="AW2415" s="41"/>
      <c r="AY2415" s="41"/>
      <c r="BA2415" s="41"/>
      <c r="BC2415" s="41"/>
      <c r="BE2415" s="41"/>
      <c r="BG2415" s="41"/>
      <c r="BI2415" s="41"/>
      <c r="BK2415" s="41"/>
      <c r="BM2415" s="41"/>
      <c r="BO2415" s="41"/>
    </row>
    <row r="2416" spans="13:67" x14ac:dyDescent="0.2">
      <c r="M2416" s="41"/>
      <c r="O2416" s="41"/>
      <c r="Q2416" s="41"/>
      <c r="S2416" s="41"/>
      <c r="U2416" s="41"/>
      <c r="W2416" s="41"/>
      <c r="Y2416" s="41"/>
      <c r="AA2416" s="41"/>
      <c r="AC2416" s="41"/>
      <c r="AE2416" s="41"/>
      <c r="AG2416" s="41"/>
      <c r="AI2416" s="41"/>
      <c r="AK2416" s="41"/>
      <c r="AM2416" s="41"/>
      <c r="AO2416" s="41"/>
      <c r="AQ2416" s="41"/>
      <c r="AS2416" s="41"/>
      <c r="AU2416" s="41"/>
      <c r="AW2416" s="41"/>
      <c r="AY2416" s="41"/>
      <c r="BA2416" s="41"/>
      <c r="BC2416" s="41"/>
      <c r="BE2416" s="41"/>
      <c r="BG2416" s="41"/>
      <c r="BI2416" s="41"/>
      <c r="BK2416" s="41"/>
      <c r="BM2416" s="41"/>
      <c r="BO2416" s="41"/>
    </row>
    <row r="2417" spans="13:67" x14ac:dyDescent="0.2">
      <c r="M2417" s="41"/>
      <c r="O2417" s="41"/>
      <c r="Q2417" s="41"/>
      <c r="S2417" s="41"/>
      <c r="U2417" s="41"/>
      <c r="W2417" s="41"/>
      <c r="Y2417" s="41"/>
      <c r="AA2417" s="41"/>
      <c r="AC2417" s="41"/>
      <c r="AE2417" s="41"/>
      <c r="AG2417" s="41"/>
      <c r="AI2417" s="41"/>
      <c r="AK2417" s="41"/>
      <c r="AM2417" s="41"/>
      <c r="AO2417" s="41"/>
      <c r="AQ2417" s="41"/>
      <c r="AS2417" s="41"/>
      <c r="AU2417" s="41"/>
      <c r="AW2417" s="41"/>
      <c r="AY2417" s="41"/>
      <c r="BA2417" s="41"/>
      <c r="BC2417" s="41"/>
      <c r="BE2417" s="41"/>
      <c r="BG2417" s="41"/>
      <c r="BI2417" s="41"/>
      <c r="BK2417" s="41"/>
      <c r="BM2417" s="41"/>
      <c r="BO2417" s="41"/>
    </row>
    <row r="2418" spans="13:67" x14ac:dyDescent="0.2">
      <c r="M2418" s="41"/>
      <c r="O2418" s="41"/>
      <c r="Q2418" s="41"/>
      <c r="S2418" s="41"/>
      <c r="U2418" s="41"/>
      <c r="W2418" s="41"/>
      <c r="Y2418" s="41"/>
      <c r="AA2418" s="41"/>
      <c r="AC2418" s="41"/>
      <c r="AE2418" s="41"/>
      <c r="AG2418" s="41"/>
      <c r="AI2418" s="41"/>
      <c r="AK2418" s="41"/>
      <c r="AM2418" s="41"/>
      <c r="AO2418" s="41"/>
      <c r="AQ2418" s="41"/>
      <c r="AS2418" s="41"/>
      <c r="AU2418" s="41"/>
      <c r="AW2418" s="41"/>
      <c r="AY2418" s="41"/>
      <c r="BA2418" s="41"/>
      <c r="BC2418" s="41"/>
      <c r="BE2418" s="41"/>
      <c r="BG2418" s="41"/>
      <c r="BI2418" s="41"/>
      <c r="BK2418" s="41"/>
      <c r="BM2418" s="41"/>
      <c r="BO2418" s="41"/>
    </row>
    <row r="2419" spans="13:67" x14ac:dyDescent="0.2">
      <c r="M2419" s="41"/>
      <c r="O2419" s="41"/>
      <c r="Q2419" s="41"/>
      <c r="S2419" s="41"/>
      <c r="U2419" s="41"/>
      <c r="W2419" s="41"/>
      <c r="Y2419" s="41"/>
      <c r="AA2419" s="41"/>
      <c r="AC2419" s="41"/>
      <c r="AE2419" s="41"/>
      <c r="AG2419" s="41"/>
      <c r="AI2419" s="41"/>
      <c r="AK2419" s="41"/>
      <c r="AM2419" s="41"/>
      <c r="AO2419" s="41"/>
      <c r="AQ2419" s="41"/>
      <c r="AS2419" s="41"/>
      <c r="AU2419" s="41"/>
      <c r="AW2419" s="41"/>
      <c r="AY2419" s="41"/>
      <c r="BA2419" s="41"/>
      <c r="BC2419" s="41"/>
      <c r="BE2419" s="41"/>
      <c r="BG2419" s="41"/>
      <c r="BI2419" s="41"/>
      <c r="BK2419" s="41"/>
      <c r="BM2419" s="41"/>
      <c r="BO2419" s="41"/>
    </row>
    <row r="2420" spans="13:67" x14ac:dyDescent="0.2">
      <c r="M2420" s="41"/>
      <c r="O2420" s="41"/>
      <c r="Q2420" s="41"/>
      <c r="S2420" s="41"/>
      <c r="U2420" s="41"/>
      <c r="W2420" s="41"/>
      <c r="Y2420" s="41"/>
      <c r="AA2420" s="41"/>
      <c r="AC2420" s="41"/>
      <c r="AE2420" s="41"/>
      <c r="AG2420" s="41"/>
      <c r="AI2420" s="41"/>
      <c r="AK2420" s="41"/>
      <c r="AM2420" s="41"/>
      <c r="AO2420" s="41"/>
      <c r="AQ2420" s="41"/>
      <c r="AS2420" s="41"/>
      <c r="AU2420" s="41"/>
      <c r="AW2420" s="41"/>
      <c r="AY2420" s="41"/>
      <c r="BA2420" s="41"/>
      <c r="BC2420" s="41"/>
      <c r="BE2420" s="41"/>
      <c r="BG2420" s="41"/>
      <c r="BI2420" s="41"/>
      <c r="BK2420" s="41"/>
      <c r="BM2420" s="41"/>
      <c r="BO2420" s="41"/>
    </row>
    <row r="2421" spans="13:67" x14ac:dyDescent="0.2">
      <c r="M2421" s="41"/>
      <c r="O2421" s="41"/>
      <c r="Q2421" s="41"/>
      <c r="S2421" s="41"/>
      <c r="U2421" s="41"/>
      <c r="W2421" s="41"/>
      <c r="Y2421" s="41"/>
      <c r="AA2421" s="41"/>
      <c r="AC2421" s="41"/>
      <c r="AE2421" s="41"/>
      <c r="AG2421" s="41"/>
      <c r="AI2421" s="41"/>
      <c r="AK2421" s="41"/>
      <c r="AM2421" s="41"/>
      <c r="AO2421" s="41"/>
      <c r="AQ2421" s="41"/>
      <c r="AS2421" s="41"/>
      <c r="AU2421" s="41"/>
      <c r="AW2421" s="41"/>
      <c r="AY2421" s="41"/>
      <c r="BA2421" s="41"/>
      <c r="BC2421" s="41"/>
      <c r="BE2421" s="41"/>
      <c r="BG2421" s="41"/>
      <c r="BI2421" s="41"/>
      <c r="BK2421" s="41"/>
      <c r="BM2421" s="41"/>
      <c r="BO2421" s="41"/>
    </row>
    <row r="2422" spans="13:67" x14ac:dyDescent="0.2">
      <c r="M2422" s="41"/>
      <c r="O2422" s="41"/>
      <c r="Q2422" s="41"/>
      <c r="S2422" s="41"/>
      <c r="U2422" s="41"/>
      <c r="W2422" s="41"/>
      <c r="Y2422" s="41"/>
      <c r="AA2422" s="41"/>
      <c r="AC2422" s="41"/>
      <c r="AE2422" s="41"/>
      <c r="AG2422" s="41"/>
      <c r="AI2422" s="41"/>
      <c r="AK2422" s="41"/>
      <c r="AM2422" s="41"/>
      <c r="AO2422" s="41"/>
      <c r="AQ2422" s="41"/>
      <c r="AS2422" s="41"/>
      <c r="AU2422" s="41"/>
      <c r="AW2422" s="41"/>
      <c r="AY2422" s="41"/>
      <c r="BA2422" s="41"/>
      <c r="BC2422" s="41"/>
      <c r="BE2422" s="41"/>
      <c r="BG2422" s="41"/>
      <c r="BI2422" s="41"/>
      <c r="BK2422" s="41"/>
      <c r="BM2422" s="41"/>
      <c r="BO2422" s="41"/>
    </row>
    <row r="2423" spans="13:67" x14ac:dyDescent="0.2">
      <c r="M2423" s="41"/>
      <c r="O2423" s="41"/>
      <c r="Q2423" s="41"/>
      <c r="S2423" s="41"/>
      <c r="U2423" s="41"/>
      <c r="W2423" s="41"/>
      <c r="Y2423" s="41"/>
      <c r="AA2423" s="41"/>
      <c r="AC2423" s="41"/>
      <c r="AE2423" s="41"/>
      <c r="AG2423" s="41"/>
      <c r="AI2423" s="41"/>
      <c r="AK2423" s="41"/>
      <c r="AM2423" s="41"/>
      <c r="AO2423" s="41"/>
      <c r="AQ2423" s="41"/>
      <c r="AS2423" s="41"/>
      <c r="AU2423" s="41"/>
      <c r="AW2423" s="41"/>
      <c r="AY2423" s="41"/>
      <c r="BA2423" s="41"/>
      <c r="BC2423" s="41"/>
      <c r="BE2423" s="41"/>
      <c r="BG2423" s="41"/>
      <c r="BI2423" s="41"/>
      <c r="BK2423" s="41"/>
      <c r="BM2423" s="41"/>
      <c r="BO2423" s="41"/>
    </row>
    <row r="2424" spans="13:67" x14ac:dyDescent="0.2">
      <c r="M2424" s="41"/>
      <c r="O2424" s="41"/>
      <c r="Q2424" s="41"/>
      <c r="S2424" s="41"/>
      <c r="U2424" s="41"/>
      <c r="W2424" s="41"/>
      <c r="Y2424" s="41"/>
      <c r="AA2424" s="41"/>
      <c r="AC2424" s="41"/>
      <c r="AE2424" s="41"/>
      <c r="AG2424" s="41"/>
      <c r="AI2424" s="41"/>
      <c r="AK2424" s="41"/>
      <c r="AM2424" s="41"/>
      <c r="AO2424" s="41"/>
      <c r="AQ2424" s="41"/>
      <c r="AS2424" s="41"/>
      <c r="AU2424" s="41"/>
      <c r="AW2424" s="41"/>
      <c r="AY2424" s="41"/>
      <c r="BA2424" s="41"/>
      <c r="BC2424" s="41"/>
      <c r="BE2424" s="41"/>
      <c r="BG2424" s="41"/>
      <c r="BI2424" s="41"/>
      <c r="BK2424" s="41"/>
      <c r="BM2424" s="41"/>
      <c r="BO2424" s="41"/>
    </row>
    <row r="2425" spans="13:67" x14ac:dyDescent="0.2">
      <c r="M2425" s="41"/>
      <c r="O2425" s="41"/>
      <c r="Q2425" s="41"/>
      <c r="S2425" s="41"/>
      <c r="U2425" s="41"/>
      <c r="W2425" s="41"/>
      <c r="Y2425" s="41"/>
      <c r="AA2425" s="41"/>
      <c r="AC2425" s="41"/>
      <c r="AE2425" s="41"/>
      <c r="AG2425" s="41"/>
      <c r="AI2425" s="41"/>
      <c r="AK2425" s="41"/>
      <c r="AM2425" s="41"/>
      <c r="AO2425" s="41"/>
      <c r="AQ2425" s="41"/>
      <c r="AS2425" s="41"/>
      <c r="AU2425" s="41"/>
      <c r="AW2425" s="41"/>
      <c r="AY2425" s="41"/>
      <c r="BA2425" s="41"/>
      <c r="BC2425" s="41"/>
      <c r="BE2425" s="41"/>
      <c r="BG2425" s="41"/>
      <c r="BI2425" s="41"/>
      <c r="BK2425" s="41"/>
      <c r="BM2425" s="41"/>
      <c r="BO2425" s="41"/>
    </row>
    <row r="2426" spans="13:67" x14ac:dyDescent="0.2">
      <c r="M2426" s="41"/>
      <c r="O2426" s="41"/>
      <c r="Q2426" s="41"/>
      <c r="S2426" s="41"/>
      <c r="U2426" s="41"/>
      <c r="W2426" s="41"/>
      <c r="Y2426" s="41"/>
      <c r="AA2426" s="41"/>
      <c r="AC2426" s="41"/>
      <c r="AE2426" s="41"/>
      <c r="AG2426" s="41"/>
      <c r="AI2426" s="41"/>
      <c r="AK2426" s="41"/>
      <c r="AM2426" s="41"/>
      <c r="AO2426" s="41"/>
      <c r="AQ2426" s="41"/>
      <c r="AS2426" s="41"/>
      <c r="AU2426" s="41"/>
      <c r="AW2426" s="41"/>
      <c r="AY2426" s="41"/>
      <c r="BA2426" s="41"/>
      <c r="BC2426" s="41"/>
      <c r="BE2426" s="41"/>
      <c r="BG2426" s="41"/>
      <c r="BI2426" s="41"/>
      <c r="BK2426" s="41"/>
      <c r="BM2426" s="41"/>
      <c r="BO2426" s="41"/>
    </row>
    <row r="2427" spans="13:67" x14ac:dyDescent="0.2">
      <c r="M2427" s="41"/>
      <c r="O2427" s="41"/>
      <c r="Q2427" s="41"/>
      <c r="S2427" s="41"/>
      <c r="U2427" s="41"/>
      <c r="W2427" s="41"/>
      <c r="Y2427" s="41"/>
      <c r="AA2427" s="41"/>
      <c r="AC2427" s="41"/>
      <c r="AE2427" s="41"/>
      <c r="AG2427" s="41"/>
      <c r="AI2427" s="41"/>
      <c r="AK2427" s="41"/>
      <c r="AM2427" s="41"/>
      <c r="AO2427" s="41"/>
      <c r="AQ2427" s="41"/>
      <c r="AS2427" s="41"/>
      <c r="AU2427" s="41"/>
      <c r="AW2427" s="41"/>
      <c r="AY2427" s="41"/>
      <c r="BA2427" s="41"/>
      <c r="BC2427" s="41"/>
      <c r="BE2427" s="41"/>
      <c r="BG2427" s="41"/>
      <c r="BI2427" s="41"/>
      <c r="BK2427" s="41"/>
      <c r="BM2427" s="41"/>
      <c r="BO2427" s="41"/>
    </row>
    <row r="2428" spans="13:67" x14ac:dyDescent="0.2">
      <c r="M2428" s="41"/>
      <c r="O2428" s="41"/>
      <c r="Q2428" s="41"/>
      <c r="S2428" s="41"/>
      <c r="U2428" s="41"/>
      <c r="W2428" s="41"/>
      <c r="Y2428" s="41"/>
      <c r="AA2428" s="41"/>
      <c r="AC2428" s="41"/>
      <c r="AE2428" s="41"/>
      <c r="AG2428" s="41"/>
      <c r="AI2428" s="41"/>
      <c r="AK2428" s="41"/>
      <c r="AM2428" s="41"/>
      <c r="AO2428" s="41"/>
      <c r="AQ2428" s="41"/>
      <c r="AS2428" s="41"/>
      <c r="AU2428" s="41"/>
      <c r="AW2428" s="41"/>
      <c r="AY2428" s="41"/>
      <c r="BA2428" s="41"/>
      <c r="BC2428" s="41"/>
      <c r="BE2428" s="41"/>
      <c r="BG2428" s="41"/>
      <c r="BI2428" s="41"/>
      <c r="BK2428" s="41"/>
      <c r="BM2428" s="41"/>
      <c r="BO2428" s="41"/>
    </row>
    <row r="2429" spans="13:67" x14ac:dyDescent="0.2">
      <c r="M2429" s="41"/>
      <c r="O2429" s="41"/>
      <c r="Q2429" s="41"/>
      <c r="S2429" s="41"/>
      <c r="U2429" s="41"/>
      <c r="W2429" s="41"/>
      <c r="Y2429" s="41"/>
      <c r="AA2429" s="41"/>
      <c r="AC2429" s="41"/>
      <c r="AE2429" s="41"/>
      <c r="AG2429" s="41"/>
      <c r="AI2429" s="41"/>
      <c r="AK2429" s="41"/>
      <c r="AM2429" s="41"/>
      <c r="AO2429" s="41"/>
      <c r="AQ2429" s="41"/>
      <c r="AS2429" s="41"/>
      <c r="AU2429" s="41"/>
      <c r="AW2429" s="41"/>
      <c r="AY2429" s="41"/>
      <c r="BA2429" s="41"/>
      <c r="BC2429" s="41"/>
      <c r="BE2429" s="41"/>
      <c r="BG2429" s="41"/>
      <c r="BI2429" s="41"/>
      <c r="BK2429" s="41"/>
      <c r="BM2429" s="41"/>
      <c r="BO2429" s="41"/>
    </row>
    <row r="2430" spans="13:67" x14ac:dyDescent="0.2">
      <c r="M2430" s="41"/>
      <c r="O2430" s="41"/>
      <c r="Q2430" s="41"/>
      <c r="S2430" s="41"/>
      <c r="U2430" s="41"/>
      <c r="W2430" s="41"/>
      <c r="Y2430" s="41"/>
      <c r="AA2430" s="41"/>
      <c r="AC2430" s="41"/>
      <c r="AE2430" s="41"/>
      <c r="AG2430" s="41"/>
      <c r="AI2430" s="41"/>
      <c r="AK2430" s="41"/>
      <c r="AM2430" s="41"/>
      <c r="AO2430" s="41"/>
      <c r="AQ2430" s="41"/>
      <c r="AS2430" s="41"/>
      <c r="AU2430" s="41"/>
      <c r="AW2430" s="41"/>
      <c r="AY2430" s="41"/>
      <c r="BA2430" s="41"/>
      <c r="BC2430" s="41"/>
      <c r="BE2430" s="41"/>
      <c r="BG2430" s="41"/>
      <c r="BI2430" s="41"/>
      <c r="BK2430" s="41"/>
      <c r="BM2430" s="41"/>
      <c r="BO2430" s="41"/>
    </row>
    <row r="2431" spans="13:67" x14ac:dyDescent="0.2">
      <c r="M2431" s="41"/>
      <c r="O2431" s="41"/>
      <c r="Q2431" s="41"/>
      <c r="S2431" s="41"/>
      <c r="U2431" s="41"/>
      <c r="W2431" s="41"/>
      <c r="Y2431" s="41"/>
      <c r="AA2431" s="41"/>
      <c r="AC2431" s="41"/>
      <c r="AE2431" s="41"/>
      <c r="AG2431" s="41"/>
      <c r="AI2431" s="41"/>
      <c r="AK2431" s="41"/>
      <c r="AM2431" s="41"/>
      <c r="AO2431" s="41"/>
      <c r="AQ2431" s="41"/>
      <c r="AS2431" s="41"/>
      <c r="AU2431" s="41"/>
      <c r="AW2431" s="41"/>
      <c r="AY2431" s="41"/>
      <c r="BA2431" s="41"/>
      <c r="BC2431" s="41"/>
      <c r="BE2431" s="41"/>
      <c r="BG2431" s="41"/>
      <c r="BI2431" s="41"/>
      <c r="BK2431" s="41"/>
      <c r="BM2431" s="41"/>
      <c r="BO2431" s="41"/>
    </row>
    <row r="2432" spans="13:67" x14ac:dyDescent="0.2">
      <c r="M2432" s="41"/>
      <c r="O2432" s="41"/>
      <c r="Q2432" s="41"/>
      <c r="S2432" s="41"/>
      <c r="U2432" s="41"/>
      <c r="W2432" s="41"/>
      <c r="Y2432" s="41"/>
      <c r="AA2432" s="41"/>
      <c r="AC2432" s="41"/>
      <c r="AE2432" s="41"/>
      <c r="AG2432" s="41"/>
      <c r="AI2432" s="41"/>
      <c r="AK2432" s="41"/>
      <c r="AM2432" s="41"/>
      <c r="AO2432" s="41"/>
      <c r="AQ2432" s="41"/>
      <c r="AS2432" s="41"/>
      <c r="AU2432" s="41"/>
      <c r="AW2432" s="41"/>
      <c r="AY2432" s="41"/>
      <c r="BA2432" s="41"/>
      <c r="BC2432" s="41"/>
      <c r="BE2432" s="41"/>
      <c r="BG2432" s="41"/>
      <c r="BI2432" s="41"/>
      <c r="BK2432" s="41"/>
      <c r="BM2432" s="41"/>
      <c r="BO2432" s="41"/>
    </row>
    <row r="2433" spans="13:67" x14ac:dyDescent="0.2">
      <c r="M2433" s="41"/>
      <c r="O2433" s="41"/>
      <c r="Q2433" s="41"/>
      <c r="S2433" s="41"/>
      <c r="U2433" s="41"/>
      <c r="W2433" s="41"/>
      <c r="Y2433" s="41"/>
      <c r="AA2433" s="41"/>
      <c r="AC2433" s="41"/>
      <c r="AE2433" s="41"/>
      <c r="AG2433" s="41"/>
      <c r="AI2433" s="41"/>
      <c r="AK2433" s="41"/>
      <c r="AM2433" s="41"/>
      <c r="AO2433" s="41"/>
      <c r="AQ2433" s="41"/>
      <c r="AS2433" s="41"/>
      <c r="AU2433" s="41"/>
      <c r="AW2433" s="41"/>
      <c r="AY2433" s="41"/>
      <c r="BA2433" s="41"/>
      <c r="BC2433" s="41"/>
      <c r="BE2433" s="41"/>
      <c r="BG2433" s="41"/>
      <c r="BI2433" s="41"/>
      <c r="BK2433" s="41"/>
      <c r="BM2433" s="41"/>
      <c r="BO2433" s="41"/>
    </row>
    <row r="2434" spans="13:67" x14ac:dyDescent="0.2">
      <c r="M2434" s="41"/>
      <c r="O2434" s="41"/>
      <c r="Q2434" s="41"/>
      <c r="S2434" s="41"/>
      <c r="U2434" s="41"/>
      <c r="W2434" s="41"/>
      <c r="Y2434" s="41"/>
      <c r="AA2434" s="41"/>
      <c r="AC2434" s="41"/>
      <c r="AE2434" s="41"/>
      <c r="AG2434" s="41"/>
      <c r="AI2434" s="41"/>
      <c r="AK2434" s="41"/>
      <c r="AM2434" s="41"/>
      <c r="AO2434" s="41"/>
      <c r="AQ2434" s="41"/>
      <c r="AS2434" s="41"/>
      <c r="AU2434" s="41"/>
      <c r="AW2434" s="41"/>
      <c r="AY2434" s="41"/>
      <c r="BA2434" s="41"/>
      <c r="BC2434" s="41"/>
      <c r="BE2434" s="41"/>
      <c r="BG2434" s="41"/>
      <c r="BI2434" s="41"/>
      <c r="BK2434" s="41"/>
      <c r="BM2434" s="41"/>
      <c r="BO2434" s="41"/>
    </row>
    <row r="2435" spans="13:67" x14ac:dyDescent="0.2">
      <c r="M2435" s="41"/>
      <c r="O2435" s="41"/>
      <c r="Q2435" s="41"/>
      <c r="S2435" s="41"/>
      <c r="U2435" s="41"/>
      <c r="W2435" s="41"/>
      <c r="Y2435" s="41"/>
      <c r="AA2435" s="41"/>
      <c r="AC2435" s="41"/>
      <c r="AE2435" s="41"/>
      <c r="AG2435" s="41"/>
      <c r="AI2435" s="41"/>
      <c r="AK2435" s="41"/>
      <c r="AM2435" s="41"/>
      <c r="AO2435" s="41"/>
      <c r="AQ2435" s="41"/>
      <c r="AS2435" s="41"/>
      <c r="AU2435" s="41"/>
      <c r="AW2435" s="41"/>
      <c r="AY2435" s="41"/>
      <c r="BA2435" s="41"/>
      <c r="BC2435" s="41"/>
      <c r="BE2435" s="41"/>
      <c r="BG2435" s="41"/>
      <c r="BI2435" s="41"/>
      <c r="BK2435" s="41"/>
      <c r="BM2435" s="41"/>
      <c r="BO2435" s="41"/>
    </row>
    <row r="2436" spans="13:67" x14ac:dyDescent="0.2">
      <c r="M2436" s="41"/>
      <c r="O2436" s="41"/>
      <c r="Q2436" s="41"/>
      <c r="S2436" s="41"/>
      <c r="U2436" s="41"/>
      <c r="W2436" s="41"/>
      <c r="Y2436" s="41"/>
      <c r="AA2436" s="41"/>
      <c r="AC2436" s="41"/>
      <c r="AE2436" s="41"/>
      <c r="AG2436" s="41"/>
      <c r="AI2436" s="41"/>
      <c r="AK2436" s="41"/>
      <c r="AM2436" s="41"/>
      <c r="AO2436" s="41"/>
      <c r="AQ2436" s="41"/>
      <c r="AS2436" s="41"/>
      <c r="AU2436" s="41"/>
      <c r="AW2436" s="41"/>
      <c r="AY2436" s="41"/>
      <c r="BA2436" s="41"/>
      <c r="BC2436" s="41"/>
      <c r="BE2436" s="41"/>
      <c r="BG2436" s="41"/>
      <c r="BI2436" s="41"/>
      <c r="BK2436" s="41"/>
      <c r="BM2436" s="41"/>
      <c r="BO2436" s="41"/>
    </row>
    <row r="2437" spans="13:67" x14ac:dyDescent="0.2">
      <c r="M2437" s="41"/>
      <c r="O2437" s="41"/>
      <c r="Q2437" s="41"/>
      <c r="S2437" s="41"/>
      <c r="U2437" s="41"/>
      <c r="W2437" s="41"/>
      <c r="Y2437" s="41"/>
      <c r="AA2437" s="41"/>
      <c r="AC2437" s="41"/>
      <c r="AE2437" s="41"/>
      <c r="AG2437" s="41"/>
      <c r="AI2437" s="41"/>
      <c r="AK2437" s="41"/>
      <c r="AM2437" s="41"/>
      <c r="AO2437" s="41"/>
      <c r="AQ2437" s="41"/>
      <c r="AS2437" s="41"/>
      <c r="AU2437" s="41"/>
      <c r="AW2437" s="41"/>
      <c r="AY2437" s="41"/>
      <c r="BA2437" s="41"/>
      <c r="BC2437" s="41"/>
      <c r="BE2437" s="41"/>
      <c r="BG2437" s="41"/>
      <c r="BI2437" s="41"/>
      <c r="BK2437" s="41"/>
      <c r="BM2437" s="41"/>
      <c r="BO2437" s="41"/>
    </row>
    <row r="2438" spans="13:67" x14ac:dyDescent="0.2">
      <c r="M2438" s="41"/>
      <c r="O2438" s="41"/>
      <c r="Q2438" s="41"/>
      <c r="S2438" s="41"/>
      <c r="U2438" s="41"/>
      <c r="W2438" s="41"/>
      <c r="Y2438" s="41"/>
      <c r="AA2438" s="41"/>
      <c r="AC2438" s="41"/>
      <c r="AE2438" s="41"/>
      <c r="AG2438" s="41"/>
      <c r="AI2438" s="41"/>
      <c r="AK2438" s="41"/>
      <c r="AM2438" s="41"/>
      <c r="AO2438" s="41"/>
      <c r="AQ2438" s="41"/>
      <c r="AS2438" s="41"/>
      <c r="AU2438" s="41"/>
      <c r="AW2438" s="41"/>
      <c r="AY2438" s="41"/>
      <c r="BA2438" s="41"/>
      <c r="BC2438" s="41"/>
      <c r="BE2438" s="41"/>
      <c r="BG2438" s="41"/>
      <c r="BI2438" s="41"/>
      <c r="BK2438" s="41"/>
      <c r="BM2438" s="41"/>
      <c r="BO2438" s="41"/>
    </row>
    <row r="2439" spans="13:67" x14ac:dyDescent="0.2">
      <c r="M2439" s="41"/>
      <c r="O2439" s="41"/>
      <c r="Q2439" s="41"/>
      <c r="S2439" s="41"/>
      <c r="U2439" s="41"/>
      <c r="W2439" s="41"/>
      <c r="Y2439" s="41"/>
      <c r="AA2439" s="41"/>
      <c r="AC2439" s="41"/>
      <c r="AE2439" s="41"/>
      <c r="AG2439" s="41"/>
      <c r="AI2439" s="41"/>
      <c r="AK2439" s="41"/>
      <c r="AM2439" s="41"/>
      <c r="AO2439" s="41"/>
      <c r="AQ2439" s="41"/>
      <c r="AS2439" s="41"/>
      <c r="AU2439" s="41"/>
      <c r="AW2439" s="41"/>
      <c r="AY2439" s="41"/>
      <c r="BA2439" s="41"/>
      <c r="BC2439" s="41"/>
      <c r="BE2439" s="41"/>
      <c r="BG2439" s="41"/>
      <c r="BI2439" s="41"/>
      <c r="BK2439" s="41"/>
      <c r="BM2439" s="41"/>
      <c r="BO2439" s="41"/>
    </row>
    <row r="2440" spans="13:67" x14ac:dyDescent="0.2">
      <c r="M2440" s="41"/>
      <c r="O2440" s="41"/>
      <c r="Q2440" s="41"/>
      <c r="S2440" s="41"/>
      <c r="U2440" s="41"/>
      <c r="W2440" s="41"/>
      <c r="Y2440" s="41"/>
      <c r="AA2440" s="41"/>
      <c r="AC2440" s="41"/>
      <c r="AE2440" s="41"/>
      <c r="AG2440" s="41"/>
      <c r="AI2440" s="41"/>
      <c r="AK2440" s="41"/>
      <c r="AM2440" s="41"/>
      <c r="AO2440" s="41"/>
      <c r="AQ2440" s="41"/>
      <c r="AS2440" s="41"/>
      <c r="AU2440" s="41"/>
      <c r="AW2440" s="41"/>
      <c r="AY2440" s="41"/>
      <c r="BA2440" s="41"/>
      <c r="BC2440" s="41"/>
      <c r="BE2440" s="41"/>
      <c r="BG2440" s="41"/>
      <c r="BI2440" s="41"/>
      <c r="BK2440" s="41"/>
      <c r="BM2440" s="41"/>
      <c r="BO2440" s="41"/>
    </row>
    <row r="2441" spans="13:67" x14ac:dyDescent="0.2">
      <c r="M2441" s="41"/>
      <c r="O2441" s="41"/>
      <c r="Q2441" s="41"/>
      <c r="S2441" s="41"/>
      <c r="U2441" s="41"/>
      <c r="W2441" s="41"/>
      <c r="Y2441" s="41"/>
      <c r="AA2441" s="41"/>
      <c r="AC2441" s="41"/>
      <c r="AE2441" s="41"/>
      <c r="AG2441" s="41"/>
      <c r="AI2441" s="41"/>
      <c r="AK2441" s="41"/>
      <c r="AM2441" s="41"/>
      <c r="AO2441" s="41"/>
      <c r="AQ2441" s="41"/>
      <c r="AS2441" s="41"/>
      <c r="AU2441" s="41"/>
      <c r="AW2441" s="41"/>
      <c r="AY2441" s="41"/>
      <c r="BA2441" s="41"/>
      <c r="BC2441" s="41"/>
      <c r="BE2441" s="41"/>
      <c r="BG2441" s="41"/>
      <c r="BI2441" s="41"/>
      <c r="BK2441" s="41"/>
      <c r="BM2441" s="41"/>
      <c r="BO2441" s="41"/>
    </row>
    <row r="2442" spans="13:67" x14ac:dyDescent="0.2">
      <c r="M2442" s="41"/>
      <c r="O2442" s="41"/>
      <c r="Q2442" s="41"/>
      <c r="S2442" s="41"/>
      <c r="U2442" s="41"/>
      <c r="W2442" s="41"/>
      <c r="Y2442" s="41"/>
      <c r="AA2442" s="41"/>
      <c r="AC2442" s="41"/>
      <c r="AE2442" s="41"/>
      <c r="AG2442" s="41"/>
      <c r="AI2442" s="41"/>
      <c r="AK2442" s="41"/>
      <c r="AM2442" s="41"/>
      <c r="AO2442" s="41"/>
      <c r="AQ2442" s="41"/>
      <c r="AS2442" s="41"/>
      <c r="AU2442" s="41"/>
      <c r="AW2442" s="41"/>
      <c r="AY2442" s="41"/>
      <c r="BA2442" s="41"/>
      <c r="BC2442" s="41"/>
      <c r="BE2442" s="41"/>
      <c r="BG2442" s="41"/>
      <c r="BI2442" s="41"/>
      <c r="BK2442" s="41"/>
      <c r="BM2442" s="41"/>
      <c r="BO2442" s="41"/>
    </row>
    <row r="2443" spans="13:67" x14ac:dyDescent="0.2">
      <c r="M2443" s="41"/>
      <c r="O2443" s="41"/>
      <c r="Q2443" s="41"/>
      <c r="S2443" s="41"/>
      <c r="U2443" s="41"/>
      <c r="W2443" s="41"/>
      <c r="Y2443" s="41"/>
      <c r="AA2443" s="41"/>
      <c r="AC2443" s="41"/>
      <c r="AE2443" s="41"/>
      <c r="AG2443" s="41"/>
      <c r="AI2443" s="41"/>
      <c r="AK2443" s="41"/>
      <c r="AM2443" s="41"/>
      <c r="AO2443" s="41"/>
      <c r="AQ2443" s="41"/>
      <c r="AS2443" s="41"/>
      <c r="AU2443" s="41"/>
      <c r="AW2443" s="41"/>
      <c r="AY2443" s="41"/>
      <c r="BA2443" s="41"/>
      <c r="BC2443" s="41"/>
      <c r="BE2443" s="41"/>
      <c r="BG2443" s="41"/>
      <c r="BI2443" s="41"/>
      <c r="BK2443" s="41"/>
      <c r="BM2443" s="41"/>
      <c r="BO2443" s="41"/>
    </row>
    <row r="2444" spans="13:67" x14ac:dyDescent="0.2">
      <c r="M2444" s="41"/>
      <c r="O2444" s="41"/>
      <c r="Q2444" s="41"/>
      <c r="S2444" s="41"/>
      <c r="U2444" s="41"/>
      <c r="W2444" s="41"/>
      <c r="Y2444" s="41"/>
      <c r="AA2444" s="41"/>
      <c r="AC2444" s="41"/>
      <c r="AE2444" s="41"/>
      <c r="AG2444" s="41"/>
      <c r="AI2444" s="41"/>
      <c r="AK2444" s="41"/>
      <c r="AM2444" s="41"/>
      <c r="AO2444" s="41"/>
      <c r="AQ2444" s="41"/>
      <c r="AS2444" s="41"/>
      <c r="AU2444" s="41"/>
      <c r="AW2444" s="41"/>
      <c r="AY2444" s="41"/>
      <c r="BA2444" s="41"/>
      <c r="BC2444" s="41"/>
      <c r="BE2444" s="41"/>
      <c r="BG2444" s="41"/>
      <c r="BI2444" s="41"/>
      <c r="BK2444" s="41"/>
      <c r="BM2444" s="41"/>
      <c r="BO2444" s="41"/>
    </row>
    <row r="2445" spans="13:67" x14ac:dyDescent="0.2">
      <c r="M2445" s="41"/>
      <c r="O2445" s="41"/>
      <c r="Q2445" s="41"/>
      <c r="S2445" s="41"/>
      <c r="U2445" s="41"/>
      <c r="W2445" s="41"/>
      <c r="Y2445" s="41"/>
      <c r="AA2445" s="41"/>
      <c r="AC2445" s="41"/>
      <c r="AE2445" s="41"/>
      <c r="AG2445" s="41"/>
      <c r="AI2445" s="41"/>
      <c r="AK2445" s="41"/>
      <c r="AM2445" s="41"/>
      <c r="AO2445" s="41"/>
      <c r="AQ2445" s="41"/>
      <c r="AS2445" s="41"/>
      <c r="AU2445" s="41"/>
      <c r="AW2445" s="41"/>
      <c r="AY2445" s="41"/>
      <c r="BA2445" s="41"/>
      <c r="BC2445" s="41"/>
      <c r="BE2445" s="41"/>
      <c r="BG2445" s="41"/>
      <c r="BI2445" s="41"/>
      <c r="BK2445" s="41"/>
      <c r="BM2445" s="41"/>
      <c r="BO2445" s="41"/>
    </row>
    <row r="2446" spans="13:67" x14ac:dyDescent="0.2">
      <c r="M2446" s="41"/>
      <c r="O2446" s="41"/>
      <c r="Q2446" s="41"/>
      <c r="S2446" s="41"/>
      <c r="U2446" s="41"/>
      <c r="W2446" s="41"/>
      <c r="Y2446" s="41"/>
      <c r="AA2446" s="41"/>
      <c r="AC2446" s="41"/>
      <c r="AE2446" s="41"/>
      <c r="AG2446" s="41"/>
      <c r="AI2446" s="41"/>
      <c r="AK2446" s="41"/>
      <c r="AM2446" s="41"/>
      <c r="AO2446" s="41"/>
      <c r="AQ2446" s="41"/>
      <c r="AS2446" s="41"/>
      <c r="AU2446" s="41"/>
      <c r="AW2446" s="41"/>
      <c r="AY2446" s="41"/>
      <c r="BA2446" s="41"/>
      <c r="BC2446" s="41"/>
      <c r="BE2446" s="41"/>
      <c r="BG2446" s="41"/>
      <c r="BI2446" s="41"/>
      <c r="BK2446" s="41"/>
      <c r="BM2446" s="41"/>
      <c r="BO2446" s="41"/>
    </row>
    <row r="2447" spans="13:67" x14ac:dyDescent="0.2">
      <c r="M2447" s="41"/>
      <c r="O2447" s="41"/>
      <c r="Q2447" s="41"/>
      <c r="S2447" s="41"/>
      <c r="U2447" s="41"/>
      <c r="W2447" s="41"/>
      <c r="Y2447" s="41"/>
      <c r="AA2447" s="41"/>
      <c r="AC2447" s="41"/>
      <c r="AE2447" s="41"/>
      <c r="AG2447" s="41"/>
      <c r="AI2447" s="41"/>
      <c r="AK2447" s="41"/>
      <c r="AM2447" s="41"/>
      <c r="AO2447" s="41"/>
      <c r="AQ2447" s="41"/>
      <c r="AS2447" s="41"/>
      <c r="AU2447" s="41"/>
      <c r="AW2447" s="41"/>
      <c r="AY2447" s="41"/>
      <c r="BA2447" s="41"/>
      <c r="BC2447" s="41"/>
      <c r="BE2447" s="41"/>
      <c r="BG2447" s="41"/>
      <c r="BI2447" s="41"/>
      <c r="BK2447" s="41"/>
      <c r="BM2447" s="41"/>
      <c r="BO2447" s="41"/>
    </row>
    <row r="2448" spans="13:67" x14ac:dyDescent="0.2">
      <c r="M2448" s="41"/>
      <c r="O2448" s="41"/>
      <c r="Q2448" s="41"/>
      <c r="S2448" s="41"/>
      <c r="U2448" s="41"/>
      <c r="W2448" s="41"/>
      <c r="Y2448" s="41"/>
      <c r="AA2448" s="41"/>
      <c r="AC2448" s="41"/>
      <c r="AE2448" s="41"/>
      <c r="AG2448" s="41"/>
      <c r="AI2448" s="41"/>
      <c r="AK2448" s="41"/>
      <c r="AM2448" s="41"/>
      <c r="AO2448" s="41"/>
      <c r="AQ2448" s="41"/>
      <c r="AS2448" s="41"/>
      <c r="AU2448" s="41"/>
      <c r="AW2448" s="41"/>
      <c r="AY2448" s="41"/>
      <c r="BA2448" s="41"/>
      <c r="BC2448" s="41"/>
      <c r="BE2448" s="41"/>
      <c r="BG2448" s="41"/>
      <c r="BI2448" s="41"/>
      <c r="BK2448" s="41"/>
      <c r="BM2448" s="41"/>
      <c r="BO2448" s="41"/>
    </row>
    <row r="2449" spans="13:67" x14ac:dyDescent="0.2">
      <c r="M2449" s="41"/>
      <c r="O2449" s="41"/>
      <c r="Q2449" s="41"/>
      <c r="S2449" s="41"/>
      <c r="U2449" s="41"/>
      <c r="W2449" s="41"/>
      <c r="Y2449" s="41"/>
      <c r="AA2449" s="41"/>
      <c r="AC2449" s="41"/>
      <c r="AE2449" s="41"/>
      <c r="AG2449" s="41"/>
      <c r="AI2449" s="41"/>
      <c r="AK2449" s="41"/>
      <c r="AM2449" s="41"/>
      <c r="AO2449" s="41"/>
      <c r="AQ2449" s="41"/>
      <c r="AS2449" s="41"/>
      <c r="AU2449" s="41"/>
      <c r="AW2449" s="41"/>
      <c r="AY2449" s="41"/>
      <c r="BA2449" s="41"/>
      <c r="BC2449" s="41"/>
      <c r="BE2449" s="41"/>
      <c r="BG2449" s="41"/>
      <c r="BI2449" s="41"/>
      <c r="BK2449" s="41"/>
      <c r="BM2449" s="41"/>
      <c r="BO2449" s="41"/>
    </row>
    <row r="2450" spans="13:67" x14ac:dyDescent="0.2">
      <c r="M2450" s="41"/>
      <c r="O2450" s="41"/>
      <c r="Q2450" s="41"/>
      <c r="S2450" s="41"/>
      <c r="U2450" s="41"/>
      <c r="W2450" s="41"/>
      <c r="Y2450" s="41"/>
      <c r="AA2450" s="41"/>
      <c r="AC2450" s="41"/>
      <c r="AE2450" s="41"/>
      <c r="AG2450" s="41"/>
      <c r="AI2450" s="41"/>
      <c r="AK2450" s="41"/>
      <c r="AM2450" s="41"/>
      <c r="AO2450" s="41"/>
      <c r="AQ2450" s="41"/>
      <c r="AS2450" s="41"/>
      <c r="AU2450" s="41"/>
      <c r="AW2450" s="41"/>
      <c r="AY2450" s="41"/>
      <c r="BA2450" s="41"/>
      <c r="BC2450" s="41"/>
      <c r="BE2450" s="41"/>
      <c r="BG2450" s="41"/>
      <c r="BI2450" s="41"/>
      <c r="BK2450" s="41"/>
      <c r="BM2450" s="41"/>
      <c r="BO2450" s="41"/>
    </row>
    <row r="2451" spans="13:67" x14ac:dyDescent="0.2">
      <c r="M2451" s="41"/>
      <c r="O2451" s="41"/>
      <c r="Q2451" s="41"/>
      <c r="S2451" s="41"/>
      <c r="U2451" s="41"/>
      <c r="W2451" s="41"/>
      <c r="Y2451" s="41"/>
      <c r="AA2451" s="41"/>
      <c r="AC2451" s="41"/>
      <c r="AE2451" s="41"/>
      <c r="AG2451" s="41"/>
      <c r="AI2451" s="41"/>
      <c r="AK2451" s="41"/>
      <c r="AM2451" s="41"/>
      <c r="AO2451" s="41"/>
      <c r="AQ2451" s="41"/>
      <c r="AS2451" s="41"/>
      <c r="AU2451" s="41"/>
      <c r="AW2451" s="41"/>
      <c r="AY2451" s="41"/>
      <c r="BA2451" s="41"/>
      <c r="BC2451" s="41"/>
      <c r="BE2451" s="41"/>
      <c r="BG2451" s="41"/>
      <c r="BI2451" s="41"/>
      <c r="BK2451" s="41"/>
      <c r="BM2451" s="41"/>
      <c r="BO2451" s="41"/>
    </row>
    <row r="2452" spans="13:67" x14ac:dyDescent="0.2">
      <c r="M2452" s="41"/>
      <c r="O2452" s="41"/>
      <c r="Q2452" s="41"/>
      <c r="S2452" s="41"/>
      <c r="U2452" s="41"/>
      <c r="W2452" s="41"/>
      <c r="Y2452" s="41"/>
      <c r="AA2452" s="41"/>
      <c r="AC2452" s="41"/>
      <c r="AE2452" s="41"/>
      <c r="AG2452" s="41"/>
      <c r="AI2452" s="41"/>
      <c r="AK2452" s="41"/>
      <c r="AM2452" s="41"/>
      <c r="AO2452" s="41"/>
      <c r="AQ2452" s="41"/>
      <c r="AS2452" s="41"/>
      <c r="AU2452" s="41"/>
      <c r="AW2452" s="41"/>
      <c r="AY2452" s="41"/>
      <c r="BA2452" s="41"/>
      <c r="BC2452" s="41"/>
      <c r="BE2452" s="41"/>
      <c r="BG2452" s="41"/>
      <c r="BI2452" s="41"/>
      <c r="BK2452" s="41"/>
      <c r="BM2452" s="41"/>
      <c r="BO2452" s="41"/>
    </row>
    <row r="2453" spans="13:67" x14ac:dyDescent="0.2">
      <c r="M2453" s="41"/>
      <c r="O2453" s="41"/>
      <c r="Q2453" s="41"/>
      <c r="S2453" s="41"/>
      <c r="U2453" s="41"/>
      <c r="W2453" s="41"/>
      <c r="Y2453" s="41"/>
      <c r="AA2453" s="41"/>
      <c r="AC2453" s="41"/>
      <c r="AE2453" s="41"/>
      <c r="AG2453" s="41"/>
      <c r="AI2453" s="41"/>
      <c r="AK2453" s="41"/>
      <c r="AM2453" s="41"/>
      <c r="AO2453" s="41"/>
      <c r="AQ2453" s="41"/>
      <c r="AS2453" s="41"/>
      <c r="AU2453" s="41"/>
      <c r="AW2453" s="41"/>
      <c r="AY2453" s="41"/>
      <c r="BA2453" s="41"/>
      <c r="BC2453" s="41"/>
      <c r="BE2453" s="41"/>
      <c r="BG2453" s="41"/>
      <c r="BI2453" s="41"/>
      <c r="BK2453" s="41"/>
      <c r="BM2453" s="41"/>
      <c r="BO2453" s="41"/>
    </row>
    <row r="2454" spans="13:67" x14ac:dyDescent="0.2">
      <c r="M2454" s="41"/>
      <c r="O2454" s="41"/>
      <c r="Q2454" s="41"/>
      <c r="S2454" s="41"/>
      <c r="U2454" s="41"/>
      <c r="W2454" s="41"/>
      <c r="Y2454" s="41"/>
      <c r="AA2454" s="41"/>
      <c r="AC2454" s="41"/>
      <c r="AE2454" s="41"/>
      <c r="AG2454" s="41"/>
      <c r="AI2454" s="41"/>
      <c r="AK2454" s="41"/>
      <c r="AM2454" s="41"/>
      <c r="AO2454" s="41"/>
      <c r="AQ2454" s="41"/>
      <c r="AS2454" s="41"/>
      <c r="AU2454" s="41"/>
      <c r="AW2454" s="41"/>
      <c r="AY2454" s="41"/>
      <c r="BA2454" s="41"/>
      <c r="BC2454" s="41"/>
      <c r="BE2454" s="41"/>
      <c r="BG2454" s="41"/>
      <c r="BI2454" s="41"/>
      <c r="BK2454" s="41"/>
      <c r="BM2454" s="41"/>
      <c r="BO2454" s="41"/>
    </row>
    <row r="2455" spans="13:67" x14ac:dyDescent="0.2">
      <c r="M2455" s="41"/>
      <c r="O2455" s="41"/>
      <c r="Q2455" s="41"/>
      <c r="S2455" s="41"/>
      <c r="U2455" s="41"/>
      <c r="W2455" s="41"/>
      <c r="Y2455" s="41"/>
      <c r="AA2455" s="41"/>
      <c r="AC2455" s="41"/>
      <c r="AE2455" s="41"/>
      <c r="AG2455" s="41"/>
      <c r="AI2455" s="41"/>
      <c r="AK2455" s="41"/>
      <c r="AM2455" s="41"/>
      <c r="AO2455" s="41"/>
      <c r="AQ2455" s="41"/>
      <c r="AS2455" s="41"/>
      <c r="AU2455" s="41"/>
      <c r="AW2455" s="41"/>
      <c r="AY2455" s="41"/>
      <c r="BA2455" s="41"/>
      <c r="BC2455" s="41"/>
      <c r="BE2455" s="41"/>
      <c r="BG2455" s="41"/>
      <c r="BI2455" s="41"/>
      <c r="BK2455" s="41"/>
      <c r="BM2455" s="41"/>
      <c r="BO2455" s="41"/>
    </row>
    <row r="2456" spans="13:67" x14ac:dyDescent="0.2">
      <c r="M2456" s="41"/>
      <c r="O2456" s="41"/>
      <c r="Q2456" s="41"/>
      <c r="S2456" s="41"/>
      <c r="U2456" s="41"/>
      <c r="W2456" s="41"/>
      <c r="Y2456" s="41"/>
      <c r="AA2456" s="41"/>
      <c r="AC2456" s="41"/>
      <c r="AE2456" s="41"/>
      <c r="AG2456" s="41"/>
      <c r="AI2456" s="41"/>
      <c r="AK2456" s="41"/>
      <c r="AM2456" s="41"/>
      <c r="AO2456" s="41"/>
      <c r="AQ2456" s="41"/>
      <c r="AS2456" s="41"/>
      <c r="AU2456" s="41"/>
      <c r="AW2456" s="41"/>
      <c r="AY2456" s="41"/>
      <c r="BA2456" s="41"/>
      <c r="BC2456" s="41"/>
      <c r="BE2456" s="41"/>
      <c r="BG2456" s="41"/>
      <c r="BI2456" s="41"/>
      <c r="BK2456" s="41"/>
      <c r="BM2456" s="41"/>
      <c r="BO2456" s="41"/>
    </row>
    <row r="2457" spans="13:67" x14ac:dyDescent="0.2">
      <c r="M2457" s="41"/>
      <c r="O2457" s="41"/>
      <c r="Q2457" s="41"/>
      <c r="S2457" s="41"/>
      <c r="U2457" s="41"/>
      <c r="W2457" s="41"/>
      <c r="Y2457" s="41"/>
      <c r="AA2457" s="41"/>
      <c r="AC2457" s="41"/>
      <c r="AE2457" s="41"/>
      <c r="AG2457" s="41"/>
      <c r="AI2457" s="41"/>
      <c r="AK2457" s="41"/>
      <c r="AM2457" s="41"/>
      <c r="AO2457" s="41"/>
      <c r="AQ2457" s="41"/>
      <c r="AS2457" s="41"/>
      <c r="AU2457" s="41"/>
      <c r="AW2457" s="41"/>
      <c r="AY2457" s="41"/>
      <c r="BA2457" s="41"/>
      <c r="BC2457" s="41"/>
      <c r="BE2457" s="41"/>
      <c r="BG2457" s="41"/>
      <c r="BI2457" s="41"/>
      <c r="BK2457" s="41"/>
      <c r="BM2457" s="41"/>
      <c r="BO2457" s="41"/>
    </row>
    <row r="2458" spans="13:67" x14ac:dyDescent="0.2">
      <c r="M2458" s="41"/>
      <c r="O2458" s="41"/>
      <c r="Q2458" s="41"/>
      <c r="S2458" s="41"/>
      <c r="U2458" s="41"/>
      <c r="W2458" s="41"/>
      <c r="Y2458" s="41"/>
      <c r="AA2458" s="41"/>
      <c r="AC2458" s="41"/>
      <c r="AE2458" s="41"/>
      <c r="AG2458" s="41"/>
      <c r="AI2458" s="41"/>
      <c r="AK2458" s="41"/>
      <c r="AM2458" s="41"/>
      <c r="AO2458" s="41"/>
      <c r="AQ2458" s="41"/>
      <c r="AS2458" s="41"/>
      <c r="AU2458" s="41"/>
      <c r="AW2458" s="41"/>
      <c r="AY2458" s="41"/>
      <c r="BA2458" s="41"/>
      <c r="BC2458" s="41"/>
      <c r="BE2458" s="41"/>
      <c r="BG2458" s="41"/>
      <c r="BI2458" s="41"/>
      <c r="BK2458" s="41"/>
      <c r="BM2458" s="41"/>
      <c r="BO2458" s="41"/>
    </row>
    <row r="2459" spans="13:67" x14ac:dyDescent="0.2">
      <c r="M2459" s="41"/>
      <c r="O2459" s="41"/>
      <c r="Q2459" s="41"/>
      <c r="S2459" s="41"/>
      <c r="U2459" s="41"/>
      <c r="W2459" s="41"/>
      <c r="Y2459" s="41"/>
      <c r="AA2459" s="41"/>
      <c r="AC2459" s="41"/>
      <c r="AE2459" s="41"/>
      <c r="AG2459" s="41"/>
      <c r="AI2459" s="41"/>
      <c r="AK2459" s="41"/>
      <c r="AM2459" s="41"/>
      <c r="AO2459" s="41"/>
      <c r="AQ2459" s="41"/>
      <c r="AS2459" s="41"/>
      <c r="AU2459" s="41"/>
      <c r="AW2459" s="41"/>
      <c r="AY2459" s="41"/>
      <c r="BA2459" s="41"/>
      <c r="BC2459" s="41"/>
      <c r="BE2459" s="41"/>
      <c r="BG2459" s="41"/>
      <c r="BI2459" s="41"/>
      <c r="BK2459" s="41"/>
      <c r="BM2459" s="41"/>
      <c r="BO2459" s="41"/>
    </row>
    <row r="2460" spans="13:67" x14ac:dyDescent="0.2">
      <c r="M2460" s="41"/>
      <c r="O2460" s="41"/>
      <c r="Q2460" s="41"/>
      <c r="S2460" s="41"/>
      <c r="U2460" s="41"/>
      <c r="W2460" s="41"/>
      <c r="Y2460" s="41"/>
      <c r="AA2460" s="41"/>
      <c r="AC2460" s="41"/>
      <c r="AE2460" s="41"/>
      <c r="AG2460" s="41"/>
      <c r="AI2460" s="41"/>
      <c r="AK2460" s="41"/>
      <c r="AM2460" s="41"/>
      <c r="AO2460" s="41"/>
      <c r="AQ2460" s="41"/>
      <c r="AS2460" s="41"/>
      <c r="AU2460" s="41"/>
      <c r="AW2460" s="41"/>
      <c r="AY2460" s="41"/>
      <c r="BA2460" s="41"/>
      <c r="BC2460" s="41"/>
      <c r="BE2460" s="41"/>
      <c r="BG2460" s="41"/>
      <c r="BI2460" s="41"/>
      <c r="BK2460" s="41"/>
      <c r="BM2460" s="41"/>
      <c r="BO2460" s="41"/>
    </row>
    <row r="2461" spans="13:67" x14ac:dyDescent="0.2">
      <c r="M2461" s="41"/>
      <c r="O2461" s="41"/>
      <c r="Q2461" s="41"/>
      <c r="S2461" s="41"/>
      <c r="U2461" s="41"/>
      <c r="W2461" s="41"/>
      <c r="Y2461" s="41"/>
      <c r="AA2461" s="41"/>
      <c r="AC2461" s="41"/>
      <c r="AE2461" s="41"/>
      <c r="AG2461" s="41"/>
      <c r="AI2461" s="41"/>
      <c r="AK2461" s="41"/>
      <c r="AM2461" s="41"/>
      <c r="AO2461" s="41"/>
      <c r="AQ2461" s="41"/>
      <c r="AS2461" s="41"/>
      <c r="AU2461" s="41"/>
      <c r="AW2461" s="41"/>
      <c r="AY2461" s="41"/>
      <c r="BA2461" s="41"/>
      <c r="BC2461" s="41"/>
      <c r="BE2461" s="41"/>
      <c r="BG2461" s="41"/>
      <c r="BI2461" s="41"/>
      <c r="BK2461" s="41"/>
      <c r="BM2461" s="41"/>
      <c r="BO2461" s="41"/>
    </row>
    <row r="2462" spans="13:67" x14ac:dyDescent="0.2">
      <c r="M2462" s="41"/>
      <c r="O2462" s="41"/>
      <c r="Q2462" s="41"/>
      <c r="S2462" s="41"/>
      <c r="U2462" s="41"/>
      <c r="W2462" s="41"/>
      <c r="Y2462" s="41"/>
      <c r="AA2462" s="41"/>
      <c r="AC2462" s="41"/>
      <c r="AE2462" s="41"/>
      <c r="AG2462" s="41"/>
      <c r="AI2462" s="41"/>
      <c r="AK2462" s="41"/>
      <c r="AM2462" s="41"/>
      <c r="AO2462" s="41"/>
      <c r="AQ2462" s="41"/>
      <c r="AS2462" s="41"/>
      <c r="AU2462" s="41"/>
      <c r="AW2462" s="41"/>
      <c r="AY2462" s="41"/>
      <c r="BA2462" s="41"/>
      <c r="BC2462" s="41"/>
      <c r="BE2462" s="41"/>
      <c r="BG2462" s="41"/>
      <c r="BI2462" s="41"/>
      <c r="BK2462" s="41"/>
      <c r="BM2462" s="41"/>
      <c r="BO2462" s="41"/>
    </row>
    <row r="2463" spans="13:67" x14ac:dyDescent="0.2">
      <c r="M2463" s="41"/>
      <c r="O2463" s="41"/>
      <c r="Q2463" s="41"/>
      <c r="S2463" s="41"/>
      <c r="U2463" s="41"/>
      <c r="W2463" s="41"/>
      <c r="Y2463" s="41"/>
      <c r="AA2463" s="41"/>
      <c r="AC2463" s="41"/>
      <c r="AE2463" s="41"/>
      <c r="AG2463" s="41"/>
      <c r="AI2463" s="41"/>
      <c r="AK2463" s="41"/>
      <c r="AM2463" s="41"/>
      <c r="AO2463" s="41"/>
      <c r="AQ2463" s="41"/>
      <c r="AS2463" s="41"/>
      <c r="AU2463" s="41"/>
      <c r="AW2463" s="41"/>
      <c r="AY2463" s="41"/>
      <c r="BA2463" s="41"/>
      <c r="BC2463" s="41"/>
      <c r="BE2463" s="41"/>
      <c r="BG2463" s="41"/>
      <c r="BI2463" s="41"/>
      <c r="BK2463" s="41"/>
      <c r="BM2463" s="41"/>
      <c r="BO2463" s="41"/>
    </row>
    <row r="2464" spans="13:67" x14ac:dyDescent="0.2">
      <c r="M2464" s="41"/>
      <c r="O2464" s="41"/>
      <c r="Q2464" s="41"/>
      <c r="S2464" s="41"/>
      <c r="U2464" s="41"/>
      <c r="W2464" s="41"/>
      <c r="Y2464" s="41"/>
      <c r="AA2464" s="41"/>
      <c r="AC2464" s="41"/>
      <c r="AE2464" s="41"/>
      <c r="AG2464" s="41"/>
      <c r="AI2464" s="41"/>
      <c r="AK2464" s="41"/>
      <c r="AM2464" s="41"/>
      <c r="AO2464" s="41"/>
      <c r="AQ2464" s="41"/>
      <c r="AS2464" s="41"/>
      <c r="AU2464" s="41"/>
      <c r="AW2464" s="41"/>
      <c r="AY2464" s="41"/>
      <c r="BA2464" s="41"/>
      <c r="BC2464" s="41"/>
      <c r="BE2464" s="41"/>
      <c r="BG2464" s="41"/>
      <c r="BI2464" s="41"/>
      <c r="BK2464" s="41"/>
      <c r="BM2464" s="41"/>
      <c r="BO2464" s="41"/>
    </row>
    <row r="2465" spans="13:67" x14ac:dyDescent="0.2">
      <c r="M2465" s="41"/>
      <c r="O2465" s="41"/>
      <c r="Q2465" s="41"/>
      <c r="S2465" s="41"/>
      <c r="U2465" s="41"/>
      <c r="W2465" s="41"/>
      <c r="Y2465" s="41"/>
      <c r="AA2465" s="41"/>
      <c r="AC2465" s="41"/>
      <c r="AE2465" s="41"/>
      <c r="AG2465" s="41"/>
      <c r="AI2465" s="41"/>
      <c r="AK2465" s="41"/>
      <c r="AM2465" s="41"/>
      <c r="AO2465" s="41"/>
      <c r="AQ2465" s="41"/>
      <c r="AS2465" s="41"/>
      <c r="AU2465" s="41"/>
      <c r="AW2465" s="41"/>
      <c r="AY2465" s="41"/>
      <c r="BA2465" s="41"/>
      <c r="BC2465" s="41"/>
      <c r="BE2465" s="41"/>
      <c r="BG2465" s="41"/>
      <c r="BI2465" s="41"/>
      <c r="BK2465" s="41"/>
      <c r="BM2465" s="41"/>
      <c r="BO2465" s="41"/>
    </row>
    <row r="2466" spans="13:67" x14ac:dyDescent="0.2">
      <c r="M2466" s="41"/>
      <c r="O2466" s="41"/>
      <c r="Q2466" s="41"/>
      <c r="S2466" s="41"/>
      <c r="U2466" s="41"/>
      <c r="W2466" s="41"/>
      <c r="Y2466" s="41"/>
      <c r="AA2466" s="41"/>
      <c r="AC2466" s="41"/>
      <c r="AE2466" s="41"/>
      <c r="AG2466" s="41"/>
      <c r="AI2466" s="41"/>
      <c r="AK2466" s="41"/>
      <c r="AM2466" s="41"/>
      <c r="AO2466" s="41"/>
      <c r="AQ2466" s="41"/>
      <c r="AS2466" s="41"/>
      <c r="AU2466" s="41"/>
      <c r="AW2466" s="41"/>
      <c r="AY2466" s="41"/>
      <c r="BA2466" s="41"/>
      <c r="BC2466" s="41"/>
      <c r="BE2466" s="41"/>
      <c r="BG2466" s="41"/>
      <c r="BI2466" s="41"/>
      <c r="BK2466" s="41"/>
      <c r="BM2466" s="41"/>
      <c r="BO2466" s="41"/>
    </row>
    <row r="2467" spans="13:67" x14ac:dyDescent="0.2">
      <c r="M2467" s="41"/>
      <c r="O2467" s="41"/>
      <c r="Q2467" s="41"/>
      <c r="S2467" s="41"/>
      <c r="U2467" s="41"/>
      <c r="W2467" s="41"/>
      <c r="Y2467" s="41"/>
      <c r="AA2467" s="41"/>
      <c r="AC2467" s="41"/>
      <c r="AE2467" s="41"/>
      <c r="AG2467" s="41"/>
      <c r="AI2467" s="41"/>
      <c r="AK2467" s="41"/>
      <c r="AM2467" s="41"/>
      <c r="AO2467" s="41"/>
      <c r="AQ2467" s="41"/>
      <c r="AS2467" s="41"/>
      <c r="AU2467" s="41"/>
      <c r="AW2467" s="41"/>
      <c r="AY2467" s="41"/>
      <c r="BA2467" s="41"/>
      <c r="BC2467" s="41"/>
      <c r="BE2467" s="41"/>
      <c r="BG2467" s="41"/>
      <c r="BI2467" s="41"/>
      <c r="BK2467" s="41"/>
      <c r="BM2467" s="41"/>
      <c r="BO2467" s="41"/>
    </row>
    <row r="2468" spans="13:67" x14ac:dyDescent="0.2">
      <c r="M2468" s="41"/>
      <c r="O2468" s="41"/>
      <c r="Q2468" s="41"/>
      <c r="S2468" s="41"/>
      <c r="U2468" s="41"/>
      <c r="W2468" s="41"/>
      <c r="Y2468" s="41"/>
      <c r="AA2468" s="41"/>
      <c r="AC2468" s="41"/>
      <c r="AE2468" s="41"/>
      <c r="AG2468" s="41"/>
      <c r="AI2468" s="41"/>
      <c r="AK2468" s="41"/>
      <c r="AM2468" s="41"/>
      <c r="AO2468" s="41"/>
      <c r="AQ2468" s="41"/>
      <c r="AS2468" s="41"/>
      <c r="AU2468" s="41"/>
      <c r="AW2468" s="41"/>
      <c r="AY2468" s="41"/>
      <c r="BA2468" s="41"/>
      <c r="BC2468" s="41"/>
      <c r="BE2468" s="41"/>
      <c r="BG2468" s="41"/>
      <c r="BI2468" s="41"/>
      <c r="BK2468" s="41"/>
      <c r="BM2468" s="41"/>
      <c r="BO2468" s="41"/>
    </row>
    <row r="2469" spans="13:67" x14ac:dyDescent="0.2">
      <c r="M2469" s="41"/>
      <c r="O2469" s="41"/>
      <c r="Q2469" s="41"/>
      <c r="S2469" s="41"/>
      <c r="U2469" s="41"/>
      <c r="W2469" s="41"/>
      <c r="Y2469" s="41"/>
      <c r="AA2469" s="41"/>
      <c r="AC2469" s="41"/>
      <c r="AE2469" s="41"/>
      <c r="AG2469" s="41"/>
      <c r="AI2469" s="41"/>
      <c r="AK2469" s="41"/>
      <c r="AM2469" s="41"/>
      <c r="AO2469" s="41"/>
      <c r="AQ2469" s="41"/>
      <c r="AS2469" s="41"/>
      <c r="AU2469" s="41"/>
      <c r="AW2469" s="41"/>
      <c r="AY2469" s="41"/>
      <c r="BA2469" s="41"/>
      <c r="BC2469" s="41"/>
      <c r="BE2469" s="41"/>
      <c r="BG2469" s="41"/>
      <c r="BI2469" s="41"/>
      <c r="BK2469" s="41"/>
      <c r="BM2469" s="41"/>
      <c r="BO2469" s="41"/>
    </row>
    <row r="2470" spans="13:67" x14ac:dyDescent="0.2">
      <c r="M2470" s="41"/>
      <c r="O2470" s="41"/>
      <c r="Q2470" s="41"/>
      <c r="S2470" s="41"/>
      <c r="U2470" s="41"/>
      <c r="W2470" s="41"/>
      <c r="Y2470" s="41"/>
      <c r="AA2470" s="41"/>
      <c r="AC2470" s="41"/>
      <c r="AE2470" s="41"/>
      <c r="AG2470" s="41"/>
      <c r="AI2470" s="41"/>
      <c r="AK2470" s="41"/>
      <c r="AM2470" s="41"/>
      <c r="AO2470" s="41"/>
      <c r="AQ2470" s="41"/>
      <c r="AS2470" s="41"/>
      <c r="AU2470" s="41"/>
      <c r="AW2470" s="41"/>
      <c r="AY2470" s="41"/>
      <c r="BA2470" s="41"/>
      <c r="BC2470" s="41"/>
      <c r="BE2470" s="41"/>
      <c r="BG2470" s="41"/>
      <c r="BI2470" s="41"/>
      <c r="BK2470" s="41"/>
      <c r="BM2470" s="41"/>
      <c r="BO2470" s="41"/>
    </row>
    <row r="2471" spans="13:67" x14ac:dyDescent="0.2">
      <c r="M2471" s="41"/>
      <c r="O2471" s="41"/>
      <c r="Q2471" s="41"/>
      <c r="S2471" s="41"/>
      <c r="U2471" s="41"/>
      <c r="W2471" s="41"/>
      <c r="Y2471" s="41"/>
      <c r="AA2471" s="41"/>
      <c r="AC2471" s="41"/>
      <c r="AE2471" s="41"/>
      <c r="AG2471" s="41"/>
      <c r="AI2471" s="41"/>
      <c r="AK2471" s="41"/>
      <c r="AM2471" s="41"/>
      <c r="AO2471" s="41"/>
      <c r="AQ2471" s="41"/>
      <c r="AS2471" s="41"/>
      <c r="AU2471" s="41"/>
      <c r="AW2471" s="41"/>
      <c r="AY2471" s="41"/>
      <c r="BA2471" s="41"/>
      <c r="BC2471" s="41"/>
      <c r="BE2471" s="41"/>
      <c r="BG2471" s="41"/>
      <c r="BI2471" s="41"/>
      <c r="BK2471" s="41"/>
      <c r="BM2471" s="41"/>
      <c r="BO2471" s="41"/>
    </row>
    <row r="2472" spans="13:67" x14ac:dyDescent="0.2">
      <c r="M2472" s="41"/>
      <c r="O2472" s="41"/>
      <c r="Q2472" s="41"/>
      <c r="S2472" s="41"/>
      <c r="U2472" s="41"/>
      <c r="W2472" s="41"/>
      <c r="Y2472" s="41"/>
      <c r="AA2472" s="41"/>
      <c r="AC2472" s="41"/>
      <c r="AE2472" s="41"/>
      <c r="AG2472" s="41"/>
      <c r="AI2472" s="41"/>
      <c r="AK2472" s="41"/>
      <c r="AM2472" s="41"/>
      <c r="AO2472" s="41"/>
      <c r="AQ2472" s="41"/>
      <c r="AS2472" s="41"/>
      <c r="AU2472" s="41"/>
      <c r="AW2472" s="41"/>
      <c r="AY2472" s="41"/>
      <c r="BA2472" s="41"/>
      <c r="BC2472" s="41"/>
      <c r="BE2472" s="41"/>
      <c r="BG2472" s="41"/>
      <c r="BI2472" s="41"/>
      <c r="BK2472" s="41"/>
      <c r="BM2472" s="41"/>
      <c r="BO2472" s="41"/>
    </row>
    <row r="2473" spans="13:67" x14ac:dyDescent="0.2">
      <c r="M2473" s="41"/>
      <c r="O2473" s="41"/>
      <c r="Q2473" s="41"/>
      <c r="S2473" s="41"/>
      <c r="U2473" s="41"/>
      <c r="W2473" s="41"/>
      <c r="Y2473" s="41"/>
      <c r="AA2473" s="41"/>
      <c r="AC2473" s="41"/>
      <c r="AE2473" s="41"/>
      <c r="AG2473" s="41"/>
      <c r="AI2473" s="41"/>
      <c r="AK2473" s="41"/>
      <c r="AM2473" s="41"/>
      <c r="AO2473" s="41"/>
      <c r="AQ2473" s="41"/>
      <c r="AS2473" s="41"/>
      <c r="AU2473" s="41"/>
      <c r="AW2473" s="41"/>
      <c r="AY2473" s="41"/>
      <c r="BA2473" s="41"/>
      <c r="BC2473" s="41"/>
      <c r="BE2473" s="41"/>
      <c r="BG2473" s="41"/>
      <c r="BI2473" s="41"/>
      <c r="BK2473" s="41"/>
      <c r="BM2473" s="41"/>
      <c r="BO2473" s="41"/>
    </row>
    <row r="2474" spans="13:67" x14ac:dyDescent="0.2">
      <c r="M2474" s="41"/>
      <c r="O2474" s="41"/>
      <c r="Q2474" s="41"/>
      <c r="S2474" s="41"/>
      <c r="U2474" s="41"/>
      <c r="W2474" s="41"/>
      <c r="Y2474" s="41"/>
      <c r="AA2474" s="41"/>
      <c r="AC2474" s="41"/>
      <c r="AE2474" s="41"/>
      <c r="AG2474" s="41"/>
      <c r="AI2474" s="41"/>
      <c r="AK2474" s="41"/>
      <c r="AM2474" s="41"/>
      <c r="AO2474" s="41"/>
      <c r="AQ2474" s="41"/>
      <c r="AS2474" s="41"/>
      <c r="AU2474" s="41"/>
      <c r="AW2474" s="41"/>
      <c r="AY2474" s="41"/>
      <c r="BA2474" s="41"/>
      <c r="BC2474" s="41"/>
      <c r="BE2474" s="41"/>
      <c r="BG2474" s="41"/>
      <c r="BI2474" s="41"/>
      <c r="BK2474" s="41"/>
      <c r="BM2474" s="41"/>
      <c r="BO2474" s="41"/>
    </row>
    <row r="2475" spans="13:67" x14ac:dyDescent="0.2">
      <c r="M2475" s="41"/>
      <c r="O2475" s="41"/>
      <c r="Q2475" s="41"/>
      <c r="S2475" s="41"/>
      <c r="U2475" s="41"/>
      <c r="W2475" s="41"/>
      <c r="Y2475" s="41"/>
      <c r="AA2475" s="41"/>
      <c r="AC2475" s="41"/>
      <c r="AE2475" s="41"/>
      <c r="AG2475" s="41"/>
      <c r="AI2475" s="41"/>
      <c r="AK2475" s="41"/>
      <c r="AM2475" s="41"/>
      <c r="AO2475" s="41"/>
      <c r="AQ2475" s="41"/>
      <c r="AS2475" s="41"/>
      <c r="AU2475" s="41"/>
      <c r="AW2475" s="41"/>
      <c r="AY2475" s="41"/>
      <c r="BA2475" s="41"/>
      <c r="BC2475" s="41"/>
      <c r="BE2475" s="41"/>
      <c r="BG2475" s="41"/>
      <c r="BI2475" s="41"/>
      <c r="BK2475" s="41"/>
      <c r="BM2475" s="41"/>
      <c r="BO2475" s="41"/>
    </row>
    <row r="2476" spans="13:67" x14ac:dyDescent="0.2">
      <c r="M2476" s="41"/>
      <c r="O2476" s="41"/>
      <c r="Q2476" s="41"/>
      <c r="S2476" s="41"/>
      <c r="U2476" s="41"/>
      <c r="W2476" s="41"/>
      <c r="Y2476" s="41"/>
      <c r="AA2476" s="41"/>
      <c r="AC2476" s="41"/>
      <c r="AE2476" s="41"/>
      <c r="AG2476" s="41"/>
      <c r="AI2476" s="41"/>
      <c r="AK2476" s="41"/>
      <c r="AM2476" s="41"/>
      <c r="AO2476" s="41"/>
      <c r="AQ2476" s="41"/>
      <c r="AS2476" s="41"/>
      <c r="AU2476" s="41"/>
      <c r="AW2476" s="41"/>
      <c r="AY2476" s="41"/>
      <c r="BA2476" s="41"/>
      <c r="BC2476" s="41"/>
      <c r="BE2476" s="41"/>
      <c r="BG2476" s="41"/>
      <c r="BI2476" s="41"/>
      <c r="BK2476" s="41"/>
      <c r="BM2476" s="41"/>
      <c r="BO2476" s="41"/>
    </row>
    <row r="2477" spans="13:67" x14ac:dyDescent="0.2">
      <c r="M2477" s="41"/>
      <c r="O2477" s="41"/>
      <c r="Q2477" s="41"/>
      <c r="S2477" s="41"/>
      <c r="U2477" s="41"/>
      <c r="W2477" s="41"/>
      <c r="Y2477" s="41"/>
      <c r="AA2477" s="41"/>
      <c r="AC2477" s="41"/>
      <c r="AE2477" s="41"/>
      <c r="AG2477" s="41"/>
      <c r="AI2477" s="41"/>
      <c r="AK2477" s="41"/>
      <c r="AM2477" s="41"/>
      <c r="AO2477" s="41"/>
      <c r="AQ2477" s="41"/>
      <c r="AS2477" s="41"/>
      <c r="AU2477" s="41"/>
      <c r="AW2477" s="41"/>
      <c r="AY2477" s="41"/>
      <c r="BA2477" s="41"/>
      <c r="BC2477" s="41"/>
      <c r="BE2477" s="41"/>
      <c r="BG2477" s="41"/>
      <c r="BI2477" s="41"/>
      <c r="BK2477" s="41"/>
      <c r="BM2477" s="41"/>
      <c r="BO2477" s="41"/>
    </row>
    <row r="2478" spans="13:67" x14ac:dyDescent="0.2">
      <c r="M2478" s="41"/>
      <c r="O2478" s="41"/>
      <c r="Q2478" s="41"/>
      <c r="S2478" s="41"/>
      <c r="U2478" s="41"/>
      <c r="W2478" s="41"/>
      <c r="Y2478" s="41"/>
      <c r="AA2478" s="41"/>
      <c r="AC2478" s="41"/>
      <c r="AE2478" s="41"/>
      <c r="AG2478" s="41"/>
      <c r="AI2478" s="41"/>
      <c r="AK2478" s="41"/>
      <c r="AM2478" s="41"/>
      <c r="AO2478" s="41"/>
      <c r="AQ2478" s="41"/>
      <c r="AS2478" s="41"/>
      <c r="AU2478" s="41"/>
      <c r="AW2478" s="41"/>
      <c r="AY2478" s="41"/>
      <c r="BA2478" s="41"/>
      <c r="BC2478" s="41"/>
      <c r="BE2478" s="41"/>
      <c r="BG2478" s="41"/>
      <c r="BI2478" s="41"/>
      <c r="BK2478" s="41"/>
      <c r="BM2478" s="41"/>
      <c r="BO2478" s="41"/>
    </row>
    <row r="2479" spans="13:67" x14ac:dyDescent="0.2">
      <c r="M2479" s="41"/>
      <c r="O2479" s="41"/>
      <c r="Q2479" s="41"/>
      <c r="S2479" s="41"/>
      <c r="U2479" s="41"/>
      <c r="W2479" s="41"/>
      <c r="Y2479" s="41"/>
      <c r="AA2479" s="41"/>
      <c r="AC2479" s="41"/>
      <c r="AE2479" s="41"/>
      <c r="AG2479" s="41"/>
      <c r="AI2479" s="41"/>
      <c r="AK2479" s="41"/>
      <c r="AM2479" s="41"/>
      <c r="AO2479" s="41"/>
      <c r="AQ2479" s="41"/>
      <c r="AS2479" s="41"/>
      <c r="AU2479" s="41"/>
      <c r="AW2479" s="41"/>
      <c r="AY2479" s="41"/>
      <c r="BA2479" s="41"/>
      <c r="BC2479" s="41"/>
      <c r="BE2479" s="41"/>
      <c r="BG2479" s="41"/>
      <c r="BI2479" s="41"/>
      <c r="BK2479" s="41"/>
      <c r="BM2479" s="41"/>
      <c r="BO2479" s="41"/>
    </row>
    <row r="2480" spans="13:67" x14ac:dyDescent="0.2">
      <c r="M2480" s="41"/>
      <c r="O2480" s="41"/>
      <c r="Q2480" s="41"/>
      <c r="S2480" s="41"/>
      <c r="U2480" s="41"/>
      <c r="W2480" s="41"/>
      <c r="Y2480" s="41"/>
      <c r="AA2480" s="41"/>
      <c r="AC2480" s="41"/>
      <c r="AE2480" s="41"/>
      <c r="AG2480" s="41"/>
      <c r="AI2480" s="41"/>
      <c r="AK2480" s="41"/>
      <c r="AM2480" s="41"/>
      <c r="AO2480" s="41"/>
      <c r="AQ2480" s="41"/>
      <c r="AS2480" s="41"/>
      <c r="AU2480" s="41"/>
      <c r="AW2480" s="41"/>
      <c r="AY2480" s="41"/>
      <c r="BA2480" s="41"/>
      <c r="BC2480" s="41"/>
      <c r="BE2480" s="41"/>
      <c r="BG2480" s="41"/>
      <c r="BI2480" s="41"/>
      <c r="BK2480" s="41"/>
      <c r="BM2480" s="41"/>
      <c r="BO2480" s="41"/>
    </row>
    <row r="2481" spans="13:67" x14ac:dyDescent="0.2">
      <c r="M2481" s="41"/>
      <c r="O2481" s="41"/>
      <c r="Q2481" s="41"/>
      <c r="S2481" s="41"/>
      <c r="U2481" s="41"/>
      <c r="W2481" s="41"/>
      <c r="Y2481" s="41"/>
      <c r="AA2481" s="41"/>
      <c r="AC2481" s="41"/>
      <c r="AE2481" s="41"/>
      <c r="AG2481" s="41"/>
      <c r="AI2481" s="41"/>
      <c r="AK2481" s="41"/>
      <c r="AM2481" s="41"/>
      <c r="AO2481" s="41"/>
      <c r="AQ2481" s="41"/>
      <c r="AS2481" s="41"/>
      <c r="AU2481" s="41"/>
      <c r="AW2481" s="41"/>
      <c r="AY2481" s="41"/>
      <c r="BA2481" s="41"/>
      <c r="BC2481" s="41"/>
      <c r="BE2481" s="41"/>
      <c r="BG2481" s="41"/>
      <c r="BI2481" s="41"/>
      <c r="BK2481" s="41"/>
      <c r="BM2481" s="41"/>
      <c r="BO2481" s="41"/>
    </row>
    <row r="2482" spans="13:67" x14ac:dyDescent="0.2">
      <c r="M2482" s="41"/>
      <c r="O2482" s="41"/>
      <c r="Q2482" s="41"/>
      <c r="S2482" s="41"/>
      <c r="U2482" s="41"/>
      <c r="W2482" s="41"/>
      <c r="Y2482" s="41"/>
      <c r="AA2482" s="41"/>
      <c r="AC2482" s="41"/>
      <c r="AE2482" s="41"/>
      <c r="AG2482" s="41"/>
      <c r="AI2482" s="41"/>
      <c r="AK2482" s="41"/>
      <c r="AM2482" s="41"/>
      <c r="AO2482" s="41"/>
      <c r="AQ2482" s="41"/>
      <c r="AS2482" s="41"/>
      <c r="AU2482" s="41"/>
      <c r="AW2482" s="41"/>
      <c r="AY2482" s="41"/>
      <c r="BA2482" s="41"/>
      <c r="BC2482" s="41"/>
      <c r="BE2482" s="41"/>
      <c r="BG2482" s="41"/>
      <c r="BI2482" s="41"/>
      <c r="BK2482" s="41"/>
      <c r="BM2482" s="41"/>
      <c r="BO2482" s="41"/>
    </row>
    <row r="2483" spans="13:67" x14ac:dyDescent="0.2">
      <c r="M2483" s="41"/>
      <c r="O2483" s="41"/>
      <c r="Q2483" s="41"/>
      <c r="S2483" s="41"/>
      <c r="U2483" s="41"/>
      <c r="W2483" s="41"/>
      <c r="Y2483" s="41"/>
      <c r="AA2483" s="41"/>
      <c r="AC2483" s="41"/>
      <c r="AE2483" s="41"/>
      <c r="AG2483" s="41"/>
      <c r="AI2483" s="41"/>
      <c r="AK2483" s="41"/>
      <c r="AM2483" s="41"/>
      <c r="AO2483" s="41"/>
      <c r="AQ2483" s="41"/>
      <c r="AS2483" s="41"/>
      <c r="AU2483" s="41"/>
      <c r="AW2483" s="41"/>
      <c r="AY2483" s="41"/>
      <c r="BA2483" s="41"/>
      <c r="BC2483" s="41"/>
      <c r="BE2483" s="41"/>
      <c r="BG2483" s="41"/>
      <c r="BI2483" s="41"/>
      <c r="BK2483" s="41"/>
      <c r="BM2483" s="41"/>
      <c r="BO2483" s="41"/>
    </row>
    <row r="2484" spans="13:67" x14ac:dyDescent="0.2">
      <c r="M2484" s="41"/>
      <c r="O2484" s="41"/>
      <c r="Q2484" s="41"/>
      <c r="S2484" s="41"/>
      <c r="U2484" s="41"/>
      <c r="W2484" s="41"/>
      <c r="Y2484" s="41"/>
      <c r="AA2484" s="41"/>
      <c r="AC2484" s="41"/>
      <c r="AE2484" s="41"/>
      <c r="AG2484" s="41"/>
      <c r="AI2484" s="41"/>
      <c r="AK2484" s="41"/>
      <c r="AM2484" s="41"/>
      <c r="AO2484" s="41"/>
      <c r="AQ2484" s="41"/>
      <c r="AS2484" s="41"/>
      <c r="AU2484" s="41"/>
      <c r="AW2484" s="41"/>
      <c r="AY2484" s="41"/>
      <c r="BA2484" s="41"/>
      <c r="BC2484" s="41"/>
      <c r="BE2484" s="41"/>
      <c r="BG2484" s="41"/>
      <c r="BI2484" s="41"/>
      <c r="BK2484" s="41"/>
      <c r="BM2484" s="41"/>
      <c r="BO2484" s="41"/>
    </row>
    <row r="2485" spans="13:67" x14ac:dyDescent="0.2">
      <c r="M2485" s="41"/>
      <c r="O2485" s="41"/>
      <c r="Q2485" s="41"/>
      <c r="S2485" s="41"/>
      <c r="U2485" s="41"/>
      <c r="W2485" s="41"/>
      <c r="Y2485" s="41"/>
      <c r="AA2485" s="41"/>
      <c r="AC2485" s="41"/>
      <c r="AE2485" s="41"/>
      <c r="AG2485" s="41"/>
      <c r="AI2485" s="41"/>
      <c r="AK2485" s="41"/>
      <c r="AM2485" s="41"/>
      <c r="AO2485" s="41"/>
      <c r="AQ2485" s="41"/>
      <c r="AS2485" s="41"/>
      <c r="AU2485" s="41"/>
      <c r="AW2485" s="41"/>
      <c r="AY2485" s="41"/>
      <c r="BA2485" s="41"/>
      <c r="BC2485" s="41"/>
      <c r="BE2485" s="41"/>
      <c r="BG2485" s="41"/>
      <c r="BI2485" s="41"/>
      <c r="BK2485" s="41"/>
      <c r="BM2485" s="41"/>
      <c r="BO2485" s="41"/>
    </row>
    <row r="2486" spans="13:67" x14ac:dyDescent="0.2">
      <c r="M2486" s="41"/>
      <c r="O2486" s="41"/>
      <c r="Q2486" s="41"/>
      <c r="S2486" s="41"/>
      <c r="U2486" s="41"/>
      <c r="W2486" s="41"/>
      <c r="Y2486" s="41"/>
      <c r="AA2486" s="41"/>
      <c r="AC2486" s="41"/>
      <c r="AE2486" s="41"/>
      <c r="AG2486" s="41"/>
      <c r="AI2486" s="41"/>
      <c r="AK2486" s="41"/>
      <c r="AM2486" s="41"/>
      <c r="AO2486" s="41"/>
      <c r="AQ2486" s="41"/>
      <c r="AS2486" s="41"/>
      <c r="AU2486" s="41"/>
      <c r="AW2486" s="41"/>
      <c r="AY2486" s="41"/>
      <c r="BA2486" s="41"/>
      <c r="BC2486" s="41"/>
      <c r="BE2486" s="41"/>
      <c r="BG2486" s="41"/>
      <c r="BI2486" s="41"/>
      <c r="BK2486" s="41"/>
      <c r="BM2486" s="41"/>
      <c r="BO2486" s="41"/>
    </row>
    <row r="2487" spans="13:67" x14ac:dyDescent="0.2">
      <c r="M2487" s="41"/>
      <c r="O2487" s="41"/>
      <c r="Q2487" s="41"/>
      <c r="S2487" s="41"/>
      <c r="U2487" s="41"/>
      <c r="W2487" s="41"/>
      <c r="Y2487" s="41"/>
      <c r="AA2487" s="41"/>
      <c r="AC2487" s="41"/>
      <c r="AE2487" s="41"/>
      <c r="AG2487" s="41"/>
      <c r="AI2487" s="41"/>
      <c r="AK2487" s="41"/>
      <c r="AM2487" s="41"/>
      <c r="AO2487" s="41"/>
      <c r="AQ2487" s="41"/>
      <c r="AS2487" s="41"/>
      <c r="AU2487" s="41"/>
      <c r="AW2487" s="41"/>
      <c r="AY2487" s="41"/>
      <c r="BA2487" s="41"/>
      <c r="BC2487" s="41"/>
      <c r="BE2487" s="41"/>
      <c r="BG2487" s="41"/>
      <c r="BI2487" s="41"/>
      <c r="BK2487" s="41"/>
      <c r="BM2487" s="41"/>
      <c r="BO2487" s="41"/>
    </row>
    <row r="2488" spans="13:67" x14ac:dyDescent="0.2">
      <c r="M2488" s="41"/>
      <c r="O2488" s="41"/>
      <c r="Q2488" s="41"/>
      <c r="S2488" s="41"/>
      <c r="U2488" s="41"/>
      <c r="W2488" s="41"/>
      <c r="Y2488" s="41"/>
      <c r="AA2488" s="41"/>
      <c r="AC2488" s="41"/>
      <c r="AE2488" s="41"/>
      <c r="AG2488" s="41"/>
      <c r="AI2488" s="41"/>
      <c r="AK2488" s="41"/>
      <c r="AM2488" s="41"/>
      <c r="AO2488" s="41"/>
      <c r="AQ2488" s="41"/>
      <c r="AS2488" s="41"/>
      <c r="AU2488" s="41"/>
      <c r="AW2488" s="41"/>
      <c r="AY2488" s="41"/>
      <c r="BA2488" s="41"/>
      <c r="BC2488" s="41"/>
      <c r="BE2488" s="41"/>
      <c r="BG2488" s="41"/>
      <c r="BI2488" s="41"/>
      <c r="BK2488" s="41"/>
      <c r="BM2488" s="41"/>
      <c r="BO2488" s="41"/>
    </row>
    <row r="2489" spans="13:67" x14ac:dyDescent="0.2">
      <c r="M2489" s="41"/>
      <c r="O2489" s="41"/>
      <c r="Q2489" s="41"/>
      <c r="S2489" s="41"/>
      <c r="U2489" s="41"/>
      <c r="W2489" s="41"/>
      <c r="Y2489" s="41"/>
      <c r="AA2489" s="41"/>
      <c r="AC2489" s="41"/>
      <c r="AE2489" s="41"/>
      <c r="AG2489" s="41"/>
      <c r="AI2489" s="41"/>
      <c r="AK2489" s="41"/>
      <c r="AM2489" s="41"/>
      <c r="AO2489" s="41"/>
      <c r="AQ2489" s="41"/>
      <c r="AS2489" s="41"/>
      <c r="AU2489" s="41"/>
      <c r="AW2489" s="41"/>
      <c r="AY2489" s="41"/>
      <c r="BA2489" s="41"/>
      <c r="BC2489" s="41"/>
      <c r="BE2489" s="41"/>
      <c r="BG2489" s="41"/>
      <c r="BI2489" s="41"/>
      <c r="BK2489" s="41"/>
      <c r="BM2489" s="41"/>
      <c r="BO2489" s="41"/>
    </row>
    <row r="2490" spans="13:67" x14ac:dyDescent="0.2">
      <c r="M2490" s="41"/>
      <c r="O2490" s="41"/>
      <c r="Q2490" s="41"/>
      <c r="S2490" s="41"/>
      <c r="U2490" s="41"/>
      <c r="W2490" s="41"/>
      <c r="Y2490" s="41"/>
      <c r="AA2490" s="41"/>
      <c r="AC2490" s="41"/>
      <c r="AE2490" s="41"/>
      <c r="AG2490" s="41"/>
      <c r="AI2490" s="41"/>
      <c r="AK2490" s="41"/>
      <c r="AM2490" s="41"/>
      <c r="AO2490" s="41"/>
      <c r="AQ2490" s="41"/>
      <c r="AS2490" s="41"/>
      <c r="AU2490" s="41"/>
      <c r="AW2490" s="41"/>
      <c r="AY2490" s="41"/>
      <c r="BA2490" s="41"/>
      <c r="BC2490" s="41"/>
      <c r="BE2490" s="41"/>
      <c r="BG2490" s="41"/>
      <c r="BI2490" s="41"/>
      <c r="BK2490" s="41"/>
      <c r="BM2490" s="41"/>
      <c r="BO2490" s="41"/>
    </row>
    <row r="2491" spans="13:67" x14ac:dyDescent="0.2">
      <c r="M2491" s="41"/>
      <c r="O2491" s="41"/>
      <c r="Q2491" s="41"/>
      <c r="S2491" s="41"/>
      <c r="U2491" s="41"/>
      <c r="W2491" s="41"/>
      <c r="Y2491" s="41"/>
      <c r="AA2491" s="41"/>
      <c r="AC2491" s="41"/>
      <c r="AE2491" s="41"/>
      <c r="AG2491" s="41"/>
      <c r="AI2491" s="41"/>
      <c r="AK2491" s="41"/>
      <c r="AM2491" s="41"/>
      <c r="AO2491" s="41"/>
      <c r="AQ2491" s="41"/>
      <c r="AS2491" s="41"/>
      <c r="AU2491" s="41"/>
      <c r="AW2491" s="41"/>
      <c r="AY2491" s="41"/>
      <c r="BA2491" s="41"/>
      <c r="BC2491" s="41"/>
      <c r="BE2491" s="41"/>
      <c r="BG2491" s="41"/>
      <c r="BI2491" s="41"/>
      <c r="BK2491" s="41"/>
      <c r="BM2491" s="41"/>
      <c r="BO2491" s="41"/>
    </row>
    <row r="2492" spans="13:67" x14ac:dyDescent="0.2">
      <c r="M2492" s="41"/>
      <c r="O2492" s="41"/>
      <c r="Q2492" s="41"/>
      <c r="S2492" s="41"/>
      <c r="U2492" s="41"/>
      <c r="W2492" s="41"/>
      <c r="Y2492" s="41"/>
      <c r="AA2492" s="41"/>
      <c r="AC2492" s="41"/>
      <c r="AE2492" s="41"/>
      <c r="AG2492" s="41"/>
      <c r="AI2492" s="41"/>
      <c r="AK2492" s="41"/>
      <c r="AM2492" s="41"/>
      <c r="AO2492" s="41"/>
      <c r="AQ2492" s="41"/>
      <c r="AS2492" s="41"/>
      <c r="AU2492" s="41"/>
      <c r="AW2492" s="41"/>
      <c r="AY2492" s="41"/>
      <c r="BA2492" s="41"/>
      <c r="BC2492" s="41"/>
      <c r="BE2492" s="41"/>
      <c r="BG2492" s="41"/>
      <c r="BI2492" s="41"/>
      <c r="BK2492" s="41"/>
      <c r="BM2492" s="41"/>
      <c r="BO2492" s="41"/>
    </row>
    <row r="2493" spans="13:67" x14ac:dyDescent="0.2">
      <c r="M2493" s="41"/>
      <c r="O2493" s="41"/>
      <c r="Q2493" s="41"/>
      <c r="S2493" s="41"/>
      <c r="U2493" s="41"/>
      <c r="W2493" s="41"/>
      <c r="Y2493" s="41"/>
      <c r="AA2493" s="41"/>
      <c r="AC2493" s="41"/>
      <c r="AE2493" s="41"/>
      <c r="AG2493" s="41"/>
      <c r="AI2493" s="41"/>
      <c r="AK2493" s="41"/>
      <c r="AM2493" s="41"/>
      <c r="AO2493" s="41"/>
      <c r="AQ2493" s="41"/>
      <c r="AS2493" s="41"/>
      <c r="AU2493" s="41"/>
      <c r="AW2493" s="41"/>
      <c r="AY2493" s="41"/>
      <c r="BA2493" s="41"/>
      <c r="BC2493" s="41"/>
      <c r="BE2493" s="41"/>
      <c r="BG2493" s="41"/>
      <c r="BI2493" s="41"/>
      <c r="BK2493" s="41"/>
      <c r="BM2493" s="41"/>
      <c r="BO2493" s="41"/>
    </row>
    <row r="2494" spans="13:67" x14ac:dyDescent="0.2">
      <c r="M2494" s="41"/>
      <c r="O2494" s="41"/>
      <c r="Q2494" s="41"/>
      <c r="S2494" s="41"/>
      <c r="U2494" s="41"/>
      <c r="W2494" s="41"/>
      <c r="Y2494" s="41"/>
      <c r="AA2494" s="41"/>
      <c r="AC2494" s="41"/>
      <c r="AE2494" s="41"/>
      <c r="AG2494" s="41"/>
      <c r="AI2494" s="41"/>
      <c r="AK2494" s="41"/>
      <c r="AM2494" s="41"/>
      <c r="AO2494" s="41"/>
      <c r="AQ2494" s="41"/>
      <c r="AS2494" s="41"/>
      <c r="AU2494" s="41"/>
      <c r="AW2494" s="41"/>
      <c r="AY2494" s="41"/>
      <c r="BA2494" s="41"/>
      <c r="BC2494" s="41"/>
      <c r="BE2494" s="41"/>
      <c r="BG2494" s="41"/>
      <c r="BI2494" s="41"/>
      <c r="BK2494" s="41"/>
      <c r="BM2494" s="41"/>
      <c r="BO2494" s="41"/>
    </row>
    <row r="2495" spans="13:67" x14ac:dyDescent="0.2">
      <c r="M2495" s="41"/>
      <c r="O2495" s="41"/>
      <c r="Q2495" s="41"/>
      <c r="S2495" s="41"/>
      <c r="U2495" s="41"/>
      <c r="W2495" s="41"/>
      <c r="Y2495" s="41"/>
      <c r="AA2495" s="41"/>
      <c r="AC2495" s="41"/>
      <c r="AE2495" s="41"/>
      <c r="AG2495" s="41"/>
      <c r="AI2495" s="41"/>
      <c r="AK2495" s="41"/>
      <c r="AM2495" s="41"/>
      <c r="AO2495" s="41"/>
      <c r="AQ2495" s="41"/>
      <c r="AS2495" s="41"/>
      <c r="AU2495" s="41"/>
      <c r="AW2495" s="41"/>
      <c r="AY2495" s="41"/>
      <c r="BA2495" s="41"/>
      <c r="BC2495" s="41"/>
      <c r="BE2495" s="41"/>
      <c r="BG2495" s="41"/>
      <c r="BI2495" s="41"/>
      <c r="BK2495" s="41"/>
      <c r="BM2495" s="41"/>
      <c r="BO2495" s="41"/>
    </row>
    <row r="2496" spans="13:67" x14ac:dyDescent="0.2">
      <c r="M2496" s="41"/>
      <c r="O2496" s="41"/>
      <c r="Q2496" s="41"/>
      <c r="S2496" s="41"/>
      <c r="U2496" s="41"/>
      <c r="W2496" s="41"/>
      <c r="Y2496" s="41"/>
      <c r="AA2496" s="41"/>
      <c r="AC2496" s="41"/>
      <c r="AE2496" s="41"/>
      <c r="AG2496" s="41"/>
      <c r="AI2496" s="41"/>
      <c r="AK2496" s="41"/>
      <c r="AM2496" s="41"/>
      <c r="AO2496" s="41"/>
      <c r="AQ2496" s="41"/>
      <c r="AS2496" s="41"/>
      <c r="AU2496" s="41"/>
      <c r="AW2496" s="41"/>
      <c r="AY2496" s="41"/>
      <c r="BA2496" s="41"/>
      <c r="BC2496" s="41"/>
      <c r="BE2496" s="41"/>
      <c r="BG2496" s="41"/>
      <c r="BI2496" s="41"/>
      <c r="BK2496" s="41"/>
      <c r="BM2496" s="41"/>
      <c r="BO2496" s="41"/>
    </row>
    <row r="2497" spans="13:67" x14ac:dyDescent="0.2">
      <c r="M2497" s="41"/>
      <c r="O2497" s="41"/>
      <c r="Q2497" s="41"/>
      <c r="S2497" s="41"/>
      <c r="U2497" s="41"/>
      <c r="W2497" s="41"/>
      <c r="Y2497" s="41"/>
      <c r="AA2497" s="41"/>
      <c r="AC2497" s="41"/>
      <c r="AE2497" s="41"/>
      <c r="AG2497" s="41"/>
      <c r="AI2497" s="41"/>
      <c r="AK2497" s="41"/>
      <c r="AM2497" s="41"/>
      <c r="AO2497" s="41"/>
      <c r="AQ2497" s="41"/>
      <c r="AS2497" s="41"/>
      <c r="AU2497" s="41"/>
      <c r="AW2497" s="41"/>
      <c r="AY2497" s="41"/>
      <c r="BA2497" s="41"/>
      <c r="BC2497" s="41"/>
      <c r="BE2497" s="41"/>
      <c r="BG2497" s="41"/>
      <c r="BI2497" s="41"/>
      <c r="BK2497" s="41"/>
      <c r="BM2497" s="41"/>
      <c r="BO2497" s="41"/>
    </row>
    <row r="2498" spans="13:67" x14ac:dyDescent="0.2">
      <c r="M2498" s="41"/>
      <c r="O2498" s="41"/>
      <c r="Q2498" s="41"/>
      <c r="S2498" s="41"/>
      <c r="U2498" s="41"/>
      <c r="W2498" s="41"/>
      <c r="Y2498" s="41"/>
      <c r="AA2498" s="41"/>
      <c r="AC2498" s="41"/>
      <c r="AE2498" s="41"/>
      <c r="AG2498" s="41"/>
      <c r="AI2498" s="41"/>
      <c r="AK2498" s="41"/>
      <c r="AM2498" s="41"/>
      <c r="AO2498" s="41"/>
      <c r="AQ2498" s="41"/>
      <c r="AS2498" s="41"/>
      <c r="AU2498" s="41"/>
      <c r="AW2498" s="41"/>
      <c r="AY2498" s="41"/>
      <c r="BA2498" s="41"/>
      <c r="BC2498" s="41"/>
      <c r="BE2498" s="41"/>
      <c r="BG2498" s="41"/>
      <c r="BI2498" s="41"/>
      <c r="BK2498" s="41"/>
      <c r="BM2498" s="41"/>
      <c r="BO2498" s="41"/>
    </row>
    <row r="2499" spans="13:67" x14ac:dyDescent="0.2">
      <c r="M2499" s="41"/>
      <c r="O2499" s="41"/>
      <c r="Q2499" s="41"/>
      <c r="S2499" s="41"/>
      <c r="U2499" s="41"/>
      <c r="W2499" s="41"/>
      <c r="Y2499" s="41"/>
      <c r="AA2499" s="41"/>
      <c r="AC2499" s="41"/>
      <c r="AE2499" s="41"/>
      <c r="AG2499" s="41"/>
      <c r="AI2499" s="41"/>
      <c r="AK2499" s="41"/>
      <c r="AM2499" s="41"/>
      <c r="AO2499" s="41"/>
      <c r="AQ2499" s="41"/>
      <c r="AS2499" s="41"/>
      <c r="AU2499" s="41"/>
      <c r="AW2499" s="41"/>
      <c r="AY2499" s="41"/>
      <c r="BA2499" s="41"/>
      <c r="BC2499" s="41"/>
      <c r="BE2499" s="41"/>
      <c r="BG2499" s="41"/>
      <c r="BI2499" s="41"/>
      <c r="BK2499" s="41"/>
      <c r="BM2499" s="41"/>
      <c r="BO2499" s="41"/>
    </row>
    <row r="2500" spans="13:67" x14ac:dyDescent="0.2">
      <c r="M2500" s="41"/>
      <c r="O2500" s="41"/>
      <c r="Q2500" s="41"/>
      <c r="S2500" s="41"/>
      <c r="U2500" s="41"/>
      <c r="W2500" s="41"/>
      <c r="Y2500" s="41"/>
      <c r="AA2500" s="41"/>
      <c r="AC2500" s="41"/>
      <c r="AE2500" s="41"/>
      <c r="AG2500" s="41"/>
      <c r="AI2500" s="41"/>
      <c r="AK2500" s="41"/>
      <c r="AM2500" s="41"/>
      <c r="AO2500" s="41"/>
      <c r="AQ2500" s="41"/>
      <c r="AS2500" s="41"/>
      <c r="AU2500" s="41"/>
      <c r="AW2500" s="41"/>
      <c r="AY2500" s="41"/>
      <c r="BA2500" s="41"/>
      <c r="BC2500" s="41"/>
      <c r="BE2500" s="41"/>
      <c r="BG2500" s="41"/>
      <c r="BI2500" s="41"/>
      <c r="BK2500" s="41"/>
      <c r="BM2500" s="41"/>
      <c r="BO2500" s="41"/>
    </row>
    <row r="2501" spans="13:67" x14ac:dyDescent="0.2">
      <c r="M2501" s="41"/>
      <c r="O2501" s="41"/>
      <c r="Q2501" s="41"/>
      <c r="S2501" s="41"/>
      <c r="U2501" s="41"/>
      <c r="W2501" s="41"/>
      <c r="Y2501" s="41"/>
      <c r="AA2501" s="41"/>
      <c r="AC2501" s="41"/>
      <c r="AE2501" s="41"/>
      <c r="AG2501" s="41"/>
      <c r="AI2501" s="41"/>
      <c r="AK2501" s="41"/>
      <c r="AM2501" s="41"/>
      <c r="AO2501" s="41"/>
      <c r="AQ2501" s="41"/>
      <c r="AS2501" s="41"/>
      <c r="AU2501" s="41"/>
      <c r="AW2501" s="41"/>
      <c r="AY2501" s="41"/>
      <c r="BA2501" s="41"/>
      <c r="BC2501" s="41"/>
      <c r="BE2501" s="41"/>
      <c r="BG2501" s="41"/>
      <c r="BI2501" s="41"/>
      <c r="BK2501" s="41"/>
      <c r="BM2501" s="41"/>
      <c r="BO2501" s="41"/>
    </row>
    <row r="2502" spans="13:67" x14ac:dyDescent="0.2">
      <c r="M2502" s="41"/>
      <c r="O2502" s="41"/>
      <c r="Q2502" s="41"/>
      <c r="S2502" s="41"/>
      <c r="U2502" s="41"/>
      <c r="W2502" s="41"/>
      <c r="Y2502" s="41"/>
      <c r="AA2502" s="41"/>
      <c r="AC2502" s="41"/>
      <c r="AE2502" s="41"/>
      <c r="AG2502" s="41"/>
      <c r="AI2502" s="41"/>
      <c r="AK2502" s="41"/>
      <c r="AM2502" s="41"/>
      <c r="AO2502" s="41"/>
      <c r="AQ2502" s="41"/>
      <c r="AS2502" s="41"/>
      <c r="AU2502" s="41"/>
      <c r="AW2502" s="41"/>
      <c r="AY2502" s="41"/>
      <c r="BA2502" s="41"/>
      <c r="BC2502" s="41"/>
      <c r="BE2502" s="41"/>
      <c r="BG2502" s="41"/>
      <c r="BI2502" s="41"/>
      <c r="BK2502" s="41"/>
      <c r="BM2502" s="41"/>
      <c r="BO2502" s="41"/>
    </row>
    <row r="2503" spans="13:67" x14ac:dyDescent="0.2">
      <c r="M2503" s="41"/>
      <c r="O2503" s="41"/>
      <c r="Q2503" s="41"/>
      <c r="S2503" s="41"/>
      <c r="U2503" s="41"/>
      <c r="W2503" s="41"/>
      <c r="Y2503" s="41"/>
      <c r="AA2503" s="41"/>
      <c r="AC2503" s="41"/>
      <c r="AE2503" s="41"/>
      <c r="AG2503" s="41"/>
      <c r="AI2503" s="41"/>
      <c r="AK2503" s="41"/>
      <c r="AM2503" s="41"/>
      <c r="AO2503" s="41"/>
      <c r="AQ2503" s="41"/>
      <c r="AS2503" s="41"/>
      <c r="AU2503" s="41"/>
      <c r="AW2503" s="41"/>
      <c r="AY2503" s="41"/>
      <c r="BA2503" s="41"/>
      <c r="BC2503" s="41"/>
      <c r="BE2503" s="41"/>
      <c r="BG2503" s="41"/>
      <c r="BI2503" s="41"/>
      <c r="BK2503" s="41"/>
      <c r="BM2503" s="41"/>
      <c r="BO2503" s="41"/>
    </row>
    <row r="2504" spans="13:67" x14ac:dyDescent="0.2">
      <c r="M2504" s="41"/>
      <c r="O2504" s="41"/>
      <c r="Q2504" s="41"/>
      <c r="S2504" s="41"/>
      <c r="U2504" s="41"/>
      <c r="W2504" s="41"/>
      <c r="Y2504" s="41"/>
      <c r="AA2504" s="41"/>
      <c r="AC2504" s="41"/>
      <c r="AE2504" s="41"/>
      <c r="AG2504" s="41"/>
      <c r="AI2504" s="41"/>
      <c r="AK2504" s="41"/>
      <c r="AM2504" s="41"/>
      <c r="AO2504" s="41"/>
      <c r="AQ2504" s="41"/>
      <c r="AS2504" s="41"/>
      <c r="AU2504" s="41"/>
      <c r="AW2504" s="41"/>
      <c r="AY2504" s="41"/>
      <c r="BA2504" s="41"/>
      <c r="BC2504" s="41"/>
      <c r="BE2504" s="41"/>
      <c r="BG2504" s="41"/>
      <c r="BI2504" s="41"/>
      <c r="BK2504" s="41"/>
      <c r="BM2504" s="41"/>
      <c r="BO2504" s="41"/>
    </row>
    <row r="2505" spans="13:67" x14ac:dyDescent="0.2">
      <c r="M2505" s="41"/>
      <c r="O2505" s="41"/>
      <c r="Q2505" s="41"/>
      <c r="S2505" s="41"/>
      <c r="U2505" s="41"/>
      <c r="W2505" s="41"/>
      <c r="Y2505" s="41"/>
      <c r="AA2505" s="41"/>
      <c r="AC2505" s="41"/>
      <c r="AE2505" s="41"/>
      <c r="AG2505" s="41"/>
      <c r="AI2505" s="41"/>
      <c r="AK2505" s="41"/>
      <c r="AM2505" s="41"/>
      <c r="AO2505" s="41"/>
      <c r="AQ2505" s="41"/>
      <c r="AS2505" s="41"/>
      <c r="AU2505" s="41"/>
      <c r="AW2505" s="41"/>
      <c r="AY2505" s="41"/>
      <c r="BA2505" s="41"/>
      <c r="BC2505" s="41"/>
      <c r="BE2505" s="41"/>
      <c r="BG2505" s="41"/>
      <c r="BI2505" s="41"/>
      <c r="BK2505" s="41"/>
      <c r="BM2505" s="41"/>
      <c r="BO2505" s="41"/>
    </row>
    <row r="2506" spans="13:67" x14ac:dyDescent="0.2">
      <c r="M2506" s="41"/>
      <c r="O2506" s="41"/>
      <c r="Q2506" s="41"/>
      <c r="S2506" s="41"/>
      <c r="U2506" s="41"/>
      <c r="W2506" s="41"/>
      <c r="Y2506" s="41"/>
      <c r="AA2506" s="41"/>
      <c r="AC2506" s="41"/>
      <c r="AE2506" s="41"/>
      <c r="AG2506" s="41"/>
      <c r="AI2506" s="41"/>
      <c r="AK2506" s="41"/>
      <c r="AM2506" s="41"/>
      <c r="AO2506" s="41"/>
      <c r="AQ2506" s="41"/>
      <c r="AS2506" s="41"/>
      <c r="AU2506" s="41"/>
      <c r="AW2506" s="41"/>
      <c r="AY2506" s="41"/>
      <c r="BA2506" s="41"/>
      <c r="BC2506" s="41"/>
      <c r="BE2506" s="41"/>
      <c r="BG2506" s="41"/>
      <c r="BI2506" s="41"/>
      <c r="BK2506" s="41"/>
      <c r="BM2506" s="41"/>
      <c r="BO2506" s="41"/>
    </row>
    <row r="2507" spans="13:67" x14ac:dyDescent="0.2">
      <c r="M2507" s="41"/>
      <c r="O2507" s="41"/>
      <c r="Q2507" s="41"/>
      <c r="S2507" s="41"/>
      <c r="U2507" s="41"/>
      <c r="W2507" s="41"/>
      <c r="Y2507" s="41"/>
      <c r="AA2507" s="41"/>
      <c r="AC2507" s="41"/>
      <c r="AE2507" s="41"/>
      <c r="AG2507" s="41"/>
      <c r="AI2507" s="41"/>
      <c r="AK2507" s="41"/>
      <c r="AM2507" s="41"/>
      <c r="AO2507" s="41"/>
      <c r="AQ2507" s="41"/>
      <c r="AS2507" s="41"/>
      <c r="AU2507" s="41"/>
      <c r="AW2507" s="41"/>
      <c r="AY2507" s="41"/>
      <c r="BA2507" s="41"/>
      <c r="BC2507" s="41"/>
      <c r="BE2507" s="41"/>
      <c r="BG2507" s="41"/>
      <c r="BI2507" s="41"/>
      <c r="BK2507" s="41"/>
      <c r="BM2507" s="41"/>
      <c r="BO2507" s="41"/>
    </row>
    <row r="2508" spans="13:67" x14ac:dyDescent="0.2">
      <c r="M2508" s="41"/>
      <c r="O2508" s="41"/>
      <c r="Q2508" s="41"/>
      <c r="S2508" s="41"/>
      <c r="U2508" s="41"/>
      <c r="W2508" s="41"/>
      <c r="Y2508" s="41"/>
      <c r="AA2508" s="41"/>
      <c r="AC2508" s="41"/>
      <c r="AE2508" s="41"/>
      <c r="AG2508" s="41"/>
      <c r="AI2508" s="41"/>
      <c r="AK2508" s="41"/>
      <c r="AM2508" s="41"/>
      <c r="AO2508" s="41"/>
      <c r="AQ2508" s="41"/>
      <c r="AS2508" s="41"/>
      <c r="AU2508" s="41"/>
      <c r="AW2508" s="41"/>
      <c r="AY2508" s="41"/>
      <c r="BA2508" s="41"/>
      <c r="BC2508" s="41"/>
      <c r="BE2508" s="41"/>
      <c r="BG2508" s="41"/>
      <c r="BI2508" s="41"/>
      <c r="BK2508" s="41"/>
      <c r="BM2508" s="41"/>
      <c r="BO2508" s="41"/>
    </row>
    <row r="2509" spans="13:67" x14ac:dyDescent="0.2">
      <c r="M2509" s="41"/>
      <c r="O2509" s="41"/>
      <c r="Q2509" s="41"/>
      <c r="S2509" s="41"/>
      <c r="U2509" s="41"/>
      <c r="W2509" s="41"/>
      <c r="Y2509" s="41"/>
      <c r="AA2509" s="41"/>
      <c r="AC2509" s="41"/>
      <c r="AE2509" s="41"/>
      <c r="AG2509" s="41"/>
      <c r="AI2509" s="41"/>
      <c r="AK2509" s="41"/>
      <c r="AM2509" s="41"/>
      <c r="AO2509" s="41"/>
      <c r="AQ2509" s="41"/>
      <c r="AS2509" s="41"/>
      <c r="AU2509" s="41"/>
      <c r="AW2509" s="41"/>
      <c r="AY2509" s="41"/>
      <c r="BA2509" s="41"/>
      <c r="BC2509" s="41"/>
      <c r="BE2509" s="41"/>
      <c r="BG2509" s="41"/>
      <c r="BI2509" s="41"/>
      <c r="BK2509" s="41"/>
      <c r="BM2509" s="41"/>
      <c r="BO2509" s="41"/>
    </row>
    <row r="2510" spans="13:67" x14ac:dyDescent="0.2">
      <c r="M2510" s="41"/>
      <c r="O2510" s="41"/>
      <c r="Q2510" s="41"/>
      <c r="S2510" s="41"/>
      <c r="U2510" s="41"/>
      <c r="W2510" s="41"/>
      <c r="Y2510" s="41"/>
      <c r="AA2510" s="41"/>
      <c r="AC2510" s="41"/>
      <c r="AE2510" s="41"/>
      <c r="AG2510" s="41"/>
      <c r="AI2510" s="41"/>
      <c r="AK2510" s="41"/>
      <c r="AM2510" s="41"/>
      <c r="AO2510" s="41"/>
      <c r="AQ2510" s="41"/>
      <c r="AS2510" s="41"/>
      <c r="AU2510" s="41"/>
      <c r="AW2510" s="41"/>
      <c r="AY2510" s="41"/>
      <c r="BA2510" s="41"/>
      <c r="BC2510" s="41"/>
      <c r="BE2510" s="41"/>
      <c r="BG2510" s="41"/>
      <c r="BI2510" s="41"/>
      <c r="BK2510" s="41"/>
      <c r="BM2510" s="41"/>
      <c r="BO2510" s="41"/>
    </row>
    <row r="2511" spans="13:67" x14ac:dyDescent="0.2">
      <c r="M2511" s="41"/>
      <c r="O2511" s="41"/>
      <c r="Q2511" s="41"/>
      <c r="S2511" s="41"/>
      <c r="U2511" s="41"/>
      <c r="W2511" s="41"/>
      <c r="Y2511" s="41"/>
      <c r="AA2511" s="41"/>
      <c r="AC2511" s="41"/>
      <c r="AE2511" s="41"/>
      <c r="AG2511" s="41"/>
      <c r="AI2511" s="41"/>
      <c r="AK2511" s="41"/>
      <c r="AM2511" s="41"/>
      <c r="AO2511" s="41"/>
      <c r="AQ2511" s="41"/>
      <c r="AS2511" s="41"/>
      <c r="AU2511" s="41"/>
      <c r="AW2511" s="41"/>
      <c r="AY2511" s="41"/>
      <c r="BA2511" s="41"/>
      <c r="BC2511" s="41"/>
      <c r="BE2511" s="41"/>
      <c r="BG2511" s="41"/>
      <c r="BI2511" s="41"/>
      <c r="BK2511" s="41"/>
      <c r="BM2511" s="41"/>
      <c r="BO2511" s="41"/>
    </row>
    <row r="2512" spans="13:67" x14ac:dyDescent="0.2">
      <c r="M2512" s="41"/>
      <c r="O2512" s="41"/>
      <c r="Q2512" s="41"/>
      <c r="S2512" s="41"/>
      <c r="U2512" s="41"/>
      <c r="W2512" s="41"/>
      <c r="Y2512" s="41"/>
      <c r="AA2512" s="41"/>
      <c r="AC2512" s="41"/>
      <c r="AE2512" s="41"/>
      <c r="AG2512" s="41"/>
      <c r="AI2512" s="41"/>
      <c r="AK2512" s="41"/>
      <c r="AM2512" s="41"/>
      <c r="AO2512" s="41"/>
      <c r="AQ2512" s="41"/>
      <c r="AS2512" s="41"/>
      <c r="AU2512" s="41"/>
      <c r="AW2512" s="41"/>
      <c r="AY2512" s="41"/>
      <c r="BA2512" s="41"/>
      <c r="BC2512" s="41"/>
      <c r="BE2512" s="41"/>
      <c r="BG2512" s="41"/>
      <c r="BI2512" s="41"/>
      <c r="BK2512" s="41"/>
      <c r="BM2512" s="41"/>
      <c r="BO2512" s="41"/>
    </row>
    <row r="2513" spans="13:67" x14ac:dyDescent="0.2">
      <c r="M2513" s="41"/>
      <c r="O2513" s="41"/>
      <c r="Q2513" s="41"/>
      <c r="S2513" s="41"/>
      <c r="U2513" s="41"/>
      <c r="W2513" s="41"/>
      <c r="Y2513" s="41"/>
      <c r="AA2513" s="41"/>
      <c r="AC2513" s="41"/>
      <c r="AE2513" s="41"/>
      <c r="AG2513" s="41"/>
      <c r="AI2513" s="41"/>
      <c r="AK2513" s="41"/>
      <c r="AM2513" s="41"/>
      <c r="AO2513" s="41"/>
      <c r="AQ2513" s="41"/>
      <c r="AS2513" s="41"/>
      <c r="AU2513" s="41"/>
      <c r="AW2513" s="41"/>
      <c r="AY2513" s="41"/>
      <c r="BA2513" s="41"/>
      <c r="BC2513" s="41"/>
      <c r="BE2513" s="41"/>
      <c r="BG2513" s="41"/>
      <c r="BI2513" s="41"/>
      <c r="BK2513" s="41"/>
      <c r="BM2513" s="41"/>
      <c r="BO2513" s="41"/>
    </row>
    <row r="2514" spans="13:67" x14ac:dyDescent="0.2">
      <c r="M2514" s="41"/>
      <c r="O2514" s="41"/>
      <c r="Q2514" s="41"/>
      <c r="S2514" s="41"/>
      <c r="U2514" s="41"/>
      <c r="W2514" s="41"/>
      <c r="Y2514" s="41"/>
      <c r="AA2514" s="41"/>
      <c r="AC2514" s="41"/>
      <c r="AE2514" s="41"/>
      <c r="AG2514" s="41"/>
      <c r="AI2514" s="41"/>
      <c r="AK2514" s="41"/>
      <c r="AM2514" s="41"/>
      <c r="AO2514" s="41"/>
      <c r="AQ2514" s="41"/>
      <c r="AS2514" s="41"/>
      <c r="AU2514" s="41"/>
      <c r="AW2514" s="41"/>
      <c r="AY2514" s="41"/>
      <c r="BA2514" s="41"/>
      <c r="BC2514" s="41"/>
      <c r="BE2514" s="41"/>
      <c r="BG2514" s="41"/>
      <c r="BI2514" s="41"/>
      <c r="BK2514" s="41"/>
      <c r="BM2514" s="41"/>
      <c r="BO2514" s="41"/>
    </row>
    <row r="2515" spans="13:67" x14ac:dyDescent="0.2">
      <c r="M2515" s="41"/>
      <c r="O2515" s="41"/>
      <c r="Q2515" s="41"/>
      <c r="S2515" s="41"/>
      <c r="U2515" s="41"/>
      <c r="W2515" s="41"/>
      <c r="Y2515" s="41"/>
      <c r="AA2515" s="41"/>
      <c r="AC2515" s="41"/>
      <c r="AE2515" s="41"/>
      <c r="AG2515" s="41"/>
      <c r="AI2515" s="41"/>
      <c r="AK2515" s="41"/>
      <c r="AM2515" s="41"/>
      <c r="AO2515" s="41"/>
      <c r="AQ2515" s="41"/>
      <c r="AS2515" s="41"/>
      <c r="AU2515" s="41"/>
      <c r="AW2515" s="41"/>
      <c r="AY2515" s="41"/>
      <c r="BA2515" s="41"/>
      <c r="BC2515" s="41"/>
      <c r="BE2515" s="41"/>
      <c r="BG2515" s="41"/>
      <c r="BI2515" s="41"/>
      <c r="BK2515" s="41"/>
      <c r="BM2515" s="41"/>
      <c r="BO2515" s="41"/>
    </row>
    <row r="2516" spans="13:67" x14ac:dyDescent="0.2">
      <c r="M2516" s="41"/>
      <c r="O2516" s="41"/>
      <c r="Q2516" s="41"/>
      <c r="S2516" s="41"/>
      <c r="U2516" s="41"/>
      <c r="W2516" s="41"/>
      <c r="Y2516" s="41"/>
      <c r="AA2516" s="41"/>
      <c r="AC2516" s="41"/>
      <c r="AE2516" s="41"/>
      <c r="AG2516" s="41"/>
      <c r="AI2516" s="41"/>
      <c r="AK2516" s="41"/>
      <c r="AM2516" s="41"/>
      <c r="AO2516" s="41"/>
      <c r="AQ2516" s="41"/>
      <c r="AS2516" s="41"/>
      <c r="AU2516" s="41"/>
      <c r="AW2516" s="41"/>
      <c r="AY2516" s="41"/>
      <c r="BA2516" s="41"/>
      <c r="BC2516" s="41"/>
      <c r="BE2516" s="41"/>
      <c r="BG2516" s="41"/>
      <c r="BI2516" s="41"/>
      <c r="BK2516" s="41"/>
      <c r="BM2516" s="41"/>
      <c r="BO2516" s="41"/>
    </row>
    <row r="2517" spans="13:67" x14ac:dyDescent="0.2">
      <c r="M2517" s="41"/>
      <c r="O2517" s="41"/>
      <c r="Q2517" s="41"/>
      <c r="S2517" s="41"/>
      <c r="U2517" s="41"/>
      <c r="W2517" s="41"/>
      <c r="Y2517" s="41"/>
      <c r="AA2517" s="41"/>
      <c r="AC2517" s="41"/>
      <c r="AE2517" s="41"/>
      <c r="AG2517" s="41"/>
      <c r="AI2517" s="41"/>
      <c r="AK2517" s="41"/>
      <c r="AM2517" s="41"/>
      <c r="AO2517" s="41"/>
      <c r="AQ2517" s="41"/>
      <c r="AS2517" s="41"/>
      <c r="AU2517" s="41"/>
      <c r="AW2517" s="41"/>
      <c r="AY2517" s="41"/>
      <c r="BA2517" s="41"/>
      <c r="BC2517" s="41"/>
      <c r="BE2517" s="41"/>
      <c r="BG2517" s="41"/>
      <c r="BI2517" s="41"/>
      <c r="BK2517" s="41"/>
      <c r="BM2517" s="41"/>
      <c r="BO2517" s="41"/>
    </row>
    <row r="2518" spans="13:67" x14ac:dyDescent="0.2">
      <c r="M2518" s="41"/>
      <c r="O2518" s="41"/>
      <c r="Q2518" s="41"/>
      <c r="S2518" s="41"/>
      <c r="U2518" s="41"/>
      <c r="W2518" s="41"/>
      <c r="Y2518" s="41"/>
      <c r="AA2518" s="41"/>
      <c r="AC2518" s="41"/>
      <c r="AE2518" s="41"/>
      <c r="AG2518" s="41"/>
      <c r="AI2518" s="41"/>
      <c r="AK2518" s="41"/>
      <c r="AM2518" s="41"/>
      <c r="AO2518" s="41"/>
      <c r="AQ2518" s="41"/>
      <c r="AS2518" s="41"/>
      <c r="AU2518" s="41"/>
      <c r="AW2518" s="41"/>
      <c r="AY2518" s="41"/>
      <c r="BA2518" s="41"/>
      <c r="BC2518" s="41"/>
      <c r="BE2518" s="41"/>
      <c r="BG2518" s="41"/>
      <c r="BI2518" s="41"/>
      <c r="BK2518" s="41"/>
      <c r="BM2518" s="41"/>
      <c r="BO2518" s="41"/>
    </row>
    <row r="2519" spans="13:67" x14ac:dyDescent="0.2">
      <c r="M2519" s="41"/>
      <c r="O2519" s="41"/>
      <c r="Q2519" s="41"/>
      <c r="S2519" s="41"/>
      <c r="U2519" s="41"/>
      <c r="W2519" s="41"/>
      <c r="Y2519" s="41"/>
      <c r="AA2519" s="41"/>
      <c r="AC2519" s="41"/>
      <c r="AE2519" s="41"/>
      <c r="AG2519" s="41"/>
      <c r="AI2519" s="41"/>
      <c r="AK2519" s="41"/>
      <c r="AM2519" s="41"/>
      <c r="AO2519" s="41"/>
      <c r="AQ2519" s="41"/>
      <c r="AS2519" s="41"/>
      <c r="AU2519" s="41"/>
      <c r="AW2519" s="41"/>
      <c r="AY2519" s="41"/>
      <c r="BA2519" s="41"/>
      <c r="BC2519" s="41"/>
      <c r="BE2519" s="41"/>
      <c r="BG2519" s="41"/>
      <c r="BI2519" s="41"/>
      <c r="BK2519" s="41"/>
      <c r="BM2519" s="41"/>
      <c r="BO2519" s="41"/>
    </row>
    <row r="2520" spans="13:67" x14ac:dyDescent="0.2">
      <c r="M2520" s="41"/>
      <c r="O2520" s="41"/>
      <c r="Q2520" s="41"/>
      <c r="S2520" s="41"/>
      <c r="U2520" s="41"/>
      <c r="W2520" s="41"/>
      <c r="Y2520" s="41"/>
      <c r="AA2520" s="41"/>
      <c r="AC2520" s="41"/>
      <c r="AE2520" s="41"/>
      <c r="AG2520" s="41"/>
      <c r="AI2520" s="41"/>
      <c r="AK2520" s="41"/>
      <c r="AM2520" s="41"/>
      <c r="AO2520" s="41"/>
      <c r="AQ2520" s="41"/>
      <c r="AS2520" s="41"/>
      <c r="AU2520" s="41"/>
      <c r="AW2520" s="41"/>
      <c r="AY2520" s="41"/>
      <c r="BA2520" s="41"/>
      <c r="BC2520" s="41"/>
      <c r="BE2520" s="41"/>
      <c r="BG2520" s="41"/>
      <c r="BI2520" s="41"/>
      <c r="BK2520" s="41"/>
      <c r="BM2520" s="41"/>
      <c r="BO2520" s="41"/>
    </row>
    <row r="2521" spans="13:67" x14ac:dyDescent="0.2">
      <c r="M2521" s="41"/>
      <c r="O2521" s="41"/>
      <c r="Q2521" s="41"/>
      <c r="S2521" s="41"/>
      <c r="U2521" s="41"/>
      <c r="W2521" s="41"/>
      <c r="Y2521" s="41"/>
      <c r="AA2521" s="41"/>
      <c r="AC2521" s="41"/>
      <c r="AE2521" s="41"/>
      <c r="AG2521" s="41"/>
      <c r="AI2521" s="41"/>
      <c r="AK2521" s="41"/>
      <c r="AM2521" s="41"/>
      <c r="AO2521" s="41"/>
      <c r="AQ2521" s="41"/>
      <c r="AS2521" s="41"/>
      <c r="AU2521" s="41"/>
      <c r="AW2521" s="41"/>
      <c r="AY2521" s="41"/>
      <c r="BA2521" s="41"/>
      <c r="BC2521" s="41"/>
      <c r="BE2521" s="41"/>
      <c r="BG2521" s="41"/>
      <c r="BI2521" s="41"/>
      <c r="BK2521" s="41"/>
      <c r="BM2521" s="41"/>
      <c r="BO2521" s="41"/>
    </row>
    <row r="2522" spans="13:67" x14ac:dyDescent="0.2">
      <c r="M2522" s="41"/>
      <c r="O2522" s="41"/>
      <c r="Q2522" s="41"/>
      <c r="S2522" s="41"/>
      <c r="U2522" s="41"/>
      <c r="W2522" s="41"/>
      <c r="Y2522" s="41"/>
      <c r="AA2522" s="41"/>
      <c r="AC2522" s="41"/>
      <c r="AE2522" s="41"/>
      <c r="AG2522" s="41"/>
      <c r="AI2522" s="41"/>
      <c r="AK2522" s="41"/>
      <c r="AM2522" s="41"/>
      <c r="AO2522" s="41"/>
      <c r="AQ2522" s="41"/>
      <c r="AS2522" s="41"/>
      <c r="AU2522" s="41"/>
      <c r="AW2522" s="41"/>
      <c r="AY2522" s="41"/>
      <c r="BA2522" s="41"/>
      <c r="BC2522" s="41"/>
      <c r="BE2522" s="41"/>
      <c r="BG2522" s="41"/>
      <c r="BI2522" s="41"/>
      <c r="BK2522" s="41"/>
      <c r="BM2522" s="41"/>
      <c r="BO2522" s="41"/>
    </row>
    <row r="2523" spans="13:67" x14ac:dyDescent="0.2">
      <c r="M2523" s="41"/>
      <c r="O2523" s="41"/>
      <c r="Q2523" s="41"/>
      <c r="S2523" s="41"/>
      <c r="U2523" s="41"/>
      <c r="W2523" s="41"/>
      <c r="Y2523" s="41"/>
      <c r="AA2523" s="41"/>
      <c r="AC2523" s="41"/>
      <c r="AE2523" s="41"/>
      <c r="AG2523" s="41"/>
      <c r="AI2523" s="41"/>
      <c r="AK2523" s="41"/>
      <c r="AM2523" s="41"/>
      <c r="AO2523" s="41"/>
      <c r="AQ2523" s="41"/>
      <c r="AS2523" s="41"/>
      <c r="AU2523" s="41"/>
      <c r="AW2523" s="41"/>
      <c r="AY2523" s="41"/>
      <c r="BA2523" s="41"/>
      <c r="BC2523" s="41"/>
      <c r="BE2523" s="41"/>
      <c r="BG2523" s="41"/>
      <c r="BI2523" s="41"/>
      <c r="BK2523" s="41"/>
      <c r="BM2523" s="41"/>
      <c r="BO2523" s="41"/>
    </row>
    <row r="2524" spans="13:67" x14ac:dyDescent="0.2">
      <c r="M2524" s="41"/>
      <c r="O2524" s="41"/>
      <c r="Q2524" s="41"/>
      <c r="S2524" s="41"/>
      <c r="U2524" s="41"/>
      <c r="W2524" s="41"/>
      <c r="Y2524" s="41"/>
      <c r="AA2524" s="41"/>
      <c r="AC2524" s="41"/>
      <c r="AE2524" s="41"/>
      <c r="AG2524" s="41"/>
      <c r="AI2524" s="41"/>
      <c r="AK2524" s="41"/>
      <c r="AM2524" s="41"/>
      <c r="AO2524" s="41"/>
      <c r="AQ2524" s="41"/>
      <c r="AS2524" s="41"/>
      <c r="AU2524" s="41"/>
      <c r="AW2524" s="41"/>
      <c r="AY2524" s="41"/>
      <c r="BA2524" s="41"/>
      <c r="BC2524" s="41"/>
      <c r="BE2524" s="41"/>
      <c r="BG2524" s="41"/>
      <c r="BI2524" s="41"/>
      <c r="BK2524" s="41"/>
      <c r="BM2524" s="41"/>
      <c r="BO2524" s="41"/>
    </row>
    <row r="2525" spans="13:67" x14ac:dyDescent="0.2">
      <c r="M2525" s="41"/>
      <c r="O2525" s="41"/>
      <c r="Q2525" s="41"/>
      <c r="S2525" s="41"/>
      <c r="U2525" s="41"/>
      <c r="W2525" s="41"/>
      <c r="Y2525" s="41"/>
      <c r="AA2525" s="41"/>
      <c r="AC2525" s="41"/>
      <c r="AE2525" s="41"/>
      <c r="AG2525" s="41"/>
      <c r="AI2525" s="41"/>
      <c r="AK2525" s="41"/>
      <c r="AM2525" s="41"/>
      <c r="AO2525" s="41"/>
      <c r="AQ2525" s="41"/>
      <c r="AS2525" s="41"/>
      <c r="AU2525" s="41"/>
      <c r="AW2525" s="41"/>
      <c r="AY2525" s="41"/>
      <c r="BA2525" s="41"/>
      <c r="BC2525" s="41"/>
      <c r="BE2525" s="41"/>
      <c r="BG2525" s="41"/>
      <c r="BI2525" s="41"/>
      <c r="BK2525" s="41"/>
      <c r="BM2525" s="41"/>
      <c r="BO2525" s="41"/>
    </row>
    <row r="2526" spans="13:67" x14ac:dyDescent="0.2">
      <c r="M2526" s="41"/>
      <c r="O2526" s="41"/>
      <c r="Q2526" s="41"/>
      <c r="S2526" s="41"/>
      <c r="U2526" s="41"/>
      <c r="W2526" s="41"/>
      <c r="Y2526" s="41"/>
      <c r="AA2526" s="41"/>
      <c r="AC2526" s="41"/>
      <c r="AE2526" s="41"/>
      <c r="AG2526" s="41"/>
      <c r="AI2526" s="41"/>
      <c r="AK2526" s="41"/>
      <c r="AM2526" s="41"/>
      <c r="AO2526" s="41"/>
      <c r="AQ2526" s="41"/>
      <c r="AS2526" s="41"/>
      <c r="AU2526" s="41"/>
      <c r="AW2526" s="41"/>
      <c r="AY2526" s="41"/>
      <c r="BA2526" s="41"/>
      <c r="BC2526" s="41"/>
      <c r="BE2526" s="41"/>
      <c r="BG2526" s="41"/>
      <c r="BI2526" s="41"/>
      <c r="BK2526" s="41"/>
      <c r="BM2526" s="41"/>
      <c r="BO2526" s="41"/>
    </row>
    <row r="2527" spans="13:67" x14ac:dyDescent="0.2">
      <c r="M2527" s="41"/>
      <c r="O2527" s="41"/>
      <c r="Q2527" s="41"/>
      <c r="S2527" s="41"/>
      <c r="U2527" s="41"/>
      <c r="W2527" s="41"/>
      <c r="Y2527" s="41"/>
      <c r="AA2527" s="41"/>
      <c r="AC2527" s="41"/>
      <c r="AE2527" s="41"/>
      <c r="AG2527" s="41"/>
      <c r="AI2527" s="41"/>
      <c r="AK2527" s="41"/>
      <c r="AM2527" s="41"/>
      <c r="AO2527" s="41"/>
      <c r="AQ2527" s="41"/>
      <c r="AS2527" s="41"/>
      <c r="AU2527" s="41"/>
      <c r="AW2527" s="41"/>
      <c r="AY2527" s="41"/>
      <c r="BA2527" s="41"/>
      <c r="BC2527" s="41"/>
      <c r="BE2527" s="41"/>
      <c r="BG2527" s="41"/>
      <c r="BI2527" s="41"/>
      <c r="BK2527" s="41"/>
      <c r="BM2527" s="41"/>
      <c r="BO2527" s="41"/>
    </row>
    <row r="2528" spans="13:67" x14ac:dyDescent="0.2">
      <c r="M2528" s="41"/>
      <c r="O2528" s="41"/>
      <c r="Q2528" s="41"/>
      <c r="S2528" s="41"/>
      <c r="U2528" s="41"/>
      <c r="W2528" s="41"/>
      <c r="Y2528" s="41"/>
      <c r="AA2528" s="41"/>
      <c r="AC2528" s="41"/>
      <c r="AE2528" s="41"/>
      <c r="AG2528" s="41"/>
      <c r="AI2528" s="41"/>
      <c r="AK2528" s="41"/>
      <c r="AM2528" s="41"/>
      <c r="AO2528" s="41"/>
      <c r="AQ2528" s="41"/>
      <c r="AS2528" s="41"/>
      <c r="AU2528" s="41"/>
      <c r="AW2528" s="41"/>
      <c r="AY2528" s="41"/>
      <c r="BA2528" s="41"/>
      <c r="BC2528" s="41"/>
      <c r="BE2528" s="41"/>
      <c r="BG2528" s="41"/>
      <c r="BI2528" s="41"/>
      <c r="BK2528" s="41"/>
      <c r="BM2528" s="41"/>
      <c r="BO2528" s="41"/>
    </row>
    <row r="2529" spans="13:67" x14ac:dyDescent="0.2">
      <c r="M2529" s="41"/>
      <c r="O2529" s="41"/>
      <c r="Q2529" s="41"/>
      <c r="S2529" s="41"/>
      <c r="U2529" s="41"/>
      <c r="W2529" s="41"/>
      <c r="Y2529" s="41"/>
      <c r="AA2529" s="41"/>
      <c r="AC2529" s="41"/>
      <c r="AE2529" s="41"/>
      <c r="AG2529" s="41"/>
      <c r="AI2529" s="41"/>
      <c r="AK2529" s="41"/>
      <c r="AM2529" s="41"/>
      <c r="AO2529" s="41"/>
      <c r="AQ2529" s="41"/>
      <c r="AS2529" s="41"/>
      <c r="AU2529" s="41"/>
      <c r="AW2529" s="41"/>
      <c r="AY2529" s="41"/>
      <c r="BA2529" s="41"/>
      <c r="BC2529" s="41"/>
      <c r="BE2529" s="41"/>
      <c r="BG2529" s="41"/>
      <c r="BI2529" s="41"/>
      <c r="BK2529" s="41"/>
      <c r="BM2529" s="41"/>
      <c r="BO2529" s="41"/>
    </row>
    <row r="2530" spans="13:67" x14ac:dyDescent="0.2">
      <c r="M2530" s="41"/>
      <c r="O2530" s="41"/>
      <c r="Q2530" s="41"/>
      <c r="S2530" s="41"/>
      <c r="U2530" s="41"/>
      <c r="W2530" s="41"/>
      <c r="Y2530" s="41"/>
      <c r="AA2530" s="41"/>
      <c r="AC2530" s="41"/>
      <c r="AE2530" s="41"/>
      <c r="AG2530" s="41"/>
      <c r="AI2530" s="41"/>
      <c r="AK2530" s="41"/>
      <c r="AM2530" s="41"/>
      <c r="AO2530" s="41"/>
      <c r="AQ2530" s="41"/>
      <c r="AS2530" s="41"/>
      <c r="AU2530" s="41"/>
      <c r="AW2530" s="41"/>
      <c r="AY2530" s="41"/>
      <c r="BA2530" s="41"/>
      <c r="BC2530" s="41"/>
      <c r="BE2530" s="41"/>
      <c r="BG2530" s="41"/>
      <c r="BI2530" s="41"/>
      <c r="BK2530" s="41"/>
      <c r="BM2530" s="41"/>
      <c r="BO2530" s="41"/>
    </row>
    <row r="2531" spans="13:67" x14ac:dyDescent="0.2">
      <c r="M2531" s="41"/>
      <c r="O2531" s="41"/>
      <c r="Q2531" s="41"/>
      <c r="S2531" s="41"/>
      <c r="U2531" s="41"/>
      <c r="W2531" s="41"/>
      <c r="Y2531" s="41"/>
      <c r="AA2531" s="41"/>
      <c r="AC2531" s="41"/>
      <c r="AE2531" s="41"/>
      <c r="AG2531" s="41"/>
      <c r="AI2531" s="41"/>
      <c r="AK2531" s="41"/>
      <c r="AM2531" s="41"/>
      <c r="AO2531" s="41"/>
      <c r="AQ2531" s="41"/>
      <c r="AS2531" s="41"/>
      <c r="AU2531" s="41"/>
      <c r="AW2531" s="41"/>
      <c r="AY2531" s="41"/>
      <c r="BA2531" s="41"/>
      <c r="BC2531" s="41"/>
      <c r="BE2531" s="41"/>
      <c r="BG2531" s="41"/>
      <c r="BI2531" s="41"/>
      <c r="BK2531" s="41"/>
      <c r="BM2531" s="41"/>
      <c r="BO2531" s="41"/>
    </row>
    <row r="2532" spans="13:67" x14ac:dyDescent="0.2">
      <c r="M2532" s="41"/>
      <c r="O2532" s="41"/>
      <c r="Q2532" s="41"/>
      <c r="S2532" s="41"/>
      <c r="U2532" s="41"/>
      <c r="W2532" s="41"/>
      <c r="Y2532" s="41"/>
      <c r="AA2532" s="41"/>
      <c r="AC2532" s="41"/>
      <c r="AE2532" s="41"/>
      <c r="AG2532" s="41"/>
      <c r="AI2532" s="41"/>
      <c r="AK2532" s="41"/>
      <c r="AM2532" s="41"/>
      <c r="AO2532" s="41"/>
      <c r="AQ2532" s="41"/>
      <c r="AS2532" s="41"/>
      <c r="AU2532" s="41"/>
      <c r="AW2532" s="41"/>
      <c r="AY2532" s="41"/>
      <c r="BA2532" s="41"/>
      <c r="BC2532" s="41"/>
      <c r="BE2532" s="41"/>
      <c r="BG2532" s="41"/>
      <c r="BI2532" s="41"/>
      <c r="BK2532" s="41"/>
      <c r="BM2532" s="41"/>
      <c r="BO2532" s="41"/>
    </row>
    <row r="2533" spans="13:67" x14ac:dyDescent="0.2">
      <c r="M2533" s="41"/>
      <c r="O2533" s="41"/>
      <c r="Q2533" s="41"/>
      <c r="S2533" s="41"/>
      <c r="U2533" s="41"/>
      <c r="W2533" s="41"/>
      <c r="Y2533" s="41"/>
      <c r="AA2533" s="41"/>
      <c r="AC2533" s="41"/>
      <c r="AE2533" s="41"/>
      <c r="AG2533" s="41"/>
      <c r="AI2533" s="41"/>
      <c r="AK2533" s="41"/>
      <c r="AM2533" s="41"/>
      <c r="AO2533" s="41"/>
      <c r="AQ2533" s="41"/>
      <c r="AS2533" s="41"/>
      <c r="AU2533" s="41"/>
      <c r="AW2533" s="41"/>
      <c r="AY2533" s="41"/>
      <c r="BA2533" s="41"/>
      <c r="BC2533" s="41"/>
      <c r="BE2533" s="41"/>
      <c r="BG2533" s="41"/>
      <c r="BI2533" s="41"/>
      <c r="BK2533" s="41"/>
      <c r="BM2533" s="41"/>
      <c r="BO2533" s="41"/>
    </row>
    <row r="2534" spans="13:67" x14ac:dyDescent="0.2">
      <c r="M2534" s="41"/>
      <c r="O2534" s="41"/>
      <c r="Q2534" s="41"/>
      <c r="S2534" s="41"/>
      <c r="U2534" s="41"/>
      <c r="W2534" s="41"/>
      <c r="Y2534" s="41"/>
      <c r="AA2534" s="41"/>
      <c r="AC2534" s="41"/>
      <c r="AE2534" s="41"/>
      <c r="AG2534" s="41"/>
      <c r="AI2534" s="41"/>
      <c r="AK2534" s="41"/>
      <c r="AM2534" s="41"/>
      <c r="AO2534" s="41"/>
      <c r="AQ2534" s="41"/>
      <c r="AS2534" s="41"/>
      <c r="AU2534" s="41"/>
      <c r="AW2534" s="41"/>
      <c r="AY2534" s="41"/>
      <c r="BA2534" s="41"/>
      <c r="BC2534" s="41"/>
      <c r="BE2534" s="41"/>
      <c r="BG2534" s="41"/>
      <c r="BI2534" s="41"/>
      <c r="BK2534" s="41"/>
      <c r="BM2534" s="41"/>
      <c r="BO2534" s="41"/>
    </row>
    <row r="2535" spans="13:67" x14ac:dyDescent="0.2">
      <c r="M2535" s="41"/>
      <c r="O2535" s="41"/>
      <c r="Q2535" s="41"/>
      <c r="S2535" s="41"/>
      <c r="U2535" s="41"/>
      <c r="W2535" s="41"/>
      <c r="Y2535" s="41"/>
      <c r="AA2535" s="41"/>
      <c r="AC2535" s="41"/>
      <c r="AE2535" s="41"/>
      <c r="AG2535" s="41"/>
      <c r="AI2535" s="41"/>
      <c r="AK2535" s="41"/>
      <c r="AM2535" s="41"/>
      <c r="AO2535" s="41"/>
      <c r="AQ2535" s="41"/>
      <c r="AS2535" s="41"/>
      <c r="AU2535" s="41"/>
      <c r="AW2535" s="41"/>
      <c r="AY2535" s="41"/>
      <c r="BA2535" s="41"/>
      <c r="BC2535" s="41"/>
      <c r="BE2535" s="41"/>
      <c r="BG2535" s="41"/>
      <c r="BI2535" s="41"/>
      <c r="BK2535" s="41"/>
      <c r="BM2535" s="41"/>
      <c r="BO2535" s="41"/>
    </row>
    <row r="2536" spans="13:67" x14ac:dyDescent="0.2">
      <c r="M2536" s="41"/>
      <c r="O2536" s="41"/>
      <c r="Q2536" s="41"/>
      <c r="S2536" s="41"/>
      <c r="U2536" s="41"/>
      <c r="W2536" s="41"/>
      <c r="Y2536" s="41"/>
      <c r="AA2536" s="41"/>
      <c r="AC2536" s="41"/>
      <c r="AE2536" s="41"/>
      <c r="AG2536" s="41"/>
      <c r="AI2536" s="41"/>
      <c r="AK2536" s="41"/>
      <c r="AM2536" s="41"/>
      <c r="AO2536" s="41"/>
      <c r="AQ2536" s="41"/>
      <c r="AS2536" s="41"/>
      <c r="AU2536" s="41"/>
      <c r="AW2536" s="41"/>
      <c r="AY2536" s="41"/>
      <c r="BA2536" s="41"/>
      <c r="BC2536" s="41"/>
      <c r="BE2536" s="41"/>
      <c r="BG2536" s="41"/>
      <c r="BI2536" s="41"/>
      <c r="BK2536" s="41"/>
      <c r="BM2536" s="41"/>
      <c r="BO2536" s="41"/>
    </row>
    <row r="2537" spans="13:67" x14ac:dyDescent="0.2">
      <c r="M2537" s="41"/>
      <c r="O2537" s="41"/>
      <c r="Q2537" s="41"/>
      <c r="S2537" s="41"/>
      <c r="U2537" s="41"/>
      <c r="W2537" s="41"/>
      <c r="Y2537" s="41"/>
      <c r="AA2537" s="41"/>
      <c r="AC2537" s="41"/>
      <c r="AE2537" s="41"/>
      <c r="AG2537" s="41"/>
      <c r="AI2537" s="41"/>
      <c r="AK2537" s="41"/>
      <c r="AM2537" s="41"/>
      <c r="AO2537" s="41"/>
      <c r="AQ2537" s="41"/>
      <c r="AS2537" s="41"/>
      <c r="AU2537" s="41"/>
      <c r="AW2537" s="41"/>
      <c r="AY2537" s="41"/>
      <c r="BA2537" s="41"/>
      <c r="BC2537" s="41"/>
      <c r="BE2537" s="41"/>
      <c r="BG2537" s="41"/>
      <c r="BI2537" s="41"/>
      <c r="BK2537" s="41"/>
      <c r="BM2537" s="41"/>
      <c r="BO2537" s="41"/>
    </row>
    <row r="2538" spans="13:67" x14ac:dyDescent="0.2">
      <c r="M2538" s="41"/>
      <c r="O2538" s="41"/>
      <c r="Q2538" s="41"/>
      <c r="S2538" s="41"/>
      <c r="U2538" s="41"/>
      <c r="W2538" s="41"/>
      <c r="Y2538" s="41"/>
      <c r="AA2538" s="41"/>
      <c r="AC2538" s="41"/>
      <c r="AE2538" s="41"/>
      <c r="AG2538" s="41"/>
      <c r="AI2538" s="41"/>
      <c r="AK2538" s="41"/>
      <c r="AM2538" s="41"/>
      <c r="AO2538" s="41"/>
      <c r="AQ2538" s="41"/>
      <c r="AS2538" s="41"/>
      <c r="AU2538" s="41"/>
      <c r="AW2538" s="41"/>
      <c r="AY2538" s="41"/>
      <c r="BA2538" s="41"/>
      <c r="BC2538" s="41"/>
      <c r="BE2538" s="41"/>
      <c r="BG2538" s="41"/>
      <c r="BI2538" s="41"/>
      <c r="BK2538" s="41"/>
      <c r="BM2538" s="41"/>
      <c r="BO2538" s="41"/>
    </row>
    <row r="2539" spans="13:67" x14ac:dyDescent="0.2">
      <c r="M2539" s="41"/>
      <c r="O2539" s="41"/>
      <c r="Q2539" s="41"/>
      <c r="S2539" s="41"/>
      <c r="U2539" s="41"/>
      <c r="W2539" s="41"/>
      <c r="Y2539" s="41"/>
      <c r="AA2539" s="41"/>
      <c r="AC2539" s="41"/>
      <c r="AE2539" s="41"/>
      <c r="AG2539" s="41"/>
      <c r="AI2539" s="41"/>
      <c r="AK2539" s="41"/>
      <c r="AM2539" s="41"/>
      <c r="AO2539" s="41"/>
      <c r="AQ2539" s="41"/>
      <c r="AS2539" s="41"/>
      <c r="AU2539" s="41"/>
      <c r="AW2539" s="41"/>
      <c r="AY2539" s="41"/>
      <c r="BA2539" s="41"/>
      <c r="BC2539" s="41"/>
      <c r="BE2539" s="41"/>
      <c r="BG2539" s="41"/>
      <c r="BI2539" s="41"/>
      <c r="BK2539" s="41"/>
      <c r="BM2539" s="41"/>
      <c r="BO2539" s="41"/>
    </row>
    <row r="2540" spans="13:67" x14ac:dyDescent="0.2">
      <c r="M2540" s="41"/>
      <c r="O2540" s="41"/>
      <c r="Q2540" s="41"/>
      <c r="S2540" s="41"/>
      <c r="U2540" s="41"/>
      <c r="W2540" s="41"/>
      <c r="Y2540" s="41"/>
      <c r="AA2540" s="41"/>
      <c r="AC2540" s="41"/>
      <c r="AE2540" s="41"/>
      <c r="AG2540" s="41"/>
      <c r="AI2540" s="41"/>
      <c r="AK2540" s="41"/>
      <c r="AM2540" s="41"/>
      <c r="AO2540" s="41"/>
      <c r="AQ2540" s="41"/>
      <c r="AS2540" s="41"/>
      <c r="AU2540" s="41"/>
      <c r="AW2540" s="41"/>
      <c r="AY2540" s="41"/>
      <c r="BA2540" s="41"/>
      <c r="BC2540" s="41"/>
      <c r="BE2540" s="41"/>
      <c r="BG2540" s="41"/>
      <c r="BI2540" s="41"/>
      <c r="BK2540" s="41"/>
      <c r="BM2540" s="41"/>
      <c r="BO2540" s="41"/>
    </row>
    <row r="2541" spans="13:67" x14ac:dyDescent="0.2">
      <c r="M2541" s="41"/>
      <c r="O2541" s="41"/>
      <c r="Q2541" s="41"/>
      <c r="S2541" s="41"/>
      <c r="U2541" s="41"/>
      <c r="W2541" s="41"/>
      <c r="Y2541" s="41"/>
      <c r="AA2541" s="41"/>
      <c r="AC2541" s="41"/>
      <c r="AE2541" s="41"/>
      <c r="AG2541" s="41"/>
      <c r="AI2541" s="41"/>
      <c r="AK2541" s="41"/>
      <c r="AM2541" s="41"/>
      <c r="AO2541" s="41"/>
      <c r="AQ2541" s="41"/>
      <c r="AS2541" s="41"/>
      <c r="AU2541" s="41"/>
      <c r="AW2541" s="41"/>
      <c r="AY2541" s="41"/>
      <c r="BA2541" s="41"/>
      <c r="BC2541" s="41"/>
      <c r="BE2541" s="41"/>
      <c r="BG2541" s="41"/>
      <c r="BI2541" s="41"/>
      <c r="BK2541" s="41"/>
      <c r="BM2541" s="41"/>
      <c r="BO2541" s="41"/>
    </row>
    <row r="2542" spans="13:67" x14ac:dyDescent="0.2">
      <c r="M2542" s="41"/>
      <c r="O2542" s="41"/>
      <c r="Q2542" s="41"/>
      <c r="S2542" s="41"/>
      <c r="U2542" s="41"/>
      <c r="W2542" s="41"/>
      <c r="Y2542" s="41"/>
      <c r="AA2542" s="41"/>
      <c r="AC2542" s="41"/>
      <c r="AE2542" s="41"/>
      <c r="AG2542" s="41"/>
      <c r="AI2542" s="41"/>
      <c r="AK2542" s="41"/>
      <c r="AM2542" s="41"/>
      <c r="AO2542" s="41"/>
      <c r="AQ2542" s="41"/>
      <c r="AS2542" s="41"/>
      <c r="AU2542" s="41"/>
      <c r="AW2542" s="41"/>
      <c r="AY2542" s="41"/>
      <c r="BA2542" s="41"/>
      <c r="BC2542" s="41"/>
      <c r="BE2542" s="41"/>
      <c r="BG2542" s="41"/>
      <c r="BI2542" s="41"/>
      <c r="BK2542" s="41"/>
      <c r="BM2542" s="41"/>
      <c r="BO2542" s="41"/>
    </row>
    <row r="2543" spans="13:67" x14ac:dyDescent="0.2">
      <c r="M2543" s="41"/>
      <c r="O2543" s="41"/>
      <c r="Q2543" s="41"/>
      <c r="S2543" s="41"/>
      <c r="U2543" s="41"/>
      <c r="W2543" s="41"/>
      <c r="Y2543" s="41"/>
      <c r="AA2543" s="41"/>
      <c r="AC2543" s="41"/>
      <c r="AE2543" s="41"/>
      <c r="AG2543" s="41"/>
      <c r="AI2543" s="41"/>
      <c r="AK2543" s="41"/>
      <c r="AM2543" s="41"/>
      <c r="AO2543" s="41"/>
      <c r="AQ2543" s="41"/>
      <c r="AS2543" s="41"/>
      <c r="AU2543" s="41"/>
      <c r="AW2543" s="41"/>
      <c r="AY2543" s="41"/>
      <c r="BA2543" s="41"/>
      <c r="BC2543" s="41"/>
      <c r="BE2543" s="41"/>
      <c r="BG2543" s="41"/>
      <c r="BI2543" s="41"/>
      <c r="BK2543" s="41"/>
      <c r="BM2543" s="41"/>
      <c r="BO2543" s="41"/>
    </row>
    <row r="2544" spans="13:67" x14ac:dyDescent="0.2">
      <c r="M2544" s="41"/>
      <c r="O2544" s="41"/>
      <c r="Q2544" s="41"/>
      <c r="S2544" s="41"/>
      <c r="U2544" s="41"/>
      <c r="W2544" s="41"/>
      <c r="Y2544" s="41"/>
      <c r="AA2544" s="41"/>
      <c r="AC2544" s="41"/>
      <c r="AE2544" s="41"/>
      <c r="AG2544" s="41"/>
      <c r="AI2544" s="41"/>
      <c r="AK2544" s="41"/>
      <c r="AM2544" s="41"/>
      <c r="AO2544" s="41"/>
      <c r="AQ2544" s="41"/>
      <c r="AS2544" s="41"/>
      <c r="AU2544" s="41"/>
      <c r="AW2544" s="41"/>
      <c r="AY2544" s="41"/>
      <c r="BA2544" s="41"/>
      <c r="BC2544" s="41"/>
      <c r="BE2544" s="41"/>
      <c r="BG2544" s="41"/>
      <c r="BI2544" s="41"/>
      <c r="BK2544" s="41"/>
      <c r="BM2544" s="41"/>
      <c r="BO2544" s="41"/>
    </row>
    <row r="2545" spans="13:67" x14ac:dyDescent="0.2">
      <c r="M2545" s="41"/>
      <c r="O2545" s="41"/>
      <c r="Q2545" s="41"/>
      <c r="S2545" s="41"/>
      <c r="U2545" s="41"/>
      <c r="W2545" s="41"/>
      <c r="Y2545" s="41"/>
      <c r="AA2545" s="41"/>
      <c r="AC2545" s="41"/>
      <c r="AE2545" s="41"/>
      <c r="AG2545" s="41"/>
      <c r="AI2545" s="41"/>
      <c r="AK2545" s="41"/>
      <c r="AM2545" s="41"/>
      <c r="AO2545" s="41"/>
      <c r="AQ2545" s="41"/>
      <c r="AS2545" s="41"/>
      <c r="AU2545" s="41"/>
      <c r="AW2545" s="41"/>
      <c r="AY2545" s="41"/>
      <c r="BA2545" s="41"/>
      <c r="BC2545" s="41"/>
      <c r="BE2545" s="41"/>
      <c r="BG2545" s="41"/>
      <c r="BI2545" s="41"/>
      <c r="BK2545" s="41"/>
      <c r="BM2545" s="41"/>
      <c r="BO2545" s="41"/>
    </row>
    <row r="2546" spans="13:67" x14ac:dyDescent="0.2">
      <c r="M2546" s="41"/>
      <c r="O2546" s="41"/>
      <c r="Q2546" s="41"/>
      <c r="S2546" s="41"/>
      <c r="U2546" s="41"/>
      <c r="W2546" s="41"/>
      <c r="Y2546" s="41"/>
      <c r="AA2546" s="41"/>
      <c r="AC2546" s="41"/>
      <c r="AE2546" s="41"/>
      <c r="AG2546" s="41"/>
      <c r="AI2546" s="41"/>
      <c r="AK2546" s="41"/>
      <c r="AM2546" s="41"/>
      <c r="AO2546" s="41"/>
      <c r="AQ2546" s="41"/>
      <c r="AS2546" s="41"/>
      <c r="AU2546" s="41"/>
      <c r="AW2546" s="41"/>
      <c r="AY2546" s="41"/>
      <c r="BA2546" s="41"/>
      <c r="BC2546" s="41"/>
      <c r="BE2546" s="41"/>
      <c r="BG2546" s="41"/>
      <c r="BI2546" s="41"/>
      <c r="BK2546" s="41"/>
      <c r="BM2546" s="41"/>
      <c r="BO2546" s="41"/>
    </row>
    <row r="2547" spans="13:67" x14ac:dyDescent="0.2">
      <c r="M2547" s="41"/>
      <c r="O2547" s="41"/>
      <c r="Q2547" s="41"/>
      <c r="S2547" s="41"/>
      <c r="U2547" s="41"/>
      <c r="W2547" s="41"/>
      <c r="Y2547" s="41"/>
      <c r="AA2547" s="41"/>
      <c r="AC2547" s="41"/>
      <c r="AE2547" s="41"/>
      <c r="AG2547" s="41"/>
      <c r="AI2547" s="41"/>
      <c r="AK2547" s="41"/>
      <c r="AM2547" s="41"/>
      <c r="AO2547" s="41"/>
      <c r="AQ2547" s="41"/>
      <c r="AS2547" s="41"/>
      <c r="AU2547" s="41"/>
      <c r="AW2547" s="41"/>
      <c r="AY2547" s="41"/>
      <c r="BA2547" s="41"/>
      <c r="BC2547" s="41"/>
      <c r="BE2547" s="41"/>
      <c r="BG2547" s="41"/>
      <c r="BI2547" s="41"/>
      <c r="BK2547" s="41"/>
      <c r="BM2547" s="41"/>
      <c r="BO2547" s="41"/>
    </row>
    <row r="2548" spans="13:67" x14ac:dyDescent="0.2">
      <c r="M2548" s="41"/>
      <c r="O2548" s="41"/>
      <c r="Q2548" s="41"/>
      <c r="S2548" s="41"/>
      <c r="U2548" s="41"/>
      <c r="W2548" s="41"/>
      <c r="Y2548" s="41"/>
      <c r="AA2548" s="41"/>
      <c r="AC2548" s="41"/>
      <c r="AE2548" s="41"/>
      <c r="AG2548" s="41"/>
      <c r="AI2548" s="41"/>
      <c r="AK2548" s="41"/>
      <c r="AM2548" s="41"/>
      <c r="AO2548" s="41"/>
      <c r="AQ2548" s="41"/>
      <c r="AS2548" s="41"/>
      <c r="AU2548" s="41"/>
      <c r="AW2548" s="41"/>
      <c r="AY2548" s="41"/>
      <c r="BA2548" s="41"/>
      <c r="BC2548" s="41"/>
      <c r="BE2548" s="41"/>
      <c r="BG2548" s="41"/>
      <c r="BI2548" s="41"/>
      <c r="BK2548" s="41"/>
      <c r="BM2548" s="41"/>
      <c r="BO2548" s="41"/>
    </row>
    <row r="2549" spans="13:67" x14ac:dyDescent="0.2">
      <c r="M2549" s="41"/>
      <c r="O2549" s="41"/>
      <c r="Q2549" s="41"/>
      <c r="S2549" s="41"/>
      <c r="U2549" s="41"/>
      <c r="W2549" s="41"/>
      <c r="Y2549" s="41"/>
      <c r="AA2549" s="41"/>
      <c r="AC2549" s="41"/>
      <c r="AE2549" s="41"/>
      <c r="AG2549" s="41"/>
      <c r="AI2549" s="41"/>
      <c r="AK2549" s="41"/>
      <c r="AM2549" s="41"/>
      <c r="AO2549" s="41"/>
      <c r="AQ2549" s="41"/>
      <c r="AS2549" s="41"/>
      <c r="AU2549" s="41"/>
      <c r="AW2549" s="41"/>
      <c r="AY2549" s="41"/>
      <c r="BA2549" s="41"/>
      <c r="BC2549" s="41"/>
      <c r="BE2549" s="41"/>
      <c r="BG2549" s="41"/>
      <c r="BI2549" s="41"/>
      <c r="BK2549" s="41"/>
      <c r="BM2549" s="41"/>
      <c r="BO2549" s="41"/>
    </row>
    <row r="2550" spans="13:67" x14ac:dyDescent="0.2">
      <c r="M2550" s="41"/>
      <c r="O2550" s="41"/>
      <c r="Q2550" s="41"/>
      <c r="S2550" s="41"/>
      <c r="U2550" s="41"/>
      <c r="W2550" s="41"/>
      <c r="Y2550" s="41"/>
      <c r="AA2550" s="41"/>
      <c r="AC2550" s="41"/>
      <c r="AE2550" s="41"/>
      <c r="AG2550" s="41"/>
      <c r="AI2550" s="41"/>
      <c r="AK2550" s="41"/>
      <c r="AM2550" s="41"/>
      <c r="AO2550" s="41"/>
      <c r="AQ2550" s="41"/>
      <c r="AS2550" s="41"/>
      <c r="AU2550" s="41"/>
      <c r="AW2550" s="41"/>
      <c r="AY2550" s="41"/>
      <c r="BA2550" s="41"/>
      <c r="BC2550" s="41"/>
      <c r="BE2550" s="41"/>
      <c r="BG2550" s="41"/>
      <c r="BI2550" s="41"/>
      <c r="BK2550" s="41"/>
      <c r="BM2550" s="41"/>
      <c r="BO2550" s="41"/>
    </row>
    <row r="2551" spans="13:67" x14ac:dyDescent="0.2">
      <c r="M2551" s="41"/>
      <c r="O2551" s="41"/>
      <c r="Q2551" s="41"/>
      <c r="S2551" s="41"/>
      <c r="U2551" s="41"/>
      <c r="W2551" s="41"/>
      <c r="Y2551" s="41"/>
      <c r="AA2551" s="41"/>
      <c r="AC2551" s="41"/>
      <c r="AE2551" s="41"/>
      <c r="AG2551" s="41"/>
      <c r="AI2551" s="41"/>
      <c r="AK2551" s="41"/>
      <c r="AM2551" s="41"/>
      <c r="AO2551" s="41"/>
      <c r="AQ2551" s="41"/>
      <c r="AS2551" s="41"/>
      <c r="AU2551" s="41"/>
      <c r="AW2551" s="41"/>
      <c r="AY2551" s="41"/>
      <c r="BA2551" s="41"/>
      <c r="BC2551" s="41"/>
      <c r="BE2551" s="41"/>
      <c r="BG2551" s="41"/>
      <c r="BI2551" s="41"/>
      <c r="BK2551" s="41"/>
      <c r="BM2551" s="41"/>
      <c r="BO2551" s="41"/>
    </row>
    <row r="2552" spans="13:67" x14ac:dyDescent="0.2">
      <c r="M2552" s="41"/>
      <c r="O2552" s="41"/>
      <c r="Q2552" s="41"/>
      <c r="S2552" s="41"/>
      <c r="U2552" s="41"/>
      <c r="W2552" s="41"/>
      <c r="Y2552" s="41"/>
      <c r="AA2552" s="41"/>
      <c r="AC2552" s="41"/>
      <c r="AE2552" s="41"/>
      <c r="AG2552" s="41"/>
      <c r="AI2552" s="41"/>
      <c r="AK2552" s="41"/>
      <c r="AM2552" s="41"/>
      <c r="AO2552" s="41"/>
      <c r="AQ2552" s="41"/>
      <c r="AS2552" s="41"/>
      <c r="AU2552" s="41"/>
      <c r="AW2552" s="41"/>
      <c r="AY2552" s="41"/>
      <c r="BA2552" s="41"/>
      <c r="BC2552" s="41"/>
      <c r="BE2552" s="41"/>
      <c r="BG2552" s="41"/>
      <c r="BI2552" s="41"/>
      <c r="BK2552" s="41"/>
      <c r="BM2552" s="41"/>
      <c r="BO2552" s="41"/>
    </row>
    <row r="2553" spans="13:67" x14ac:dyDescent="0.2">
      <c r="M2553" s="41"/>
      <c r="O2553" s="41"/>
      <c r="Q2553" s="41"/>
      <c r="S2553" s="41"/>
      <c r="U2553" s="41"/>
      <c r="W2553" s="41"/>
      <c r="Y2553" s="41"/>
      <c r="AA2553" s="41"/>
      <c r="AC2553" s="41"/>
      <c r="AE2553" s="41"/>
      <c r="AG2553" s="41"/>
      <c r="AI2553" s="41"/>
      <c r="AK2553" s="41"/>
      <c r="AM2553" s="41"/>
      <c r="AO2553" s="41"/>
      <c r="AQ2553" s="41"/>
      <c r="AS2553" s="41"/>
      <c r="AU2553" s="41"/>
      <c r="AW2553" s="41"/>
      <c r="AY2553" s="41"/>
      <c r="BA2553" s="41"/>
      <c r="BC2553" s="41"/>
      <c r="BE2553" s="41"/>
      <c r="BG2553" s="41"/>
      <c r="BI2553" s="41"/>
      <c r="BK2553" s="41"/>
      <c r="BM2553" s="41"/>
      <c r="BO2553" s="41"/>
    </row>
    <row r="2554" spans="13:67" x14ac:dyDescent="0.2">
      <c r="M2554" s="41"/>
      <c r="O2554" s="41"/>
      <c r="Q2554" s="41"/>
      <c r="S2554" s="41"/>
      <c r="U2554" s="41"/>
      <c r="W2554" s="41"/>
      <c r="Y2554" s="41"/>
      <c r="AA2554" s="41"/>
      <c r="AC2554" s="41"/>
      <c r="AE2554" s="41"/>
      <c r="AG2554" s="41"/>
      <c r="AI2554" s="41"/>
      <c r="AK2554" s="41"/>
      <c r="AM2554" s="41"/>
      <c r="AO2554" s="41"/>
      <c r="AQ2554" s="41"/>
      <c r="AS2554" s="41"/>
      <c r="AU2554" s="41"/>
      <c r="AW2554" s="41"/>
      <c r="AY2554" s="41"/>
      <c r="BA2554" s="41"/>
      <c r="BC2554" s="41"/>
      <c r="BE2554" s="41"/>
      <c r="BG2554" s="41"/>
      <c r="BI2554" s="41"/>
      <c r="BK2554" s="41"/>
      <c r="BM2554" s="41"/>
      <c r="BO2554" s="41"/>
    </row>
    <row r="2555" spans="13:67" x14ac:dyDescent="0.2">
      <c r="M2555" s="41"/>
      <c r="O2555" s="41"/>
      <c r="Q2555" s="41"/>
      <c r="S2555" s="41"/>
      <c r="U2555" s="41"/>
      <c r="W2555" s="41"/>
      <c r="Y2555" s="41"/>
      <c r="AA2555" s="41"/>
      <c r="AC2555" s="41"/>
      <c r="AE2555" s="41"/>
      <c r="AG2555" s="41"/>
      <c r="AI2555" s="41"/>
      <c r="AK2555" s="41"/>
      <c r="AM2555" s="41"/>
      <c r="AO2555" s="41"/>
      <c r="AQ2555" s="41"/>
      <c r="AS2555" s="41"/>
      <c r="AU2555" s="41"/>
      <c r="AW2555" s="41"/>
      <c r="AY2555" s="41"/>
      <c r="BA2555" s="41"/>
      <c r="BC2555" s="41"/>
      <c r="BE2555" s="41"/>
      <c r="BG2555" s="41"/>
      <c r="BI2555" s="41"/>
      <c r="BK2555" s="41"/>
      <c r="BM2555" s="41"/>
      <c r="BO2555" s="41"/>
    </row>
    <row r="2556" spans="13:67" x14ac:dyDescent="0.2">
      <c r="M2556" s="41"/>
      <c r="O2556" s="41"/>
      <c r="Q2556" s="41"/>
      <c r="S2556" s="41"/>
      <c r="U2556" s="41"/>
      <c r="W2556" s="41"/>
      <c r="Y2556" s="41"/>
      <c r="AA2556" s="41"/>
      <c r="AC2556" s="41"/>
      <c r="AE2556" s="41"/>
      <c r="AG2556" s="41"/>
      <c r="AI2556" s="41"/>
      <c r="AK2556" s="41"/>
      <c r="AM2556" s="41"/>
      <c r="AO2556" s="41"/>
      <c r="AQ2556" s="41"/>
      <c r="AS2556" s="41"/>
      <c r="AU2556" s="41"/>
      <c r="AW2556" s="41"/>
      <c r="AY2556" s="41"/>
      <c r="BA2556" s="41"/>
      <c r="BC2556" s="41"/>
      <c r="BE2556" s="41"/>
      <c r="BG2556" s="41"/>
      <c r="BI2556" s="41"/>
      <c r="BK2556" s="41"/>
      <c r="BM2556" s="41"/>
      <c r="BO2556" s="41"/>
    </row>
    <row r="2557" spans="13:67" x14ac:dyDescent="0.2">
      <c r="M2557" s="41"/>
      <c r="O2557" s="41"/>
      <c r="Q2557" s="41"/>
      <c r="S2557" s="41"/>
      <c r="U2557" s="41"/>
      <c r="W2557" s="41"/>
      <c r="Y2557" s="41"/>
      <c r="AA2557" s="41"/>
      <c r="AC2557" s="41"/>
      <c r="AE2557" s="41"/>
      <c r="AG2557" s="41"/>
      <c r="AI2557" s="41"/>
      <c r="AK2557" s="41"/>
      <c r="AM2557" s="41"/>
      <c r="AO2557" s="41"/>
      <c r="AQ2557" s="41"/>
      <c r="AS2557" s="41"/>
      <c r="AU2557" s="41"/>
      <c r="AW2557" s="41"/>
      <c r="AY2557" s="41"/>
      <c r="BA2557" s="41"/>
      <c r="BC2557" s="41"/>
      <c r="BE2557" s="41"/>
      <c r="BG2557" s="41"/>
      <c r="BI2557" s="41"/>
      <c r="BK2557" s="41"/>
      <c r="BM2557" s="41"/>
      <c r="BO2557" s="41"/>
    </row>
    <row r="2558" spans="13:67" x14ac:dyDescent="0.2">
      <c r="M2558" s="41"/>
      <c r="O2558" s="41"/>
      <c r="Q2558" s="41"/>
      <c r="S2558" s="41"/>
      <c r="U2558" s="41"/>
      <c r="W2558" s="41"/>
      <c r="Y2558" s="41"/>
      <c r="AA2558" s="41"/>
      <c r="AC2558" s="41"/>
      <c r="AE2558" s="41"/>
      <c r="AG2558" s="41"/>
      <c r="AI2558" s="41"/>
      <c r="AK2558" s="41"/>
      <c r="AM2558" s="41"/>
      <c r="AO2558" s="41"/>
      <c r="AQ2558" s="41"/>
      <c r="AS2558" s="41"/>
      <c r="AU2558" s="41"/>
      <c r="AW2558" s="41"/>
      <c r="AY2558" s="41"/>
      <c r="BA2558" s="41"/>
      <c r="BC2558" s="41"/>
      <c r="BE2558" s="41"/>
      <c r="BG2558" s="41"/>
      <c r="BI2558" s="41"/>
      <c r="BK2558" s="41"/>
      <c r="BM2558" s="41"/>
      <c r="BO2558" s="41"/>
    </row>
    <row r="2559" spans="13:67" x14ac:dyDescent="0.2">
      <c r="M2559" s="41"/>
      <c r="O2559" s="41"/>
      <c r="Q2559" s="41"/>
      <c r="S2559" s="41"/>
      <c r="U2559" s="41"/>
      <c r="W2559" s="41"/>
      <c r="Y2559" s="41"/>
      <c r="AA2559" s="41"/>
      <c r="AC2559" s="41"/>
      <c r="AE2559" s="41"/>
      <c r="AG2559" s="41"/>
      <c r="AI2559" s="41"/>
      <c r="AK2559" s="41"/>
      <c r="AM2559" s="41"/>
      <c r="AO2559" s="41"/>
      <c r="AQ2559" s="41"/>
      <c r="AS2559" s="41"/>
      <c r="AU2559" s="41"/>
      <c r="AW2559" s="41"/>
      <c r="AY2559" s="41"/>
      <c r="BA2559" s="41"/>
      <c r="BC2559" s="41"/>
      <c r="BE2559" s="41"/>
      <c r="BG2559" s="41"/>
      <c r="BI2559" s="41"/>
      <c r="BK2559" s="41"/>
      <c r="BM2559" s="41"/>
      <c r="BO2559" s="41"/>
    </row>
    <row r="2560" spans="13:67" x14ac:dyDescent="0.2">
      <c r="M2560" s="41"/>
      <c r="O2560" s="41"/>
      <c r="Q2560" s="41"/>
      <c r="S2560" s="41"/>
      <c r="U2560" s="41"/>
      <c r="W2560" s="41"/>
      <c r="Y2560" s="41"/>
      <c r="AA2560" s="41"/>
      <c r="AC2560" s="41"/>
      <c r="AE2560" s="41"/>
      <c r="AG2560" s="41"/>
      <c r="AI2560" s="41"/>
      <c r="AK2560" s="41"/>
      <c r="AM2560" s="41"/>
      <c r="AO2560" s="41"/>
      <c r="AQ2560" s="41"/>
      <c r="AS2560" s="41"/>
      <c r="AU2560" s="41"/>
      <c r="AW2560" s="41"/>
      <c r="AY2560" s="41"/>
      <c r="BA2560" s="41"/>
      <c r="BC2560" s="41"/>
      <c r="BE2560" s="41"/>
      <c r="BG2560" s="41"/>
      <c r="BI2560" s="41"/>
      <c r="BK2560" s="41"/>
      <c r="BM2560" s="41"/>
      <c r="BO2560" s="41"/>
    </row>
    <row r="2561" spans="13:67" x14ac:dyDescent="0.2">
      <c r="M2561" s="41"/>
      <c r="O2561" s="41"/>
      <c r="Q2561" s="41"/>
      <c r="S2561" s="41"/>
      <c r="U2561" s="41"/>
      <c r="W2561" s="41"/>
      <c r="Y2561" s="41"/>
      <c r="AA2561" s="41"/>
      <c r="AC2561" s="41"/>
      <c r="AE2561" s="41"/>
      <c r="AG2561" s="41"/>
      <c r="AI2561" s="41"/>
      <c r="AK2561" s="41"/>
      <c r="AM2561" s="41"/>
      <c r="AO2561" s="41"/>
      <c r="AQ2561" s="41"/>
      <c r="AS2561" s="41"/>
      <c r="AU2561" s="41"/>
      <c r="AW2561" s="41"/>
      <c r="AY2561" s="41"/>
      <c r="BA2561" s="41"/>
      <c r="BC2561" s="41"/>
      <c r="BE2561" s="41"/>
      <c r="BG2561" s="41"/>
      <c r="BI2561" s="41"/>
      <c r="BK2561" s="41"/>
      <c r="BM2561" s="41"/>
      <c r="BO2561" s="41"/>
    </row>
    <row r="2562" spans="13:67" x14ac:dyDescent="0.2">
      <c r="M2562" s="41"/>
      <c r="O2562" s="41"/>
      <c r="Q2562" s="41"/>
      <c r="S2562" s="41"/>
      <c r="U2562" s="41"/>
      <c r="W2562" s="41"/>
      <c r="Y2562" s="41"/>
      <c r="AA2562" s="41"/>
      <c r="AC2562" s="41"/>
      <c r="AE2562" s="41"/>
      <c r="AG2562" s="41"/>
      <c r="AI2562" s="41"/>
      <c r="AK2562" s="41"/>
      <c r="AM2562" s="41"/>
      <c r="AO2562" s="41"/>
      <c r="AQ2562" s="41"/>
      <c r="AS2562" s="41"/>
      <c r="AU2562" s="41"/>
      <c r="AW2562" s="41"/>
      <c r="AY2562" s="41"/>
      <c r="BA2562" s="41"/>
      <c r="BC2562" s="41"/>
      <c r="BE2562" s="41"/>
      <c r="BG2562" s="41"/>
      <c r="BI2562" s="41"/>
      <c r="BK2562" s="41"/>
      <c r="BM2562" s="41"/>
      <c r="BO2562" s="41"/>
    </row>
    <row r="2563" spans="13:67" x14ac:dyDescent="0.2">
      <c r="M2563" s="41"/>
      <c r="O2563" s="41"/>
      <c r="Q2563" s="41"/>
      <c r="S2563" s="41"/>
      <c r="U2563" s="41"/>
      <c r="W2563" s="41"/>
      <c r="Y2563" s="41"/>
      <c r="AA2563" s="41"/>
      <c r="AC2563" s="41"/>
      <c r="AE2563" s="41"/>
      <c r="AG2563" s="41"/>
      <c r="AI2563" s="41"/>
      <c r="AK2563" s="41"/>
      <c r="AM2563" s="41"/>
      <c r="AO2563" s="41"/>
      <c r="AQ2563" s="41"/>
      <c r="AS2563" s="41"/>
      <c r="AU2563" s="41"/>
      <c r="AW2563" s="41"/>
      <c r="AY2563" s="41"/>
      <c r="BA2563" s="41"/>
      <c r="BC2563" s="41"/>
      <c r="BE2563" s="41"/>
      <c r="BG2563" s="41"/>
      <c r="BI2563" s="41"/>
      <c r="BK2563" s="41"/>
      <c r="BM2563" s="41"/>
      <c r="BO2563" s="41"/>
    </row>
    <row r="2564" spans="13:67" x14ac:dyDescent="0.2">
      <c r="M2564" s="41"/>
      <c r="O2564" s="41"/>
      <c r="Q2564" s="41"/>
      <c r="S2564" s="41"/>
      <c r="U2564" s="41"/>
      <c r="W2564" s="41"/>
      <c r="Y2564" s="41"/>
      <c r="AA2564" s="41"/>
      <c r="AC2564" s="41"/>
      <c r="AE2564" s="41"/>
      <c r="AG2564" s="41"/>
      <c r="AI2564" s="41"/>
      <c r="AK2564" s="41"/>
      <c r="AM2564" s="41"/>
      <c r="AO2564" s="41"/>
      <c r="AQ2564" s="41"/>
      <c r="AS2564" s="41"/>
      <c r="AU2564" s="41"/>
      <c r="AW2564" s="41"/>
      <c r="AY2564" s="41"/>
      <c r="BA2564" s="41"/>
      <c r="BC2564" s="41"/>
      <c r="BE2564" s="41"/>
      <c r="BG2564" s="41"/>
      <c r="BI2564" s="41"/>
      <c r="BK2564" s="41"/>
      <c r="BM2564" s="41"/>
      <c r="BO2564" s="41"/>
    </row>
    <row r="2565" spans="13:67" x14ac:dyDescent="0.2">
      <c r="M2565" s="41"/>
      <c r="O2565" s="41"/>
      <c r="Q2565" s="41"/>
      <c r="S2565" s="41"/>
      <c r="U2565" s="41"/>
      <c r="W2565" s="41"/>
      <c r="Y2565" s="41"/>
      <c r="AA2565" s="41"/>
      <c r="AC2565" s="41"/>
      <c r="AE2565" s="41"/>
      <c r="AG2565" s="41"/>
      <c r="AI2565" s="41"/>
      <c r="AK2565" s="41"/>
      <c r="AM2565" s="41"/>
      <c r="AO2565" s="41"/>
      <c r="AQ2565" s="41"/>
      <c r="AS2565" s="41"/>
      <c r="AU2565" s="41"/>
      <c r="AW2565" s="41"/>
      <c r="AY2565" s="41"/>
      <c r="BA2565" s="41"/>
      <c r="BC2565" s="41"/>
      <c r="BE2565" s="41"/>
      <c r="BG2565" s="41"/>
      <c r="BI2565" s="41"/>
      <c r="BK2565" s="41"/>
      <c r="BM2565" s="41"/>
      <c r="BO2565" s="41"/>
    </row>
    <row r="2566" spans="13:67" x14ac:dyDescent="0.2">
      <c r="M2566" s="41"/>
      <c r="O2566" s="41"/>
      <c r="Q2566" s="41"/>
      <c r="S2566" s="41"/>
      <c r="U2566" s="41"/>
      <c r="W2566" s="41"/>
      <c r="Y2566" s="41"/>
      <c r="AA2566" s="41"/>
      <c r="AC2566" s="41"/>
      <c r="AE2566" s="41"/>
      <c r="AG2566" s="41"/>
      <c r="AI2566" s="41"/>
      <c r="AK2566" s="41"/>
      <c r="AM2566" s="41"/>
      <c r="AO2566" s="41"/>
      <c r="AQ2566" s="41"/>
      <c r="AS2566" s="41"/>
      <c r="AU2566" s="41"/>
      <c r="AW2566" s="41"/>
      <c r="AY2566" s="41"/>
      <c r="BA2566" s="41"/>
      <c r="BC2566" s="41"/>
      <c r="BE2566" s="41"/>
      <c r="BG2566" s="41"/>
      <c r="BI2566" s="41"/>
      <c r="BK2566" s="41"/>
      <c r="BM2566" s="41"/>
      <c r="BO2566" s="41"/>
    </row>
    <row r="2567" spans="13:67" x14ac:dyDescent="0.2">
      <c r="M2567" s="41"/>
      <c r="O2567" s="41"/>
      <c r="Q2567" s="41"/>
      <c r="S2567" s="41"/>
      <c r="U2567" s="41"/>
      <c r="W2567" s="41"/>
      <c r="Y2567" s="41"/>
      <c r="AA2567" s="41"/>
      <c r="AC2567" s="41"/>
      <c r="AE2567" s="41"/>
      <c r="AG2567" s="41"/>
      <c r="AI2567" s="41"/>
      <c r="AK2567" s="41"/>
      <c r="AM2567" s="41"/>
      <c r="AO2567" s="41"/>
      <c r="AQ2567" s="41"/>
      <c r="AS2567" s="41"/>
      <c r="AU2567" s="41"/>
      <c r="AW2567" s="41"/>
      <c r="AY2567" s="41"/>
      <c r="BA2567" s="41"/>
      <c r="BC2567" s="41"/>
      <c r="BE2567" s="41"/>
      <c r="BG2567" s="41"/>
      <c r="BI2567" s="41"/>
      <c r="BK2567" s="41"/>
      <c r="BM2567" s="41"/>
      <c r="BO2567" s="41"/>
    </row>
    <row r="2568" spans="13:67" x14ac:dyDescent="0.2">
      <c r="M2568" s="41"/>
      <c r="O2568" s="41"/>
      <c r="Q2568" s="41"/>
      <c r="S2568" s="41"/>
      <c r="U2568" s="41"/>
      <c r="W2568" s="41"/>
      <c r="Y2568" s="41"/>
      <c r="AA2568" s="41"/>
      <c r="AC2568" s="41"/>
      <c r="AE2568" s="41"/>
      <c r="AG2568" s="41"/>
      <c r="AI2568" s="41"/>
      <c r="AK2568" s="41"/>
      <c r="AM2568" s="41"/>
      <c r="AO2568" s="41"/>
      <c r="AQ2568" s="41"/>
      <c r="AS2568" s="41"/>
      <c r="AU2568" s="41"/>
      <c r="AW2568" s="41"/>
      <c r="AY2568" s="41"/>
      <c r="BA2568" s="41"/>
      <c r="BC2568" s="41"/>
      <c r="BE2568" s="41"/>
      <c r="BG2568" s="41"/>
      <c r="BI2568" s="41"/>
      <c r="BK2568" s="41"/>
      <c r="BM2568" s="41"/>
      <c r="BO2568" s="41"/>
    </row>
    <row r="2569" spans="13:67" x14ac:dyDescent="0.2">
      <c r="M2569" s="41"/>
      <c r="O2569" s="41"/>
      <c r="Q2569" s="41"/>
      <c r="S2569" s="41"/>
      <c r="U2569" s="41"/>
      <c r="W2569" s="41"/>
      <c r="Y2569" s="41"/>
      <c r="AA2569" s="41"/>
      <c r="AC2569" s="41"/>
      <c r="AE2569" s="41"/>
      <c r="AG2569" s="41"/>
      <c r="AI2569" s="41"/>
      <c r="AK2569" s="41"/>
      <c r="AM2569" s="41"/>
      <c r="AO2569" s="41"/>
      <c r="AQ2569" s="41"/>
      <c r="AS2569" s="41"/>
      <c r="AU2569" s="41"/>
      <c r="AW2569" s="41"/>
      <c r="AY2569" s="41"/>
      <c r="BA2569" s="41"/>
      <c r="BC2569" s="41"/>
      <c r="BE2569" s="41"/>
      <c r="BG2569" s="41"/>
      <c r="BI2569" s="41"/>
      <c r="BK2569" s="41"/>
      <c r="BM2569" s="41"/>
      <c r="BO2569" s="41"/>
    </row>
    <row r="2570" spans="13:67" x14ac:dyDescent="0.2">
      <c r="M2570" s="41"/>
      <c r="O2570" s="41"/>
      <c r="Q2570" s="41"/>
      <c r="S2570" s="41"/>
      <c r="U2570" s="41"/>
      <c r="W2570" s="41"/>
      <c r="Y2570" s="41"/>
      <c r="AA2570" s="41"/>
      <c r="AC2570" s="41"/>
      <c r="AE2570" s="41"/>
      <c r="AG2570" s="41"/>
      <c r="AI2570" s="41"/>
      <c r="AK2570" s="41"/>
      <c r="AM2570" s="41"/>
      <c r="AO2570" s="41"/>
      <c r="AQ2570" s="41"/>
      <c r="AS2570" s="41"/>
      <c r="AU2570" s="41"/>
      <c r="AW2570" s="41"/>
      <c r="AY2570" s="41"/>
      <c r="BA2570" s="41"/>
      <c r="BC2570" s="41"/>
      <c r="BE2570" s="41"/>
      <c r="BG2570" s="41"/>
      <c r="BI2570" s="41"/>
      <c r="BK2570" s="41"/>
      <c r="BM2570" s="41"/>
      <c r="BO2570" s="41"/>
    </row>
    <row r="2571" spans="13:67" x14ac:dyDescent="0.2">
      <c r="M2571" s="41"/>
      <c r="O2571" s="41"/>
      <c r="Q2571" s="41"/>
      <c r="S2571" s="41"/>
      <c r="U2571" s="41"/>
      <c r="W2571" s="41"/>
      <c r="Y2571" s="41"/>
      <c r="AA2571" s="41"/>
      <c r="AC2571" s="41"/>
      <c r="AE2571" s="41"/>
      <c r="AG2571" s="41"/>
      <c r="AI2571" s="41"/>
      <c r="AK2571" s="41"/>
      <c r="AM2571" s="41"/>
      <c r="AO2571" s="41"/>
      <c r="AQ2571" s="41"/>
      <c r="AS2571" s="41"/>
      <c r="AU2571" s="41"/>
      <c r="AW2571" s="41"/>
      <c r="AY2571" s="41"/>
      <c r="BA2571" s="41"/>
      <c r="BC2571" s="41"/>
      <c r="BE2571" s="41"/>
      <c r="BG2571" s="41"/>
      <c r="BI2571" s="41"/>
      <c r="BK2571" s="41"/>
      <c r="BM2571" s="41"/>
      <c r="BO2571" s="41"/>
    </row>
    <row r="2572" spans="13:67" x14ac:dyDescent="0.2">
      <c r="M2572" s="41"/>
      <c r="O2572" s="41"/>
      <c r="Q2572" s="41"/>
      <c r="S2572" s="41"/>
      <c r="U2572" s="41"/>
      <c r="W2572" s="41"/>
      <c r="Y2572" s="41"/>
      <c r="AA2572" s="41"/>
      <c r="AC2572" s="41"/>
      <c r="AE2572" s="41"/>
      <c r="AG2572" s="41"/>
      <c r="AI2572" s="41"/>
      <c r="AK2572" s="41"/>
      <c r="AM2572" s="41"/>
      <c r="AO2572" s="41"/>
      <c r="AQ2572" s="41"/>
      <c r="AS2572" s="41"/>
      <c r="AU2572" s="41"/>
      <c r="AW2572" s="41"/>
      <c r="AY2572" s="41"/>
      <c r="BA2572" s="41"/>
      <c r="BC2572" s="41"/>
      <c r="BE2572" s="41"/>
      <c r="BG2572" s="41"/>
      <c r="BI2572" s="41"/>
      <c r="BK2572" s="41"/>
      <c r="BM2572" s="41"/>
      <c r="BO2572" s="41"/>
    </row>
    <row r="2573" spans="13:67" x14ac:dyDescent="0.2">
      <c r="M2573" s="41"/>
      <c r="O2573" s="41"/>
      <c r="Q2573" s="41"/>
      <c r="S2573" s="41"/>
      <c r="U2573" s="41"/>
      <c r="W2573" s="41"/>
      <c r="Y2573" s="41"/>
      <c r="AA2573" s="41"/>
      <c r="AC2573" s="41"/>
      <c r="AE2573" s="41"/>
      <c r="AG2573" s="41"/>
      <c r="AI2573" s="41"/>
      <c r="AK2573" s="41"/>
      <c r="AM2573" s="41"/>
      <c r="AO2573" s="41"/>
      <c r="AQ2573" s="41"/>
      <c r="AS2573" s="41"/>
      <c r="AU2573" s="41"/>
      <c r="AW2573" s="41"/>
      <c r="AY2573" s="41"/>
      <c r="BA2573" s="41"/>
      <c r="BC2573" s="41"/>
      <c r="BE2573" s="41"/>
      <c r="BG2573" s="41"/>
      <c r="BI2573" s="41"/>
      <c r="BK2573" s="41"/>
      <c r="BM2573" s="41"/>
      <c r="BO2573" s="41"/>
    </row>
    <row r="2574" spans="13:67" x14ac:dyDescent="0.2">
      <c r="M2574" s="41"/>
      <c r="O2574" s="41"/>
      <c r="Q2574" s="41"/>
      <c r="S2574" s="41"/>
      <c r="U2574" s="41"/>
      <c r="W2574" s="41"/>
      <c r="Y2574" s="41"/>
      <c r="AA2574" s="41"/>
      <c r="AC2574" s="41"/>
      <c r="AE2574" s="41"/>
      <c r="AG2574" s="41"/>
      <c r="AI2574" s="41"/>
      <c r="AK2574" s="41"/>
      <c r="AM2574" s="41"/>
      <c r="AO2574" s="41"/>
      <c r="AQ2574" s="41"/>
      <c r="AS2574" s="41"/>
      <c r="AU2574" s="41"/>
      <c r="AW2574" s="41"/>
      <c r="AY2574" s="41"/>
      <c r="BA2574" s="41"/>
      <c r="BC2574" s="41"/>
      <c r="BE2574" s="41"/>
      <c r="BG2574" s="41"/>
      <c r="BI2574" s="41"/>
      <c r="BK2574" s="41"/>
      <c r="BM2574" s="41"/>
      <c r="BO2574" s="41"/>
    </row>
    <row r="2575" spans="13:67" x14ac:dyDescent="0.2">
      <c r="M2575" s="41"/>
      <c r="O2575" s="41"/>
      <c r="Q2575" s="41"/>
      <c r="S2575" s="41"/>
      <c r="U2575" s="41"/>
      <c r="W2575" s="41"/>
      <c r="Y2575" s="41"/>
      <c r="AA2575" s="41"/>
      <c r="AC2575" s="41"/>
      <c r="AE2575" s="41"/>
      <c r="AG2575" s="41"/>
      <c r="AI2575" s="41"/>
      <c r="AK2575" s="41"/>
      <c r="AM2575" s="41"/>
      <c r="AO2575" s="41"/>
      <c r="AQ2575" s="41"/>
      <c r="AS2575" s="41"/>
      <c r="AU2575" s="41"/>
      <c r="AW2575" s="41"/>
      <c r="AY2575" s="41"/>
      <c r="BA2575" s="41"/>
      <c r="BC2575" s="41"/>
      <c r="BE2575" s="41"/>
      <c r="BG2575" s="41"/>
      <c r="BI2575" s="41"/>
      <c r="BK2575" s="41"/>
      <c r="BM2575" s="41"/>
      <c r="BO2575" s="41"/>
    </row>
    <row r="2576" spans="13:67" x14ac:dyDescent="0.2">
      <c r="M2576" s="41"/>
      <c r="O2576" s="41"/>
      <c r="Q2576" s="41"/>
      <c r="S2576" s="41"/>
      <c r="U2576" s="41"/>
      <c r="W2576" s="41"/>
      <c r="Y2576" s="41"/>
      <c r="AA2576" s="41"/>
      <c r="AC2576" s="41"/>
      <c r="AE2576" s="41"/>
      <c r="AG2576" s="41"/>
      <c r="AI2576" s="41"/>
      <c r="AK2576" s="41"/>
      <c r="AM2576" s="41"/>
      <c r="AO2576" s="41"/>
      <c r="AQ2576" s="41"/>
      <c r="AS2576" s="41"/>
      <c r="AU2576" s="41"/>
      <c r="AW2576" s="41"/>
      <c r="AY2576" s="41"/>
      <c r="BA2576" s="41"/>
      <c r="BC2576" s="41"/>
      <c r="BE2576" s="41"/>
      <c r="BG2576" s="41"/>
      <c r="BI2576" s="41"/>
      <c r="BK2576" s="41"/>
      <c r="BM2576" s="41"/>
      <c r="BO2576" s="41"/>
    </row>
    <row r="2577" spans="13:67" x14ac:dyDescent="0.2">
      <c r="M2577" s="41"/>
      <c r="O2577" s="41"/>
      <c r="Q2577" s="41"/>
      <c r="S2577" s="41"/>
      <c r="U2577" s="41"/>
      <c r="W2577" s="41"/>
      <c r="Y2577" s="41"/>
      <c r="AA2577" s="41"/>
      <c r="AC2577" s="41"/>
      <c r="AE2577" s="41"/>
      <c r="AG2577" s="41"/>
      <c r="AI2577" s="41"/>
      <c r="AK2577" s="41"/>
      <c r="AM2577" s="41"/>
      <c r="AO2577" s="41"/>
      <c r="AQ2577" s="41"/>
      <c r="AS2577" s="41"/>
      <c r="AU2577" s="41"/>
      <c r="AW2577" s="41"/>
      <c r="AY2577" s="41"/>
      <c r="BA2577" s="41"/>
      <c r="BC2577" s="41"/>
      <c r="BE2577" s="41"/>
      <c r="BG2577" s="41"/>
      <c r="BI2577" s="41"/>
      <c r="BK2577" s="41"/>
      <c r="BM2577" s="41"/>
      <c r="BO2577" s="41"/>
    </row>
    <row r="2578" spans="13:67" x14ac:dyDescent="0.2">
      <c r="M2578" s="41"/>
      <c r="O2578" s="41"/>
      <c r="Q2578" s="41"/>
      <c r="S2578" s="41"/>
      <c r="U2578" s="41"/>
      <c r="W2578" s="41"/>
      <c r="Y2578" s="41"/>
      <c r="AA2578" s="41"/>
      <c r="AC2578" s="41"/>
      <c r="AE2578" s="41"/>
      <c r="AG2578" s="41"/>
      <c r="AI2578" s="41"/>
      <c r="AK2578" s="41"/>
      <c r="AM2578" s="41"/>
      <c r="AO2578" s="41"/>
      <c r="AQ2578" s="41"/>
      <c r="AS2578" s="41"/>
      <c r="AU2578" s="41"/>
      <c r="AW2578" s="41"/>
      <c r="AY2578" s="41"/>
      <c r="BA2578" s="41"/>
      <c r="BC2578" s="41"/>
      <c r="BE2578" s="41"/>
      <c r="BG2578" s="41"/>
      <c r="BI2578" s="41"/>
      <c r="BK2578" s="41"/>
      <c r="BM2578" s="41"/>
      <c r="BO2578" s="41"/>
    </row>
    <row r="2579" spans="13:67" x14ac:dyDescent="0.2">
      <c r="M2579" s="41"/>
      <c r="O2579" s="41"/>
      <c r="Q2579" s="41"/>
      <c r="S2579" s="41"/>
      <c r="U2579" s="41"/>
      <c r="W2579" s="41"/>
      <c r="Y2579" s="41"/>
      <c r="AA2579" s="41"/>
      <c r="AC2579" s="41"/>
      <c r="AE2579" s="41"/>
      <c r="AG2579" s="41"/>
      <c r="AI2579" s="41"/>
      <c r="AK2579" s="41"/>
      <c r="AM2579" s="41"/>
      <c r="AO2579" s="41"/>
      <c r="AQ2579" s="41"/>
      <c r="AS2579" s="41"/>
      <c r="AU2579" s="41"/>
      <c r="AW2579" s="41"/>
      <c r="AY2579" s="41"/>
      <c r="BA2579" s="41"/>
      <c r="BC2579" s="41"/>
      <c r="BE2579" s="41"/>
      <c r="BG2579" s="41"/>
      <c r="BI2579" s="41"/>
      <c r="BK2579" s="41"/>
      <c r="BM2579" s="41"/>
      <c r="BO2579" s="41"/>
    </row>
    <row r="2580" spans="13:67" x14ac:dyDescent="0.2">
      <c r="M2580" s="41"/>
      <c r="O2580" s="41"/>
      <c r="Q2580" s="41"/>
      <c r="S2580" s="41"/>
      <c r="U2580" s="41"/>
      <c r="W2580" s="41"/>
      <c r="Y2580" s="41"/>
      <c r="AA2580" s="41"/>
      <c r="AC2580" s="41"/>
      <c r="AE2580" s="41"/>
      <c r="AG2580" s="41"/>
      <c r="AI2580" s="41"/>
      <c r="AK2580" s="41"/>
      <c r="AM2580" s="41"/>
      <c r="AO2580" s="41"/>
      <c r="AQ2580" s="41"/>
      <c r="AS2580" s="41"/>
      <c r="AU2580" s="41"/>
      <c r="AW2580" s="41"/>
      <c r="AY2580" s="41"/>
      <c r="BA2580" s="41"/>
      <c r="BC2580" s="41"/>
      <c r="BE2580" s="41"/>
      <c r="BG2580" s="41"/>
      <c r="BI2580" s="41"/>
      <c r="BK2580" s="41"/>
      <c r="BM2580" s="41"/>
      <c r="BO2580" s="41"/>
    </row>
    <row r="2581" spans="13:67" x14ac:dyDescent="0.2">
      <c r="M2581" s="41"/>
      <c r="O2581" s="41"/>
      <c r="Q2581" s="41"/>
      <c r="S2581" s="41"/>
      <c r="U2581" s="41"/>
      <c r="W2581" s="41"/>
      <c r="Y2581" s="41"/>
      <c r="AA2581" s="41"/>
      <c r="AC2581" s="41"/>
      <c r="AE2581" s="41"/>
      <c r="AG2581" s="41"/>
      <c r="AI2581" s="41"/>
      <c r="AK2581" s="41"/>
      <c r="AM2581" s="41"/>
      <c r="AO2581" s="41"/>
      <c r="AQ2581" s="41"/>
      <c r="AS2581" s="41"/>
      <c r="AU2581" s="41"/>
      <c r="AW2581" s="41"/>
      <c r="AY2581" s="41"/>
      <c r="BA2581" s="41"/>
      <c r="BC2581" s="41"/>
      <c r="BE2581" s="41"/>
      <c r="BG2581" s="41"/>
      <c r="BI2581" s="41"/>
      <c r="BK2581" s="41"/>
      <c r="BM2581" s="41"/>
      <c r="BO2581" s="41"/>
    </row>
    <row r="2582" spans="13:67" x14ac:dyDescent="0.2">
      <c r="M2582" s="41"/>
      <c r="O2582" s="41"/>
      <c r="Q2582" s="41"/>
      <c r="S2582" s="41"/>
      <c r="U2582" s="41"/>
      <c r="W2582" s="41"/>
      <c r="Y2582" s="41"/>
      <c r="AA2582" s="41"/>
      <c r="AC2582" s="41"/>
      <c r="AE2582" s="41"/>
      <c r="AG2582" s="41"/>
      <c r="AI2582" s="41"/>
      <c r="AK2582" s="41"/>
      <c r="AM2582" s="41"/>
      <c r="AO2582" s="41"/>
      <c r="AQ2582" s="41"/>
      <c r="AS2582" s="41"/>
      <c r="AU2582" s="41"/>
      <c r="AW2582" s="41"/>
      <c r="AY2582" s="41"/>
      <c r="BA2582" s="41"/>
      <c r="BC2582" s="41"/>
      <c r="BE2582" s="41"/>
      <c r="BG2582" s="41"/>
      <c r="BI2582" s="41"/>
      <c r="BK2582" s="41"/>
      <c r="BM2582" s="41"/>
      <c r="BO2582" s="41"/>
    </row>
    <row r="2583" spans="13:67" x14ac:dyDescent="0.2">
      <c r="M2583" s="41"/>
      <c r="O2583" s="41"/>
      <c r="Q2583" s="41"/>
      <c r="S2583" s="41"/>
      <c r="U2583" s="41"/>
      <c r="W2583" s="41"/>
      <c r="Y2583" s="41"/>
      <c r="AA2583" s="41"/>
      <c r="AC2583" s="41"/>
      <c r="AE2583" s="41"/>
      <c r="AG2583" s="41"/>
      <c r="AI2583" s="41"/>
      <c r="AK2583" s="41"/>
      <c r="AM2583" s="41"/>
      <c r="AO2583" s="41"/>
      <c r="AQ2583" s="41"/>
      <c r="AS2583" s="41"/>
      <c r="AU2583" s="41"/>
      <c r="AW2583" s="41"/>
      <c r="AY2583" s="41"/>
      <c r="BA2583" s="41"/>
      <c r="BC2583" s="41"/>
      <c r="BE2583" s="41"/>
      <c r="BG2583" s="41"/>
      <c r="BI2583" s="41"/>
      <c r="BK2583" s="41"/>
      <c r="BM2583" s="41"/>
      <c r="BO2583" s="41"/>
    </row>
    <row r="2584" spans="13:67" x14ac:dyDescent="0.2">
      <c r="M2584" s="41"/>
      <c r="O2584" s="41"/>
      <c r="Q2584" s="41"/>
      <c r="S2584" s="41"/>
      <c r="U2584" s="41"/>
      <c r="W2584" s="41"/>
      <c r="Y2584" s="41"/>
      <c r="AA2584" s="41"/>
      <c r="AC2584" s="41"/>
      <c r="AE2584" s="41"/>
      <c r="AG2584" s="41"/>
      <c r="AI2584" s="41"/>
      <c r="AK2584" s="41"/>
      <c r="AM2584" s="41"/>
      <c r="AO2584" s="41"/>
      <c r="AQ2584" s="41"/>
      <c r="AS2584" s="41"/>
      <c r="AU2584" s="41"/>
      <c r="AW2584" s="41"/>
      <c r="AY2584" s="41"/>
      <c r="BA2584" s="41"/>
      <c r="BC2584" s="41"/>
      <c r="BE2584" s="41"/>
      <c r="BG2584" s="41"/>
      <c r="BI2584" s="41"/>
      <c r="BK2584" s="41"/>
      <c r="BM2584" s="41"/>
      <c r="BO2584" s="41"/>
    </row>
    <row r="2585" spans="13:67" x14ac:dyDescent="0.2">
      <c r="M2585" s="41"/>
      <c r="O2585" s="41"/>
      <c r="Q2585" s="41"/>
      <c r="S2585" s="41"/>
      <c r="U2585" s="41"/>
      <c r="W2585" s="41"/>
      <c r="Y2585" s="41"/>
      <c r="AA2585" s="41"/>
      <c r="AC2585" s="41"/>
      <c r="AE2585" s="41"/>
      <c r="AG2585" s="41"/>
      <c r="AI2585" s="41"/>
      <c r="AK2585" s="41"/>
      <c r="AM2585" s="41"/>
      <c r="AO2585" s="41"/>
      <c r="AQ2585" s="41"/>
      <c r="AS2585" s="41"/>
      <c r="AU2585" s="41"/>
      <c r="AW2585" s="41"/>
      <c r="AY2585" s="41"/>
      <c r="BA2585" s="41"/>
      <c r="BC2585" s="41"/>
      <c r="BE2585" s="41"/>
      <c r="BG2585" s="41"/>
      <c r="BI2585" s="41"/>
      <c r="BK2585" s="41"/>
      <c r="BM2585" s="41"/>
      <c r="BO2585" s="41"/>
    </row>
    <row r="2586" spans="13:67" x14ac:dyDescent="0.2">
      <c r="M2586" s="41"/>
      <c r="O2586" s="41"/>
      <c r="Q2586" s="41"/>
      <c r="S2586" s="41"/>
      <c r="U2586" s="41"/>
      <c r="W2586" s="41"/>
      <c r="Y2586" s="41"/>
      <c r="AA2586" s="41"/>
      <c r="AC2586" s="41"/>
      <c r="AE2586" s="41"/>
      <c r="AG2586" s="41"/>
      <c r="AI2586" s="41"/>
      <c r="AK2586" s="41"/>
      <c r="AM2586" s="41"/>
      <c r="AO2586" s="41"/>
      <c r="AQ2586" s="41"/>
      <c r="AS2586" s="41"/>
      <c r="AU2586" s="41"/>
      <c r="AW2586" s="41"/>
      <c r="AY2586" s="41"/>
      <c r="BA2586" s="41"/>
      <c r="BC2586" s="41"/>
      <c r="BE2586" s="41"/>
      <c r="BG2586" s="41"/>
      <c r="BI2586" s="41"/>
      <c r="BK2586" s="41"/>
      <c r="BM2586" s="41"/>
      <c r="BO2586" s="41"/>
    </row>
    <row r="2587" spans="13:67" x14ac:dyDescent="0.2">
      <c r="M2587" s="41"/>
      <c r="O2587" s="41"/>
      <c r="Q2587" s="41"/>
      <c r="S2587" s="41"/>
      <c r="U2587" s="41"/>
      <c r="W2587" s="41"/>
      <c r="Y2587" s="41"/>
      <c r="AA2587" s="41"/>
      <c r="AC2587" s="41"/>
      <c r="AE2587" s="41"/>
      <c r="AG2587" s="41"/>
      <c r="AI2587" s="41"/>
      <c r="AK2587" s="41"/>
      <c r="AM2587" s="41"/>
      <c r="AO2587" s="41"/>
      <c r="AQ2587" s="41"/>
      <c r="AS2587" s="41"/>
      <c r="AU2587" s="41"/>
      <c r="AW2587" s="41"/>
      <c r="AY2587" s="41"/>
      <c r="BA2587" s="41"/>
      <c r="BC2587" s="41"/>
      <c r="BE2587" s="41"/>
      <c r="BG2587" s="41"/>
      <c r="BI2587" s="41"/>
      <c r="BK2587" s="41"/>
      <c r="BM2587" s="41"/>
      <c r="BO2587" s="41"/>
    </row>
    <row r="2588" spans="13:67" x14ac:dyDescent="0.2">
      <c r="M2588" s="41"/>
      <c r="O2588" s="41"/>
      <c r="Q2588" s="41"/>
      <c r="S2588" s="41"/>
      <c r="U2588" s="41"/>
      <c r="W2588" s="41"/>
      <c r="Y2588" s="41"/>
      <c r="AA2588" s="41"/>
      <c r="AC2588" s="41"/>
      <c r="AE2588" s="41"/>
      <c r="AG2588" s="41"/>
      <c r="AI2588" s="41"/>
      <c r="AK2588" s="41"/>
      <c r="AM2588" s="41"/>
      <c r="AO2588" s="41"/>
      <c r="AQ2588" s="41"/>
      <c r="AS2588" s="41"/>
      <c r="AU2588" s="41"/>
      <c r="AW2588" s="41"/>
      <c r="AY2588" s="41"/>
      <c r="BA2588" s="41"/>
      <c r="BC2588" s="41"/>
      <c r="BE2588" s="41"/>
      <c r="BG2588" s="41"/>
      <c r="BI2588" s="41"/>
      <c r="BK2588" s="41"/>
      <c r="BM2588" s="41"/>
      <c r="BO2588" s="41"/>
    </row>
    <row r="2589" spans="13:67" x14ac:dyDescent="0.2">
      <c r="M2589" s="41"/>
      <c r="O2589" s="41"/>
      <c r="Q2589" s="41"/>
      <c r="S2589" s="41"/>
      <c r="U2589" s="41"/>
      <c r="W2589" s="41"/>
      <c r="Y2589" s="41"/>
      <c r="AA2589" s="41"/>
      <c r="AC2589" s="41"/>
      <c r="AE2589" s="41"/>
      <c r="AG2589" s="41"/>
      <c r="AI2589" s="41"/>
      <c r="AK2589" s="41"/>
      <c r="AM2589" s="41"/>
      <c r="AO2589" s="41"/>
      <c r="AQ2589" s="41"/>
      <c r="AS2589" s="41"/>
      <c r="AU2589" s="41"/>
      <c r="AW2589" s="41"/>
      <c r="AY2589" s="41"/>
      <c r="BA2589" s="41"/>
      <c r="BC2589" s="41"/>
      <c r="BE2589" s="41"/>
      <c r="BG2589" s="41"/>
      <c r="BI2589" s="41"/>
      <c r="BK2589" s="41"/>
      <c r="BM2589" s="41"/>
      <c r="BO2589" s="41"/>
    </row>
    <row r="2590" spans="13:67" x14ac:dyDescent="0.2">
      <c r="M2590" s="41"/>
      <c r="O2590" s="41"/>
      <c r="Q2590" s="41"/>
      <c r="S2590" s="41"/>
      <c r="U2590" s="41"/>
      <c r="W2590" s="41"/>
      <c r="Y2590" s="41"/>
      <c r="AA2590" s="41"/>
      <c r="AC2590" s="41"/>
      <c r="AE2590" s="41"/>
      <c r="AG2590" s="41"/>
      <c r="AI2590" s="41"/>
      <c r="AK2590" s="41"/>
      <c r="AM2590" s="41"/>
      <c r="AO2590" s="41"/>
      <c r="AQ2590" s="41"/>
      <c r="AS2590" s="41"/>
      <c r="AU2590" s="41"/>
      <c r="AW2590" s="41"/>
      <c r="AY2590" s="41"/>
      <c r="BA2590" s="41"/>
      <c r="BC2590" s="41"/>
      <c r="BE2590" s="41"/>
      <c r="BG2590" s="41"/>
      <c r="BI2590" s="41"/>
      <c r="BK2590" s="41"/>
      <c r="BM2590" s="41"/>
      <c r="BO2590" s="41"/>
    </row>
    <row r="2591" spans="13:67" x14ac:dyDescent="0.2">
      <c r="M2591" s="41"/>
      <c r="O2591" s="41"/>
      <c r="Q2591" s="41"/>
      <c r="S2591" s="41"/>
      <c r="U2591" s="41"/>
      <c r="W2591" s="41"/>
      <c r="Y2591" s="41"/>
      <c r="AA2591" s="41"/>
      <c r="AC2591" s="41"/>
      <c r="AE2591" s="41"/>
      <c r="AG2591" s="41"/>
      <c r="AI2591" s="41"/>
      <c r="AK2591" s="41"/>
      <c r="AM2591" s="41"/>
      <c r="AO2591" s="41"/>
      <c r="AQ2591" s="41"/>
      <c r="AS2591" s="41"/>
      <c r="AU2591" s="41"/>
      <c r="AW2591" s="41"/>
      <c r="AY2591" s="41"/>
      <c r="BA2591" s="41"/>
      <c r="BC2591" s="41"/>
      <c r="BE2591" s="41"/>
      <c r="BG2591" s="41"/>
      <c r="BI2591" s="41"/>
      <c r="BK2591" s="41"/>
      <c r="BM2591" s="41"/>
      <c r="BO2591" s="41"/>
    </row>
    <row r="2592" spans="13:67" x14ac:dyDescent="0.2">
      <c r="M2592" s="41"/>
      <c r="O2592" s="41"/>
      <c r="Q2592" s="41"/>
      <c r="S2592" s="41"/>
      <c r="U2592" s="41"/>
      <c r="W2592" s="41"/>
      <c r="Y2592" s="41"/>
      <c r="AA2592" s="41"/>
      <c r="AC2592" s="41"/>
      <c r="AE2592" s="41"/>
      <c r="AG2592" s="41"/>
      <c r="AI2592" s="41"/>
      <c r="AK2592" s="41"/>
      <c r="AM2592" s="41"/>
      <c r="AO2592" s="41"/>
      <c r="AQ2592" s="41"/>
      <c r="AS2592" s="41"/>
      <c r="AU2592" s="41"/>
      <c r="AW2592" s="41"/>
      <c r="AY2592" s="41"/>
      <c r="BA2592" s="41"/>
      <c r="BC2592" s="41"/>
      <c r="BE2592" s="41"/>
      <c r="BG2592" s="41"/>
      <c r="BI2592" s="41"/>
      <c r="BK2592" s="41"/>
      <c r="BM2592" s="41"/>
      <c r="BO2592" s="41"/>
    </row>
    <row r="2593" spans="13:67" x14ac:dyDescent="0.2">
      <c r="M2593" s="41"/>
      <c r="O2593" s="41"/>
      <c r="Q2593" s="41"/>
      <c r="S2593" s="41"/>
      <c r="U2593" s="41"/>
      <c r="W2593" s="41"/>
      <c r="Y2593" s="41"/>
      <c r="AA2593" s="41"/>
      <c r="AC2593" s="41"/>
      <c r="AE2593" s="41"/>
      <c r="AG2593" s="41"/>
      <c r="AI2593" s="41"/>
      <c r="AK2593" s="41"/>
      <c r="AM2593" s="41"/>
      <c r="AO2593" s="41"/>
      <c r="AQ2593" s="41"/>
      <c r="AS2593" s="41"/>
      <c r="AU2593" s="41"/>
      <c r="AW2593" s="41"/>
      <c r="AY2593" s="41"/>
      <c r="BA2593" s="41"/>
      <c r="BC2593" s="41"/>
      <c r="BE2593" s="41"/>
      <c r="BG2593" s="41"/>
      <c r="BI2593" s="41"/>
      <c r="BK2593" s="41"/>
      <c r="BM2593" s="41"/>
      <c r="BO2593" s="41"/>
    </row>
    <row r="2594" spans="13:67" x14ac:dyDescent="0.2">
      <c r="M2594" s="41"/>
      <c r="O2594" s="41"/>
      <c r="Q2594" s="41"/>
      <c r="S2594" s="41"/>
      <c r="U2594" s="41"/>
      <c r="W2594" s="41"/>
      <c r="Y2594" s="41"/>
      <c r="AA2594" s="41"/>
      <c r="AC2594" s="41"/>
      <c r="AE2594" s="41"/>
      <c r="AG2594" s="41"/>
      <c r="AI2594" s="41"/>
      <c r="AK2594" s="41"/>
      <c r="AM2594" s="41"/>
      <c r="AO2594" s="41"/>
      <c r="AQ2594" s="41"/>
      <c r="AS2594" s="41"/>
      <c r="AU2594" s="41"/>
      <c r="AW2594" s="41"/>
      <c r="AY2594" s="41"/>
      <c r="BA2594" s="41"/>
      <c r="BC2594" s="41"/>
      <c r="BE2594" s="41"/>
      <c r="BG2594" s="41"/>
      <c r="BI2594" s="41"/>
      <c r="BK2594" s="41"/>
      <c r="BM2594" s="41"/>
      <c r="BO2594" s="41"/>
    </row>
    <row r="2595" spans="13:67" x14ac:dyDescent="0.2">
      <c r="M2595" s="41"/>
      <c r="O2595" s="41"/>
      <c r="Q2595" s="41"/>
      <c r="S2595" s="41"/>
      <c r="U2595" s="41"/>
      <c r="W2595" s="41"/>
      <c r="Y2595" s="41"/>
      <c r="AA2595" s="41"/>
      <c r="AC2595" s="41"/>
      <c r="AE2595" s="41"/>
      <c r="AG2595" s="41"/>
      <c r="AI2595" s="41"/>
      <c r="AK2595" s="41"/>
      <c r="AM2595" s="41"/>
      <c r="AO2595" s="41"/>
      <c r="AQ2595" s="41"/>
      <c r="AS2595" s="41"/>
      <c r="AU2595" s="41"/>
      <c r="AW2595" s="41"/>
      <c r="AY2595" s="41"/>
      <c r="BA2595" s="41"/>
      <c r="BC2595" s="41"/>
      <c r="BE2595" s="41"/>
      <c r="BG2595" s="41"/>
      <c r="BI2595" s="41"/>
      <c r="BK2595" s="41"/>
      <c r="BM2595" s="41"/>
      <c r="BO2595" s="41"/>
    </row>
    <row r="2596" spans="13:67" x14ac:dyDescent="0.2">
      <c r="M2596" s="41"/>
      <c r="O2596" s="41"/>
      <c r="Q2596" s="41"/>
      <c r="S2596" s="41"/>
      <c r="U2596" s="41"/>
      <c r="W2596" s="41"/>
      <c r="Y2596" s="41"/>
      <c r="AA2596" s="41"/>
      <c r="AC2596" s="41"/>
      <c r="AE2596" s="41"/>
      <c r="AG2596" s="41"/>
      <c r="AI2596" s="41"/>
      <c r="AK2596" s="41"/>
      <c r="AM2596" s="41"/>
      <c r="AO2596" s="41"/>
      <c r="AQ2596" s="41"/>
      <c r="AS2596" s="41"/>
      <c r="AU2596" s="41"/>
      <c r="AW2596" s="41"/>
      <c r="AY2596" s="41"/>
      <c r="BA2596" s="41"/>
      <c r="BC2596" s="41"/>
      <c r="BE2596" s="41"/>
      <c r="BG2596" s="41"/>
      <c r="BI2596" s="41"/>
      <c r="BK2596" s="41"/>
      <c r="BM2596" s="41"/>
      <c r="BO2596" s="41"/>
    </row>
    <row r="2597" spans="13:67" x14ac:dyDescent="0.2">
      <c r="M2597" s="41"/>
      <c r="O2597" s="41"/>
      <c r="Q2597" s="41"/>
      <c r="S2597" s="41"/>
      <c r="U2597" s="41"/>
      <c r="W2597" s="41"/>
      <c r="Y2597" s="41"/>
      <c r="AA2597" s="41"/>
      <c r="AC2597" s="41"/>
      <c r="AE2597" s="41"/>
      <c r="AG2597" s="41"/>
      <c r="AI2597" s="41"/>
      <c r="AK2597" s="41"/>
      <c r="AM2597" s="41"/>
      <c r="AO2597" s="41"/>
      <c r="AQ2597" s="41"/>
      <c r="AS2597" s="41"/>
      <c r="AU2597" s="41"/>
      <c r="AW2597" s="41"/>
      <c r="AY2597" s="41"/>
      <c r="BA2597" s="41"/>
      <c r="BC2597" s="41"/>
      <c r="BE2597" s="41"/>
      <c r="BG2597" s="41"/>
      <c r="BI2597" s="41"/>
      <c r="BK2597" s="41"/>
      <c r="BM2597" s="41"/>
      <c r="BO2597" s="41"/>
    </row>
    <row r="2598" spans="13:67" x14ac:dyDescent="0.2">
      <c r="M2598" s="41"/>
      <c r="O2598" s="41"/>
      <c r="Q2598" s="41"/>
      <c r="S2598" s="41"/>
      <c r="U2598" s="41"/>
      <c r="W2598" s="41"/>
      <c r="Y2598" s="41"/>
      <c r="AA2598" s="41"/>
      <c r="AC2598" s="41"/>
      <c r="AE2598" s="41"/>
      <c r="AG2598" s="41"/>
      <c r="AI2598" s="41"/>
      <c r="AK2598" s="41"/>
      <c r="AM2598" s="41"/>
      <c r="AO2598" s="41"/>
      <c r="AQ2598" s="41"/>
      <c r="AS2598" s="41"/>
      <c r="AU2598" s="41"/>
      <c r="AW2598" s="41"/>
      <c r="AY2598" s="41"/>
      <c r="BA2598" s="41"/>
      <c r="BC2598" s="41"/>
      <c r="BE2598" s="41"/>
      <c r="BG2598" s="41"/>
      <c r="BI2598" s="41"/>
      <c r="BK2598" s="41"/>
      <c r="BM2598" s="41"/>
      <c r="BO2598" s="41"/>
    </row>
    <row r="2599" spans="13:67" x14ac:dyDescent="0.2">
      <c r="M2599" s="41"/>
      <c r="O2599" s="41"/>
      <c r="Q2599" s="41"/>
      <c r="S2599" s="41"/>
      <c r="U2599" s="41"/>
      <c r="W2599" s="41"/>
      <c r="Y2599" s="41"/>
      <c r="AA2599" s="41"/>
      <c r="AC2599" s="41"/>
      <c r="AE2599" s="41"/>
      <c r="AG2599" s="41"/>
      <c r="AI2599" s="41"/>
      <c r="AK2599" s="41"/>
      <c r="AM2599" s="41"/>
      <c r="AO2599" s="41"/>
      <c r="AQ2599" s="41"/>
      <c r="AS2599" s="41"/>
      <c r="AU2599" s="41"/>
      <c r="AW2599" s="41"/>
      <c r="AY2599" s="41"/>
      <c r="BA2599" s="41"/>
      <c r="BC2599" s="41"/>
      <c r="BE2599" s="41"/>
      <c r="BG2599" s="41"/>
      <c r="BI2599" s="41"/>
      <c r="BK2599" s="41"/>
      <c r="BM2599" s="41"/>
      <c r="BO2599" s="41"/>
    </row>
    <row r="2600" spans="13:67" x14ac:dyDescent="0.2">
      <c r="M2600" s="41"/>
      <c r="O2600" s="41"/>
      <c r="Q2600" s="41"/>
      <c r="S2600" s="41"/>
      <c r="U2600" s="41"/>
      <c r="W2600" s="41"/>
      <c r="Y2600" s="41"/>
      <c r="AA2600" s="41"/>
      <c r="AC2600" s="41"/>
      <c r="AE2600" s="41"/>
      <c r="AG2600" s="41"/>
      <c r="AI2600" s="41"/>
      <c r="AK2600" s="41"/>
      <c r="AM2600" s="41"/>
      <c r="AO2600" s="41"/>
      <c r="AQ2600" s="41"/>
      <c r="AS2600" s="41"/>
      <c r="AU2600" s="41"/>
      <c r="AW2600" s="41"/>
      <c r="AY2600" s="41"/>
      <c r="BA2600" s="41"/>
      <c r="BC2600" s="41"/>
      <c r="BE2600" s="41"/>
      <c r="BG2600" s="41"/>
      <c r="BI2600" s="41"/>
      <c r="BK2600" s="41"/>
      <c r="BM2600" s="41"/>
      <c r="BO2600" s="41"/>
    </row>
    <row r="2601" spans="13:67" x14ac:dyDescent="0.2">
      <c r="M2601" s="41"/>
      <c r="O2601" s="41"/>
      <c r="Q2601" s="41"/>
      <c r="S2601" s="41"/>
      <c r="U2601" s="41"/>
      <c r="W2601" s="41"/>
      <c r="Y2601" s="41"/>
      <c r="AA2601" s="41"/>
      <c r="AC2601" s="41"/>
      <c r="AE2601" s="41"/>
      <c r="AG2601" s="41"/>
      <c r="AI2601" s="41"/>
      <c r="AK2601" s="41"/>
      <c r="AM2601" s="41"/>
      <c r="AO2601" s="41"/>
      <c r="AQ2601" s="41"/>
      <c r="AS2601" s="41"/>
      <c r="AU2601" s="41"/>
      <c r="AW2601" s="41"/>
      <c r="AY2601" s="41"/>
      <c r="BA2601" s="41"/>
      <c r="BC2601" s="41"/>
      <c r="BE2601" s="41"/>
      <c r="BG2601" s="41"/>
      <c r="BI2601" s="41"/>
      <c r="BK2601" s="41"/>
      <c r="BM2601" s="41"/>
      <c r="BO2601" s="41"/>
    </row>
    <row r="2602" spans="13:67" x14ac:dyDescent="0.2">
      <c r="M2602" s="41"/>
      <c r="O2602" s="41"/>
      <c r="Q2602" s="41"/>
      <c r="S2602" s="41"/>
      <c r="U2602" s="41"/>
      <c r="W2602" s="41"/>
      <c r="Y2602" s="41"/>
      <c r="AA2602" s="41"/>
      <c r="AC2602" s="41"/>
      <c r="AE2602" s="41"/>
      <c r="AG2602" s="41"/>
      <c r="AI2602" s="41"/>
      <c r="AK2602" s="41"/>
      <c r="AM2602" s="41"/>
      <c r="AO2602" s="41"/>
      <c r="AQ2602" s="41"/>
      <c r="AS2602" s="41"/>
      <c r="AU2602" s="41"/>
      <c r="AW2602" s="41"/>
      <c r="AY2602" s="41"/>
      <c r="BA2602" s="41"/>
      <c r="BC2602" s="41"/>
      <c r="BE2602" s="41"/>
      <c r="BG2602" s="41"/>
      <c r="BI2602" s="41"/>
      <c r="BK2602" s="41"/>
      <c r="BM2602" s="41"/>
      <c r="BO2602" s="41"/>
    </row>
    <row r="2603" spans="13:67" x14ac:dyDescent="0.2">
      <c r="M2603" s="41"/>
      <c r="O2603" s="41"/>
      <c r="Q2603" s="41"/>
      <c r="S2603" s="41"/>
      <c r="U2603" s="41"/>
      <c r="W2603" s="41"/>
      <c r="Y2603" s="41"/>
      <c r="AA2603" s="41"/>
      <c r="AC2603" s="41"/>
      <c r="AE2603" s="41"/>
      <c r="AG2603" s="41"/>
      <c r="AI2603" s="41"/>
      <c r="AK2603" s="41"/>
      <c r="AM2603" s="41"/>
      <c r="AO2603" s="41"/>
      <c r="AQ2603" s="41"/>
      <c r="AS2603" s="41"/>
      <c r="AU2603" s="41"/>
      <c r="AW2603" s="41"/>
      <c r="AY2603" s="41"/>
      <c r="BA2603" s="41"/>
      <c r="BC2603" s="41"/>
      <c r="BE2603" s="41"/>
      <c r="BG2603" s="41"/>
      <c r="BI2603" s="41"/>
      <c r="BK2603" s="41"/>
      <c r="BM2603" s="41"/>
      <c r="BO2603" s="41"/>
    </row>
    <row r="2604" spans="13:67" x14ac:dyDescent="0.2">
      <c r="M2604" s="41"/>
      <c r="O2604" s="41"/>
      <c r="Q2604" s="41"/>
      <c r="S2604" s="41"/>
      <c r="U2604" s="41"/>
      <c r="W2604" s="41"/>
      <c r="Y2604" s="41"/>
      <c r="AA2604" s="41"/>
      <c r="AC2604" s="41"/>
      <c r="AE2604" s="41"/>
      <c r="AG2604" s="41"/>
      <c r="AI2604" s="41"/>
      <c r="AK2604" s="41"/>
      <c r="AM2604" s="41"/>
      <c r="AO2604" s="41"/>
      <c r="AQ2604" s="41"/>
      <c r="AS2604" s="41"/>
      <c r="AU2604" s="41"/>
      <c r="AW2604" s="41"/>
      <c r="AY2604" s="41"/>
      <c r="BA2604" s="41"/>
      <c r="BC2604" s="41"/>
      <c r="BE2604" s="41"/>
      <c r="BG2604" s="41"/>
      <c r="BI2604" s="41"/>
      <c r="BK2604" s="41"/>
      <c r="BM2604" s="41"/>
      <c r="BO2604" s="41"/>
    </row>
    <row r="2605" spans="13:67" x14ac:dyDescent="0.2">
      <c r="M2605" s="41"/>
      <c r="O2605" s="41"/>
      <c r="Q2605" s="41"/>
      <c r="S2605" s="41"/>
      <c r="U2605" s="41"/>
      <c r="W2605" s="41"/>
      <c r="Y2605" s="41"/>
      <c r="AA2605" s="41"/>
      <c r="AC2605" s="41"/>
      <c r="AE2605" s="41"/>
      <c r="AG2605" s="41"/>
      <c r="AI2605" s="41"/>
      <c r="AK2605" s="41"/>
      <c r="AM2605" s="41"/>
      <c r="AO2605" s="41"/>
      <c r="AQ2605" s="41"/>
      <c r="AS2605" s="41"/>
      <c r="AU2605" s="41"/>
      <c r="AW2605" s="41"/>
      <c r="AY2605" s="41"/>
      <c r="BA2605" s="41"/>
      <c r="BC2605" s="41"/>
      <c r="BE2605" s="41"/>
      <c r="BG2605" s="41"/>
      <c r="BI2605" s="41"/>
      <c r="BK2605" s="41"/>
      <c r="BM2605" s="41"/>
      <c r="BO2605" s="41"/>
    </row>
    <row r="2606" spans="13:67" x14ac:dyDescent="0.2">
      <c r="M2606" s="41"/>
      <c r="O2606" s="41"/>
      <c r="Q2606" s="41"/>
      <c r="S2606" s="41"/>
      <c r="U2606" s="41"/>
      <c r="W2606" s="41"/>
      <c r="Y2606" s="41"/>
      <c r="AA2606" s="41"/>
      <c r="AC2606" s="41"/>
      <c r="AE2606" s="41"/>
      <c r="AG2606" s="41"/>
      <c r="AI2606" s="41"/>
      <c r="AK2606" s="41"/>
      <c r="AM2606" s="41"/>
      <c r="AO2606" s="41"/>
      <c r="AQ2606" s="41"/>
      <c r="AS2606" s="41"/>
      <c r="AU2606" s="41"/>
      <c r="AW2606" s="41"/>
      <c r="AY2606" s="41"/>
      <c r="BA2606" s="41"/>
      <c r="BC2606" s="41"/>
      <c r="BE2606" s="41"/>
      <c r="BG2606" s="41"/>
      <c r="BI2606" s="41"/>
      <c r="BK2606" s="41"/>
      <c r="BM2606" s="41"/>
      <c r="BO2606" s="41"/>
    </row>
    <row r="2607" spans="13:67" x14ac:dyDescent="0.2">
      <c r="M2607" s="41"/>
      <c r="O2607" s="41"/>
      <c r="Q2607" s="41"/>
      <c r="S2607" s="41"/>
      <c r="U2607" s="41"/>
      <c r="W2607" s="41"/>
      <c r="Y2607" s="41"/>
      <c r="AA2607" s="41"/>
      <c r="AC2607" s="41"/>
      <c r="AE2607" s="41"/>
      <c r="AG2607" s="41"/>
      <c r="AI2607" s="41"/>
      <c r="AK2607" s="41"/>
      <c r="AM2607" s="41"/>
      <c r="AO2607" s="41"/>
      <c r="AQ2607" s="41"/>
      <c r="AS2607" s="41"/>
      <c r="AU2607" s="41"/>
      <c r="AW2607" s="41"/>
      <c r="AY2607" s="41"/>
      <c r="BA2607" s="41"/>
      <c r="BC2607" s="41"/>
      <c r="BE2607" s="41"/>
      <c r="BG2607" s="41"/>
      <c r="BI2607" s="41"/>
      <c r="BK2607" s="41"/>
      <c r="BM2607" s="41"/>
      <c r="BO2607" s="41"/>
    </row>
    <row r="2608" spans="13:67" x14ac:dyDescent="0.2">
      <c r="M2608" s="41"/>
      <c r="O2608" s="41"/>
      <c r="Q2608" s="41"/>
      <c r="S2608" s="41"/>
      <c r="U2608" s="41"/>
      <c r="W2608" s="41"/>
      <c r="Y2608" s="41"/>
      <c r="AA2608" s="41"/>
      <c r="AC2608" s="41"/>
      <c r="AE2608" s="41"/>
      <c r="AG2608" s="41"/>
      <c r="AI2608" s="41"/>
      <c r="AK2608" s="41"/>
      <c r="AM2608" s="41"/>
      <c r="AO2608" s="41"/>
      <c r="AQ2608" s="41"/>
      <c r="AS2608" s="41"/>
      <c r="AU2608" s="41"/>
      <c r="AW2608" s="41"/>
      <c r="AY2608" s="41"/>
      <c r="BA2608" s="41"/>
      <c r="BC2608" s="41"/>
      <c r="BE2608" s="41"/>
      <c r="BG2608" s="41"/>
      <c r="BI2608" s="41"/>
      <c r="BK2608" s="41"/>
      <c r="BM2608" s="41"/>
      <c r="BO2608" s="41"/>
    </row>
    <row r="2609" spans="13:67" x14ac:dyDescent="0.2">
      <c r="M2609" s="41"/>
      <c r="O2609" s="41"/>
      <c r="Q2609" s="41"/>
      <c r="S2609" s="41"/>
      <c r="U2609" s="41"/>
      <c r="W2609" s="41"/>
      <c r="Y2609" s="41"/>
      <c r="AA2609" s="41"/>
      <c r="AC2609" s="41"/>
      <c r="AE2609" s="41"/>
      <c r="AG2609" s="41"/>
      <c r="AI2609" s="41"/>
      <c r="AK2609" s="41"/>
      <c r="AM2609" s="41"/>
      <c r="AO2609" s="41"/>
      <c r="AQ2609" s="41"/>
      <c r="AS2609" s="41"/>
      <c r="AU2609" s="41"/>
      <c r="AW2609" s="41"/>
      <c r="AY2609" s="41"/>
      <c r="BA2609" s="41"/>
      <c r="BC2609" s="41"/>
      <c r="BE2609" s="41"/>
      <c r="BG2609" s="41"/>
      <c r="BI2609" s="41"/>
      <c r="BK2609" s="41"/>
      <c r="BM2609" s="41"/>
      <c r="BO2609" s="41"/>
    </row>
    <row r="2610" spans="13:67" x14ac:dyDescent="0.2">
      <c r="M2610" s="41"/>
      <c r="O2610" s="41"/>
      <c r="Q2610" s="41"/>
      <c r="S2610" s="41"/>
      <c r="U2610" s="41"/>
      <c r="W2610" s="41"/>
      <c r="Y2610" s="41"/>
      <c r="AA2610" s="41"/>
      <c r="AC2610" s="41"/>
      <c r="AE2610" s="41"/>
      <c r="AG2610" s="41"/>
      <c r="AI2610" s="41"/>
      <c r="AK2610" s="41"/>
      <c r="AM2610" s="41"/>
      <c r="AO2610" s="41"/>
      <c r="AQ2610" s="41"/>
      <c r="AS2610" s="41"/>
      <c r="AU2610" s="41"/>
      <c r="AW2610" s="41"/>
      <c r="AY2610" s="41"/>
      <c r="BA2610" s="41"/>
      <c r="BC2610" s="41"/>
      <c r="BE2610" s="41"/>
      <c r="BG2610" s="41"/>
      <c r="BI2610" s="41"/>
      <c r="BK2610" s="41"/>
      <c r="BM2610" s="41"/>
      <c r="BO2610" s="41"/>
    </row>
    <row r="2611" spans="13:67" x14ac:dyDescent="0.2">
      <c r="M2611" s="41"/>
      <c r="O2611" s="41"/>
      <c r="Q2611" s="41"/>
      <c r="S2611" s="41"/>
      <c r="U2611" s="41"/>
      <c r="W2611" s="41"/>
      <c r="Y2611" s="41"/>
      <c r="AA2611" s="41"/>
      <c r="AC2611" s="41"/>
      <c r="AE2611" s="41"/>
      <c r="AG2611" s="41"/>
      <c r="AI2611" s="41"/>
      <c r="AK2611" s="41"/>
      <c r="AM2611" s="41"/>
      <c r="AO2611" s="41"/>
      <c r="AQ2611" s="41"/>
      <c r="AS2611" s="41"/>
      <c r="AU2611" s="41"/>
      <c r="AW2611" s="41"/>
      <c r="AY2611" s="41"/>
      <c r="BA2611" s="41"/>
      <c r="BC2611" s="41"/>
      <c r="BE2611" s="41"/>
      <c r="BG2611" s="41"/>
      <c r="BI2611" s="41"/>
      <c r="BK2611" s="41"/>
      <c r="BM2611" s="41"/>
      <c r="BO2611" s="41"/>
    </row>
    <row r="2612" spans="13:67" x14ac:dyDescent="0.2">
      <c r="M2612" s="41"/>
      <c r="O2612" s="41"/>
      <c r="Q2612" s="41"/>
      <c r="S2612" s="41"/>
      <c r="U2612" s="41"/>
      <c r="W2612" s="41"/>
      <c r="Y2612" s="41"/>
      <c r="AA2612" s="41"/>
      <c r="AC2612" s="41"/>
      <c r="AE2612" s="41"/>
      <c r="AG2612" s="41"/>
      <c r="AI2612" s="41"/>
      <c r="AK2612" s="41"/>
      <c r="AM2612" s="41"/>
      <c r="AO2612" s="41"/>
      <c r="AQ2612" s="41"/>
      <c r="AS2612" s="41"/>
      <c r="AU2612" s="41"/>
      <c r="AW2612" s="41"/>
      <c r="AY2612" s="41"/>
      <c r="BA2612" s="41"/>
      <c r="BC2612" s="41"/>
      <c r="BE2612" s="41"/>
      <c r="BG2612" s="41"/>
      <c r="BI2612" s="41"/>
      <c r="BK2612" s="41"/>
      <c r="BM2612" s="41"/>
      <c r="BO2612" s="41"/>
    </row>
    <row r="2613" spans="13:67" x14ac:dyDescent="0.2">
      <c r="M2613" s="41"/>
      <c r="O2613" s="41"/>
      <c r="Q2613" s="41"/>
      <c r="S2613" s="41"/>
      <c r="U2613" s="41"/>
      <c r="W2613" s="41"/>
      <c r="Y2613" s="41"/>
      <c r="AA2613" s="41"/>
      <c r="AC2613" s="41"/>
      <c r="AE2613" s="41"/>
      <c r="AG2613" s="41"/>
      <c r="AI2613" s="41"/>
      <c r="AK2613" s="41"/>
      <c r="AM2613" s="41"/>
      <c r="AO2613" s="41"/>
      <c r="AQ2613" s="41"/>
      <c r="AS2613" s="41"/>
      <c r="AU2613" s="41"/>
      <c r="AW2613" s="41"/>
      <c r="AY2613" s="41"/>
      <c r="BA2613" s="41"/>
      <c r="BC2613" s="41"/>
      <c r="BE2613" s="41"/>
      <c r="BG2613" s="41"/>
      <c r="BI2613" s="41"/>
      <c r="BK2613" s="41"/>
      <c r="BM2613" s="41"/>
      <c r="BO2613" s="41"/>
    </row>
    <row r="2614" spans="13:67" x14ac:dyDescent="0.2">
      <c r="M2614" s="41"/>
      <c r="O2614" s="41"/>
      <c r="Q2614" s="41"/>
      <c r="S2614" s="41"/>
      <c r="U2614" s="41"/>
      <c r="W2614" s="41"/>
      <c r="Y2614" s="41"/>
      <c r="AA2614" s="41"/>
      <c r="AC2614" s="41"/>
      <c r="AE2614" s="41"/>
      <c r="AG2614" s="41"/>
      <c r="AI2614" s="41"/>
      <c r="AK2614" s="41"/>
      <c r="AM2614" s="41"/>
      <c r="AO2614" s="41"/>
      <c r="AQ2614" s="41"/>
      <c r="AS2614" s="41"/>
      <c r="AU2614" s="41"/>
      <c r="AW2614" s="41"/>
      <c r="AY2614" s="41"/>
      <c r="BA2614" s="41"/>
      <c r="BC2614" s="41"/>
      <c r="BE2614" s="41"/>
      <c r="BG2614" s="41"/>
      <c r="BI2614" s="41"/>
      <c r="BK2614" s="41"/>
      <c r="BM2614" s="41"/>
      <c r="BO2614" s="41"/>
    </row>
    <row r="2615" spans="13:67" x14ac:dyDescent="0.2">
      <c r="M2615" s="41"/>
      <c r="O2615" s="41"/>
      <c r="Q2615" s="41"/>
      <c r="S2615" s="41"/>
      <c r="U2615" s="41"/>
      <c r="W2615" s="41"/>
      <c r="Y2615" s="41"/>
      <c r="AA2615" s="41"/>
      <c r="AC2615" s="41"/>
      <c r="AE2615" s="41"/>
      <c r="AG2615" s="41"/>
      <c r="AI2615" s="41"/>
      <c r="AK2615" s="41"/>
      <c r="AM2615" s="41"/>
      <c r="AO2615" s="41"/>
      <c r="AQ2615" s="41"/>
      <c r="AS2615" s="41"/>
      <c r="AU2615" s="41"/>
      <c r="AW2615" s="41"/>
      <c r="AY2615" s="41"/>
      <c r="BA2615" s="41"/>
      <c r="BC2615" s="41"/>
      <c r="BE2615" s="41"/>
      <c r="BG2615" s="41"/>
      <c r="BI2615" s="41"/>
      <c r="BK2615" s="41"/>
      <c r="BM2615" s="41"/>
      <c r="BO2615" s="41"/>
    </row>
    <row r="2616" spans="13:67" x14ac:dyDescent="0.2">
      <c r="M2616" s="41"/>
      <c r="O2616" s="41"/>
      <c r="Q2616" s="41"/>
      <c r="S2616" s="41"/>
      <c r="U2616" s="41"/>
      <c r="W2616" s="41"/>
      <c r="Y2616" s="41"/>
      <c r="AA2616" s="41"/>
      <c r="AC2616" s="41"/>
      <c r="AE2616" s="41"/>
      <c r="AG2616" s="41"/>
      <c r="AI2616" s="41"/>
      <c r="AK2616" s="41"/>
      <c r="AM2616" s="41"/>
      <c r="AO2616" s="41"/>
      <c r="AQ2616" s="41"/>
      <c r="AS2616" s="41"/>
      <c r="AU2616" s="41"/>
      <c r="AW2616" s="41"/>
      <c r="AY2616" s="41"/>
      <c r="BA2616" s="41"/>
      <c r="BC2616" s="41"/>
      <c r="BE2616" s="41"/>
      <c r="BG2616" s="41"/>
      <c r="BI2616" s="41"/>
      <c r="BK2616" s="41"/>
      <c r="BM2616" s="41"/>
      <c r="BO2616" s="41"/>
    </row>
    <row r="2617" spans="13:67" x14ac:dyDescent="0.2">
      <c r="M2617" s="41"/>
      <c r="O2617" s="41"/>
      <c r="Q2617" s="41"/>
      <c r="S2617" s="41"/>
      <c r="U2617" s="41"/>
      <c r="W2617" s="41"/>
      <c r="Y2617" s="41"/>
      <c r="AA2617" s="41"/>
      <c r="AC2617" s="41"/>
      <c r="AE2617" s="41"/>
      <c r="AG2617" s="41"/>
      <c r="AI2617" s="41"/>
      <c r="AK2617" s="41"/>
      <c r="AM2617" s="41"/>
      <c r="AO2617" s="41"/>
      <c r="AQ2617" s="41"/>
      <c r="AS2617" s="41"/>
      <c r="AU2617" s="41"/>
      <c r="AW2617" s="41"/>
      <c r="AY2617" s="41"/>
      <c r="BA2617" s="41"/>
      <c r="BC2617" s="41"/>
      <c r="BE2617" s="41"/>
      <c r="BG2617" s="41"/>
      <c r="BI2617" s="41"/>
      <c r="BK2617" s="41"/>
      <c r="BM2617" s="41"/>
      <c r="BO2617" s="41"/>
    </row>
    <row r="2618" spans="13:67" x14ac:dyDescent="0.2">
      <c r="M2618" s="41"/>
      <c r="O2618" s="41"/>
      <c r="Q2618" s="41"/>
      <c r="S2618" s="41"/>
      <c r="U2618" s="41"/>
      <c r="W2618" s="41"/>
      <c r="Y2618" s="41"/>
      <c r="AA2618" s="41"/>
      <c r="AC2618" s="41"/>
      <c r="AE2618" s="41"/>
      <c r="AG2618" s="41"/>
      <c r="AI2618" s="41"/>
      <c r="AK2618" s="41"/>
      <c r="AM2618" s="41"/>
      <c r="AO2618" s="41"/>
      <c r="AQ2618" s="41"/>
      <c r="AS2618" s="41"/>
      <c r="AU2618" s="41"/>
      <c r="AW2618" s="41"/>
      <c r="AY2618" s="41"/>
      <c r="BA2618" s="41"/>
      <c r="BC2618" s="41"/>
      <c r="BE2618" s="41"/>
      <c r="BG2618" s="41"/>
      <c r="BI2618" s="41"/>
      <c r="BK2618" s="41"/>
      <c r="BM2618" s="41"/>
      <c r="BO2618" s="41"/>
    </row>
    <row r="2619" spans="13:67" x14ac:dyDescent="0.2">
      <c r="M2619" s="41"/>
      <c r="O2619" s="41"/>
      <c r="Q2619" s="41"/>
      <c r="S2619" s="41"/>
      <c r="U2619" s="41"/>
      <c r="W2619" s="41"/>
      <c r="Y2619" s="41"/>
      <c r="AA2619" s="41"/>
      <c r="AC2619" s="41"/>
      <c r="AE2619" s="41"/>
      <c r="AG2619" s="41"/>
      <c r="AI2619" s="41"/>
      <c r="AK2619" s="41"/>
      <c r="AM2619" s="41"/>
      <c r="AO2619" s="41"/>
      <c r="AQ2619" s="41"/>
      <c r="AS2619" s="41"/>
      <c r="AU2619" s="41"/>
      <c r="AW2619" s="41"/>
      <c r="AY2619" s="41"/>
      <c r="BA2619" s="41"/>
      <c r="BC2619" s="41"/>
      <c r="BE2619" s="41"/>
      <c r="BG2619" s="41"/>
      <c r="BI2619" s="41"/>
      <c r="BK2619" s="41"/>
      <c r="BM2619" s="41"/>
      <c r="BO2619" s="41"/>
    </row>
    <row r="2620" spans="13:67" x14ac:dyDescent="0.2">
      <c r="M2620" s="41"/>
      <c r="O2620" s="41"/>
      <c r="Q2620" s="41"/>
      <c r="S2620" s="41"/>
      <c r="U2620" s="41"/>
      <c r="W2620" s="41"/>
      <c r="Y2620" s="41"/>
      <c r="AA2620" s="41"/>
      <c r="AC2620" s="41"/>
      <c r="AE2620" s="41"/>
      <c r="AG2620" s="41"/>
      <c r="AI2620" s="41"/>
      <c r="AK2620" s="41"/>
      <c r="AM2620" s="41"/>
      <c r="AO2620" s="41"/>
      <c r="AQ2620" s="41"/>
      <c r="AS2620" s="41"/>
      <c r="AU2620" s="41"/>
      <c r="AW2620" s="41"/>
      <c r="AY2620" s="41"/>
      <c r="BA2620" s="41"/>
      <c r="BC2620" s="41"/>
      <c r="BE2620" s="41"/>
      <c r="BG2620" s="41"/>
      <c r="BI2620" s="41"/>
      <c r="BK2620" s="41"/>
      <c r="BM2620" s="41"/>
      <c r="BO2620" s="41"/>
    </row>
    <row r="2621" spans="13:67" x14ac:dyDescent="0.2">
      <c r="M2621" s="41"/>
      <c r="O2621" s="41"/>
      <c r="Q2621" s="41"/>
      <c r="S2621" s="41"/>
      <c r="U2621" s="41"/>
      <c r="W2621" s="41"/>
      <c r="Y2621" s="41"/>
      <c r="AA2621" s="41"/>
      <c r="AC2621" s="41"/>
      <c r="AE2621" s="41"/>
      <c r="AG2621" s="41"/>
      <c r="AI2621" s="41"/>
      <c r="AK2621" s="41"/>
      <c r="AM2621" s="41"/>
      <c r="AO2621" s="41"/>
      <c r="AQ2621" s="41"/>
      <c r="AS2621" s="41"/>
      <c r="AU2621" s="41"/>
      <c r="AW2621" s="41"/>
      <c r="AY2621" s="41"/>
      <c r="BA2621" s="41"/>
      <c r="BC2621" s="41"/>
      <c r="BE2621" s="41"/>
      <c r="BG2621" s="41"/>
      <c r="BI2621" s="41"/>
      <c r="BK2621" s="41"/>
      <c r="BM2621" s="41"/>
      <c r="BO2621" s="41"/>
    </row>
    <row r="2622" spans="13:67" x14ac:dyDescent="0.2">
      <c r="M2622" s="41"/>
      <c r="O2622" s="41"/>
      <c r="Q2622" s="41"/>
      <c r="S2622" s="41"/>
      <c r="U2622" s="41"/>
      <c r="W2622" s="41"/>
      <c r="Y2622" s="41"/>
      <c r="AA2622" s="41"/>
      <c r="AC2622" s="41"/>
      <c r="AE2622" s="41"/>
      <c r="AG2622" s="41"/>
      <c r="AI2622" s="41"/>
      <c r="AK2622" s="41"/>
      <c r="AM2622" s="41"/>
      <c r="AO2622" s="41"/>
      <c r="AQ2622" s="41"/>
      <c r="AS2622" s="41"/>
      <c r="AU2622" s="41"/>
      <c r="AW2622" s="41"/>
      <c r="AY2622" s="41"/>
      <c r="BA2622" s="41"/>
      <c r="BC2622" s="41"/>
      <c r="BE2622" s="41"/>
      <c r="BG2622" s="41"/>
      <c r="BI2622" s="41"/>
      <c r="BK2622" s="41"/>
      <c r="BM2622" s="41"/>
      <c r="BO2622" s="41"/>
    </row>
    <row r="2623" spans="13:67" x14ac:dyDescent="0.2">
      <c r="M2623" s="41"/>
      <c r="O2623" s="41"/>
      <c r="Q2623" s="41"/>
      <c r="S2623" s="41"/>
      <c r="U2623" s="41"/>
      <c r="W2623" s="41"/>
      <c r="Y2623" s="41"/>
      <c r="AA2623" s="41"/>
      <c r="AC2623" s="41"/>
      <c r="AE2623" s="41"/>
      <c r="AG2623" s="41"/>
      <c r="AI2623" s="41"/>
      <c r="AK2623" s="41"/>
      <c r="AM2623" s="41"/>
      <c r="AO2623" s="41"/>
      <c r="AQ2623" s="41"/>
      <c r="AS2623" s="41"/>
      <c r="AU2623" s="41"/>
      <c r="AW2623" s="41"/>
      <c r="AY2623" s="41"/>
      <c r="BA2623" s="41"/>
      <c r="BC2623" s="41"/>
      <c r="BE2623" s="41"/>
      <c r="BG2623" s="41"/>
      <c r="BI2623" s="41"/>
      <c r="BK2623" s="41"/>
      <c r="BM2623" s="41"/>
      <c r="BO2623" s="41"/>
    </row>
    <row r="2624" spans="13:67" x14ac:dyDescent="0.2">
      <c r="M2624" s="41"/>
      <c r="O2624" s="41"/>
      <c r="Q2624" s="41"/>
      <c r="S2624" s="41"/>
      <c r="U2624" s="41"/>
      <c r="W2624" s="41"/>
      <c r="Y2624" s="41"/>
      <c r="AA2624" s="41"/>
      <c r="AC2624" s="41"/>
      <c r="AE2624" s="41"/>
      <c r="AG2624" s="41"/>
      <c r="AI2624" s="41"/>
      <c r="AK2624" s="41"/>
      <c r="AM2624" s="41"/>
      <c r="AO2624" s="41"/>
      <c r="AQ2624" s="41"/>
      <c r="AS2624" s="41"/>
      <c r="AU2624" s="41"/>
      <c r="AW2624" s="41"/>
      <c r="AY2624" s="41"/>
      <c r="BA2624" s="41"/>
      <c r="BC2624" s="41"/>
      <c r="BE2624" s="41"/>
      <c r="BG2624" s="41"/>
      <c r="BI2624" s="41"/>
      <c r="BK2624" s="41"/>
      <c r="BM2624" s="41"/>
      <c r="BO2624" s="41"/>
    </row>
    <row r="2625" spans="13:67" x14ac:dyDescent="0.2">
      <c r="M2625" s="41"/>
      <c r="O2625" s="41"/>
      <c r="Q2625" s="41"/>
      <c r="S2625" s="41"/>
      <c r="U2625" s="41"/>
      <c r="W2625" s="41"/>
      <c r="Y2625" s="41"/>
      <c r="AA2625" s="41"/>
      <c r="AC2625" s="41"/>
      <c r="AE2625" s="41"/>
      <c r="AG2625" s="41"/>
      <c r="AI2625" s="41"/>
      <c r="AK2625" s="41"/>
      <c r="AM2625" s="41"/>
      <c r="AO2625" s="41"/>
      <c r="AQ2625" s="41"/>
      <c r="AS2625" s="41"/>
      <c r="AU2625" s="41"/>
      <c r="AW2625" s="41"/>
      <c r="AY2625" s="41"/>
      <c r="BA2625" s="41"/>
      <c r="BC2625" s="41"/>
      <c r="BE2625" s="41"/>
      <c r="BG2625" s="41"/>
      <c r="BI2625" s="41"/>
      <c r="BK2625" s="41"/>
      <c r="BM2625" s="41"/>
      <c r="BO2625" s="41"/>
    </row>
    <row r="2626" spans="13:67" x14ac:dyDescent="0.2">
      <c r="M2626" s="41"/>
      <c r="O2626" s="41"/>
      <c r="Q2626" s="41"/>
      <c r="S2626" s="41"/>
      <c r="U2626" s="41"/>
      <c r="W2626" s="41"/>
      <c r="Y2626" s="41"/>
      <c r="AA2626" s="41"/>
      <c r="AC2626" s="41"/>
      <c r="AE2626" s="41"/>
      <c r="AG2626" s="41"/>
      <c r="AI2626" s="41"/>
      <c r="AK2626" s="41"/>
      <c r="AM2626" s="41"/>
      <c r="AO2626" s="41"/>
      <c r="AQ2626" s="41"/>
      <c r="AS2626" s="41"/>
      <c r="AU2626" s="41"/>
      <c r="AW2626" s="41"/>
      <c r="AY2626" s="41"/>
      <c r="BA2626" s="41"/>
      <c r="BC2626" s="41"/>
      <c r="BE2626" s="41"/>
      <c r="BG2626" s="41"/>
      <c r="BI2626" s="41"/>
      <c r="BK2626" s="41"/>
      <c r="BM2626" s="41"/>
      <c r="BO2626" s="41"/>
    </row>
    <row r="2627" spans="13:67" x14ac:dyDescent="0.2">
      <c r="M2627" s="41"/>
      <c r="O2627" s="41"/>
      <c r="Q2627" s="41"/>
      <c r="S2627" s="41"/>
      <c r="U2627" s="41"/>
      <c r="W2627" s="41"/>
      <c r="Y2627" s="41"/>
      <c r="AA2627" s="41"/>
      <c r="AC2627" s="41"/>
      <c r="AE2627" s="41"/>
      <c r="AG2627" s="41"/>
      <c r="AI2627" s="41"/>
      <c r="AK2627" s="41"/>
      <c r="AM2627" s="41"/>
      <c r="AO2627" s="41"/>
      <c r="AQ2627" s="41"/>
      <c r="AS2627" s="41"/>
      <c r="AU2627" s="41"/>
      <c r="AW2627" s="41"/>
      <c r="AY2627" s="41"/>
      <c r="BA2627" s="41"/>
      <c r="BC2627" s="41"/>
      <c r="BE2627" s="41"/>
      <c r="BG2627" s="41"/>
      <c r="BI2627" s="41"/>
      <c r="BK2627" s="41"/>
      <c r="BM2627" s="41"/>
      <c r="BO2627" s="41"/>
    </row>
    <row r="2628" spans="13:67" x14ac:dyDescent="0.2">
      <c r="M2628" s="41"/>
      <c r="O2628" s="41"/>
      <c r="Q2628" s="41"/>
      <c r="S2628" s="41"/>
      <c r="U2628" s="41"/>
      <c r="W2628" s="41"/>
      <c r="Y2628" s="41"/>
      <c r="AA2628" s="41"/>
      <c r="AC2628" s="41"/>
      <c r="AE2628" s="41"/>
      <c r="AG2628" s="41"/>
      <c r="AI2628" s="41"/>
      <c r="AK2628" s="41"/>
      <c r="AM2628" s="41"/>
      <c r="AO2628" s="41"/>
      <c r="AQ2628" s="41"/>
      <c r="AS2628" s="41"/>
      <c r="AU2628" s="41"/>
      <c r="AW2628" s="41"/>
      <c r="AY2628" s="41"/>
      <c r="BA2628" s="41"/>
      <c r="BC2628" s="41"/>
      <c r="BE2628" s="41"/>
      <c r="BG2628" s="41"/>
      <c r="BI2628" s="41"/>
      <c r="BK2628" s="41"/>
      <c r="BM2628" s="41"/>
      <c r="BO2628" s="41"/>
    </row>
    <row r="2629" spans="13:67" x14ac:dyDescent="0.2">
      <c r="M2629" s="41"/>
      <c r="O2629" s="41"/>
      <c r="Q2629" s="41"/>
      <c r="S2629" s="41"/>
      <c r="U2629" s="41"/>
      <c r="W2629" s="41"/>
      <c r="Y2629" s="41"/>
      <c r="AA2629" s="41"/>
      <c r="AC2629" s="41"/>
      <c r="AE2629" s="41"/>
      <c r="AG2629" s="41"/>
      <c r="AI2629" s="41"/>
      <c r="AK2629" s="41"/>
      <c r="AM2629" s="41"/>
      <c r="AO2629" s="41"/>
      <c r="AQ2629" s="41"/>
      <c r="AS2629" s="41"/>
      <c r="AU2629" s="41"/>
      <c r="AW2629" s="41"/>
      <c r="AY2629" s="41"/>
      <c r="BA2629" s="41"/>
      <c r="BC2629" s="41"/>
      <c r="BE2629" s="41"/>
      <c r="BG2629" s="41"/>
      <c r="BI2629" s="41"/>
      <c r="BK2629" s="41"/>
      <c r="BM2629" s="41"/>
      <c r="BO2629" s="41"/>
    </row>
    <row r="2630" spans="13:67" x14ac:dyDescent="0.2">
      <c r="M2630" s="41"/>
      <c r="O2630" s="41"/>
      <c r="Q2630" s="41"/>
      <c r="S2630" s="41"/>
      <c r="U2630" s="41"/>
      <c r="W2630" s="41"/>
      <c r="Y2630" s="41"/>
      <c r="AA2630" s="41"/>
      <c r="AC2630" s="41"/>
      <c r="AE2630" s="41"/>
      <c r="AG2630" s="41"/>
      <c r="AI2630" s="41"/>
      <c r="AK2630" s="41"/>
      <c r="AM2630" s="41"/>
      <c r="AO2630" s="41"/>
      <c r="AQ2630" s="41"/>
      <c r="AS2630" s="41"/>
      <c r="AU2630" s="41"/>
      <c r="AW2630" s="41"/>
      <c r="AY2630" s="41"/>
      <c r="BA2630" s="41"/>
      <c r="BC2630" s="41"/>
      <c r="BE2630" s="41"/>
      <c r="BG2630" s="41"/>
      <c r="BI2630" s="41"/>
      <c r="BK2630" s="41"/>
      <c r="BM2630" s="41"/>
      <c r="BO2630" s="41"/>
    </row>
    <row r="2631" spans="13:67" x14ac:dyDescent="0.2">
      <c r="M2631" s="41"/>
      <c r="O2631" s="41"/>
      <c r="Q2631" s="41"/>
      <c r="S2631" s="41"/>
      <c r="U2631" s="41"/>
      <c r="W2631" s="41"/>
      <c r="Y2631" s="41"/>
      <c r="AA2631" s="41"/>
      <c r="AC2631" s="41"/>
      <c r="AE2631" s="41"/>
      <c r="AG2631" s="41"/>
      <c r="AI2631" s="41"/>
      <c r="AK2631" s="41"/>
      <c r="AM2631" s="41"/>
      <c r="AO2631" s="41"/>
      <c r="AQ2631" s="41"/>
      <c r="AS2631" s="41"/>
      <c r="AU2631" s="41"/>
      <c r="AW2631" s="41"/>
      <c r="AY2631" s="41"/>
      <c r="BA2631" s="41"/>
      <c r="BC2631" s="41"/>
      <c r="BE2631" s="41"/>
      <c r="BG2631" s="41"/>
      <c r="BI2631" s="41"/>
      <c r="BK2631" s="41"/>
      <c r="BM2631" s="41"/>
      <c r="BO2631" s="41"/>
    </row>
    <row r="2632" spans="13:67" x14ac:dyDescent="0.2">
      <c r="M2632" s="41"/>
      <c r="O2632" s="41"/>
      <c r="Q2632" s="41"/>
      <c r="S2632" s="41"/>
      <c r="U2632" s="41"/>
      <c r="W2632" s="41"/>
      <c r="Y2632" s="41"/>
      <c r="AA2632" s="41"/>
      <c r="AC2632" s="41"/>
      <c r="AE2632" s="41"/>
      <c r="AG2632" s="41"/>
      <c r="AI2632" s="41"/>
      <c r="AK2632" s="41"/>
      <c r="AM2632" s="41"/>
      <c r="AO2632" s="41"/>
      <c r="AQ2632" s="41"/>
      <c r="AS2632" s="41"/>
      <c r="AU2632" s="41"/>
      <c r="AW2632" s="41"/>
      <c r="AY2632" s="41"/>
      <c r="BA2632" s="41"/>
      <c r="BC2632" s="41"/>
      <c r="BE2632" s="41"/>
      <c r="BG2632" s="41"/>
      <c r="BI2632" s="41"/>
      <c r="BK2632" s="41"/>
      <c r="BM2632" s="41"/>
      <c r="BO2632" s="41"/>
    </row>
    <row r="2633" spans="13:67" x14ac:dyDescent="0.2">
      <c r="M2633" s="41"/>
      <c r="O2633" s="41"/>
      <c r="Q2633" s="41"/>
      <c r="S2633" s="41"/>
      <c r="U2633" s="41"/>
      <c r="W2633" s="41"/>
      <c r="Y2633" s="41"/>
      <c r="AA2633" s="41"/>
      <c r="AC2633" s="41"/>
      <c r="AE2633" s="41"/>
      <c r="AG2633" s="41"/>
      <c r="AI2633" s="41"/>
      <c r="AK2633" s="41"/>
      <c r="AM2633" s="41"/>
      <c r="AO2633" s="41"/>
      <c r="AQ2633" s="41"/>
      <c r="AS2633" s="41"/>
      <c r="AU2633" s="41"/>
      <c r="AW2633" s="41"/>
      <c r="AY2633" s="41"/>
      <c r="BA2633" s="41"/>
      <c r="BC2633" s="41"/>
      <c r="BE2633" s="41"/>
      <c r="BG2633" s="41"/>
      <c r="BI2633" s="41"/>
      <c r="BK2633" s="41"/>
      <c r="BM2633" s="41"/>
      <c r="BO2633" s="41"/>
    </row>
    <row r="2634" spans="13:67" x14ac:dyDescent="0.2">
      <c r="M2634" s="41"/>
      <c r="O2634" s="41"/>
      <c r="Q2634" s="41"/>
      <c r="S2634" s="41"/>
      <c r="U2634" s="41"/>
      <c r="W2634" s="41"/>
      <c r="Y2634" s="41"/>
      <c r="AA2634" s="41"/>
      <c r="AC2634" s="41"/>
      <c r="AE2634" s="41"/>
      <c r="AG2634" s="41"/>
      <c r="AI2634" s="41"/>
      <c r="AK2634" s="41"/>
      <c r="AM2634" s="41"/>
      <c r="AO2634" s="41"/>
      <c r="AQ2634" s="41"/>
      <c r="AS2634" s="41"/>
      <c r="AU2634" s="41"/>
      <c r="AW2634" s="41"/>
      <c r="AY2634" s="41"/>
      <c r="BA2634" s="41"/>
      <c r="BC2634" s="41"/>
      <c r="BE2634" s="41"/>
      <c r="BG2634" s="41"/>
      <c r="BI2634" s="41"/>
      <c r="BK2634" s="41"/>
      <c r="BM2634" s="41"/>
      <c r="BO2634" s="41"/>
    </row>
    <row r="2635" spans="13:67" x14ac:dyDescent="0.2">
      <c r="M2635" s="41"/>
      <c r="O2635" s="41"/>
      <c r="Q2635" s="41"/>
      <c r="S2635" s="41"/>
      <c r="U2635" s="41"/>
      <c r="W2635" s="41"/>
      <c r="Y2635" s="41"/>
      <c r="AA2635" s="41"/>
      <c r="AC2635" s="41"/>
      <c r="AE2635" s="41"/>
      <c r="AG2635" s="41"/>
      <c r="AI2635" s="41"/>
      <c r="AK2635" s="41"/>
      <c r="AM2635" s="41"/>
      <c r="AO2635" s="41"/>
      <c r="AQ2635" s="41"/>
      <c r="AS2635" s="41"/>
      <c r="AU2635" s="41"/>
      <c r="AW2635" s="41"/>
      <c r="AY2635" s="41"/>
      <c r="BA2635" s="41"/>
      <c r="BC2635" s="41"/>
      <c r="BE2635" s="41"/>
      <c r="BG2635" s="41"/>
      <c r="BI2635" s="41"/>
      <c r="BK2635" s="41"/>
      <c r="BM2635" s="41"/>
      <c r="BO2635" s="41"/>
    </row>
    <row r="2636" spans="13:67" x14ac:dyDescent="0.2">
      <c r="M2636" s="41"/>
      <c r="O2636" s="41"/>
      <c r="Q2636" s="41"/>
      <c r="S2636" s="41"/>
      <c r="U2636" s="41"/>
      <c r="W2636" s="41"/>
      <c r="Y2636" s="41"/>
      <c r="AA2636" s="41"/>
      <c r="AC2636" s="41"/>
      <c r="AE2636" s="41"/>
      <c r="AG2636" s="41"/>
      <c r="AI2636" s="41"/>
      <c r="AK2636" s="41"/>
      <c r="AM2636" s="41"/>
      <c r="AO2636" s="41"/>
      <c r="AQ2636" s="41"/>
      <c r="AS2636" s="41"/>
      <c r="AU2636" s="41"/>
      <c r="AW2636" s="41"/>
      <c r="AY2636" s="41"/>
      <c r="BA2636" s="41"/>
      <c r="BC2636" s="41"/>
      <c r="BE2636" s="41"/>
      <c r="BG2636" s="41"/>
      <c r="BI2636" s="41"/>
      <c r="BK2636" s="41"/>
      <c r="BM2636" s="41"/>
      <c r="BO2636" s="41"/>
    </row>
    <row r="2637" spans="13:67" x14ac:dyDescent="0.2">
      <c r="M2637" s="41"/>
      <c r="O2637" s="41"/>
      <c r="Q2637" s="41"/>
      <c r="S2637" s="41"/>
      <c r="U2637" s="41"/>
      <c r="W2637" s="41"/>
      <c r="Y2637" s="41"/>
      <c r="AA2637" s="41"/>
      <c r="AC2637" s="41"/>
      <c r="AE2637" s="41"/>
      <c r="AG2637" s="41"/>
      <c r="AI2637" s="41"/>
      <c r="AK2637" s="41"/>
      <c r="AM2637" s="41"/>
      <c r="AO2637" s="41"/>
      <c r="AQ2637" s="41"/>
      <c r="AS2637" s="41"/>
      <c r="AU2637" s="41"/>
      <c r="AW2637" s="41"/>
      <c r="AY2637" s="41"/>
      <c r="BA2637" s="41"/>
      <c r="BC2637" s="41"/>
      <c r="BE2637" s="41"/>
      <c r="BG2637" s="41"/>
      <c r="BI2637" s="41"/>
      <c r="BK2637" s="41"/>
      <c r="BM2637" s="41"/>
      <c r="BO2637" s="41"/>
    </row>
    <row r="2638" spans="13:67" x14ac:dyDescent="0.2">
      <c r="M2638" s="41"/>
      <c r="O2638" s="41"/>
      <c r="Q2638" s="41"/>
      <c r="S2638" s="41"/>
      <c r="U2638" s="41"/>
      <c r="W2638" s="41"/>
      <c r="Y2638" s="41"/>
      <c r="AA2638" s="41"/>
      <c r="AC2638" s="41"/>
      <c r="AE2638" s="41"/>
      <c r="AG2638" s="41"/>
      <c r="AI2638" s="41"/>
      <c r="AK2638" s="41"/>
      <c r="AM2638" s="41"/>
      <c r="AO2638" s="41"/>
      <c r="AQ2638" s="41"/>
      <c r="AS2638" s="41"/>
      <c r="AU2638" s="41"/>
      <c r="AW2638" s="41"/>
      <c r="AY2638" s="41"/>
      <c r="BA2638" s="41"/>
      <c r="BC2638" s="41"/>
      <c r="BE2638" s="41"/>
      <c r="BG2638" s="41"/>
      <c r="BI2638" s="41"/>
      <c r="BK2638" s="41"/>
      <c r="BM2638" s="41"/>
      <c r="BO2638" s="41"/>
    </row>
    <row r="2639" spans="13:67" x14ac:dyDescent="0.2">
      <c r="M2639" s="41"/>
      <c r="O2639" s="41"/>
      <c r="Q2639" s="41"/>
      <c r="S2639" s="41"/>
      <c r="U2639" s="41"/>
      <c r="W2639" s="41"/>
      <c r="Y2639" s="41"/>
      <c r="AA2639" s="41"/>
      <c r="AC2639" s="41"/>
      <c r="AE2639" s="41"/>
      <c r="AG2639" s="41"/>
      <c r="AI2639" s="41"/>
      <c r="AK2639" s="41"/>
      <c r="AM2639" s="41"/>
      <c r="AO2639" s="41"/>
      <c r="AQ2639" s="41"/>
      <c r="AS2639" s="41"/>
      <c r="AU2639" s="41"/>
      <c r="AW2639" s="41"/>
      <c r="AY2639" s="41"/>
      <c r="BA2639" s="41"/>
      <c r="BC2639" s="41"/>
      <c r="BE2639" s="41"/>
      <c r="BG2639" s="41"/>
      <c r="BI2639" s="41"/>
      <c r="BK2639" s="41"/>
      <c r="BM2639" s="41"/>
      <c r="BO2639" s="41"/>
    </row>
    <row r="2640" spans="13:67" x14ac:dyDescent="0.2">
      <c r="M2640" s="41"/>
      <c r="O2640" s="41"/>
      <c r="Q2640" s="41"/>
      <c r="S2640" s="41"/>
      <c r="U2640" s="41"/>
      <c r="W2640" s="41"/>
      <c r="Y2640" s="41"/>
      <c r="AA2640" s="41"/>
      <c r="AC2640" s="41"/>
      <c r="AE2640" s="41"/>
      <c r="AG2640" s="41"/>
      <c r="AI2640" s="41"/>
      <c r="AK2640" s="41"/>
      <c r="AM2640" s="41"/>
      <c r="AO2640" s="41"/>
      <c r="AQ2640" s="41"/>
      <c r="AS2640" s="41"/>
      <c r="AU2640" s="41"/>
      <c r="AW2640" s="41"/>
      <c r="AY2640" s="41"/>
      <c r="BA2640" s="41"/>
      <c r="BC2640" s="41"/>
      <c r="BE2640" s="41"/>
      <c r="BG2640" s="41"/>
      <c r="BI2640" s="41"/>
      <c r="BK2640" s="41"/>
      <c r="BM2640" s="41"/>
      <c r="BO2640" s="41"/>
    </row>
    <row r="2641" spans="13:67" x14ac:dyDescent="0.2">
      <c r="M2641" s="41"/>
      <c r="O2641" s="41"/>
      <c r="Q2641" s="41"/>
      <c r="S2641" s="41"/>
      <c r="U2641" s="41"/>
      <c r="W2641" s="41"/>
      <c r="Y2641" s="41"/>
      <c r="AA2641" s="41"/>
      <c r="AC2641" s="41"/>
      <c r="AE2641" s="41"/>
      <c r="AG2641" s="41"/>
      <c r="AI2641" s="41"/>
      <c r="AK2641" s="41"/>
      <c r="AM2641" s="41"/>
      <c r="AO2641" s="41"/>
      <c r="AQ2641" s="41"/>
      <c r="AS2641" s="41"/>
      <c r="AU2641" s="41"/>
      <c r="AW2641" s="41"/>
      <c r="AY2641" s="41"/>
      <c r="BA2641" s="41"/>
      <c r="BC2641" s="41"/>
      <c r="BE2641" s="41"/>
      <c r="BG2641" s="41"/>
      <c r="BI2641" s="41"/>
      <c r="BK2641" s="41"/>
      <c r="BM2641" s="41"/>
      <c r="BO2641" s="41"/>
    </row>
    <row r="2642" spans="13:67" x14ac:dyDescent="0.2">
      <c r="M2642" s="41"/>
      <c r="O2642" s="41"/>
      <c r="Q2642" s="41"/>
      <c r="S2642" s="41"/>
      <c r="U2642" s="41"/>
      <c r="W2642" s="41"/>
      <c r="Y2642" s="41"/>
      <c r="AA2642" s="41"/>
      <c r="AC2642" s="41"/>
      <c r="AE2642" s="41"/>
      <c r="AG2642" s="41"/>
      <c r="AI2642" s="41"/>
      <c r="AK2642" s="41"/>
      <c r="AM2642" s="41"/>
      <c r="AO2642" s="41"/>
      <c r="AQ2642" s="41"/>
      <c r="AS2642" s="41"/>
      <c r="AU2642" s="41"/>
      <c r="AW2642" s="41"/>
      <c r="AY2642" s="41"/>
      <c r="BA2642" s="41"/>
      <c r="BC2642" s="41"/>
      <c r="BE2642" s="41"/>
      <c r="BG2642" s="41"/>
      <c r="BI2642" s="41"/>
      <c r="BK2642" s="41"/>
      <c r="BM2642" s="41"/>
      <c r="BO2642" s="41"/>
    </row>
    <row r="2643" spans="13:67" x14ac:dyDescent="0.2">
      <c r="M2643" s="41"/>
      <c r="O2643" s="41"/>
      <c r="Q2643" s="41"/>
      <c r="S2643" s="41"/>
      <c r="U2643" s="41"/>
      <c r="W2643" s="41"/>
      <c r="Y2643" s="41"/>
      <c r="AA2643" s="41"/>
      <c r="AC2643" s="41"/>
      <c r="AE2643" s="41"/>
      <c r="AG2643" s="41"/>
      <c r="AI2643" s="41"/>
      <c r="AK2643" s="41"/>
      <c r="AM2643" s="41"/>
      <c r="AO2643" s="41"/>
      <c r="AQ2643" s="41"/>
      <c r="AS2643" s="41"/>
      <c r="AU2643" s="41"/>
      <c r="AW2643" s="41"/>
      <c r="AY2643" s="41"/>
      <c r="BA2643" s="41"/>
      <c r="BC2643" s="41"/>
      <c r="BE2643" s="41"/>
      <c r="BG2643" s="41"/>
      <c r="BI2643" s="41"/>
      <c r="BK2643" s="41"/>
      <c r="BM2643" s="41"/>
      <c r="BO2643" s="41"/>
    </row>
    <row r="2644" spans="13:67" x14ac:dyDescent="0.2">
      <c r="M2644" s="41"/>
      <c r="O2644" s="41"/>
      <c r="Q2644" s="41"/>
      <c r="S2644" s="41"/>
      <c r="U2644" s="41"/>
      <c r="W2644" s="41"/>
      <c r="Y2644" s="41"/>
      <c r="AA2644" s="41"/>
      <c r="AC2644" s="41"/>
      <c r="AE2644" s="41"/>
      <c r="AG2644" s="41"/>
      <c r="AI2644" s="41"/>
      <c r="AK2644" s="41"/>
      <c r="AM2644" s="41"/>
      <c r="AO2644" s="41"/>
      <c r="AQ2644" s="41"/>
      <c r="AS2644" s="41"/>
      <c r="AU2644" s="41"/>
      <c r="AW2644" s="41"/>
      <c r="AY2644" s="41"/>
      <c r="BA2644" s="41"/>
      <c r="BC2644" s="41"/>
      <c r="BE2644" s="41"/>
      <c r="BG2644" s="41"/>
      <c r="BI2644" s="41"/>
      <c r="BK2644" s="41"/>
      <c r="BM2644" s="41"/>
      <c r="BO2644" s="41"/>
    </row>
    <row r="2645" spans="13:67" x14ac:dyDescent="0.2">
      <c r="M2645" s="41"/>
      <c r="O2645" s="41"/>
      <c r="Q2645" s="41"/>
      <c r="S2645" s="41"/>
      <c r="U2645" s="41"/>
      <c r="W2645" s="41"/>
      <c r="Y2645" s="41"/>
      <c r="AA2645" s="41"/>
      <c r="AC2645" s="41"/>
      <c r="AE2645" s="41"/>
      <c r="AG2645" s="41"/>
      <c r="AI2645" s="41"/>
      <c r="AK2645" s="41"/>
      <c r="AM2645" s="41"/>
      <c r="AO2645" s="41"/>
      <c r="AQ2645" s="41"/>
      <c r="AS2645" s="41"/>
      <c r="AU2645" s="41"/>
      <c r="AW2645" s="41"/>
      <c r="AY2645" s="41"/>
      <c r="BA2645" s="41"/>
      <c r="BC2645" s="41"/>
      <c r="BE2645" s="41"/>
      <c r="BG2645" s="41"/>
      <c r="BI2645" s="41"/>
      <c r="BK2645" s="41"/>
      <c r="BM2645" s="41"/>
      <c r="BO2645" s="41"/>
    </row>
    <row r="2646" spans="13:67" x14ac:dyDescent="0.2">
      <c r="M2646" s="41"/>
      <c r="O2646" s="41"/>
      <c r="Q2646" s="41"/>
      <c r="S2646" s="41"/>
      <c r="U2646" s="41"/>
      <c r="W2646" s="41"/>
      <c r="Y2646" s="41"/>
      <c r="AA2646" s="41"/>
      <c r="AC2646" s="41"/>
      <c r="AE2646" s="41"/>
      <c r="AG2646" s="41"/>
      <c r="AI2646" s="41"/>
      <c r="AK2646" s="41"/>
      <c r="AM2646" s="41"/>
      <c r="AO2646" s="41"/>
      <c r="AQ2646" s="41"/>
      <c r="AS2646" s="41"/>
      <c r="AU2646" s="41"/>
      <c r="AW2646" s="41"/>
      <c r="AY2646" s="41"/>
      <c r="BA2646" s="41"/>
      <c r="BC2646" s="41"/>
      <c r="BE2646" s="41"/>
      <c r="BG2646" s="41"/>
      <c r="BI2646" s="41"/>
      <c r="BK2646" s="41"/>
      <c r="BM2646" s="41"/>
      <c r="BO2646" s="41"/>
    </row>
    <row r="2647" spans="13:67" x14ac:dyDescent="0.2">
      <c r="M2647" s="41"/>
      <c r="O2647" s="41"/>
      <c r="Q2647" s="41"/>
      <c r="S2647" s="41"/>
      <c r="U2647" s="41"/>
      <c r="W2647" s="41"/>
      <c r="Y2647" s="41"/>
      <c r="AA2647" s="41"/>
      <c r="AC2647" s="41"/>
      <c r="AE2647" s="41"/>
      <c r="AG2647" s="41"/>
      <c r="AI2647" s="41"/>
      <c r="AK2647" s="41"/>
      <c r="AM2647" s="41"/>
      <c r="AO2647" s="41"/>
      <c r="AQ2647" s="41"/>
      <c r="AS2647" s="41"/>
      <c r="AU2647" s="41"/>
      <c r="AW2647" s="41"/>
      <c r="AY2647" s="41"/>
      <c r="BA2647" s="41"/>
      <c r="BC2647" s="41"/>
      <c r="BE2647" s="41"/>
      <c r="BG2647" s="41"/>
      <c r="BI2647" s="41"/>
      <c r="BK2647" s="41"/>
      <c r="BM2647" s="41"/>
      <c r="BO2647" s="41"/>
    </row>
    <row r="2648" spans="13:67" x14ac:dyDescent="0.2">
      <c r="M2648" s="41"/>
      <c r="O2648" s="41"/>
      <c r="Q2648" s="41"/>
      <c r="S2648" s="41"/>
      <c r="U2648" s="41"/>
      <c r="W2648" s="41"/>
      <c r="Y2648" s="41"/>
      <c r="AA2648" s="41"/>
      <c r="AC2648" s="41"/>
      <c r="AE2648" s="41"/>
      <c r="AG2648" s="41"/>
      <c r="AI2648" s="41"/>
      <c r="AK2648" s="41"/>
      <c r="AM2648" s="41"/>
      <c r="AO2648" s="41"/>
      <c r="AQ2648" s="41"/>
      <c r="AS2648" s="41"/>
      <c r="AU2648" s="41"/>
      <c r="AW2648" s="41"/>
      <c r="AY2648" s="41"/>
      <c r="BA2648" s="41"/>
      <c r="BC2648" s="41"/>
      <c r="BE2648" s="41"/>
      <c r="BG2648" s="41"/>
      <c r="BI2648" s="41"/>
      <c r="BK2648" s="41"/>
      <c r="BM2648" s="41"/>
      <c r="BO2648" s="41"/>
    </row>
    <row r="2649" spans="13:67" x14ac:dyDescent="0.2">
      <c r="M2649" s="41"/>
      <c r="O2649" s="41"/>
      <c r="Q2649" s="41"/>
      <c r="S2649" s="41"/>
      <c r="U2649" s="41"/>
      <c r="W2649" s="41"/>
      <c r="Y2649" s="41"/>
      <c r="AA2649" s="41"/>
      <c r="AC2649" s="41"/>
      <c r="AE2649" s="41"/>
      <c r="AG2649" s="41"/>
      <c r="AI2649" s="41"/>
      <c r="AK2649" s="41"/>
      <c r="AM2649" s="41"/>
      <c r="AO2649" s="41"/>
      <c r="AQ2649" s="41"/>
      <c r="AS2649" s="41"/>
      <c r="AU2649" s="41"/>
      <c r="AW2649" s="41"/>
      <c r="AY2649" s="41"/>
      <c r="BA2649" s="41"/>
      <c r="BC2649" s="41"/>
      <c r="BE2649" s="41"/>
      <c r="BG2649" s="41"/>
      <c r="BI2649" s="41"/>
      <c r="BK2649" s="41"/>
      <c r="BM2649" s="41"/>
      <c r="BO2649" s="41"/>
    </row>
    <row r="2650" spans="13:67" x14ac:dyDescent="0.2">
      <c r="M2650" s="41"/>
      <c r="O2650" s="41"/>
      <c r="Q2650" s="41"/>
      <c r="S2650" s="41"/>
      <c r="U2650" s="41"/>
      <c r="W2650" s="41"/>
      <c r="Y2650" s="41"/>
      <c r="AA2650" s="41"/>
      <c r="AC2650" s="41"/>
      <c r="AE2650" s="41"/>
      <c r="AG2650" s="41"/>
      <c r="AI2650" s="41"/>
      <c r="AK2650" s="41"/>
      <c r="AM2650" s="41"/>
      <c r="AO2650" s="41"/>
      <c r="AQ2650" s="41"/>
      <c r="AS2650" s="41"/>
      <c r="AU2650" s="41"/>
      <c r="AW2650" s="41"/>
      <c r="AY2650" s="41"/>
      <c r="BA2650" s="41"/>
      <c r="BC2650" s="41"/>
      <c r="BE2650" s="41"/>
      <c r="BG2650" s="41"/>
      <c r="BI2650" s="41"/>
      <c r="BK2650" s="41"/>
      <c r="BM2650" s="41"/>
      <c r="BO2650" s="41"/>
    </row>
    <row r="2651" spans="13:67" x14ac:dyDescent="0.2">
      <c r="M2651" s="41"/>
      <c r="O2651" s="41"/>
      <c r="Q2651" s="41"/>
      <c r="S2651" s="41"/>
      <c r="U2651" s="41"/>
      <c r="W2651" s="41"/>
      <c r="Y2651" s="41"/>
      <c r="AA2651" s="41"/>
      <c r="AC2651" s="41"/>
      <c r="AE2651" s="41"/>
      <c r="AG2651" s="41"/>
      <c r="AI2651" s="41"/>
      <c r="AK2651" s="41"/>
      <c r="AM2651" s="41"/>
      <c r="AO2651" s="41"/>
      <c r="AQ2651" s="41"/>
      <c r="AS2651" s="41"/>
      <c r="AU2651" s="41"/>
      <c r="AW2651" s="41"/>
      <c r="AY2651" s="41"/>
      <c r="BA2651" s="41"/>
      <c r="BC2651" s="41"/>
      <c r="BE2651" s="41"/>
      <c r="BG2651" s="41"/>
      <c r="BI2651" s="41"/>
      <c r="BK2651" s="41"/>
      <c r="BM2651" s="41"/>
      <c r="BO2651" s="41"/>
    </row>
    <row r="2652" spans="13:67" x14ac:dyDescent="0.2">
      <c r="M2652" s="41"/>
      <c r="O2652" s="41"/>
      <c r="Q2652" s="41"/>
      <c r="S2652" s="41"/>
      <c r="U2652" s="41"/>
      <c r="W2652" s="41"/>
      <c r="Y2652" s="41"/>
      <c r="AA2652" s="41"/>
      <c r="AC2652" s="41"/>
      <c r="AE2652" s="41"/>
      <c r="AG2652" s="41"/>
      <c r="AI2652" s="41"/>
      <c r="AK2652" s="41"/>
      <c r="AM2652" s="41"/>
      <c r="AO2652" s="41"/>
      <c r="AQ2652" s="41"/>
      <c r="AS2652" s="41"/>
      <c r="AU2652" s="41"/>
      <c r="AW2652" s="41"/>
      <c r="AY2652" s="41"/>
      <c r="BA2652" s="41"/>
      <c r="BC2652" s="41"/>
      <c r="BE2652" s="41"/>
      <c r="BG2652" s="41"/>
      <c r="BI2652" s="41"/>
      <c r="BK2652" s="41"/>
      <c r="BM2652" s="41"/>
      <c r="BO2652" s="41"/>
    </row>
    <row r="2653" spans="13:67" x14ac:dyDescent="0.2">
      <c r="M2653" s="41"/>
      <c r="O2653" s="41"/>
      <c r="Q2653" s="41"/>
      <c r="S2653" s="41"/>
      <c r="U2653" s="41"/>
      <c r="W2653" s="41"/>
      <c r="Y2653" s="41"/>
      <c r="AA2653" s="41"/>
      <c r="AC2653" s="41"/>
      <c r="AE2653" s="41"/>
      <c r="AG2653" s="41"/>
      <c r="AI2653" s="41"/>
      <c r="AK2653" s="41"/>
      <c r="AM2653" s="41"/>
      <c r="AO2653" s="41"/>
      <c r="AQ2653" s="41"/>
      <c r="AS2653" s="41"/>
      <c r="AU2653" s="41"/>
      <c r="AW2653" s="41"/>
      <c r="AY2653" s="41"/>
      <c r="BA2653" s="41"/>
      <c r="BC2653" s="41"/>
      <c r="BE2653" s="41"/>
      <c r="BG2653" s="41"/>
      <c r="BI2653" s="41"/>
      <c r="BK2653" s="41"/>
      <c r="BM2653" s="41"/>
      <c r="BO2653" s="41"/>
    </row>
    <row r="2654" spans="13:67" x14ac:dyDescent="0.2">
      <c r="M2654" s="41"/>
      <c r="O2654" s="41"/>
      <c r="Q2654" s="41"/>
      <c r="S2654" s="41"/>
      <c r="U2654" s="41"/>
      <c r="W2654" s="41"/>
      <c r="Y2654" s="41"/>
      <c r="AA2654" s="41"/>
      <c r="AC2654" s="41"/>
      <c r="AE2654" s="41"/>
      <c r="AG2654" s="41"/>
      <c r="AI2654" s="41"/>
      <c r="AK2654" s="41"/>
      <c r="AM2654" s="41"/>
      <c r="AO2654" s="41"/>
      <c r="AQ2654" s="41"/>
      <c r="AS2654" s="41"/>
      <c r="AU2654" s="41"/>
      <c r="AW2654" s="41"/>
      <c r="AY2654" s="41"/>
      <c r="BA2654" s="41"/>
      <c r="BC2654" s="41"/>
      <c r="BE2654" s="41"/>
      <c r="BG2654" s="41"/>
      <c r="BI2654" s="41"/>
      <c r="BK2654" s="41"/>
      <c r="BM2654" s="41"/>
      <c r="BO2654" s="41"/>
    </row>
    <row r="2655" spans="13:67" x14ac:dyDescent="0.2">
      <c r="M2655" s="41"/>
      <c r="O2655" s="41"/>
      <c r="Q2655" s="41"/>
      <c r="S2655" s="41"/>
      <c r="U2655" s="41"/>
      <c r="W2655" s="41"/>
      <c r="Y2655" s="41"/>
      <c r="AA2655" s="41"/>
      <c r="AC2655" s="41"/>
      <c r="AE2655" s="41"/>
      <c r="AG2655" s="41"/>
      <c r="AI2655" s="41"/>
      <c r="AK2655" s="41"/>
      <c r="AM2655" s="41"/>
      <c r="AO2655" s="41"/>
      <c r="AQ2655" s="41"/>
      <c r="AS2655" s="41"/>
      <c r="AU2655" s="41"/>
      <c r="AW2655" s="41"/>
      <c r="AY2655" s="41"/>
      <c r="BA2655" s="41"/>
      <c r="BC2655" s="41"/>
      <c r="BE2655" s="41"/>
      <c r="BG2655" s="41"/>
      <c r="BI2655" s="41"/>
      <c r="BK2655" s="41"/>
      <c r="BM2655" s="41"/>
      <c r="BO2655" s="41"/>
    </row>
    <row r="2656" spans="13:67" x14ac:dyDescent="0.2">
      <c r="M2656" s="41"/>
      <c r="O2656" s="41"/>
      <c r="Q2656" s="41"/>
      <c r="S2656" s="41"/>
      <c r="U2656" s="41"/>
      <c r="W2656" s="41"/>
      <c r="Y2656" s="41"/>
      <c r="AA2656" s="41"/>
      <c r="AC2656" s="41"/>
      <c r="AE2656" s="41"/>
      <c r="AG2656" s="41"/>
      <c r="AI2656" s="41"/>
      <c r="AK2656" s="41"/>
      <c r="AM2656" s="41"/>
      <c r="AO2656" s="41"/>
      <c r="AQ2656" s="41"/>
      <c r="AS2656" s="41"/>
      <c r="AU2656" s="41"/>
      <c r="AW2656" s="41"/>
      <c r="AY2656" s="41"/>
      <c r="BA2656" s="41"/>
      <c r="BC2656" s="41"/>
      <c r="BE2656" s="41"/>
      <c r="BG2656" s="41"/>
      <c r="BI2656" s="41"/>
      <c r="BK2656" s="41"/>
      <c r="BM2656" s="41"/>
      <c r="BO2656" s="41"/>
    </row>
    <row r="2657" spans="13:67" x14ac:dyDescent="0.2">
      <c r="M2657" s="41"/>
      <c r="O2657" s="41"/>
      <c r="Q2657" s="41"/>
      <c r="S2657" s="41"/>
      <c r="U2657" s="41"/>
      <c r="W2657" s="41"/>
      <c r="Y2657" s="41"/>
      <c r="AA2657" s="41"/>
      <c r="AC2657" s="41"/>
      <c r="AE2657" s="41"/>
      <c r="AG2657" s="41"/>
      <c r="AI2657" s="41"/>
      <c r="AK2657" s="41"/>
      <c r="AM2657" s="41"/>
      <c r="AO2657" s="41"/>
      <c r="AQ2657" s="41"/>
      <c r="AS2657" s="41"/>
      <c r="AU2657" s="41"/>
      <c r="AW2657" s="41"/>
      <c r="AY2657" s="41"/>
      <c r="BA2657" s="41"/>
      <c r="BC2657" s="41"/>
      <c r="BE2657" s="41"/>
      <c r="BG2657" s="41"/>
      <c r="BI2657" s="41"/>
      <c r="BK2657" s="41"/>
      <c r="BM2657" s="41"/>
      <c r="BO2657" s="41"/>
    </row>
    <row r="2658" spans="13:67" x14ac:dyDescent="0.2">
      <c r="M2658" s="41"/>
      <c r="O2658" s="41"/>
      <c r="Q2658" s="41"/>
      <c r="S2658" s="41"/>
      <c r="U2658" s="41"/>
      <c r="W2658" s="41"/>
      <c r="Y2658" s="41"/>
      <c r="AA2658" s="41"/>
      <c r="AC2658" s="41"/>
      <c r="AE2658" s="41"/>
      <c r="AG2658" s="41"/>
      <c r="AI2658" s="41"/>
      <c r="AK2658" s="41"/>
      <c r="AM2658" s="41"/>
      <c r="AO2658" s="41"/>
      <c r="AQ2658" s="41"/>
      <c r="AS2658" s="41"/>
      <c r="AU2658" s="41"/>
      <c r="AW2658" s="41"/>
      <c r="AY2658" s="41"/>
      <c r="BA2658" s="41"/>
      <c r="BC2658" s="41"/>
      <c r="BE2658" s="41"/>
      <c r="BG2658" s="41"/>
      <c r="BI2658" s="41"/>
      <c r="BK2658" s="41"/>
      <c r="BM2658" s="41"/>
      <c r="BO2658" s="41"/>
    </row>
    <row r="2659" spans="13:67" x14ac:dyDescent="0.2">
      <c r="M2659" s="41"/>
      <c r="O2659" s="41"/>
      <c r="Q2659" s="41"/>
      <c r="S2659" s="41"/>
      <c r="U2659" s="41"/>
      <c r="W2659" s="41"/>
      <c r="Y2659" s="41"/>
      <c r="AA2659" s="41"/>
      <c r="AC2659" s="41"/>
      <c r="AE2659" s="41"/>
      <c r="AG2659" s="41"/>
      <c r="AI2659" s="41"/>
      <c r="AK2659" s="41"/>
      <c r="AM2659" s="41"/>
      <c r="AO2659" s="41"/>
      <c r="AQ2659" s="41"/>
      <c r="AS2659" s="41"/>
      <c r="AU2659" s="41"/>
      <c r="AW2659" s="41"/>
      <c r="AY2659" s="41"/>
      <c r="BA2659" s="41"/>
      <c r="BC2659" s="41"/>
      <c r="BE2659" s="41"/>
      <c r="BG2659" s="41"/>
      <c r="BI2659" s="41"/>
      <c r="BK2659" s="41"/>
      <c r="BM2659" s="41"/>
      <c r="BO2659" s="41"/>
    </row>
    <row r="2660" spans="13:67" x14ac:dyDescent="0.2">
      <c r="M2660" s="41"/>
      <c r="O2660" s="41"/>
      <c r="Q2660" s="41"/>
      <c r="S2660" s="41"/>
      <c r="U2660" s="41"/>
      <c r="W2660" s="41"/>
      <c r="Y2660" s="41"/>
      <c r="AA2660" s="41"/>
      <c r="AC2660" s="41"/>
      <c r="AE2660" s="41"/>
      <c r="AG2660" s="41"/>
      <c r="AI2660" s="41"/>
      <c r="AK2660" s="41"/>
      <c r="AM2660" s="41"/>
      <c r="AO2660" s="41"/>
      <c r="AQ2660" s="41"/>
      <c r="AS2660" s="41"/>
      <c r="AU2660" s="41"/>
      <c r="AW2660" s="41"/>
      <c r="AY2660" s="41"/>
      <c r="BA2660" s="41"/>
      <c r="BC2660" s="41"/>
      <c r="BE2660" s="41"/>
      <c r="BG2660" s="41"/>
      <c r="BI2660" s="41"/>
      <c r="BK2660" s="41"/>
      <c r="BM2660" s="41"/>
      <c r="BO2660" s="41"/>
    </row>
    <row r="2661" spans="13:67" x14ac:dyDescent="0.2">
      <c r="M2661" s="41"/>
      <c r="O2661" s="41"/>
      <c r="Q2661" s="41"/>
      <c r="S2661" s="41"/>
      <c r="U2661" s="41"/>
      <c r="W2661" s="41"/>
      <c r="Y2661" s="41"/>
      <c r="AA2661" s="41"/>
      <c r="AC2661" s="41"/>
      <c r="AE2661" s="41"/>
      <c r="AG2661" s="41"/>
      <c r="AI2661" s="41"/>
      <c r="AK2661" s="41"/>
      <c r="AM2661" s="41"/>
      <c r="AO2661" s="41"/>
      <c r="AQ2661" s="41"/>
      <c r="AS2661" s="41"/>
      <c r="AU2661" s="41"/>
      <c r="AW2661" s="41"/>
      <c r="AY2661" s="41"/>
      <c r="BA2661" s="41"/>
      <c r="BC2661" s="41"/>
      <c r="BE2661" s="41"/>
      <c r="BG2661" s="41"/>
      <c r="BI2661" s="41"/>
      <c r="BK2661" s="41"/>
      <c r="BM2661" s="41"/>
      <c r="BO2661" s="41"/>
    </row>
    <row r="2662" spans="13:67" x14ac:dyDescent="0.2">
      <c r="M2662" s="41"/>
      <c r="O2662" s="41"/>
      <c r="Q2662" s="41"/>
      <c r="S2662" s="41"/>
      <c r="U2662" s="41"/>
      <c r="W2662" s="41"/>
      <c r="Y2662" s="41"/>
      <c r="AA2662" s="41"/>
      <c r="AC2662" s="41"/>
      <c r="AE2662" s="41"/>
      <c r="AG2662" s="41"/>
      <c r="AI2662" s="41"/>
      <c r="AK2662" s="41"/>
      <c r="AM2662" s="41"/>
      <c r="AO2662" s="41"/>
      <c r="AQ2662" s="41"/>
      <c r="AS2662" s="41"/>
      <c r="AU2662" s="41"/>
      <c r="AW2662" s="41"/>
      <c r="AY2662" s="41"/>
      <c r="BA2662" s="41"/>
      <c r="BC2662" s="41"/>
      <c r="BE2662" s="41"/>
      <c r="BG2662" s="41"/>
      <c r="BI2662" s="41"/>
      <c r="BK2662" s="41"/>
      <c r="BM2662" s="41"/>
      <c r="BO2662" s="41"/>
    </row>
    <row r="2663" spans="13:67" x14ac:dyDescent="0.2">
      <c r="M2663" s="41"/>
      <c r="O2663" s="41"/>
      <c r="Q2663" s="41"/>
      <c r="S2663" s="41"/>
      <c r="U2663" s="41"/>
      <c r="W2663" s="41"/>
      <c r="Y2663" s="41"/>
      <c r="AA2663" s="41"/>
      <c r="AC2663" s="41"/>
      <c r="AE2663" s="41"/>
      <c r="AG2663" s="41"/>
      <c r="AI2663" s="41"/>
      <c r="AK2663" s="41"/>
      <c r="AM2663" s="41"/>
      <c r="AO2663" s="41"/>
      <c r="AQ2663" s="41"/>
      <c r="AS2663" s="41"/>
      <c r="AU2663" s="41"/>
      <c r="AW2663" s="41"/>
      <c r="AY2663" s="41"/>
      <c r="BA2663" s="41"/>
      <c r="BC2663" s="41"/>
      <c r="BE2663" s="41"/>
      <c r="BG2663" s="41"/>
      <c r="BI2663" s="41"/>
      <c r="BK2663" s="41"/>
      <c r="BM2663" s="41"/>
      <c r="BO2663" s="41"/>
    </row>
    <row r="2664" spans="13:67" x14ac:dyDescent="0.2">
      <c r="M2664" s="41"/>
      <c r="O2664" s="41"/>
      <c r="Q2664" s="41"/>
      <c r="S2664" s="41"/>
      <c r="U2664" s="41"/>
      <c r="W2664" s="41"/>
      <c r="Y2664" s="41"/>
      <c r="AA2664" s="41"/>
      <c r="AC2664" s="41"/>
      <c r="AE2664" s="41"/>
      <c r="AG2664" s="41"/>
      <c r="AI2664" s="41"/>
      <c r="AK2664" s="41"/>
      <c r="AM2664" s="41"/>
      <c r="AO2664" s="41"/>
      <c r="AQ2664" s="41"/>
      <c r="AS2664" s="41"/>
      <c r="AU2664" s="41"/>
      <c r="AW2664" s="41"/>
      <c r="AY2664" s="41"/>
      <c r="BA2664" s="41"/>
      <c r="BC2664" s="41"/>
      <c r="BE2664" s="41"/>
      <c r="BG2664" s="41"/>
      <c r="BI2664" s="41"/>
      <c r="BK2664" s="41"/>
      <c r="BM2664" s="41"/>
      <c r="BO2664" s="41"/>
    </row>
    <row r="2665" spans="13:67" x14ac:dyDescent="0.2">
      <c r="M2665" s="41"/>
      <c r="O2665" s="41"/>
      <c r="Q2665" s="41"/>
      <c r="S2665" s="41"/>
      <c r="U2665" s="41"/>
      <c r="W2665" s="41"/>
      <c r="Y2665" s="41"/>
      <c r="AA2665" s="41"/>
      <c r="AC2665" s="41"/>
      <c r="AE2665" s="41"/>
      <c r="AG2665" s="41"/>
      <c r="AI2665" s="41"/>
      <c r="AK2665" s="41"/>
      <c r="AM2665" s="41"/>
      <c r="AO2665" s="41"/>
      <c r="AQ2665" s="41"/>
      <c r="AS2665" s="41"/>
      <c r="AU2665" s="41"/>
      <c r="AW2665" s="41"/>
      <c r="AY2665" s="41"/>
      <c r="BA2665" s="41"/>
      <c r="BC2665" s="41"/>
      <c r="BE2665" s="41"/>
      <c r="BG2665" s="41"/>
      <c r="BI2665" s="41"/>
      <c r="BK2665" s="41"/>
      <c r="BM2665" s="41"/>
      <c r="BO2665" s="41"/>
    </row>
    <row r="2666" spans="13:67" x14ac:dyDescent="0.2">
      <c r="M2666" s="41"/>
      <c r="O2666" s="41"/>
      <c r="Q2666" s="41"/>
      <c r="S2666" s="41"/>
      <c r="U2666" s="41"/>
      <c r="W2666" s="41"/>
      <c r="Y2666" s="41"/>
      <c r="AA2666" s="41"/>
      <c r="AC2666" s="41"/>
      <c r="AE2666" s="41"/>
      <c r="AG2666" s="41"/>
      <c r="AI2666" s="41"/>
      <c r="AK2666" s="41"/>
      <c r="AM2666" s="41"/>
      <c r="AO2666" s="41"/>
      <c r="AQ2666" s="41"/>
      <c r="AS2666" s="41"/>
      <c r="AU2666" s="41"/>
      <c r="AW2666" s="41"/>
      <c r="AY2666" s="41"/>
      <c r="BA2666" s="41"/>
      <c r="BC2666" s="41"/>
      <c r="BE2666" s="41"/>
      <c r="BG2666" s="41"/>
      <c r="BI2666" s="41"/>
      <c r="BK2666" s="41"/>
      <c r="BM2666" s="41"/>
      <c r="BO2666" s="41"/>
    </row>
    <row r="2667" spans="13:67" x14ac:dyDescent="0.2">
      <c r="M2667" s="41"/>
      <c r="O2667" s="41"/>
      <c r="Q2667" s="41"/>
      <c r="S2667" s="41"/>
      <c r="U2667" s="41"/>
      <c r="W2667" s="41"/>
      <c r="Y2667" s="41"/>
      <c r="AA2667" s="41"/>
      <c r="AC2667" s="41"/>
      <c r="AE2667" s="41"/>
      <c r="AG2667" s="41"/>
      <c r="AI2667" s="41"/>
      <c r="AK2667" s="41"/>
      <c r="AM2667" s="41"/>
      <c r="AO2667" s="41"/>
      <c r="AQ2667" s="41"/>
      <c r="AS2667" s="41"/>
      <c r="AU2667" s="41"/>
      <c r="AW2667" s="41"/>
      <c r="AY2667" s="41"/>
      <c r="BA2667" s="41"/>
      <c r="BC2667" s="41"/>
      <c r="BE2667" s="41"/>
      <c r="BG2667" s="41"/>
      <c r="BI2667" s="41"/>
      <c r="BK2667" s="41"/>
      <c r="BM2667" s="41"/>
      <c r="BO2667" s="41"/>
    </row>
    <row r="2668" spans="13:67" x14ac:dyDescent="0.2">
      <c r="M2668" s="41"/>
      <c r="O2668" s="41"/>
      <c r="Q2668" s="41"/>
      <c r="S2668" s="41"/>
      <c r="U2668" s="41"/>
      <c r="W2668" s="41"/>
      <c r="Y2668" s="41"/>
      <c r="AA2668" s="41"/>
      <c r="AC2668" s="41"/>
      <c r="AE2668" s="41"/>
      <c r="AG2668" s="41"/>
      <c r="AI2668" s="41"/>
      <c r="AK2668" s="41"/>
      <c r="AM2668" s="41"/>
      <c r="AO2668" s="41"/>
      <c r="AQ2668" s="41"/>
      <c r="AS2668" s="41"/>
      <c r="AU2668" s="41"/>
      <c r="AW2668" s="41"/>
      <c r="AY2668" s="41"/>
      <c r="BA2668" s="41"/>
      <c r="BC2668" s="41"/>
      <c r="BE2668" s="41"/>
      <c r="BG2668" s="41"/>
      <c r="BI2668" s="41"/>
      <c r="BK2668" s="41"/>
      <c r="BM2668" s="41"/>
      <c r="BO2668" s="41"/>
    </row>
    <row r="2669" spans="13:67" x14ac:dyDescent="0.2">
      <c r="M2669" s="41"/>
      <c r="O2669" s="41"/>
      <c r="Q2669" s="41"/>
      <c r="S2669" s="41"/>
      <c r="U2669" s="41"/>
      <c r="W2669" s="41"/>
      <c r="Y2669" s="41"/>
      <c r="AA2669" s="41"/>
      <c r="AC2669" s="41"/>
      <c r="AE2669" s="41"/>
      <c r="AG2669" s="41"/>
      <c r="AI2669" s="41"/>
      <c r="AK2669" s="41"/>
      <c r="AM2669" s="41"/>
      <c r="AO2669" s="41"/>
      <c r="AQ2669" s="41"/>
      <c r="AS2669" s="41"/>
      <c r="AU2669" s="41"/>
      <c r="AW2669" s="41"/>
      <c r="AY2669" s="41"/>
      <c r="BA2669" s="41"/>
      <c r="BC2669" s="41"/>
      <c r="BE2669" s="41"/>
      <c r="BG2669" s="41"/>
      <c r="BI2669" s="41"/>
      <c r="BK2669" s="41"/>
      <c r="BM2669" s="41"/>
      <c r="BO2669" s="41"/>
    </row>
    <row r="2670" spans="13:67" x14ac:dyDescent="0.2">
      <c r="M2670" s="41"/>
      <c r="O2670" s="41"/>
      <c r="Q2670" s="41"/>
      <c r="S2670" s="41"/>
      <c r="U2670" s="41"/>
      <c r="W2670" s="41"/>
      <c r="Y2670" s="41"/>
      <c r="AA2670" s="41"/>
      <c r="AC2670" s="41"/>
      <c r="AE2670" s="41"/>
      <c r="AG2670" s="41"/>
      <c r="AI2670" s="41"/>
      <c r="AK2670" s="41"/>
      <c r="AM2670" s="41"/>
      <c r="AO2670" s="41"/>
      <c r="AQ2670" s="41"/>
      <c r="AS2670" s="41"/>
      <c r="AU2670" s="41"/>
      <c r="AW2670" s="41"/>
      <c r="AY2670" s="41"/>
      <c r="BA2670" s="41"/>
      <c r="BC2670" s="41"/>
      <c r="BE2670" s="41"/>
      <c r="BG2670" s="41"/>
      <c r="BI2670" s="41"/>
      <c r="BK2670" s="41"/>
      <c r="BM2670" s="41"/>
      <c r="BO2670" s="41"/>
    </row>
    <row r="2671" spans="13:67" x14ac:dyDescent="0.2">
      <c r="M2671" s="41"/>
      <c r="O2671" s="41"/>
      <c r="Q2671" s="41"/>
      <c r="S2671" s="41"/>
      <c r="U2671" s="41"/>
      <c r="W2671" s="41"/>
      <c r="Y2671" s="41"/>
      <c r="AA2671" s="41"/>
      <c r="AC2671" s="41"/>
      <c r="AE2671" s="41"/>
      <c r="AG2671" s="41"/>
      <c r="AI2671" s="41"/>
      <c r="AK2671" s="41"/>
      <c r="AM2671" s="41"/>
      <c r="AO2671" s="41"/>
      <c r="AQ2671" s="41"/>
      <c r="AS2671" s="41"/>
      <c r="AU2671" s="41"/>
      <c r="AW2671" s="41"/>
      <c r="AY2671" s="41"/>
      <c r="BA2671" s="41"/>
      <c r="BC2671" s="41"/>
      <c r="BE2671" s="41"/>
      <c r="BG2671" s="41"/>
      <c r="BI2671" s="41"/>
      <c r="BK2671" s="41"/>
      <c r="BM2671" s="41"/>
      <c r="BO2671" s="41"/>
    </row>
    <row r="2672" spans="13:67" x14ac:dyDescent="0.2">
      <c r="M2672" s="41"/>
      <c r="O2672" s="41"/>
      <c r="Q2672" s="41"/>
      <c r="S2672" s="41"/>
      <c r="U2672" s="41"/>
      <c r="W2672" s="41"/>
      <c r="Y2672" s="41"/>
      <c r="AA2672" s="41"/>
      <c r="AC2672" s="41"/>
      <c r="AE2672" s="41"/>
      <c r="AG2672" s="41"/>
      <c r="AI2672" s="41"/>
      <c r="AK2672" s="41"/>
      <c r="AM2672" s="41"/>
      <c r="AO2672" s="41"/>
      <c r="AQ2672" s="41"/>
      <c r="AS2672" s="41"/>
      <c r="AU2672" s="41"/>
      <c r="AW2672" s="41"/>
      <c r="AY2672" s="41"/>
      <c r="BA2672" s="41"/>
      <c r="BC2672" s="41"/>
      <c r="BE2672" s="41"/>
      <c r="BG2672" s="41"/>
      <c r="BI2672" s="41"/>
      <c r="BK2672" s="41"/>
      <c r="BM2672" s="41"/>
      <c r="BO2672" s="41"/>
    </row>
    <row r="2673" spans="13:67" x14ac:dyDescent="0.2">
      <c r="M2673" s="41"/>
      <c r="O2673" s="41"/>
      <c r="Q2673" s="41"/>
      <c r="S2673" s="41"/>
      <c r="U2673" s="41"/>
      <c r="W2673" s="41"/>
      <c r="Y2673" s="41"/>
      <c r="AA2673" s="41"/>
      <c r="AC2673" s="41"/>
      <c r="AE2673" s="41"/>
      <c r="AG2673" s="41"/>
      <c r="AI2673" s="41"/>
      <c r="AK2673" s="41"/>
      <c r="AM2673" s="41"/>
      <c r="AO2673" s="41"/>
      <c r="AQ2673" s="41"/>
      <c r="AS2673" s="41"/>
      <c r="AU2673" s="41"/>
      <c r="AW2673" s="41"/>
      <c r="AY2673" s="41"/>
      <c r="BA2673" s="41"/>
      <c r="BC2673" s="41"/>
      <c r="BE2673" s="41"/>
      <c r="BG2673" s="41"/>
      <c r="BI2673" s="41"/>
      <c r="BK2673" s="41"/>
      <c r="BM2673" s="41"/>
      <c r="BO2673" s="41"/>
    </row>
    <row r="2674" spans="13:67" x14ac:dyDescent="0.2">
      <c r="M2674" s="41"/>
      <c r="O2674" s="41"/>
      <c r="Q2674" s="41"/>
      <c r="S2674" s="41"/>
      <c r="U2674" s="41"/>
      <c r="W2674" s="41"/>
      <c r="Y2674" s="41"/>
      <c r="AA2674" s="41"/>
      <c r="AC2674" s="41"/>
      <c r="AE2674" s="41"/>
      <c r="AG2674" s="41"/>
      <c r="AI2674" s="41"/>
      <c r="AK2674" s="41"/>
      <c r="AM2674" s="41"/>
      <c r="AO2674" s="41"/>
      <c r="AQ2674" s="41"/>
      <c r="AS2674" s="41"/>
      <c r="AU2674" s="41"/>
      <c r="AW2674" s="41"/>
      <c r="AY2674" s="41"/>
      <c r="BA2674" s="41"/>
      <c r="BC2674" s="41"/>
      <c r="BE2674" s="41"/>
      <c r="BG2674" s="41"/>
      <c r="BI2674" s="41"/>
      <c r="BK2674" s="41"/>
      <c r="BM2674" s="41"/>
      <c r="BO2674" s="41"/>
    </row>
    <row r="2675" spans="13:67" x14ac:dyDescent="0.2">
      <c r="M2675" s="41"/>
      <c r="O2675" s="41"/>
      <c r="Q2675" s="41"/>
      <c r="S2675" s="41"/>
      <c r="U2675" s="41"/>
      <c r="W2675" s="41"/>
      <c r="Y2675" s="41"/>
      <c r="AA2675" s="41"/>
      <c r="AC2675" s="41"/>
      <c r="AE2675" s="41"/>
      <c r="AG2675" s="41"/>
      <c r="AI2675" s="41"/>
      <c r="AK2675" s="41"/>
      <c r="AM2675" s="41"/>
      <c r="AO2675" s="41"/>
      <c r="AQ2675" s="41"/>
      <c r="AS2675" s="41"/>
      <c r="AU2675" s="41"/>
      <c r="AW2675" s="41"/>
      <c r="AY2675" s="41"/>
      <c r="BA2675" s="41"/>
      <c r="BC2675" s="41"/>
      <c r="BE2675" s="41"/>
      <c r="BG2675" s="41"/>
      <c r="BI2675" s="41"/>
      <c r="BK2675" s="41"/>
      <c r="BM2675" s="41"/>
      <c r="BO2675" s="41"/>
    </row>
    <row r="2676" spans="13:67" x14ac:dyDescent="0.2">
      <c r="M2676" s="41"/>
      <c r="O2676" s="41"/>
      <c r="Q2676" s="41"/>
      <c r="S2676" s="41"/>
      <c r="U2676" s="41"/>
      <c r="W2676" s="41"/>
      <c r="Y2676" s="41"/>
      <c r="AA2676" s="41"/>
      <c r="AC2676" s="41"/>
      <c r="AE2676" s="41"/>
      <c r="AG2676" s="41"/>
      <c r="AI2676" s="41"/>
      <c r="AK2676" s="41"/>
      <c r="AM2676" s="41"/>
      <c r="AO2676" s="41"/>
      <c r="AQ2676" s="41"/>
      <c r="AS2676" s="41"/>
      <c r="AU2676" s="41"/>
      <c r="AW2676" s="41"/>
      <c r="AY2676" s="41"/>
      <c r="BA2676" s="41"/>
      <c r="BC2676" s="41"/>
      <c r="BE2676" s="41"/>
      <c r="BG2676" s="41"/>
      <c r="BI2676" s="41"/>
      <c r="BK2676" s="41"/>
      <c r="BM2676" s="41"/>
      <c r="BO2676" s="41"/>
    </row>
    <row r="2677" spans="13:67" x14ac:dyDescent="0.2">
      <c r="M2677" s="41"/>
      <c r="O2677" s="41"/>
      <c r="Q2677" s="41"/>
      <c r="S2677" s="41"/>
      <c r="U2677" s="41"/>
      <c r="W2677" s="41"/>
      <c r="Y2677" s="41"/>
      <c r="AA2677" s="41"/>
      <c r="AC2677" s="41"/>
      <c r="AE2677" s="41"/>
      <c r="AG2677" s="41"/>
      <c r="AI2677" s="41"/>
      <c r="AK2677" s="41"/>
      <c r="AM2677" s="41"/>
      <c r="AO2677" s="41"/>
      <c r="AQ2677" s="41"/>
      <c r="AS2677" s="41"/>
      <c r="AU2677" s="41"/>
      <c r="AW2677" s="41"/>
      <c r="AY2677" s="41"/>
      <c r="BA2677" s="41"/>
      <c r="BC2677" s="41"/>
      <c r="BE2677" s="41"/>
      <c r="BG2677" s="41"/>
      <c r="BI2677" s="41"/>
      <c r="BK2677" s="41"/>
      <c r="BM2677" s="41"/>
      <c r="BO2677" s="41"/>
    </row>
    <row r="2678" spans="13:67" x14ac:dyDescent="0.2">
      <c r="M2678" s="41"/>
      <c r="O2678" s="41"/>
      <c r="Q2678" s="41"/>
      <c r="S2678" s="41"/>
      <c r="U2678" s="41"/>
      <c r="W2678" s="41"/>
      <c r="Y2678" s="41"/>
      <c r="AA2678" s="41"/>
      <c r="AC2678" s="41"/>
      <c r="AE2678" s="41"/>
      <c r="AG2678" s="41"/>
      <c r="AI2678" s="41"/>
      <c r="AK2678" s="41"/>
      <c r="AM2678" s="41"/>
      <c r="AO2678" s="41"/>
      <c r="AQ2678" s="41"/>
      <c r="AS2678" s="41"/>
      <c r="AU2678" s="41"/>
      <c r="AW2678" s="41"/>
      <c r="AY2678" s="41"/>
      <c r="BA2678" s="41"/>
      <c r="BC2678" s="41"/>
      <c r="BE2678" s="41"/>
      <c r="BG2678" s="41"/>
      <c r="BI2678" s="41"/>
      <c r="BK2678" s="41"/>
      <c r="BM2678" s="41"/>
      <c r="BO2678" s="41"/>
    </row>
    <row r="2679" spans="13:67" x14ac:dyDescent="0.2">
      <c r="M2679" s="41"/>
      <c r="O2679" s="41"/>
      <c r="Q2679" s="41"/>
      <c r="S2679" s="41"/>
      <c r="U2679" s="41"/>
      <c r="W2679" s="41"/>
      <c r="Y2679" s="41"/>
      <c r="AA2679" s="41"/>
      <c r="AC2679" s="41"/>
      <c r="AE2679" s="41"/>
      <c r="AG2679" s="41"/>
      <c r="AI2679" s="41"/>
      <c r="AK2679" s="41"/>
      <c r="AM2679" s="41"/>
      <c r="AO2679" s="41"/>
      <c r="AQ2679" s="41"/>
      <c r="AS2679" s="41"/>
      <c r="AU2679" s="41"/>
      <c r="AW2679" s="41"/>
      <c r="AY2679" s="41"/>
      <c r="BA2679" s="41"/>
      <c r="BC2679" s="41"/>
      <c r="BE2679" s="41"/>
      <c r="BG2679" s="41"/>
      <c r="BI2679" s="41"/>
      <c r="BK2679" s="41"/>
      <c r="BM2679" s="41"/>
      <c r="BO2679" s="41"/>
    </row>
    <row r="2680" spans="13:67" x14ac:dyDescent="0.2">
      <c r="M2680" s="41"/>
      <c r="O2680" s="41"/>
      <c r="Q2680" s="41"/>
      <c r="S2680" s="41"/>
      <c r="U2680" s="41"/>
      <c r="W2680" s="41"/>
      <c r="Y2680" s="41"/>
      <c r="AA2680" s="41"/>
      <c r="AC2680" s="41"/>
      <c r="AE2680" s="41"/>
      <c r="AG2680" s="41"/>
      <c r="AI2680" s="41"/>
      <c r="AK2680" s="41"/>
      <c r="AM2680" s="41"/>
      <c r="AO2680" s="41"/>
      <c r="AQ2680" s="41"/>
      <c r="AS2680" s="41"/>
      <c r="AU2680" s="41"/>
      <c r="AW2680" s="41"/>
      <c r="AY2680" s="41"/>
      <c r="BA2680" s="41"/>
      <c r="BC2680" s="41"/>
      <c r="BE2680" s="41"/>
      <c r="BG2680" s="41"/>
      <c r="BI2680" s="41"/>
      <c r="BK2680" s="41"/>
      <c r="BM2680" s="41"/>
      <c r="BO2680" s="41"/>
    </row>
    <row r="2681" spans="13:67" x14ac:dyDescent="0.2">
      <c r="M2681" s="41"/>
      <c r="O2681" s="41"/>
      <c r="Q2681" s="41"/>
      <c r="S2681" s="41"/>
      <c r="U2681" s="41"/>
      <c r="W2681" s="41"/>
      <c r="Y2681" s="41"/>
      <c r="AA2681" s="41"/>
      <c r="AC2681" s="41"/>
      <c r="AE2681" s="41"/>
      <c r="AG2681" s="41"/>
      <c r="AI2681" s="41"/>
      <c r="AK2681" s="41"/>
      <c r="AM2681" s="41"/>
      <c r="AO2681" s="41"/>
      <c r="AQ2681" s="41"/>
      <c r="AS2681" s="41"/>
      <c r="AU2681" s="41"/>
      <c r="AW2681" s="41"/>
      <c r="AY2681" s="41"/>
      <c r="BA2681" s="41"/>
      <c r="BC2681" s="41"/>
      <c r="BE2681" s="41"/>
      <c r="BG2681" s="41"/>
      <c r="BI2681" s="41"/>
      <c r="BK2681" s="41"/>
      <c r="BM2681" s="41"/>
      <c r="BO2681" s="41"/>
    </row>
    <row r="2682" spans="13:67" x14ac:dyDescent="0.2">
      <c r="M2682" s="41"/>
      <c r="O2682" s="41"/>
      <c r="Q2682" s="41"/>
      <c r="S2682" s="41"/>
      <c r="U2682" s="41"/>
      <c r="W2682" s="41"/>
      <c r="Y2682" s="41"/>
      <c r="AA2682" s="41"/>
      <c r="AC2682" s="41"/>
      <c r="AE2682" s="41"/>
      <c r="AG2682" s="41"/>
      <c r="AI2682" s="41"/>
      <c r="AK2682" s="41"/>
      <c r="AM2682" s="41"/>
      <c r="AO2682" s="41"/>
      <c r="AQ2682" s="41"/>
      <c r="AS2682" s="41"/>
      <c r="AU2682" s="41"/>
      <c r="AW2682" s="41"/>
      <c r="AY2682" s="41"/>
      <c r="BA2682" s="41"/>
      <c r="BC2682" s="41"/>
      <c r="BE2682" s="41"/>
      <c r="BG2682" s="41"/>
      <c r="BI2682" s="41"/>
      <c r="BK2682" s="41"/>
      <c r="BM2682" s="41"/>
      <c r="BO2682" s="41"/>
    </row>
    <row r="2683" spans="13:67" x14ac:dyDescent="0.2">
      <c r="M2683" s="41"/>
      <c r="O2683" s="41"/>
      <c r="Q2683" s="41"/>
      <c r="S2683" s="41"/>
      <c r="U2683" s="41"/>
      <c r="W2683" s="41"/>
      <c r="Y2683" s="41"/>
      <c r="AA2683" s="41"/>
      <c r="AC2683" s="41"/>
      <c r="AE2683" s="41"/>
      <c r="AG2683" s="41"/>
      <c r="AI2683" s="41"/>
      <c r="AK2683" s="41"/>
      <c r="AM2683" s="41"/>
      <c r="AO2683" s="41"/>
      <c r="AQ2683" s="41"/>
      <c r="AS2683" s="41"/>
      <c r="AU2683" s="41"/>
      <c r="AW2683" s="41"/>
      <c r="AY2683" s="41"/>
      <c r="BA2683" s="41"/>
      <c r="BC2683" s="41"/>
      <c r="BE2683" s="41"/>
      <c r="BG2683" s="41"/>
      <c r="BI2683" s="41"/>
      <c r="BK2683" s="41"/>
      <c r="BM2683" s="41"/>
      <c r="BO2683" s="41"/>
    </row>
    <row r="2684" spans="13:67" x14ac:dyDescent="0.2">
      <c r="M2684" s="41"/>
      <c r="O2684" s="41"/>
      <c r="Q2684" s="41"/>
      <c r="S2684" s="41"/>
      <c r="U2684" s="41"/>
      <c r="W2684" s="41"/>
      <c r="Y2684" s="41"/>
      <c r="AA2684" s="41"/>
      <c r="AC2684" s="41"/>
      <c r="AE2684" s="41"/>
      <c r="AG2684" s="41"/>
      <c r="AI2684" s="41"/>
      <c r="AK2684" s="41"/>
      <c r="AM2684" s="41"/>
      <c r="AO2684" s="41"/>
      <c r="AQ2684" s="41"/>
      <c r="AS2684" s="41"/>
      <c r="AU2684" s="41"/>
      <c r="AW2684" s="41"/>
      <c r="AY2684" s="41"/>
      <c r="BA2684" s="41"/>
      <c r="BC2684" s="41"/>
      <c r="BE2684" s="41"/>
      <c r="BG2684" s="41"/>
      <c r="BI2684" s="41"/>
      <c r="BK2684" s="41"/>
      <c r="BM2684" s="41"/>
      <c r="BO2684" s="41"/>
    </row>
    <row r="2685" spans="13:67" x14ac:dyDescent="0.2">
      <c r="M2685" s="41"/>
      <c r="O2685" s="41"/>
      <c r="Q2685" s="41"/>
      <c r="S2685" s="41"/>
      <c r="U2685" s="41"/>
      <c r="W2685" s="41"/>
      <c r="Y2685" s="41"/>
      <c r="AA2685" s="41"/>
      <c r="AC2685" s="41"/>
      <c r="AE2685" s="41"/>
      <c r="AG2685" s="41"/>
      <c r="AI2685" s="41"/>
      <c r="AK2685" s="41"/>
      <c r="AM2685" s="41"/>
      <c r="AO2685" s="41"/>
      <c r="AQ2685" s="41"/>
      <c r="AS2685" s="41"/>
      <c r="AU2685" s="41"/>
      <c r="AW2685" s="41"/>
      <c r="AY2685" s="41"/>
      <c r="BA2685" s="41"/>
      <c r="BC2685" s="41"/>
      <c r="BE2685" s="41"/>
      <c r="BG2685" s="41"/>
      <c r="BI2685" s="41"/>
      <c r="BK2685" s="41"/>
      <c r="BM2685" s="41"/>
      <c r="BO2685" s="41"/>
    </row>
    <row r="2686" spans="13:67" x14ac:dyDescent="0.2">
      <c r="M2686" s="41"/>
      <c r="O2686" s="41"/>
      <c r="Q2686" s="41"/>
      <c r="S2686" s="41"/>
      <c r="U2686" s="41"/>
      <c r="W2686" s="41"/>
      <c r="Y2686" s="41"/>
      <c r="AA2686" s="41"/>
      <c r="AC2686" s="41"/>
      <c r="AE2686" s="41"/>
      <c r="AG2686" s="41"/>
      <c r="AI2686" s="41"/>
      <c r="AK2686" s="41"/>
      <c r="AM2686" s="41"/>
      <c r="AO2686" s="41"/>
      <c r="AQ2686" s="41"/>
      <c r="AS2686" s="41"/>
      <c r="AU2686" s="41"/>
      <c r="AW2686" s="41"/>
      <c r="AY2686" s="41"/>
      <c r="BA2686" s="41"/>
      <c r="BC2686" s="41"/>
      <c r="BE2686" s="41"/>
      <c r="BG2686" s="41"/>
      <c r="BI2686" s="41"/>
      <c r="BK2686" s="41"/>
      <c r="BM2686" s="41"/>
      <c r="BO2686" s="41"/>
    </row>
    <row r="2687" spans="13:67" x14ac:dyDescent="0.2">
      <c r="M2687" s="41"/>
      <c r="O2687" s="41"/>
      <c r="Q2687" s="41"/>
      <c r="S2687" s="41"/>
      <c r="U2687" s="41"/>
      <c r="W2687" s="41"/>
      <c r="Y2687" s="41"/>
      <c r="AA2687" s="41"/>
      <c r="AC2687" s="41"/>
      <c r="AE2687" s="41"/>
      <c r="AG2687" s="41"/>
      <c r="AI2687" s="41"/>
      <c r="AK2687" s="41"/>
      <c r="AM2687" s="41"/>
      <c r="AO2687" s="41"/>
      <c r="AQ2687" s="41"/>
      <c r="AS2687" s="41"/>
      <c r="AU2687" s="41"/>
      <c r="AW2687" s="41"/>
      <c r="AY2687" s="41"/>
      <c r="BA2687" s="41"/>
      <c r="BC2687" s="41"/>
      <c r="BE2687" s="41"/>
      <c r="BG2687" s="41"/>
      <c r="BI2687" s="41"/>
      <c r="BK2687" s="41"/>
      <c r="BM2687" s="41"/>
      <c r="BO2687" s="41"/>
    </row>
    <row r="2688" spans="13:67" x14ac:dyDescent="0.2">
      <c r="M2688" s="41"/>
      <c r="O2688" s="41"/>
      <c r="Q2688" s="41"/>
      <c r="S2688" s="41"/>
      <c r="U2688" s="41"/>
      <c r="W2688" s="41"/>
      <c r="Y2688" s="41"/>
      <c r="AA2688" s="41"/>
      <c r="AC2688" s="41"/>
      <c r="AE2688" s="41"/>
      <c r="AG2688" s="41"/>
      <c r="AI2688" s="41"/>
      <c r="AK2688" s="41"/>
      <c r="AM2688" s="41"/>
      <c r="AO2688" s="41"/>
      <c r="AQ2688" s="41"/>
      <c r="AS2688" s="41"/>
      <c r="AU2688" s="41"/>
      <c r="AW2688" s="41"/>
      <c r="AY2688" s="41"/>
      <c r="BA2688" s="41"/>
      <c r="BC2688" s="41"/>
      <c r="BE2688" s="41"/>
      <c r="BG2688" s="41"/>
      <c r="BI2688" s="41"/>
      <c r="BK2688" s="41"/>
      <c r="BM2688" s="41"/>
      <c r="BO2688" s="41"/>
    </row>
    <row r="2689" spans="13:67" x14ac:dyDescent="0.2">
      <c r="M2689" s="41"/>
      <c r="O2689" s="41"/>
      <c r="Q2689" s="41"/>
      <c r="S2689" s="41"/>
      <c r="U2689" s="41"/>
      <c r="W2689" s="41"/>
      <c r="Y2689" s="41"/>
      <c r="AA2689" s="41"/>
      <c r="AC2689" s="41"/>
      <c r="AE2689" s="41"/>
      <c r="AG2689" s="41"/>
      <c r="AI2689" s="41"/>
      <c r="AK2689" s="41"/>
      <c r="AM2689" s="41"/>
      <c r="AO2689" s="41"/>
      <c r="AQ2689" s="41"/>
      <c r="AS2689" s="41"/>
      <c r="AU2689" s="41"/>
      <c r="AW2689" s="41"/>
      <c r="AY2689" s="41"/>
      <c r="BA2689" s="41"/>
      <c r="BC2689" s="41"/>
      <c r="BE2689" s="41"/>
      <c r="BG2689" s="41"/>
      <c r="BI2689" s="41"/>
      <c r="BK2689" s="41"/>
      <c r="BM2689" s="41"/>
      <c r="BO2689" s="41"/>
    </row>
    <row r="2690" spans="13:67" x14ac:dyDescent="0.2">
      <c r="M2690" s="41"/>
      <c r="O2690" s="41"/>
      <c r="Q2690" s="41"/>
      <c r="S2690" s="41"/>
      <c r="U2690" s="41"/>
      <c r="W2690" s="41"/>
      <c r="Y2690" s="41"/>
      <c r="AA2690" s="41"/>
      <c r="AC2690" s="41"/>
      <c r="AE2690" s="41"/>
      <c r="AG2690" s="41"/>
      <c r="AI2690" s="41"/>
      <c r="AK2690" s="41"/>
      <c r="AM2690" s="41"/>
      <c r="AO2690" s="41"/>
      <c r="AQ2690" s="41"/>
      <c r="AS2690" s="41"/>
      <c r="AU2690" s="41"/>
      <c r="AW2690" s="41"/>
      <c r="AY2690" s="41"/>
      <c r="BA2690" s="41"/>
      <c r="BC2690" s="41"/>
      <c r="BE2690" s="41"/>
      <c r="BG2690" s="41"/>
      <c r="BI2690" s="41"/>
      <c r="BK2690" s="41"/>
      <c r="BM2690" s="41"/>
      <c r="BO2690" s="41"/>
    </row>
    <row r="2691" spans="13:67" x14ac:dyDescent="0.2">
      <c r="M2691" s="41"/>
      <c r="O2691" s="41"/>
      <c r="Q2691" s="41"/>
      <c r="S2691" s="41"/>
      <c r="U2691" s="41"/>
      <c r="W2691" s="41"/>
      <c r="Y2691" s="41"/>
      <c r="AA2691" s="41"/>
      <c r="AC2691" s="41"/>
      <c r="AE2691" s="41"/>
      <c r="AG2691" s="41"/>
      <c r="AI2691" s="41"/>
      <c r="AK2691" s="41"/>
      <c r="AM2691" s="41"/>
      <c r="AO2691" s="41"/>
      <c r="AQ2691" s="41"/>
      <c r="AS2691" s="41"/>
      <c r="AU2691" s="41"/>
      <c r="AW2691" s="41"/>
      <c r="AY2691" s="41"/>
      <c r="BA2691" s="41"/>
      <c r="BC2691" s="41"/>
      <c r="BE2691" s="41"/>
      <c r="BG2691" s="41"/>
      <c r="BI2691" s="41"/>
      <c r="BK2691" s="41"/>
      <c r="BM2691" s="41"/>
      <c r="BO2691" s="41"/>
    </row>
    <row r="2692" spans="13:67" x14ac:dyDescent="0.2">
      <c r="M2692" s="41"/>
      <c r="O2692" s="41"/>
      <c r="Q2692" s="41"/>
      <c r="S2692" s="41"/>
      <c r="U2692" s="41"/>
      <c r="W2692" s="41"/>
      <c r="Y2692" s="41"/>
      <c r="AA2692" s="41"/>
      <c r="AC2692" s="41"/>
      <c r="AE2692" s="41"/>
      <c r="AG2692" s="41"/>
      <c r="AI2692" s="41"/>
      <c r="AK2692" s="41"/>
      <c r="AM2692" s="41"/>
      <c r="AO2692" s="41"/>
      <c r="AQ2692" s="41"/>
      <c r="AS2692" s="41"/>
      <c r="AU2692" s="41"/>
      <c r="AW2692" s="41"/>
      <c r="AY2692" s="41"/>
      <c r="BA2692" s="41"/>
      <c r="BC2692" s="41"/>
      <c r="BE2692" s="41"/>
      <c r="BG2692" s="41"/>
      <c r="BI2692" s="41"/>
      <c r="BK2692" s="41"/>
      <c r="BM2692" s="41"/>
      <c r="BO2692" s="41"/>
    </row>
    <row r="2693" spans="13:67" x14ac:dyDescent="0.2">
      <c r="M2693" s="41"/>
      <c r="O2693" s="41"/>
      <c r="Q2693" s="41"/>
      <c r="S2693" s="41"/>
      <c r="U2693" s="41"/>
      <c r="W2693" s="41"/>
      <c r="Y2693" s="41"/>
      <c r="AA2693" s="41"/>
      <c r="AC2693" s="41"/>
      <c r="AE2693" s="41"/>
      <c r="AG2693" s="41"/>
      <c r="AI2693" s="41"/>
      <c r="AK2693" s="41"/>
      <c r="AM2693" s="41"/>
      <c r="AO2693" s="41"/>
      <c r="AQ2693" s="41"/>
      <c r="AS2693" s="41"/>
      <c r="AU2693" s="41"/>
      <c r="AW2693" s="41"/>
      <c r="AY2693" s="41"/>
      <c r="BA2693" s="41"/>
      <c r="BC2693" s="41"/>
      <c r="BE2693" s="41"/>
      <c r="BG2693" s="41"/>
      <c r="BI2693" s="41"/>
      <c r="BK2693" s="41"/>
      <c r="BM2693" s="41"/>
      <c r="BO2693" s="41"/>
    </row>
    <row r="2694" spans="13:67" x14ac:dyDescent="0.2">
      <c r="M2694" s="41"/>
      <c r="O2694" s="41"/>
      <c r="Q2694" s="41"/>
      <c r="S2694" s="41"/>
      <c r="U2694" s="41"/>
      <c r="W2694" s="41"/>
      <c r="Y2694" s="41"/>
      <c r="AA2694" s="41"/>
      <c r="AC2694" s="41"/>
      <c r="AE2694" s="41"/>
      <c r="AG2694" s="41"/>
      <c r="AI2694" s="41"/>
      <c r="AK2694" s="41"/>
      <c r="AM2694" s="41"/>
      <c r="AO2694" s="41"/>
      <c r="AQ2694" s="41"/>
      <c r="AS2694" s="41"/>
      <c r="AU2694" s="41"/>
      <c r="AW2694" s="41"/>
      <c r="AY2694" s="41"/>
      <c r="BA2694" s="41"/>
      <c r="BC2694" s="41"/>
      <c r="BE2694" s="41"/>
      <c r="BG2694" s="41"/>
      <c r="BI2694" s="41"/>
      <c r="BK2694" s="41"/>
      <c r="BM2694" s="41"/>
      <c r="BO2694" s="41"/>
    </row>
    <row r="2695" spans="13:67" x14ac:dyDescent="0.2">
      <c r="M2695" s="41"/>
      <c r="O2695" s="41"/>
      <c r="Q2695" s="41"/>
      <c r="S2695" s="41"/>
      <c r="U2695" s="41"/>
      <c r="W2695" s="41"/>
      <c r="Y2695" s="41"/>
      <c r="AA2695" s="41"/>
      <c r="AC2695" s="41"/>
      <c r="AE2695" s="41"/>
      <c r="AG2695" s="41"/>
      <c r="AI2695" s="41"/>
      <c r="AK2695" s="41"/>
      <c r="AM2695" s="41"/>
      <c r="AO2695" s="41"/>
      <c r="AQ2695" s="41"/>
      <c r="AS2695" s="41"/>
      <c r="AU2695" s="41"/>
      <c r="AW2695" s="41"/>
      <c r="AY2695" s="41"/>
      <c r="BA2695" s="41"/>
      <c r="BC2695" s="41"/>
      <c r="BE2695" s="41"/>
      <c r="BG2695" s="41"/>
      <c r="BI2695" s="41"/>
      <c r="BK2695" s="41"/>
      <c r="BM2695" s="41"/>
      <c r="BO2695" s="41"/>
    </row>
    <row r="2696" spans="13:67" x14ac:dyDescent="0.2">
      <c r="M2696" s="41"/>
      <c r="O2696" s="41"/>
      <c r="Q2696" s="41"/>
      <c r="S2696" s="41"/>
      <c r="U2696" s="41"/>
      <c r="W2696" s="41"/>
      <c r="Y2696" s="41"/>
      <c r="AA2696" s="41"/>
      <c r="AC2696" s="41"/>
      <c r="AE2696" s="41"/>
      <c r="AG2696" s="41"/>
      <c r="AI2696" s="41"/>
      <c r="AK2696" s="41"/>
      <c r="AM2696" s="41"/>
      <c r="AO2696" s="41"/>
      <c r="AQ2696" s="41"/>
      <c r="AS2696" s="41"/>
      <c r="AU2696" s="41"/>
      <c r="AW2696" s="41"/>
      <c r="AY2696" s="41"/>
      <c r="BA2696" s="41"/>
      <c r="BC2696" s="41"/>
      <c r="BE2696" s="41"/>
      <c r="BG2696" s="41"/>
      <c r="BI2696" s="41"/>
      <c r="BK2696" s="41"/>
      <c r="BM2696" s="41"/>
      <c r="BO2696" s="41"/>
    </row>
    <row r="2697" spans="13:67" x14ac:dyDescent="0.2">
      <c r="M2697" s="41"/>
      <c r="O2697" s="41"/>
      <c r="Q2697" s="41"/>
      <c r="S2697" s="41"/>
      <c r="U2697" s="41"/>
      <c r="W2697" s="41"/>
      <c r="Y2697" s="41"/>
      <c r="AA2697" s="41"/>
      <c r="AC2697" s="41"/>
      <c r="AE2697" s="41"/>
      <c r="AG2697" s="41"/>
      <c r="AI2697" s="41"/>
      <c r="AK2697" s="41"/>
      <c r="AM2697" s="41"/>
      <c r="AO2697" s="41"/>
      <c r="AQ2697" s="41"/>
      <c r="AS2697" s="41"/>
      <c r="AU2697" s="41"/>
      <c r="AW2697" s="41"/>
      <c r="AY2697" s="41"/>
      <c r="BA2697" s="41"/>
      <c r="BC2697" s="41"/>
      <c r="BE2697" s="41"/>
      <c r="BG2697" s="41"/>
      <c r="BI2697" s="41"/>
      <c r="BK2697" s="41"/>
      <c r="BM2697" s="41"/>
      <c r="BO2697" s="41"/>
    </row>
    <row r="2698" spans="13:67" x14ac:dyDescent="0.2">
      <c r="M2698" s="41"/>
      <c r="O2698" s="41"/>
      <c r="Q2698" s="41"/>
      <c r="S2698" s="41"/>
      <c r="U2698" s="41"/>
      <c r="W2698" s="41"/>
      <c r="Y2698" s="41"/>
      <c r="AA2698" s="41"/>
      <c r="AC2698" s="41"/>
      <c r="AE2698" s="41"/>
      <c r="AG2698" s="41"/>
      <c r="AI2698" s="41"/>
      <c r="AK2698" s="41"/>
      <c r="AM2698" s="41"/>
      <c r="AO2698" s="41"/>
      <c r="AQ2698" s="41"/>
      <c r="AS2698" s="41"/>
      <c r="AU2698" s="41"/>
      <c r="AW2698" s="41"/>
      <c r="AY2698" s="41"/>
      <c r="BA2698" s="41"/>
      <c r="BC2698" s="41"/>
      <c r="BE2698" s="41"/>
      <c r="BG2698" s="41"/>
      <c r="BI2698" s="41"/>
      <c r="BK2698" s="41"/>
      <c r="BM2698" s="41"/>
      <c r="BO2698" s="41"/>
    </row>
    <row r="2699" spans="13:67" x14ac:dyDescent="0.2">
      <c r="M2699" s="41"/>
      <c r="O2699" s="41"/>
      <c r="Q2699" s="41"/>
      <c r="S2699" s="41"/>
      <c r="U2699" s="41"/>
      <c r="W2699" s="41"/>
      <c r="Y2699" s="41"/>
      <c r="AA2699" s="41"/>
      <c r="AC2699" s="41"/>
      <c r="AE2699" s="41"/>
      <c r="AG2699" s="41"/>
      <c r="AI2699" s="41"/>
      <c r="AK2699" s="41"/>
      <c r="AM2699" s="41"/>
      <c r="AO2699" s="41"/>
      <c r="AQ2699" s="41"/>
      <c r="AS2699" s="41"/>
      <c r="AU2699" s="41"/>
      <c r="AW2699" s="41"/>
      <c r="AY2699" s="41"/>
      <c r="BA2699" s="41"/>
      <c r="BC2699" s="41"/>
      <c r="BE2699" s="41"/>
      <c r="BG2699" s="41"/>
      <c r="BI2699" s="41"/>
      <c r="BK2699" s="41"/>
      <c r="BM2699" s="41"/>
      <c r="BO2699" s="41"/>
    </row>
    <row r="2700" spans="13:67" x14ac:dyDescent="0.2">
      <c r="M2700" s="41"/>
      <c r="O2700" s="41"/>
      <c r="Q2700" s="41"/>
      <c r="S2700" s="41"/>
      <c r="U2700" s="41"/>
      <c r="W2700" s="41"/>
      <c r="Y2700" s="41"/>
      <c r="AA2700" s="41"/>
      <c r="AC2700" s="41"/>
      <c r="AE2700" s="41"/>
      <c r="AG2700" s="41"/>
      <c r="AI2700" s="41"/>
      <c r="AK2700" s="41"/>
      <c r="AM2700" s="41"/>
      <c r="AO2700" s="41"/>
      <c r="AQ2700" s="41"/>
      <c r="AS2700" s="41"/>
      <c r="AU2700" s="41"/>
      <c r="AW2700" s="41"/>
      <c r="AY2700" s="41"/>
      <c r="BA2700" s="41"/>
      <c r="BC2700" s="41"/>
      <c r="BE2700" s="41"/>
      <c r="BG2700" s="41"/>
      <c r="BI2700" s="41"/>
      <c r="BK2700" s="41"/>
      <c r="BM2700" s="41"/>
      <c r="BO2700" s="41"/>
    </row>
    <row r="2701" spans="13:67" x14ac:dyDescent="0.2">
      <c r="M2701" s="41"/>
      <c r="O2701" s="41"/>
      <c r="Q2701" s="41"/>
      <c r="S2701" s="41"/>
      <c r="U2701" s="41"/>
      <c r="W2701" s="41"/>
      <c r="Y2701" s="41"/>
      <c r="AA2701" s="41"/>
      <c r="AC2701" s="41"/>
      <c r="AE2701" s="41"/>
      <c r="AG2701" s="41"/>
      <c r="AI2701" s="41"/>
      <c r="AK2701" s="41"/>
      <c r="AM2701" s="41"/>
      <c r="AO2701" s="41"/>
      <c r="AQ2701" s="41"/>
      <c r="AS2701" s="41"/>
      <c r="AU2701" s="41"/>
      <c r="AW2701" s="41"/>
      <c r="AY2701" s="41"/>
      <c r="BA2701" s="41"/>
      <c r="BC2701" s="41"/>
      <c r="BE2701" s="41"/>
      <c r="BG2701" s="41"/>
      <c r="BI2701" s="41"/>
      <c r="BK2701" s="41"/>
      <c r="BM2701" s="41"/>
      <c r="BO2701" s="41"/>
    </row>
    <row r="2702" spans="13:67" x14ac:dyDescent="0.2">
      <c r="M2702" s="41"/>
      <c r="O2702" s="41"/>
      <c r="Q2702" s="41"/>
      <c r="S2702" s="41"/>
      <c r="U2702" s="41"/>
      <c r="W2702" s="41"/>
      <c r="Y2702" s="41"/>
      <c r="AA2702" s="41"/>
      <c r="AC2702" s="41"/>
      <c r="AE2702" s="41"/>
      <c r="AG2702" s="41"/>
      <c r="AI2702" s="41"/>
      <c r="AK2702" s="41"/>
      <c r="AM2702" s="41"/>
      <c r="AO2702" s="41"/>
      <c r="AQ2702" s="41"/>
      <c r="AS2702" s="41"/>
      <c r="AU2702" s="41"/>
      <c r="AW2702" s="41"/>
      <c r="AY2702" s="41"/>
      <c r="BA2702" s="41"/>
      <c r="BC2702" s="41"/>
      <c r="BE2702" s="41"/>
      <c r="BG2702" s="41"/>
      <c r="BI2702" s="41"/>
      <c r="BK2702" s="41"/>
      <c r="BM2702" s="41"/>
      <c r="BO2702" s="41"/>
    </row>
    <row r="2703" spans="13:67" x14ac:dyDescent="0.2">
      <c r="M2703" s="41"/>
      <c r="O2703" s="41"/>
      <c r="Q2703" s="41"/>
      <c r="S2703" s="41"/>
      <c r="U2703" s="41"/>
      <c r="W2703" s="41"/>
      <c r="Y2703" s="41"/>
      <c r="AA2703" s="41"/>
      <c r="AC2703" s="41"/>
      <c r="AE2703" s="41"/>
      <c r="AG2703" s="41"/>
      <c r="AI2703" s="41"/>
      <c r="AK2703" s="41"/>
      <c r="AM2703" s="41"/>
      <c r="AO2703" s="41"/>
      <c r="AQ2703" s="41"/>
      <c r="AS2703" s="41"/>
      <c r="AU2703" s="41"/>
      <c r="AW2703" s="41"/>
      <c r="AY2703" s="41"/>
      <c r="BA2703" s="41"/>
      <c r="BC2703" s="41"/>
      <c r="BE2703" s="41"/>
      <c r="BG2703" s="41"/>
      <c r="BI2703" s="41"/>
      <c r="BK2703" s="41"/>
      <c r="BM2703" s="41"/>
      <c r="BO2703" s="41"/>
    </row>
    <row r="2704" spans="13:67" x14ac:dyDescent="0.2">
      <c r="M2704" s="41"/>
      <c r="O2704" s="41"/>
      <c r="Q2704" s="41"/>
      <c r="S2704" s="41"/>
      <c r="U2704" s="41"/>
      <c r="W2704" s="41"/>
      <c r="Y2704" s="41"/>
      <c r="AA2704" s="41"/>
      <c r="AC2704" s="41"/>
      <c r="AE2704" s="41"/>
      <c r="AG2704" s="41"/>
      <c r="AI2704" s="41"/>
      <c r="AK2704" s="41"/>
      <c r="AM2704" s="41"/>
      <c r="AO2704" s="41"/>
      <c r="AQ2704" s="41"/>
      <c r="AS2704" s="41"/>
      <c r="AU2704" s="41"/>
      <c r="AW2704" s="41"/>
      <c r="AY2704" s="41"/>
      <c r="BA2704" s="41"/>
      <c r="BC2704" s="41"/>
      <c r="BE2704" s="41"/>
      <c r="BG2704" s="41"/>
      <c r="BI2704" s="41"/>
      <c r="BK2704" s="41"/>
      <c r="BM2704" s="41"/>
      <c r="BO2704" s="41"/>
    </row>
    <row r="2705" spans="13:67" x14ac:dyDescent="0.2">
      <c r="M2705" s="41"/>
      <c r="O2705" s="41"/>
      <c r="Q2705" s="41"/>
      <c r="S2705" s="41"/>
      <c r="U2705" s="41"/>
      <c r="W2705" s="41"/>
      <c r="Y2705" s="41"/>
      <c r="AA2705" s="41"/>
      <c r="AC2705" s="41"/>
      <c r="AE2705" s="41"/>
      <c r="AG2705" s="41"/>
      <c r="AI2705" s="41"/>
      <c r="AK2705" s="41"/>
      <c r="AM2705" s="41"/>
      <c r="AO2705" s="41"/>
      <c r="AQ2705" s="41"/>
      <c r="AS2705" s="41"/>
      <c r="AU2705" s="41"/>
      <c r="AW2705" s="41"/>
      <c r="AY2705" s="41"/>
      <c r="BA2705" s="41"/>
      <c r="BC2705" s="41"/>
      <c r="BE2705" s="41"/>
      <c r="BG2705" s="41"/>
      <c r="BI2705" s="41"/>
      <c r="BK2705" s="41"/>
      <c r="BM2705" s="41"/>
      <c r="BO2705" s="41"/>
    </row>
    <row r="2706" spans="13:67" x14ac:dyDescent="0.2">
      <c r="M2706" s="41"/>
      <c r="O2706" s="41"/>
      <c r="Q2706" s="41"/>
      <c r="S2706" s="41"/>
      <c r="U2706" s="41"/>
      <c r="W2706" s="41"/>
      <c r="Y2706" s="41"/>
      <c r="AA2706" s="41"/>
      <c r="AC2706" s="41"/>
      <c r="AE2706" s="41"/>
      <c r="AG2706" s="41"/>
      <c r="AI2706" s="41"/>
      <c r="AK2706" s="41"/>
      <c r="AM2706" s="41"/>
      <c r="AO2706" s="41"/>
      <c r="AQ2706" s="41"/>
      <c r="AS2706" s="41"/>
      <c r="AU2706" s="41"/>
      <c r="AW2706" s="41"/>
      <c r="AY2706" s="41"/>
      <c r="BA2706" s="41"/>
      <c r="BC2706" s="41"/>
      <c r="BE2706" s="41"/>
      <c r="BG2706" s="41"/>
      <c r="BI2706" s="41"/>
      <c r="BK2706" s="41"/>
      <c r="BM2706" s="41"/>
      <c r="BO2706" s="41"/>
    </row>
    <row r="2707" spans="13:67" x14ac:dyDescent="0.2">
      <c r="M2707" s="41"/>
      <c r="O2707" s="41"/>
      <c r="Q2707" s="41"/>
      <c r="S2707" s="41"/>
      <c r="U2707" s="41"/>
      <c r="W2707" s="41"/>
      <c r="Y2707" s="41"/>
      <c r="AA2707" s="41"/>
      <c r="AC2707" s="41"/>
      <c r="AE2707" s="41"/>
      <c r="AG2707" s="41"/>
      <c r="AI2707" s="41"/>
      <c r="AK2707" s="41"/>
      <c r="AM2707" s="41"/>
      <c r="AO2707" s="41"/>
      <c r="AQ2707" s="41"/>
      <c r="AS2707" s="41"/>
      <c r="AU2707" s="41"/>
      <c r="AW2707" s="41"/>
      <c r="AY2707" s="41"/>
      <c r="BA2707" s="41"/>
      <c r="BC2707" s="41"/>
      <c r="BE2707" s="41"/>
      <c r="BG2707" s="41"/>
      <c r="BI2707" s="41"/>
      <c r="BK2707" s="41"/>
      <c r="BM2707" s="41"/>
      <c r="BO2707" s="41"/>
    </row>
    <row r="2708" spans="13:67" x14ac:dyDescent="0.2">
      <c r="M2708" s="41"/>
      <c r="O2708" s="41"/>
      <c r="Q2708" s="41"/>
      <c r="S2708" s="41"/>
      <c r="U2708" s="41"/>
      <c r="W2708" s="41"/>
      <c r="Y2708" s="41"/>
      <c r="AA2708" s="41"/>
      <c r="AC2708" s="41"/>
      <c r="AE2708" s="41"/>
      <c r="AG2708" s="41"/>
      <c r="AI2708" s="41"/>
      <c r="AK2708" s="41"/>
      <c r="AM2708" s="41"/>
      <c r="AO2708" s="41"/>
      <c r="AQ2708" s="41"/>
      <c r="AS2708" s="41"/>
      <c r="AU2708" s="41"/>
      <c r="AW2708" s="41"/>
      <c r="AY2708" s="41"/>
      <c r="BA2708" s="41"/>
      <c r="BC2708" s="41"/>
      <c r="BE2708" s="41"/>
      <c r="BG2708" s="41"/>
      <c r="BI2708" s="41"/>
      <c r="BK2708" s="41"/>
      <c r="BM2708" s="41"/>
      <c r="BO2708" s="41"/>
    </row>
    <row r="2709" spans="13:67" x14ac:dyDescent="0.2">
      <c r="M2709" s="41"/>
      <c r="O2709" s="41"/>
      <c r="Q2709" s="41"/>
      <c r="S2709" s="41"/>
      <c r="U2709" s="41"/>
      <c r="W2709" s="41"/>
      <c r="Y2709" s="41"/>
      <c r="AA2709" s="41"/>
      <c r="AC2709" s="41"/>
      <c r="AE2709" s="41"/>
      <c r="AG2709" s="41"/>
      <c r="AI2709" s="41"/>
      <c r="AK2709" s="41"/>
      <c r="AM2709" s="41"/>
      <c r="AO2709" s="41"/>
      <c r="AQ2709" s="41"/>
      <c r="AS2709" s="41"/>
      <c r="AU2709" s="41"/>
      <c r="AW2709" s="41"/>
      <c r="AY2709" s="41"/>
      <c r="BA2709" s="41"/>
      <c r="BC2709" s="41"/>
      <c r="BE2709" s="41"/>
      <c r="BG2709" s="41"/>
      <c r="BI2709" s="41"/>
      <c r="BK2709" s="41"/>
      <c r="BM2709" s="41"/>
      <c r="BO2709" s="41"/>
    </row>
    <row r="2710" spans="13:67" x14ac:dyDescent="0.2">
      <c r="M2710" s="41"/>
      <c r="O2710" s="41"/>
      <c r="Q2710" s="41"/>
      <c r="S2710" s="41"/>
      <c r="U2710" s="41"/>
      <c r="W2710" s="41"/>
      <c r="Y2710" s="41"/>
      <c r="AA2710" s="41"/>
      <c r="AC2710" s="41"/>
      <c r="AE2710" s="41"/>
      <c r="AG2710" s="41"/>
      <c r="AI2710" s="41"/>
      <c r="AK2710" s="41"/>
      <c r="AM2710" s="41"/>
      <c r="AO2710" s="41"/>
      <c r="AQ2710" s="41"/>
      <c r="AS2710" s="41"/>
      <c r="AU2710" s="41"/>
      <c r="AW2710" s="41"/>
      <c r="AY2710" s="41"/>
      <c r="BA2710" s="41"/>
      <c r="BC2710" s="41"/>
      <c r="BE2710" s="41"/>
      <c r="BG2710" s="41"/>
      <c r="BI2710" s="41"/>
      <c r="BK2710" s="41"/>
      <c r="BM2710" s="41"/>
      <c r="BO2710" s="41"/>
    </row>
    <row r="2711" spans="13:67" x14ac:dyDescent="0.2">
      <c r="M2711" s="41"/>
      <c r="O2711" s="41"/>
      <c r="Q2711" s="41"/>
      <c r="S2711" s="41"/>
      <c r="U2711" s="41"/>
      <c r="W2711" s="41"/>
      <c r="Y2711" s="41"/>
      <c r="AA2711" s="41"/>
      <c r="AC2711" s="41"/>
      <c r="AE2711" s="41"/>
      <c r="AG2711" s="41"/>
      <c r="AI2711" s="41"/>
      <c r="AK2711" s="41"/>
      <c r="AM2711" s="41"/>
      <c r="AO2711" s="41"/>
      <c r="AQ2711" s="41"/>
      <c r="AS2711" s="41"/>
      <c r="AU2711" s="41"/>
      <c r="AW2711" s="41"/>
      <c r="AY2711" s="41"/>
      <c r="BA2711" s="41"/>
      <c r="BC2711" s="41"/>
      <c r="BE2711" s="41"/>
      <c r="BG2711" s="41"/>
      <c r="BI2711" s="41"/>
      <c r="BK2711" s="41"/>
      <c r="BM2711" s="41"/>
      <c r="BO2711" s="41"/>
    </row>
    <row r="2712" spans="13:67" x14ac:dyDescent="0.2">
      <c r="M2712" s="41"/>
      <c r="O2712" s="41"/>
      <c r="Q2712" s="41"/>
      <c r="S2712" s="41"/>
      <c r="U2712" s="41"/>
      <c r="W2712" s="41"/>
      <c r="Y2712" s="41"/>
      <c r="AA2712" s="41"/>
      <c r="AC2712" s="41"/>
      <c r="AE2712" s="41"/>
      <c r="AG2712" s="41"/>
      <c r="AI2712" s="41"/>
      <c r="AK2712" s="41"/>
      <c r="AM2712" s="41"/>
      <c r="AO2712" s="41"/>
      <c r="AQ2712" s="41"/>
      <c r="AS2712" s="41"/>
      <c r="AU2712" s="41"/>
      <c r="AW2712" s="41"/>
      <c r="AY2712" s="41"/>
      <c r="BA2712" s="41"/>
      <c r="BC2712" s="41"/>
      <c r="BE2712" s="41"/>
      <c r="BG2712" s="41"/>
      <c r="BI2712" s="41"/>
      <c r="BK2712" s="41"/>
      <c r="BM2712" s="41"/>
      <c r="BO2712" s="41"/>
    </row>
    <row r="2713" spans="13:67" x14ac:dyDescent="0.2">
      <c r="M2713" s="41"/>
      <c r="O2713" s="41"/>
      <c r="Q2713" s="41"/>
      <c r="S2713" s="41"/>
      <c r="U2713" s="41"/>
      <c r="W2713" s="41"/>
      <c r="Y2713" s="41"/>
      <c r="AA2713" s="41"/>
      <c r="AC2713" s="41"/>
      <c r="AE2713" s="41"/>
      <c r="AG2713" s="41"/>
      <c r="AI2713" s="41"/>
      <c r="AK2713" s="41"/>
      <c r="AM2713" s="41"/>
      <c r="AO2713" s="41"/>
      <c r="AQ2713" s="41"/>
      <c r="AS2713" s="41"/>
      <c r="AU2713" s="41"/>
      <c r="AW2713" s="41"/>
      <c r="AY2713" s="41"/>
      <c r="BA2713" s="41"/>
      <c r="BC2713" s="41"/>
      <c r="BE2713" s="41"/>
      <c r="BG2713" s="41"/>
      <c r="BI2713" s="41"/>
      <c r="BK2713" s="41"/>
      <c r="BM2713" s="41"/>
      <c r="BO2713" s="41"/>
    </row>
    <row r="2714" spans="13:67" x14ac:dyDescent="0.2">
      <c r="M2714" s="41"/>
      <c r="O2714" s="41"/>
      <c r="Q2714" s="41"/>
      <c r="S2714" s="41"/>
      <c r="U2714" s="41"/>
      <c r="W2714" s="41"/>
      <c r="Y2714" s="41"/>
      <c r="AA2714" s="41"/>
      <c r="AC2714" s="41"/>
      <c r="AE2714" s="41"/>
      <c r="AG2714" s="41"/>
      <c r="AI2714" s="41"/>
      <c r="AK2714" s="41"/>
      <c r="AM2714" s="41"/>
      <c r="AO2714" s="41"/>
      <c r="AQ2714" s="41"/>
      <c r="AS2714" s="41"/>
      <c r="AU2714" s="41"/>
      <c r="AW2714" s="41"/>
      <c r="AY2714" s="41"/>
      <c r="BA2714" s="41"/>
      <c r="BC2714" s="41"/>
      <c r="BE2714" s="41"/>
      <c r="BG2714" s="41"/>
      <c r="BI2714" s="41"/>
      <c r="BK2714" s="41"/>
      <c r="BM2714" s="41"/>
      <c r="BO2714" s="41"/>
    </row>
    <row r="2715" spans="13:67" x14ac:dyDescent="0.2">
      <c r="M2715" s="41"/>
      <c r="O2715" s="41"/>
      <c r="Q2715" s="41"/>
      <c r="S2715" s="41"/>
      <c r="U2715" s="41"/>
      <c r="W2715" s="41"/>
      <c r="Y2715" s="41"/>
      <c r="AA2715" s="41"/>
      <c r="AC2715" s="41"/>
      <c r="AE2715" s="41"/>
      <c r="AG2715" s="41"/>
      <c r="AI2715" s="41"/>
      <c r="AK2715" s="41"/>
      <c r="AM2715" s="41"/>
      <c r="AO2715" s="41"/>
      <c r="AQ2715" s="41"/>
      <c r="AS2715" s="41"/>
      <c r="AU2715" s="41"/>
      <c r="AW2715" s="41"/>
      <c r="AY2715" s="41"/>
      <c r="BA2715" s="41"/>
      <c r="BC2715" s="41"/>
      <c r="BE2715" s="41"/>
      <c r="BG2715" s="41"/>
      <c r="BI2715" s="41"/>
      <c r="BK2715" s="41"/>
      <c r="BM2715" s="41"/>
      <c r="BO2715" s="41"/>
    </row>
    <row r="2716" spans="13:67" x14ac:dyDescent="0.2">
      <c r="M2716" s="41"/>
      <c r="O2716" s="41"/>
      <c r="Q2716" s="41"/>
      <c r="S2716" s="41"/>
      <c r="U2716" s="41"/>
      <c r="W2716" s="41"/>
      <c r="Y2716" s="41"/>
      <c r="AA2716" s="41"/>
      <c r="AC2716" s="41"/>
      <c r="AE2716" s="41"/>
      <c r="AG2716" s="41"/>
      <c r="AI2716" s="41"/>
      <c r="AK2716" s="41"/>
      <c r="AM2716" s="41"/>
      <c r="AO2716" s="41"/>
      <c r="AQ2716" s="41"/>
      <c r="AS2716" s="41"/>
      <c r="AU2716" s="41"/>
      <c r="AW2716" s="41"/>
      <c r="AY2716" s="41"/>
      <c r="BA2716" s="41"/>
      <c r="BC2716" s="41"/>
      <c r="BE2716" s="41"/>
      <c r="BG2716" s="41"/>
      <c r="BI2716" s="41"/>
      <c r="BK2716" s="41"/>
      <c r="BM2716" s="41"/>
      <c r="BO2716" s="41"/>
    </row>
    <row r="2717" spans="13:67" x14ac:dyDescent="0.2">
      <c r="M2717" s="41"/>
      <c r="O2717" s="41"/>
      <c r="Q2717" s="41"/>
      <c r="S2717" s="41"/>
      <c r="U2717" s="41"/>
      <c r="W2717" s="41"/>
      <c r="Y2717" s="41"/>
      <c r="AA2717" s="41"/>
      <c r="AC2717" s="41"/>
      <c r="AE2717" s="41"/>
      <c r="AG2717" s="41"/>
      <c r="AI2717" s="41"/>
      <c r="AK2717" s="41"/>
      <c r="AM2717" s="41"/>
      <c r="AO2717" s="41"/>
      <c r="AQ2717" s="41"/>
      <c r="AS2717" s="41"/>
      <c r="AU2717" s="41"/>
      <c r="AW2717" s="41"/>
      <c r="AY2717" s="41"/>
      <c r="BA2717" s="41"/>
      <c r="BC2717" s="41"/>
      <c r="BE2717" s="41"/>
      <c r="BG2717" s="41"/>
      <c r="BI2717" s="41"/>
      <c r="BK2717" s="41"/>
      <c r="BM2717" s="41"/>
      <c r="BO2717" s="41"/>
    </row>
    <row r="2718" spans="13:67" x14ac:dyDescent="0.2">
      <c r="M2718" s="41"/>
      <c r="O2718" s="41"/>
      <c r="Q2718" s="41"/>
      <c r="S2718" s="41"/>
      <c r="U2718" s="41"/>
      <c r="W2718" s="41"/>
      <c r="Y2718" s="41"/>
      <c r="AA2718" s="41"/>
      <c r="AC2718" s="41"/>
      <c r="AE2718" s="41"/>
      <c r="AG2718" s="41"/>
      <c r="AI2718" s="41"/>
      <c r="AK2718" s="41"/>
      <c r="AM2718" s="41"/>
      <c r="AO2718" s="41"/>
      <c r="AQ2718" s="41"/>
      <c r="AS2718" s="41"/>
      <c r="AU2718" s="41"/>
      <c r="AW2718" s="41"/>
      <c r="AY2718" s="41"/>
      <c r="BA2718" s="41"/>
      <c r="BC2718" s="41"/>
      <c r="BE2718" s="41"/>
      <c r="BG2718" s="41"/>
      <c r="BI2718" s="41"/>
      <c r="BK2718" s="41"/>
      <c r="BM2718" s="41"/>
      <c r="BO2718" s="41"/>
    </row>
    <row r="2719" spans="13:67" x14ac:dyDescent="0.2">
      <c r="M2719" s="41"/>
      <c r="O2719" s="41"/>
      <c r="Q2719" s="41"/>
      <c r="S2719" s="41"/>
      <c r="U2719" s="41"/>
      <c r="W2719" s="41"/>
      <c r="Y2719" s="41"/>
      <c r="AA2719" s="41"/>
      <c r="AC2719" s="41"/>
      <c r="AE2719" s="41"/>
      <c r="AG2719" s="41"/>
      <c r="AI2719" s="41"/>
      <c r="AK2719" s="41"/>
      <c r="AM2719" s="41"/>
      <c r="AO2719" s="41"/>
      <c r="AQ2719" s="41"/>
      <c r="AS2719" s="41"/>
      <c r="AU2719" s="41"/>
      <c r="AW2719" s="41"/>
      <c r="AY2719" s="41"/>
      <c r="BA2719" s="41"/>
      <c r="BC2719" s="41"/>
      <c r="BE2719" s="41"/>
      <c r="BG2719" s="41"/>
      <c r="BI2719" s="41"/>
      <c r="BK2719" s="41"/>
      <c r="BM2719" s="41"/>
      <c r="BO2719" s="41"/>
    </row>
    <row r="2720" spans="13:67" x14ac:dyDescent="0.2">
      <c r="M2720" s="41"/>
      <c r="O2720" s="41"/>
      <c r="Q2720" s="41"/>
      <c r="S2720" s="41"/>
      <c r="U2720" s="41"/>
      <c r="W2720" s="41"/>
      <c r="Y2720" s="41"/>
      <c r="AA2720" s="41"/>
      <c r="AC2720" s="41"/>
      <c r="AE2720" s="41"/>
      <c r="AG2720" s="41"/>
      <c r="AI2720" s="41"/>
      <c r="AK2720" s="41"/>
      <c r="AM2720" s="41"/>
      <c r="AO2720" s="41"/>
      <c r="AQ2720" s="41"/>
      <c r="AS2720" s="41"/>
      <c r="AU2720" s="41"/>
      <c r="AW2720" s="41"/>
      <c r="AY2720" s="41"/>
      <c r="BA2720" s="41"/>
      <c r="BC2720" s="41"/>
      <c r="BE2720" s="41"/>
      <c r="BG2720" s="41"/>
      <c r="BI2720" s="41"/>
      <c r="BK2720" s="41"/>
      <c r="BM2720" s="41"/>
      <c r="BO2720" s="41"/>
    </row>
    <row r="2721" spans="13:67" x14ac:dyDescent="0.2">
      <c r="M2721" s="41"/>
      <c r="O2721" s="41"/>
      <c r="Q2721" s="41"/>
      <c r="S2721" s="41"/>
      <c r="U2721" s="41"/>
      <c r="W2721" s="41"/>
      <c r="Y2721" s="41"/>
      <c r="AA2721" s="41"/>
      <c r="AC2721" s="41"/>
      <c r="AE2721" s="41"/>
      <c r="AG2721" s="41"/>
      <c r="AI2721" s="41"/>
      <c r="AK2721" s="41"/>
      <c r="AM2721" s="41"/>
      <c r="AO2721" s="41"/>
      <c r="AQ2721" s="41"/>
      <c r="AS2721" s="41"/>
      <c r="AU2721" s="41"/>
      <c r="AW2721" s="41"/>
      <c r="AY2721" s="41"/>
      <c r="BA2721" s="41"/>
      <c r="BC2721" s="41"/>
      <c r="BE2721" s="41"/>
      <c r="BG2721" s="41"/>
      <c r="BI2721" s="41"/>
      <c r="BK2721" s="41"/>
      <c r="BM2721" s="41"/>
      <c r="BO2721" s="41"/>
    </row>
    <row r="2722" spans="13:67" x14ac:dyDescent="0.2">
      <c r="M2722" s="41"/>
    </row>
    <row r="2723" spans="13:67" x14ac:dyDescent="0.2">
      <c r="M2723" s="41"/>
    </row>
  </sheetData>
  <sheetProtection algorithmName="SHA-512" hashValue="dICRiJjckL2+KCC9sFU/b0+mbYDLa05ngJ1HkhswwW2JPlWt08ykJlCJ1ZteSkJCpWdutIB+nih2v4ptlOp46w==" saltValue="yNI/5DX2ComWTg9XsvwMDA==" spinCount="100000" sheet="1" objects="1" scenarios="1"/>
  <autoFilter ref="A2:BP2723">
    <filterColumn colId="3">
      <filters blank="1">
        <filter val="Cena s DPH"/>
        <filter val="D"/>
        <filter val="DPH"/>
        <filter val="KRYCÍ LIST SOUPISU PRACÍ"/>
        <filter val="KSO:"/>
        <filter val="Místo:"/>
        <filter val="Objekt:"/>
        <filter val="Poznámka:"/>
        <filter val="Projektant:"/>
        <filter val="Soupis:"/>
        <filter val="Stavba:"/>
        <filter val="Typ"/>
        <filter val="Uchazeč:"/>
        <filter val="Zadavatel:"/>
        <filter val="Zpracovatel:"/>
      </filters>
    </filterColumn>
  </autoFilter>
  <mergeCells count="434">
    <mergeCell ref="M27:N28"/>
    <mergeCell ref="O27:P28"/>
    <mergeCell ref="Q27:R28"/>
    <mergeCell ref="S27:T28"/>
    <mergeCell ref="U27:V28"/>
    <mergeCell ref="E82:H82"/>
    <mergeCell ref="E7:H7"/>
    <mergeCell ref="E9:H9"/>
    <mergeCell ref="E11:H11"/>
    <mergeCell ref="E20:H20"/>
    <mergeCell ref="E27:H27"/>
    <mergeCell ref="E46:H46"/>
    <mergeCell ref="E48:H48"/>
    <mergeCell ref="E50:H50"/>
    <mergeCell ref="E78:H78"/>
    <mergeCell ref="E80:H80"/>
    <mergeCell ref="M30:N30"/>
    <mergeCell ref="O30:P30"/>
    <mergeCell ref="Q30:R30"/>
    <mergeCell ref="S30:T30"/>
    <mergeCell ref="U30:V30"/>
    <mergeCell ref="M59:N59"/>
    <mergeCell ref="O59:P59"/>
    <mergeCell ref="Q59:R59"/>
    <mergeCell ref="AC27:AD28"/>
    <mergeCell ref="AE27:AF28"/>
    <mergeCell ref="AG27:AH28"/>
    <mergeCell ref="AI27:AJ28"/>
    <mergeCell ref="AK27:AL28"/>
    <mergeCell ref="W27:X28"/>
    <mergeCell ref="Y27:Z28"/>
    <mergeCell ref="AA27:AB28"/>
    <mergeCell ref="BO27:BP28"/>
    <mergeCell ref="AW27:AX28"/>
    <mergeCell ref="AY27:AZ28"/>
    <mergeCell ref="BA27:BB28"/>
    <mergeCell ref="BC27:BD28"/>
    <mergeCell ref="BE27:BF28"/>
    <mergeCell ref="AM27:AN28"/>
    <mergeCell ref="AO27:AP28"/>
    <mergeCell ref="AQ27:AR28"/>
    <mergeCell ref="AS27:AT28"/>
    <mergeCell ref="AU27:AV28"/>
    <mergeCell ref="BM27:BN28"/>
    <mergeCell ref="BM29:BN29"/>
    <mergeCell ref="BO29:BP29"/>
    <mergeCell ref="AW29:AX29"/>
    <mergeCell ref="AY29:AZ29"/>
    <mergeCell ref="BA29:BB29"/>
    <mergeCell ref="BC29:BD29"/>
    <mergeCell ref="BE29:BF29"/>
    <mergeCell ref="AM29:AN29"/>
    <mergeCell ref="AO29:AP29"/>
    <mergeCell ref="AQ29:AR29"/>
    <mergeCell ref="AS29:AT29"/>
    <mergeCell ref="AU29:AV29"/>
    <mergeCell ref="AE29:AF29"/>
    <mergeCell ref="AG29:AH29"/>
    <mergeCell ref="AI29:AJ29"/>
    <mergeCell ref="AK29:AL29"/>
    <mergeCell ref="BG27:BH28"/>
    <mergeCell ref="BI27:BJ28"/>
    <mergeCell ref="BK27:BL28"/>
    <mergeCell ref="BG29:BH29"/>
    <mergeCell ref="BI29:BJ29"/>
    <mergeCell ref="BK29:BL29"/>
    <mergeCell ref="AC30:AD30"/>
    <mergeCell ref="W30:X30"/>
    <mergeCell ref="Y30:Z30"/>
    <mergeCell ref="AA30:AB30"/>
    <mergeCell ref="M29:N29"/>
    <mergeCell ref="O29:P29"/>
    <mergeCell ref="Q29:R29"/>
    <mergeCell ref="S29:T29"/>
    <mergeCell ref="U29:V29"/>
    <mergeCell ref="W29:X29"/>
    <mergeCell ref="Y29:Z29"/>
    <mergeCell ref="AA29:AB29"/>
    <mergeCell ref="AC29:AD29"/>
    <mergeCell ref="BG30:BH30"/>
    <mergeCell ref="BI30:BJ30"/>
    <mergeCell ref="BK30:BL30"/>
    <mergeCell ref="AW30:AX30"/>
    <mergeCell ref="AY30:AZ30"/>
    <mergeCell ref="BA30:BB30"/>
    <mergeCell ref="AE30:AF30"/>
    <mergeCell ref="AG30:AH30"/>
    <mergeCell ref="AI30:AJ30"/>
    <mergeCell ref="AK30:AL30"/>
    <mergeCell ref="BC30:BD30"/>
    <mergeCell ref="BE30:BF30"/>
    <mergeCell ref="AM30:AN30"/>
    <mergeCell ref="AO30:AP30"/>
    <mergeCell ref="AQ30:AR30"/>
    <mergeCell ref="AS30:AT30"/>
    <mergeCell ref="AU30:AV30"/>
    <mergeCell ref="M57:N57"/>
    <mergeCell ref="O57:P57"/>
    <mergeCell ref="Q57:R57"/>
    <mergeCell ref="S57:T57"/>
    <mergeCell ref="U57:V57"/>
    <mergeCell ref="W57:X57"/>
    <mergeCell ref="Y57:Z57"/>
    <mergeCell ref="AA57:AB57"/>
    <mergeCell ref="AC57:AD57"/>
    <mergeCell ref="BM30:BN30"/>
    <mergeCell ref="BO30:BP30"/>
    <mergeCell ref="S59:T59"/>
    <mergeCell ref="U59:V59"/>
    <mergeCell ref="W59:X59"/>
    <mergeCell ref="Y59:Z59"/>
    <mergeCell ref="AA59:AB59"/>
    <mergeCell ref="AC59:AD59"/>
    <mergeCell ref="AE59:AF59"/>
    <mergeCell ref="AG59:AH59"/>
    <mergeCell ref="AI59:AJ59"/>
    <mergeCell ref="AK59:AL59"/>
    <mergeCell ref="BG57:BH57"/>
    <mergeCell ref="BI57:BJ57"/>
    <mergeCell ref="BK57:BL57"/>
    <mergeCell ref="BM57:BN57"/>
    <mergeCell ref="BO57:BP57"/>
    <mergeCell ref="AW57:AX57"/>
    <mergeCell ref="AY57:AZ57"/>
    <mergeCell ref="BA57:BB57"/>
    <mergeCell ref="AE57:AF57"/>
    <mergeCell ref="AG57:AH57"/>
    <mergeCell ref="AI57:AJ57"/>
    <mergeCell ref="AK57:AL57"/>
    <mergeCell ref="AM57:AN57"/>
    <mergeCell ref="AO57:AP57"/>
    <mergeCell ref="AQ57:AR57"/>
    <mergeCell ref="AS57:AT57"/>
    <mergeCell ref="AU57:AV57"/>
    <mergeCell ref="BC59:BD59"/>
    <mergeCell ref="BE59:BF59"/>
    <mergeCell ref="AM59:AN59"/>
    <mergeCell ref="AO59:AP59"/>
    <mergeCell ref="AQ59:AR59"/>
    <mergeCell ref="AS59:AT59"/>
    <mergeCell ref="AU59:AV59"/>
    <mergeCell ref="BG59:BH59"/>
    <mergeCell ref="BI59:BJ59"/>
    <mergeCell ref="BK59:BL59"/>
    <mergeCell ref="BM59:BN59"/>
    <mergeCell ref="BO59:BP59"/>
    <mergeCell ref="AW59:AX59"/>
    <mergeCell ref="AY59:AZ59"/>
    <mergeCell ref="BA59:BB59"/>
    <mergeCell ref="BC57:BD57"/>
    <mergeCell ref="BE57:BF57"/>
    <mergeCell ref="M60:N60"/>
    <mergeCell ref="O60:P60"/>
    <mergeCell ref="Q60:R60"/>
    <mergeCell ref="S60:T60"/>
    <mergeCell ref="U60:V60"/>
    <mergeCell ref="W60:X60"/>
    <mergeCell ref="Y60:Z60"/>
    <mergeCell ref="AA60:AB60"/>
    <mergeCell ref="AC60:AD60"/>
    <mergeCell ref="BK60:BL60"/>
    <mergeCell ref="AW60:AX60"/>
    <mergeCell ref="AY60:AZ60"/>
    <mergeCell ref="BA60:BB60"/>
    <mergeCell ref="BC60:BD60"/>
    <mergeCell ref="BE60:BF60"/>
    <mergeCell ref="AM60:AN60"/>
    <mergeCell ref="AO60:AP60"/>
    <mergeCell ref="AQ60:AR60"/>
    <mergeCell ref="AS60:AT60"/>
    <mergeCell ref="AU60:AV60"/>
    <mergeCell ref="Y61:Z61"/>
    <mergeCell ref="AA61:AB61"/>
    <mergeCell ref="AC61:AD61"/>
    <mergeCell ref="AE61:AF61"/>
    <mergeCell ref="AG61:AH61"/>
    <mergeCell ref="AI61:AJ61"/>
    <mergeCell ref="AK61:AL61"/>
    <mergeCell ref="BG60:BH60"/>
    <mergeCell ref="BI60:BJ60"/>
    <mergeCell ref="AW61:AX61"/>
    <mergeCell ref="AY61:AZ61"/>
    <mergeCell ref="BA61:BB61"/>
    <mergeCell ref="BC61:BD61"/>
    <mergeCell ref="BE61:BF61"/>
    <mergeCell ref="AE60:AF60"/>
    <mergeCell ref="AG60:AH60"/>
    <mergeCell ref="AI60:AJ60"/>
    <mergeCell ref="AK60:AL60"/>
    <mergeCell ref="BM60:BN60"/>
    <mergeCell ref="BO60:BP60"/>
    <mergeCell ref="M62:N62"/>
    <mergeCell ref="O62:P62"/>
    <mergeCell ref="Q62:R62"/>
    <mergeCell ref="S62:T62"/>
    <mergeCell ref="U62:V62"/>
    <mergeCell ref="W62:X62"/>
    <mergeCell ref="Y62:Z62"/>
    <mergeCell ref="AA62:AB62"/>
    <mergeCell ref="AC62:AD62"/>
    <mergeCell ref="AE62:AF62"/>
    <mergeCell ref="AG62:AH62"/>
    <mergeCell ref="AI62:AJ62"/>
    <mergeCell ref="AK62:AL62"/>
    <mergeCell ref="BG61:BH61"/>
    <mergeCell ref="BI61:BJ61"/>
    <mergeCell ref="BK61:BL61"/>
    <mergeCell ref="M61:N61"/>
    <mergeCell ref="O61:P61"/>
    <mergeCell ref="Q61:R61"/>
    <mergeCell ref="S61:T61"/>
    <mergeCell ref="U61:V61"/>
    <mergeCell ref="W61:X61"/>
    <mergeCell ref="BG62:BH62"/>
    <mergeCell ref="BI62:BJ62"/>
    <mergeCell ref="BK62:BL62"/>
    <mergeCell ref="BM62:BN62"/>
    <mergeCell ref="BO62:BP62"/>
    <mergeCell ref="AW62:AX62"/>
    <mergeCell ref="AY62:AZ62"/>
    <mergeCell ref="BA62:BB62"/>
    <mergeCell ref="AM61:AN61"/>
    <mergeCell ref="AO61:AP61"/>
    <mergeCell ref="AQ61:AR61"/>
    <mergeCell ref="AS61:AT61"/>
    <mergeCell ref="AU61:AV61"/>
    <mergeCell ref="BC62:BD62"/>
    <mergeCell ref="BE62:BF62"/>
    <mergeCell ref="AM62:AN62"/>
    <mergeCell ref="AO62:AP62"/>
    <mergeCell ref="AQ62:AR62"/>
    <mergeCell ref="AS62:AT62"/>
    <mergeCell ref="AU62:AV62"/>
    <mergeCell ref="BM61:BN61"/>
    <mergeCell ref="BO61:BP61"/>
    <mergeCell ref="BO63:BP63"/>
    <mergeCell ref="AW63:AX63"/>
    <mergeCell ref="AY63:AZ63"/>
    <mergeCell ref="BA63:BB63"/>
    <mergeCell ref="M63:N63"/>
    <mergeCell ref="O63:P63"/>
    <mergeCell ref="Q63:R63"/>
    <mergeCell ref="S63:T63"/>
    <mergeCell ref="U63:V63"/>
    <mergeCell ref="W63:X63"/>
    <mergeCell ref="Y63:Z63"/>
    <mergeCell ref="AA63:AB63"/>
    <mergeCell ref="AC63:AD63"/>
    <mergeCell ref="AE63:AF63"/>
    <mergeCell ref="AG63:AH63"/>
    <mergeCell ref="AI63:AJ63"/>
    <mergeCell ref="AK63:AL63"/>
    <mergeCell ref="AC64:AD64"/>
    <mergeCell ref="AE64:AF64"/>
    <mergeCell ref="AG64:AH64"/>
    <mergeCell ref="AI64:AJ64"/>
    <mergeCell ref="AK64:AL64"/>
    <mergeCell ref="BG63:BH63"/>
    <mergeCell ref="BI63:BJ63"/>
    <mergeCell ref="BK63:BL63"/>
    <mergeCell ref="BM63:BN63"/>
    <mergeCell ref="BC63:BD63"/>
    <mergeCell ref="BE63:BF63"/>
    <mergeCell ref="AM63:AN63"/>
    <mergeCell ref="AO63:AP63"/>
    <mergeCell ref="AQ63:AR63"/>
    <mergeCell ref="AS63:AT63"/>
    <mergeCell ref="AU63:AV63"/>
    <mergeCell ref="BI64:BJ64"/>
    <mergeCell ref="BK64:BL64"/>
    <mergeCell ref="M65:N65"/>
    <mergeCell ref="O65:P65"/>
    <mergeCell ref="Q65:R65"/>
    <mergeCell ref="S65:T65"/>
    <mergeCell ref="U65:V65"/>
    <mergeCell ref="W65:X65"/>
    <mergeCell ref="Y65:Z65"/>
    <mergeCell ref="AA65:AB65"/>
    <mergeCell ref="AC65:AD65"/>
    <mergeCell ref="AE65:AF65"/>
    <mergeCell ref="AG65:AH65"/>
    <mergeCell ref="AI65:AJ65"/>
    <mergeCell ref="AK65:AL65"/>
    <mergeCell ref="M64:N64"/>
    <mergeCell ref="O64:P64"/>
    <mergeCell ref="Q64:R64"/>
    <mergeCell ref="S64:T64"/>
    <mergeCell ref="BM64:BN64"/>
    <mergeCell ref="BE65:BF65"/>
    <mergeCell ref="BI65:BJ65"/>
    <mergeCell ref="BK65:BL65"/>
    <mergeCell ref="BC64:BD64"/>
    <mergeCell ref="BE64:BF64"/>
    <mergeCell ref="AM64:AN64"/>
    <mergeCell ref="AO64:AP64"/>
    <mergeCell ref="AQ64:AR64"/>
    <mergeCell ref="AS64:AT64"/>
    <mergeCell ref="AU64:AV64"/>
    <mergeCell ref="AM65:AN65"/>
    <mergeCell ref="AO65:AP65"/>
    <mergeCell ref="AQ65:AR65"/>
    <mergeCell ref="AS65:AT65"/>
    <mergeCell ref="AU65:AV65"/>
    <mergeCell ref="BO64:BP64"/>
    <mergeCell ref="AW64:AX64"/>
    <mergeCell ref="AY64:AZ64"/>
    <mergeCell ref="BA64:BB64"/>
    <mergeCell ref="M66:N66"/>
    <mergeCell ref="O66:P66"/>
    <mergeCell ref="Q66:R66"/>
    <mergeCell ref="S66:T66"/>
    <mergeCell ref="U66:V66"/>
    <mergeCell ref="W66:X66"/>
    <mergeCell ref="Y66:Z66"/>
    <mergeCell ref="AA66:AB66"/>
    <mergeCell ref="AC66:AD66"/>
    <mergeCell ref="AE66:AF66"/>
    <mergeCell ref="AG66:AH66"/>
    <mergeCell ref="AI66:AJ66"/>
    <mergeCell ref="AK66:AL66"/>
    <mergeCell ref="BG65:BH65"/>
    <mergeCell ref="BG64:BH64"/>
    <mergeCell ref="U64:V64"/>
    <mergeCell ref="W64:X64"/>
    <mergeCell ref="Y64:Z64"/>
    <mergeCell ref="AA64:AB64"/>
    <mergeCell ref="BC65:BD65"/>
    <mergeCell ref="AE67:AF67"/>
    <mergeCell ref="AG67:AH67"/>
    <mergeCell ref="AI67:AJ67"/>
    <mergeCell ref="AK67:AL67"/>
    <mergeCell ref="BG66:BH66"/>
    <mergeCell ref="BI66:BJ66"/>
    <mergeCell ref="BK66:BL66"/>
    <mergeCell ref="AM66:AN66"/>
    <mergeCell ref="AO66:AP66"/>
    <mergeCell ref="AQ66:AR66"/>
    <mergeCell ref="AS66:AT66"/>
    <mergeCell ref="AU66:AV66"/>
    <mergeCell ref="AO67:AP67"/>
    <mergeCell ref="AQ67:AR67"/>
    <mergeCell ref="AS67:AT67"/>
    <mergeCell ref="AU67:AV67"/>
    <mergeCell ref="M67:N67"/>
    <mergeCell ref="O67:P67"/>
    <mergeCell ref="Q67:R67"/>
    <mergeCell ref="S67:T67"/>
    <mergeCell ref="U67:V67"/>
    <mergeCell ref="W67:X67"/>
    <mergeCell ref="Y67:Z67"/>
    <mergeCell ref="AA67:AB67"/>
    <mergeCell ref="AC67:AD67"/>
    <mergeCell ref="AM68:AN68"/>
    <mergeCell ref="AO68:AP68"/>
    <mergeCell ref="AQ68:AR68"/>
    <mergeCell ref="BM66:BN66"/>
    <mergeCell ref="BO66:BP66"/>
    <mergeCell ref="AW66:AX66"/>
    <mergeCell ref="AY66:AZ66"/>
    <mergeCell ref="BA66:BB66"/>
    <mergeCell ref="BC66:BD66"/>
    <mergeCell ref="BE66:BF66"/>
    <mergeCell ref="BM67:BN67"/>
    <mergeCell ref="BO67:BP67"/>
    <mergeCell ref="AW67:AX67"/>
    <mergeCell ref="AY67:AZ67"/>
    <mergeCell ref="BA67:BB67"/>
    <mergeCell ref="M68:N68"/>
    <mergeCell ref="O68:P68"/>
    <mergeCell ref="Q68:R68"/>
    <mergeCell ref="S68:T68"/>
    <mergeCell ref="U68:V68"/>
    <mergeCell ref="W68:X68"/>
    <mergeCell ref="Y68:Z68"/>
    <mergeCell ref="BM65:BN65"/>
    <mergeCell ref="BO65:BP65"/>
    <mergeCell ref="AW65:AX65"/>
    <mergeCell ref="AY65:AZ65"/>
    <mergeCell ref="BA65:BB65"/>
    <mergeCell ref="AA68:AB68"/>
    <mergeCell ref="AC68:AD68"/>
    <mergeCell ref="AE68:AF68"/>
    <mergeCell ref="AG68:AH68"/>
    <mergeCell ref="AI68:AJ68"/>
    <mergeCell ref="AK68:AL68"/>
    <mergeCell ref="BG67:BH67"/>
    <mergeCell ref="BI67:BJ67"/>
    <mergeCell ref="BK67:BL67"/>
    <mergeCell ref="BC67:BD67"/>
    <mergeCell ref="BE67:BF67"/>
    <mergeCell ref="AM67:AN67"/>
    <mergeCell ref="M86:N86"/>
    <mergeCell ref="O86:P86"/>
    <mergeCell ref="Q86:R86"/>
    <mergeCell ref="S86:T86"/>
    <mergeCell ref="U86:V86"/>
    <mergeCell ref="W86:X86"/>
    <mergeCell ref="Y86:Z86"/>
    <mergeCell ref="AA86:AB86"/>
    <mergeCell ref="AC86:AD86"/>
    <mergeCell ref="AE86:AF86"/>
    <mergeCell ref="AG86:AH86"/>
    <mergeCell ref="AI86:AJ86"/>
    <mergeCell ref="AK86:AL86"/>
    <mergeCell ref="BG86:BH86"/>
    <mergeCell ref="BI86:BJ86"/>
    <mergeCell ref="BK86:BL86"/>
    <mergeCell ref="BM86:BN86"/>
    <mergeCell ref="BO86:BP86"/>
    <mergeCell ref="AW86:AX86"/>
    <mergeCell ref="E696:H696"/>
    <mergeCell ref="E698:H698"/>
    <mergeCell ref="E700:H700"/>
    <mergeCell ref="BG68:BH68"/>
    <mergeCell ref="BI68:BJ68"/>
    <mergeCell ref="BK68:BL68"/>
    <mergeCell ref="BM68:BN68"/>
    <mergeCell ref="BO68:BP68"/>
    <mergeCell ref="AW68:AX68"/>
    <mergeCell ref="AY68:AZ68"/>
    <mergeCell ref="BA68:BB68"/>
    <mergeCell ref="BC68:BD68"/>
    <mergeCell ref="BE68:BF68"/>
    <mergeCell ref="AY86:AZ86"/>
    <mergeCell ref="BA86:BB86"/>
    <mergeCell ref="BC86:BD86"/>
    <mergeCell ref="BE86:BF86"/>
    <mergeCell ref="AM86:AN86"/>
    <mergeCell ref="AO86:AP86"/>
    <mergeCell ref="AQ86:AR86"/>
    <mergeCell ref="AS86:AT86"/>
    <mergeCell ref="AU86:AV86"/>
    <mergeCell ref="AS68:AT68"/>
    <mergeCell ref="AU68:AV68"/>
  </mergeCells>
  <printOptions horizontalCentered="1"/>
  <pageMargins left="0.55118110236220474" right="0.39370078740157483" top="0.59055118110236227" bottom="0.70866141732283472" header="0.39370078740157483" footer="0.39370078740157483"/>
  <pageSetup paperSize="9" scale="61" fitToHeight="3" orientation="portrait" r:id="rId1"/>
  <headerFooter>
    <oddFooter>&amp;LSilnoproud&amp;C&amp;P z &amp;N&amp;R&amp;D</oddFooter>
  </headerFooter>
  <rowBreaks count="1" manualBreakCount="1">
    <brk id="702" min="1"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pageSetUpPr fitToPage="1"/>
  </sheetPr>
  <dimension ref="A2:BS323"/>
  <sheetViews>
    <sheetView showGridLines="0" zoomScaleNormal="100" workbookViewId="0">
      <selection activeCell="D4" sqref="D4"/>
    </sheetView>
  </sheetViews>
  <sheetFormatPr defaultColWidth="9.33203125" defaultRowHeight="11.25" x14ac:dyDescent="0.2"/>
  <cols>
    <col min="1" max="1" width="5" style="351" customWidth="1"/>
    <col min="2" max="2" width="1.6640625" style="351" customWidth="1"/>
    <col min="3" max="3" width="4.1640625" style="351" customWidth="1"/>
    <col min="4" max="4" width="4.33203125" style="351" customWidth="1"/>
    <col min="5" max="5" width="17.1640625" style="351" customWidth="1"/>
    <col min="6" max="6" width="100.6640625" style="351" customWidth="1"/>
    <col min="7" max="7" width="8.5" style="351" customWidth="1"/>
    <col min="8" max="8" width="11.5" style="351" customWidth="1"/>
    <col min="9" max="10" width="20.1640625" style="351" customWidth="1"/>
    <col min="11" max="12" width="3.6640625" style="351" customWidth="1"/>
    <col min="13" max="13" width="3.6640625" style="265" customWidth="1"/>
    <col min="14" max="14" width="13.6640625" style="125" hidden="1" customWidth="1"/>
    <col min="15" max="15" width="20.1640625" style="125" hidden="1" customWidth="1"/>
    <col min="16" max="16" width="13.6640625" style="125" hidden="1" customWidth="1"/>
    <col min="17" max="17" width="20.1640625" style="125" hidden="1" customWidth="1"/>
    <col min="18" max="18" width="13.6640625" style="125" hidden="1" customWidth="1"/>
    <col min="19" max="19" width="20.1640625" style="125" hidden="1" customWidth="1"/>
    <col min="20" max="20" width="13.6640625" style="125" hidden="1" customWidth="1"/>
    <col min="21" max="21" width="20.1640625" style="125" hidden="1" customWidth="1"/>
    <col min="22" max="22" width="13.6640625" style="125" hidden="1" customWidth="1"/>
    <col min="23" max="23" width="20.1640625" style="125" hidden="1" customWidth="1"/>
    <col min="24" max="24" width="13.6640625" style="125" hidden="1" customWidth="1"/>
    <col min="25" max="25" width="20.1640625" style="125" hidden="1" customWidth="1"/>
    <col min="26" max="26" width="13.6640625" style="125" hidden="1" customWidth="1"/>
    <col min="27" max="27" width="20.1640625" style="125" hidden="1" customWidth="1"/>
    <col min="28" max="28" width="13.6640625" style="125" hidden="1" customWidth="1"/>
    <col min="29" max="29" width="20.1640625" style="125" hidden="1" customWidth="1"/>
    <col min="30" max="30" width="13.6640625" style="125" hidden="1" customWidth="1"/>
    <col min="31" max="31" width="20.1640625" style="125" hidden="1" customWidth="1"/>
    <col min="32" max="32" width="13.6640625" style="125" hidden="1" customWidth="1"/>
    <col min="33" max="33" width="20.1640625" style="125" hidden="1" customWidth="1"/>
    <col min="34" max="34" width="13.6640625" style="125" hidden="1" customWidth="1"/>
    <col min="35" max="35" width="20.1640625" style="125" hidden="1" customWidth="1"/>
    <col min="36" max="36" width="13.6640625" style="125" hidden="1" customWidth="1"/>
    <col min="37" max="37" width="20.1640625" style="125" hidden="1" customWidth="1"/>
    <col min="38" max="38" width="13.6640625" style="125" hidden="1" customWidth="1"/>
    <col min="39" max="39" width="20.1640625" style="125" hidden="1" customWidth="1"/>
    <col min="40" max="40" width="13.6640625" style="125" hidden="1" customWidth="1"/>
    <col min="41" max="41" width="20.1640625" style="125" hidden="1" customWidth="1"/>
    <col min="42" max="42" width="13.6640625" style="125" hidden="1" customWidth="1"/>
    <col min="43" max="43" width="20.1640625" style="125" hidden="1" customWidth="1"/>
    <col min="44" max="44" width="13.6640625" style="125" hidden="1" customWidth="1"/>
    <col min="45" max="45" width="20.1640625" style="125" hidden="1" customWidth="1"/>
    <col min="46" max="46" width="13.6640625" style="125" hidden="1" customWidth="1"/>
    <col min="47" max="47" width="20.1640625" style="125" hidden="1" customWidth="1"/>
    <col min="48" max="48" width="13.6640625" style="125" hidden="1" customWidth="1"/>
    <col min="49" max="49" width="20.1640625" style="125" hidden="1" customWidth="1"/>
    <col min="50" max="50" width="13.6640625" style="125" hidden="1" customWidth="1"/>
    <col min="51" max="51" width="20.1640625" style="125" hidden="1" customWidth="1"/>
    <col min="52" max="52" width="13.6640625" style="125" hidden="1" customWidth="1"/>
    <col min="53" max="53" width="20.1640625" style="125" hidden="1" customWidth="1"/>
    <col min="54" max="54" width="13.6640625" style="125" hidden="1" customWidth="1"/>
    <col min="55" max="55" width="20.1640625" style="125" hidden="1" customWidth="1"/>
    <col min="56" max="56" width="13.6640625" style="125" hidden="1" customWidth="1"/>
    <col min="57" max="57" width="20.1640625" style="125" hidden="1" customWidth="1"/>
    <col min="58" max="58" width="13.6640625" style="125" hidden="1" customWidth="1"/>
    <col min="59" max="59" width="20.1640625" style="125" hidden="1" customWidth="1"/>
    <col min="60" max="60" width="13.6640625" style="125" hidden="1" customWidth="1"/>
    <col min="61" max="61" width="20.1640625" style="125" hidden="1" customWidth="1"/>
    <col min="62" max="62" width="13.6640625" style="125" hidden="1" customWidth="1"/>
    <col min="63" max="63" width="20.1640625" style="125" hidden="1" customWidth="1"/>
    <col min="64" max="64" width="13.6640625" style="125" hidden="1" customWidth="1"/>
    <col min="65" max="65" width="20.1640625" style="125" hidden="1" customWidth="1"/>
    <col min="66" max="66" width="13.6640625" style="125" hidden="1" customWidth="1"/>
    <col min="67" max="67" width="20.1640625" style="125" hidden="1" customWidth="1"/>
    <col min="68" max="68" width="13.6640625" style="125" hidden="1" customWidth="1"/>
    <col min="69" max="69" width="20.1640625" style="125" hidden="1" customWidth="1"/>
    <col min="70" max="16384" width="9.33203125" style="351"/>
  </cols>
  <sheetData>
    <row r="2" spans="1:69" ht="37.15" customHeight="1" x14ac:dyDescent="0.2"/>
    <row r="3" spans="1:69" ht="7.15" customHeight="1" x14ac:dyDescent="0.2">
      <c r="B3" s="9"/>
      <c r="C3" s="10"/>
      <c r="D3" s="10"/>
      <c r="E3" s="10"/>
      <c r="F3" s="10"/>
      <c r="G3" s="10"/>
      <c r="H3" s="10"/>
      <c r="I3" s="10"/>
      <c r="J3" s="10"/>
      <c r="K3" s="266"/>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5.15" customHeight="1" x14ac:dyDescent="0.2">
      <c r="B4" s="11"/>
      <c r="D4" s="12" t="s">
        <v>51</v>
      </c>
      <c r="K4" s="267"/>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7.15" customHeight="1" x14ac:dyDescent="0.2">
      <c r="B5" s="11"/>
      <c r="K5" s="267"/>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2" customHeight="1" x14ac:dyDescent="0.2">
      <c r="B6" s="11"/>
      <c r="D6" s="356" t="s">
        <v>3</v>
      </c>
      <c r="K6" s="267"/>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6.5" customHeight="1" x14ac:dyDescent="0.2">
      <c r="B7" s="11"/>
      <c r="E7" s="562" t="s">
        <v>1065</v>
      </c>
      <c r="F7" s="562"/>
      <c r="G7" s="562"/>
      <c r="H7" s="562"/>
      <c r="K7" s="267"/>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s="269" customFormat="1" ht="12" customHeight="1" x14ac:dyDescent="0.2">
      <c r="A8" s="355"/>
      <c r="B8" s="16"/>
      <c r="C8" s="355"/>
      <c r="D8" s="356" t="s">
        <v>52</v>
      </c>
      <c r="E8" s="355"/>
      <c r="F8" s="355"/>
      <c r="G8" s="355"/>
      <c r="H8" s="355"/>
      <c r="I8" s="355"/>
      <c r="J8" s="355"/>
      <c r="K8" s="268"/>
      <c r="M8" s="265"/>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s="269" customFormat="1" ht="16.5" customHeight="1" x14ac:dyDescent="0.2">
      <c r="A9" s="355"/>
      <c r="B9" s="16"/>
      <c r="C9" s="355"/>
      <c r="D9" s="355"/>
      <c r="E9" s="527" t="s">
        <v>1020</v>
      </c>
      <c r="F9" s="561"/>
      <c r="G9" s="561"/>
      <c r="H9" s="561"/>
      <c r="I9" s="355"/>
      <c r="J9" s="355"/>
      <c r="K9" s="268"/>
      <c r="M9" s="12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s="269" customFormat="1" x14ac:dyDescent="0.2">
      <c r="A10" s="355"/>
      <c r="B10" s="16"/>
      <c r="C10" s="355"/>
      <c r="D10" s="355"/>
      <c r="E10" s="355"/>
      <c r="F10" s="355"/>
      <c r="G10" s="355"/>
      <c r="H10" s="355"/>
      <c r="I10" s="355"/>
      <c r="J10" s="355"/>
      <c r="K10" s="268"/>
      <c r="M10" s="12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s="269" customFormat="1" ht="12" customHeight="1" x14ac:dyDescent="0.2">
      <c r="A11" s="355"/>
      <c r="B11" s="16"/>
      <c r="C11" s="355"/>
      <c r="D11" s="356" t="s">
        <v>4</v>
      </c>
      <c r="E11" s="355"/>
      <c r="F11" s="350" t="s">
        <v>40</v>
      </c>
      <c r="G11" s="355"/>
      <c r="H11" s="355"/>
      <c r="I11" s="356" t="s">
        <v>6</v>
      </c>
      <c r="J11" s="350" t="s">
        <v>5</v>
      </c>
      <c r="K11" s="268"/>
      <c r="M11" s="12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s="269" customFormat="1" ht="12" customHeight="1" x14ac:dyDescent="0.2">
      <c r="A12" s="355"/>
      <c r="B12" s="16"/>
      <c r="C12" s="355"/>
      <c r="D12" s="356" t="s">
        <v>7</v>
      </c>
      <c r="E12" s="355"/>
      <c r="F12" s="350" t="s">
        <v>1066</v>
      </c>
      <c r="G12" s="355"/>
      <c r="H12" s="355"/>
      <c r="I12" s="356"/>
      <c r="J12" s="354"/>
      <c r="K12" s="268"/>
      <c r="M12" s="12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s="269" customFormat="1" ht="10.9" customHeight="1" x14ac:dyDescent="0.2">
      <c r="A13" s="355"/>
      <c r="B13" s="16"/>
      <c r="C13" s="355"/>
      <c r="D13" s="355"/>
      <c r="E13" s="355"/>
      <c r="F13" s="355"/>
      <c r="G13" s="355"/>
      <c r="H13" s="355"/>
      <c r="I13" s="355"/>
      <c r="J13" s="355"/>
      <c r="K13" s="268"/>
      <c r="M13" s="121"/>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row>
    <row r="14" spans="1:69" s="269" customFormat="1" ht="12" customHeight="1" x14ac:dyDescent="0.2">
      <c r="A14" s="355"/>
      <c r="B14" s="16"/>
      <c r="C14" s="355"/>
      <c r="D14" s="356" t="s">
        <v>9</v>
      </c>
      <c r="E14" s="355"/>
      <c r="F14" s="355"/>
      <c r="G14" s="355"/>
      <c r="H14" s="355"/>
      <c r="I14" s="356" t="s">
        <v>10</v>
      </c>
      <c r="J14" s="253" t="s">
        <v>1071</v>
      </c>
      <c r="K14" s="268"/>
      <c r="M14" s="121"/>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row>
    <row r="15" spans="1:69" s="269" customFormat="1" ht="18" customHeight="1" x14ac:dyDescent="0.2">
      <c r="A15" s="355"/>
      <c r="B15" s="16"/>
      <c r="C15" s="355"/>
      <c r="D15" s="355"/>
      <c r="E15" s="226" t="s">
        <v>1067</v>
      </c>
      <c r="F15" s="355"/>
      <c r="G15" s="355"/>
      <c r="H15" s="355"/>
      <c r="I15" s="356" t="s">
        <v>11</v>
      </c>
      <c r="J15" s="350"/>
      <c r="K15" s="268"/>
      <c r="M15" s="121"/>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row>
    <row r="16" spans="1:69" s="269" customFormat="1" ht="7.15" customHeight="1" x14ac:dyDescent="0.2">
      <c r="A16" s="355"/>
      <c r="B16" s="16"/>
      <c r="C16" s="355"/>
      <c r="D16" s="355"/>
      <c r="E16" s="355"/>
      <c r="F16" s="355"/>
      <c r="G16" s="355"/>
      <c r="H16" s="355"/>
      <c r="I16" s="355"/>
      <c r="J16" s="355"/>
      <c r="K16" s="268"/>
      <c r="M16" s="121"/>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row>
    <row r="17" spans="1:70" s="269" customFormat="1" ht="12" customHeight="1" x14ac:dyDescent="0.2">
      <c r="A17" s="355"/>
      <c r="B17" s="16"/>
      <c r="C17" s="355"/>
      <c r="D17" s="356" t="s">
        <v>12</v>
      </c>
      <c r="E17" s="355"/>
      <c r="F17" s="355"/>
      <c r="G17" s="355"/>
      <c r="H17" s="355"/>
      <c r="I17" s="356" t="s">
        <v>10</v>
      </c>
      <c r="J17" s="357"/>
      <c r="K17" s="268"/>
      <c r="M17" s="121"/>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row>
    <row r="18" spans="1:70" s="269" customFormat="1" ht="18" customHeight="1" x14ac:dyDescent="0.2">
      <c r="A18" s="355"/>
      <c r="B18" s="16"/>
      <c r="C18" s="355"/>
      <c r="D18" s="355"/>
      <c r="E18" s="564"/>
      <c r="F18" s="564"/>
      <c r="G18" s="564"/>
      <c r="H18" s="564"/>
      <c r="I18" s="356" t="s">
        <v>11</v>
      </c>
      <c r="J18" s="357"/>
      <c r="K18" s="268"/>
      <c r="M18" s="121"/>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row>
    <row r="19" spans="1:70" s="269" customFormat="1" ht="7.15" customHeight="1" x14ac:dyDescent="0.2">
      <c r="A19" s="355"/>
      <c r="B19" s="16"/>
      <c r="C19" s="355"/>
      <c r="D19" s="355"/>
      <c r="E19" s="355"/>
      <c r="F19" s="355"/>
      <c r="G19" s="355"/>
      <c r="H19" s="355"/>
      <c r="I19" s="355"/>
      <c r="J19" s="355"/>
      <c r="K19" s="268"/>
      <c r="M19" s="121"/>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row>
    <row r="20" spans="1:70" s="269" customFormat="1" ht="12" customHeight="1" x14ac:dyDescent="0.2">
      <c r="A20" s="355"/>
      <c r="B20" s="16"/>
      <c r="C20" s="355"/>
      <c r="D20" s="356" t="s">
        <v>13</v>
      </c>
      <c r="E20" s="355"/>
      <c r="F20" s="355"/>
      <c r="G20" s="355"/>
      <c r="H20" s="355"/>
      <c r="I20" s="356" t="s">
        <v>10</v>
      </c>
      <c r="J20" s="350">
        <v>24190853</v>
      </c>
      <c r="K20" s="268"/>
      <c r="M20" s="121"/>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row>
    <row r="21" spans="1:70" s="269" customFormat="1" ht="18" customHeight="1" x14ac:dyDescent="0.2">
      <c r="A21" s="355"/>
      <c r="B21" s="16"/>
      <c r="C21" s="355"/>
      <c r="D21" s="355"/>
      <c r="E21" s="226" t="s">
        <v>1068</v>
      </c>
      <c r="F21" s="355"/>
      <c r="G21" s="355"/>
      <c r="H21" s="355"/>
      <c r="I21" s="356" t="s">
        <v>11</v>
      </c>
      <c r="J21" s="350" t="s">
        <v>1070</v>
      </c>
      <c r="K21" s="268"/>
      <c r="M21" s="121"/>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row>
    <row r="22" spans="1:70" s="269" customFormat="1" ht="7.15" customHeight="1" x14ac:dyDescent="0.2">
      <c r="A22" s="355"/>
      <c r="B22" s="16"/>
      <c r="C22" s="355"/>
      <c r="D22" s="355"/>
      <c r="E22" s="355"/>
      <c r="F22" s="355"/>
      <c r="G22" s="355"/>
      <c r="H22" s="355"/>
      <c r="I22" s="355"/>
      <c r="J22" s="355"/>
      <c r="K22" s="268"/>
      <c r="M22" s="121"/>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row>
    <row r="23" spans="1:70" s="269" customFormat="1" ht="12" customHeight="1" x14ac:dyDescent="0.2">
      <c r="A23" s="355"/>
      <c r="B23" s="16"/>
      <c r="C23" s="355"/>
      <c r="D23" s="355"/>
      <c r="E23" s="355"/>
      <c r="F23" s="355"/>
      <c r="G23" s="355"/>
      <c r="H23" s="355"/>
      <c r="I23" s="355"/>
      <c r="J23" s="355"/>
      <c r="K23" s="268"/>
      <c r="M23" s="121"/>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row>
    <row r="24" spans="1:70" s="269" customFormat="1" ht="7.15" customHeight="1" x14ac:dyDescent="0.2">
      <c r="A24" s="355"/>
      <c r="B24" s="16"/>
      <c r="C24" s="355"/>
      <c r="D24" s="355"/>
      <c r="E24" s="355"/>
      <c r="F24" s="355"/>
      <c r="G24" s="355"/>
      <c r="H24" s="355"/>
      <c r="I24" s="355"/>
      <c r="J24" s="355"/>
      <c r="K24" s="268"/>
      <c r="M24" s="121"/>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row>
    <row r="25" spans="1:70" s="269" customFormat="1" ht="12" customHeight="1" thickBot="1" x14ac:dyDescent="0.25">
      <c r="A25" s="355"/>
      <c r="B25" s="16"/>
      <c r="C25" s="355"/>
      <c r="D25" s="356" t="s">
        <v>14</v>
      </c>
      <c r="E25" s="355"/>
      <c r="F25" s="355"/>
      <c r="G25" s="355"/>
      <c r="H25" s="355"/>
      <c r="I25" s="355"/>
      <c r="J25" s="355"/>
      <c r="K25" s="268"/>
      <c r="M25" s="121"/>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273"/>
    </row>
    <row r="26" spans="1:70" s="273" customFormat="1" ht="16.5" customHeight="1" x14ac:dyDescent="0.2">
      <c r="A26" s="270"/>
      <c r="B26" s="271"/>
      <c r="C26" s="270"/>
      <c r="D26" s="270"/>
      <c r="E26" s="523" t="s">
        <v>5</v>
      </c>
      <c r="F26" s="523"/>
      <c r="G26" s="523"/>
      <c r="H26" s="523"/>
      <c r="I26" s="270"/>
      <c r="J26" s="270"/>
      <c r="K26" s="272"/>
      <c r="M26" s="274"/>
      <c r="N26" s="566" t="s">
        <v>1048</v>
      </c>
      <c r="O26" s="567"/>
      <c r="P26" s="570" t="s">
        <v>1047</v>
      </c>
      <c r="Q26" s="569"/>
      <c r="R26" s="566" t="s">
        <v>1049</v>
      </c>
      <c r="S26" s="567"/>
      <c r="T26" s="570" t="s">
        <v>1047</v>
      </c>
      <c r="U26" s="569"/>
      <c r="V26" s="566" t="s">
        <v>1050</v>
      </c>
      <c r="W26" s="567"/>
      <c r="X26" s="570" t="s">
        <v>1047</v>
      </c>
      <c r="Y26" s="569"/>
      <c r="Z26" s="566" t="s">
        <v>1051</v>
      </c>
      <c r="AA26" s="567"/>
      <c r="AB26" s="570" t="s">
        <v>1047</v>
      </c>
      <c r="AC26" s="569"/>
      <c r="AD26" s="580" t="s">
        <v>1052</v>
      </c>
      <c r="AE26" s="580"/>
      <c r="AF26" s="570" t="s">
        <v>1047</v>
      </c>
      <c r="AG26" s="569"/>
      <c r="AH26" s="566" t="s">
        <v>1053</v>
      </c>
      <c r="AI26" s="567"/>
      <c r="AJ26" s="570" t="s">
        <v>1047</v>
      </c>
      <c r="AK26" s="569"/>
      <c r="AL26" s="580" t="s">
        <v>1056</v>
      </c>
      <c r="AM26" s="580"/>
      <c r="AN26" s="570" t="s">
        <v>1047</v>
      </c>
      <c r="AO26" s="569"/>
      <c r="AP26" s="580" t="s">
        <v>1057</v>
      </c>
      <c r="AQ26" s="580"/>
      <c r="AR26" s="570" t="s">
        <v>1047</v>
      </c>
      <c r="AS26" s="569"/>
      <c r="AT26" s="580" t="s">
        <v>1058</v>
      </c>
      <c r="AU26" s="580"/>
      <c r="AV26" s="570" t="s">
        <v>1047</v>
      </c>
      <c r="AW26" s="569"/>
      <c r="AX26" s="580" t="s">
        <v>1059</v>
      </c>
      <c r="AY26" s="580"/>
      <c r="AZ26" s="570" t="s">
        <v>1047</v>
      </c>
      <c r="BA26" s="569"/>
      <c r="BB26" s="580" t="s">
        <v>1060</v>
      </c>
      <c r="BC26" s="580"/>
      <c r="BD26" s="570" t="s">
        <v>1047</v>
      </c>
      <c r="BE26" s="569"/>
      <c r="BF26" s="580" t="s">
        <v>1061</v>
      </c>
      <c r="BG26" s="580"/>
      <c r="BH26" s="570" t="s">
        <v>1047</v>
      </c>
      <c r="BI26" s="569"/>
      <c r="BJ26" s="580" t="s">
        <v>1062</v>
      </c>
      <c r="BK26" s="580"/>
      <c r="BL26" s="570" t="s">
        <v>1047</v>
      </c>
      <c r="BM26" s="569"/>
      <c r="BN26" s="585" t="s">
        <v>1063</v>
      </c>
      <c r="BO26" s="580"/>
      <c r="BP26" s="570" t="s">
        <v>1047</v>
      </c>
      <c r="BQ26" s="569"/>
      <c r="BR26" s="269"/>
    </row>
    <row r="27" spans="1:70" s="269" customFormat="1" ht="7.15" customHeight="1" x14ac:dyDescent="0.2">
      <c r="A27" s="355"/>
      <c r="B27" s="16"/>
      <c r="C27" s="355"/>
      <c r="D27" s="355"/>
      <c r="E27" s="355"/>
      <c r="F27" s="355"/>
      <c r="G27" s="355"/>
      <c r="H27" s="355"/>
      <c r="I27" s="355"/>
      <c r="J27" s="355"/>
      <c r="K27" s="268"/>
      <c r="M27" s="121"/>
      <c r="N27" s="582"/>
      <c r="O27" s="583"/>
      <c r="P27" s="578"/>
      <c r="Q27" s="579"/>
      <c r="R27" s="582"/>
      <c r="S27" s="583"/>
      <c r="T27" s="578"/>
      <c r="U27" s="579"/>
      <c r="V27" s="582"/>
      <c r="W27" s="583"/>
      <c r="X27" s="578"/>
      <c r="Y27" s="579"/>
      <c r="Z27" s="582"/>
      <c r="AA27" s="583"/>
      <c r="AB27" s="578"/>
      <c r="AC27" s="579"/>
      <c r="AD27" s="581"/>
      <c r="AE27" s="581"/>
      <c r="AF27" s="578"/>
      <c r="AG27" s="579"/>
      <c r="AH27" s="582"/>
      <c r="AI27" s="583"/>
      <c r="AJ27" s="578"/>
      <c r="AK27" s="579"/>
      <c r="AL27" s="581"/>
      <c r="AM27" s="581"/>
      <c r="AN27" s="578"/>
      <c r="AO27" s="579"/>
      <c r="AP27" s="581"/>
      <c r="AQ27" s="581"/>
      <c r="AR27" s="578"/>
      <c r="AS27" s="579"/>
      <c r="AT27" s="581"/>
      <c r="AU27" s="581"/>
      <c r="AV27" s="578"/>
      <c r="AW27" s="579"/>
      <c r="AX27" s="581"/>
      <c r="AY27" s="581"/>
      <c r="AZ27" s="578"/>
      <c r="BA27" s="579"/>
      <c r="BB27" s="581"/>
      <c r="BC27" s="581"/>
      <c r="BD27" s="578"/>
      <c r="BE27" s="579"/>
      <c r="BF27" s="581"/>
      <c r="BG27" s="581"/>
      <c r="BH27" s="578"/>
      <c r="BI27" s="579"/>
      <c r="BJ27" s="581"/>
      <c r="BK27" s="581"/>
      <c r="BL27" s="578"/>
      <c r="BM27" s="579"/>
      <c r="BN27" s="581"/>
      <c r="BO27" s="581"/>
      <c r="BP27" s="578"/>
      <c r="BQ27" s="579"/>
    </row>
    <row r="28" spans="1:70" s="269" customFormat="1" ht="7.15" customHeight="1" x14ac:dyDescent="0.2">
      <c r="A28" s="355"/>
      <c r="B28" s="16"/>
      <c r="C28" s="355"/>
      <c r="D28" s="275"/>
      <c r="E28" s="275"/>
      <c r="F28" s="275"/>
      <c r="G28" s="275"/>
      <c r="H28" s="275"/>
      <c r="I28" s="275"/>
      <c r="J28" s="275"/>
      <c r="K28" s="268"/>
      <c r="M28" s="121"/>
      <c r="N28" s="573"/>
      <c r="O28" s="574"/>
      <c r="P28" s="575"/>
      <c r="Q28" s="576"/>
      <c r="R28" s="573"/>
      <c r="S28" s="574"/>
      <c r="T28" s="575"/>
      <c r="U28" s="576"/>
      <c r="V28" s="573"/>
      <c r="W28" s="574"/>
      <c r="X28" s="575"/>
      <c r="Y28" s="576"/>
      <c r="Z28" s="573"/>
      <c r="AA28" s="574"/>
      <c r="AB28" s="575"/>
      <c r="AC28" s="576"/>
      <c r="AD28" s="577"/>
      <c r="AE28" s="577"/>
      <c r="AF28" s="575"/>
      <c r="AG28" s="576"/>
      <c r="AH28" s="573"/>
      <c r="AI28" s="574"/>
      <c r="AJ28" s="575"/>
      <c r="AK28" s="576"/>
      <c r="AL28" s="577"/>
      <c r="AM28" s="577"/>
      <c r="AN28" s="575"/>
      <c r="AO28" s="576"/>
      <c r="AP28" s="577"/>
      <c r="AQ28" s="577"/>
      <c r="AR28" s="575"/>
      <c r="AS28" s="576"/>
      <c r="AT28" s="577"/>
      <c r="AU28" s="577"/>
      <c r="AV28" s="575"/>
      <c r="AW28" s="576"/>
      <c r="AX28" s="577"/>
      <c r="AY28" s="577"/>
      <c r="AZ28" s="575"/>
      <c r="BA28" s="576"/>
      <c r="BB28" s="577"/>
      <c r="BC28" s="577"/>
      <c r="BD28" s="575"/>
      <c r="BE28" s="576"/>
      <c r="BF28" s="577"/>
      <c r="BG28" s="577"/>
      <c r="BH28" s="575"/>
      <c r="BI28" s="576"/>
      <c r="BJ28" s="577"/>
      <c r="BK28" s="577"/>
      <c r="BL28" s="575"/>
      <c r="BM28" s="576"/>
      <c r="BN28" s="577"/>
      <c r="BO28" s="577"/>
      <c r="BP28" s="575"/>
      <c r="BQ28" s="576"/>
    </row>
    <row r="29" spans="1:70" s="269" customFormat="1" ht="25.35" customHeight="1" x14ac:dyDescent="0.2">
      <c r="A29" s="355"/>
      <c r="B29" s="16"/>
      <c r="C29" s="355"/>
      <c r="D29" s="276" t="s">
        <v>16</v>
      </c>
      <c r="E29" s="355"/>
      <c r="F29" s="355"/>
      <c r="G29" s="355"/>
      <c r="H29" s="355"/>
      <c r="I29" s="355"/>
      <c r="J29" s="349">
        <f>ROUND(J79, 2)</f>
        <v>0</v>
      </c>
      <c r="K29" s="268"/>
      <c r="M29" s="121"/>
      <c r="N29" s="571">
        <f>N56</f>
        <v>0</v>
      </c>
      <c r="O29" s="572"/>
      <c r="P29" s="571">
        <f t="shared" ref="P29" si="0">P56</f>
        <v>0</v>
      </c>
      <c r="Q29" s="572"/>
      <c r="R29" s="571">
        <f t="shared" ref="R29" si="1">R56</f>
        <v>0</v>
      </c>
      <c r="S29" s="572"/>
      <c r="T29" s="571">
        <f t="shared" ref="T29" si="2">T56</f>
        <v>0</v>
      </c>
      <c r="U29" s="572"/>
      <c r="V29" s="571">
        <f t="shared" ref="V29" si="3">V56</f>
        <v>0</v>
      </c>
      <c r="W29" s="572"/>
      <c r="X29" s="571">
        <f t="shared" ref="X29" si="4">X56</f>
        <v>0</v>
      </c>
      <c r="Y29" s="572"/>
      <c r="Z29" s="571">
        <f t="shared" ref="Z29" si="5">Z56</f>
        <v>0</v>
      </c>
      <c r="AA29" s="572"/>
      <c r="AB29" s="571">
        <f t="shared" ref="AB29" si="6">AB56</f>
        <v>0</v>
      </c>
      <c r="AC29" s="572"/>
      <c r="AD29" s="571">
        <f t="shared" ref="AD29" si="7">AD56</f>
        <v>0</v>
      </c>
      <c r="AE29" s="572"/>
      <c r="AF29" s="571">
        <f t="shared" ref="AF29" si="8">AF56</f>
        <v>0</v>
      </c>
      <c r="AG29" s="572"/>
      <c r="AH29" s="571">
        <f t="shared" ref="AH29" si="9">AH56</f>
        <v>0</v>
      </c>
      <c r="AI29" s="572"/>
      <c r="AJ29" s="571">
        <f t="shared" ref="AJ29" si="10">AJ56</f>
        <v>0</v>
      </c>
      <c r="AK29" s="572"/>
      <c r="AL29" s="571">
        <f t="shared" ref="AL29" si="11">AL56</f>
        <v>0</v>
      </c>
      <c r="AM29" s="572"/>
      <c r="AN29" s="571" t="e">
        <f t="shared" ref="AN29" si="12">AN56</f>
        <v>#REF!</v>
      </c>
      <c r="AO29" s="572"/>
      <c r="AP29" s="571">
        <f t="shared" ref="AP29" si="13">AP56</f>
        <v>0</v>
      </c>
      <c r="AQ29" s="572"/>
      <c r="AR29" s="571" t="e">
        <f t="shared" ref="AR29" si="14">AR56</f>
        <v>#REF!</v>
      </c>
      <c r="AS29" s="572"/>
      <c r="AT29" s="571">
        <f t="shared" ref="AT29" si="15">AT56</f>
        <v>0</v>
      </c>
      <c r="AU29" s="572"/>
      <c r="AV29" s="571" t="e">
        <f t="shared" ref="AV29" si="16">AV56</f>
        <v>#REF!</v>
      </c>
      <c r="AW29" s="572"/>
      <c r="AX29" s="571">
        <f t="shared" ref="AX29" si="17">AX56</f>
        <v>0</v>
      </c>
      <c r="AY29" s="572"/>
      <c r="AZ29" s="571" t="e">
        <f t="shared" ref="AZ29" si="18">AZ56</f>
        <v>#REF!</v>
      </c>
      <c r="BA29" s="572"/>
      <c r="BB29" s="571">
        <f t="shared" ref="BB29" si="19">BB56</f>
        <v>0</v>
      </c>
      <c r="BC29" s="572"/>
      <c r="BD29" s="571" t="e">
        <f t="shared" ref="BD29" si="20">BD56</f>
        <v>#REF!</v>
      </c>
      <c r="BE29" s="572"/>
      <c r="BF29" s="571">
        <f t="shared" ref="BF29" si="21">BF56</f>
        <v>0</v>
      </c>
      <c r="BG29" s="572"/>
      <c r="BH29" s="571" t="e">
        <f t="shared" ref="BH29" si="22">BH56</f>
        <v>#REF!</v>
      </c>
      <c r="BI29" s="572"/>
      <c r="BJ29" s="571">
        <f t="shared" ref="BJ29" si="23">BJ56</f>
        <v>0</v>
      </c>
      <c r="BK29" s="572"/>
      <c r="BL29" s="571" t="e">
        <f t="shared" ref="BL29" si="24">BL56</f>
        <v>#REF!</v>
      </c>
      <c r="BM29" s="572"/>
      <c r="BN29" s="571">
        <f t="shared" ref="BN29" si="25">BN56</f>
        <v>0</v>
      </c>
      <c r="BO29" s="572"/>
      <c r="BP29" s="571" t="e">
        <f t="shared" ref="BP29" si="26">BP56</f>
        <v>#REF!</v>
      </c>
      <c r="BQ29" s="572"/>
    </row>
    <row r="30" spans="1:70" s="269" customFormat="1" ht="7.15" customHeight="1" thickBot="1" x14ac:dyDescent="0.25">
      <c r="A30" s="355"/>
      <c r="B30" s="16"/>
      <c r="C30" s="355"/>
      <c r="D30" s="275"/>
      <c r="E30" s="275"/>
      <c r="F30" s="275"/>
      <c r="G30" s="275"/>
      <c r="H30" s="275"/>
      <c r="I30" s="275"/>
      <c r="J30" s="275"/>
      <c r="K30" s="268"/>
      <c r="M30" s="121"/>
      <c r="N30" s="148"/>
      <c r="O30" s="150"/>
      <c r="P30" s="148"/>
      <c r="Q30" s="150"/>
      <c r="R30" s="148"/>
      <c r="S30" s="150"/>
      <c r="T30" s="148"/>
      <c r="U30" s="150"/>
      <c r="V30" s="148"/>
      <c r="W30" s="150"/>
      <c r="X30" s="148"/>
      <c r="Y30" s="150"/>
      <c r="Z30" s="148"/>
      <c r="AA30" s="150"/>
      <c r="AB30" s="148"/>
      <c r="AC30" s="150"/>
      <c r="AD30" s="149"/>
      <c r="AE30" s="149"/>
      <c r="AF30" s="148"/>
      <c r="AG30" s="150"/>
      <c r="AH30" s="148"/>
      <c r="AI30" s="150"/>
      <c r="AJ30" s="148"/>
      <c r="AK30" s="150"/>
      <c r="AL30" s="149"/>
      <c r="AM30" s="149"/>
      <c r="AN30" s="148"/>
      <c r="AO30" s="150"/>
      <c r="AP30" s="149"/>
      <c r="AQ30" s="149"/>
      <c r="AR30" s="148"/>
      <c r="AS30" s="150"/>
      <c r="AT30" s="149"/>
      <c r="AU30" s="149"/>
      <c r="AV30" s="148"/>
      <c r="AW30" s="150"/>
      <c r="AX30" s="149"/>
      <c r="AY30" s="149"/>
      <c r="AZ30" s="148"/>
      <c r="BA30" s="150"/>
      <c r="BB30" s="149"/>
      <c r="BC30" s="149"/>
      <c r="BD30" s="148"/>
      <c r="BE30" s="150"/>
      <c r="BF30" s="149"/>
      <c r="BG30" s="149"/>
      <c r="BH30" s="148"/>
      <c r="BI30" s="150"/>
      <c r="BJ30" s="149"/>
      <c r="BK30" s="149"/>
      <c r="BL30" s="148"/>
      <c r="BM30" s="150"/>
      <c r="BN30" s="149"/>
      <c r="BO30" s="149"/>
      <c r="BP30" s="148"/>
      <c r="BQ30" s="150"/>
    </row>
    <row r="31" spans="1:70" s="269" customFormat="1" ht="14.65" customHeight="1" x14ac:dyDescent="0.2">
      <c r="A31" s="355"/>
      <c r="B31" s="16"/>
      <c r="C31" s="355"/>
      <c r="D31" s="355"/>
      <c r="E31" s="355"/>
      <c r="F31" s="353" t="s">
        <v>18</v>
      </c>
      <c r="G31" s="355"/>
      <c r="H31" s="355"/>
      <c r="I31" s="353" t="s">
        <v>17</v>
      </c>
      <c r="J31" s="353" t="s">
        <v>19</v>
      </c>
      <c r="K31" s="268"/>
      <c r="M31" s="121"/>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row>
    <row r="32" spans="1:70" s="269" customFormat="1" ht="14.65" customHeight="1" x14ac:dyDescent="0.2">
      <c r="A32" s="355"/>
      <c r="B32" s="16"/>
      <c r="C32" s="355"/>
      <c r="D32" s="277" t="s">
        <v>20</v>
      </c>
      <c r="E32" s="356" t="s">
        <v>21</v>
      </c>
      <c r="F32" s="278">
        <f>J29</f>
        <v>0</v>
      </c>
      <c r="G32" s="355"/>
      <c r="H32" s="355"/>
      <c r="I32" s="279">
        <v>0.21</v>
      </c>
      <c r="J32" s="278">
        <f>I32*F32</f>
        <v>0</v>
      </c>
      <c r="K32" s="268"/>
      <c r="M32" s="121"/>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row>
    <row r="33" spans="1:70" s="269" customFormat="1" ht="14.65" customHeight="1" x14ac:dyDescent="0.2">
      <c r="A33" s="355"/>
      <c r="B33" s="16"/>
      <c r="C33" s="355"/>
      <c r="D33" s="355"/>
      <c r="E33" s="356" t="s">
        <v>22</v>
      </c>
      <c r="F33" s="278">
        <v>0</v>
      </c>
      <c r="G33" s="355"/>
      <c r="H33" s="355"/>
      <c r="I33" s="279">
        <v>0.15</v>
      </c>
      <c r="J33" s="278">
        <v>0</v>
      </c>
      <c r="K33" s="268"/>
      <c r="M33" s="121"/>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row>
    <row r="34" spans="1:70" s="269" customFormat="1" ht="14.65" customHeight="1" x14ac:dyDescent="0.2">
      <c r="A34" s="355"/>
      <c r="B34" s="16"/>
      <c r="C34" s="355"/>
      <c r="D34" s="355"/>
      <c r="E34" s="356" t="s">
        <v>25</v>
      </c>
      <c r="F34" s="278"/>
      <c r="G34" s="355"/>
      <c r="H34" s="355"/>
      <c r="I34" s="279">
        <v>0</v>
      </c>
      <c r="J34" s="278">
        <f>0</f>
        <v>0</v>
      </c>
      <c r="K34" s="268"/>
      <c r="M34" s="121"/>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row>
    <row r="35" spans="1:70" s="269" customFormat="1" ht="7.15" customHeight="1" x14ac:dyDescent="0.2">
      <c r="A35" s="355"/>
      <c r="B35" s="16"/>
      <c r="C35" s="355"/>
      <c r="D35" s="355"/>
      <c r="E35" s="355"/>
      <c r="F35" s="355"/>
      <c r="G35" s="355"/>
      <c r="H35" s="355"/>
      <c r="I35" s="355"/>
      <c r="J35" s="355"/>
      <c r="K35" s="268"/>
      <c r="M35" s="26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row>
    <row r="36" spans="1:70" s="269" customFormat="1" ht="25.35" customHeight="1" x14ac:dyDescent="0.2">
      <c r="A36" s="355"/>
      <c r="B36" s="16"/>
      <c r="C36" s="46"/>
      <c r="D36" s="280" t="s">
        <v>26</v>
      </c>
      <c r="E36" s="31"/>
      <c r="F36" s="31"/>
      <c r="G36" s="281" t="s">
        <v>27</v>
      </c>
      <c r="H36" s="282" t="s">
        <v>28</v>
      </c>
      <c r="I36" s="31"/>
      <c r="J36" s="283">
        <f>SUM(J29:J34)</f>
        <v>0</v>
      </c>
      <c r="K36" s="268"/>
      <c r="M36" s="26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row>
    <row r="37" spans="1:70" s="269" customFormat="1" ht="14.65" customHeight="1" x14ac:dyDescent="0.2">
      <c r="A37" s="355"/>
      <c r="B37" s="23"/>
      <c r="C37" s="24"/>
      <c r="D37" s="24"/>
      <c r="E37" s="24"/>
      <c r="F37" s="24"/>
      <c r="G37" s="24"/>
      <c r="H37" s="24"/>
      <c r="I37" s="24"/>
      <c r="J37" s="24"/>
      <c r="K37" s="284"/>
      <c r="M37" s="26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351"/>
    </row>
    <row r="38" spans="1:70" x14ac:dyDescent="0.2">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70" x14ac:dyDescent="0.2">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70" x14ac:dyDescent="0.2">
      <c r="BR40" s="269"/>
    </row>
    <row r="41" spans="1:70" s="269" customFormat="1" ht="7.15" customHeight="1" x14ac:dyDescent="0.2">
      <c r="A41" s="355"/>
      <c r="B41" s="25"/>
      <c r="C41" s="26"/>
      <c r="D41" s="26"/>
      <c r="E41" s="26"/>
      <c r="F41" s="26"/>
      <c r="G41" s="26"/>
      <c r="H41" s="26"/>
      <c r="I41" s="26"/>
      <c r="J41" s="26"/>
      <c r="K41" s="285"/>
      <c r="M41" s="26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row>
    <row r="42" spans="1:70" s="269" customFormat="1" ht="25.15" customHeight="1" x14ac:dyDescent="0.2">
      <c r="A42" s="355"/>
      <c r="B42" s="16"/>
      <c r="C42" s="12" t="s">
        <v>54</v>
      </c>
      <c r="D42" s="355"/>
      <c r="E42" s="355"/>
      <c r="F42" s="355"/>
      <c r="G42" s="355"/>
      <c r="H42" s="355"/>
      <c r="I42" s="355"/>
      <c r="J42" s="355"/>
      <c r="K42" s="268"/>
      <c r="M42" s="26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row>
    <row r="43" spans="1:70" s="269" customFormat="1" ht="7.15" customHeight="1" x14ac:dyDescent="0.2">
      <c r="A43" s="355"/>
      <c r="B43" s="16"/>
      <c r="C43" s="355"/>
      <c r="D43" s="355"/>
      <c r="E43" s="355"/>
      <c r="F43" s="355"/>
      <c r="G43" s="355"/>
      <c r="H43" s="355"/>
      <c r="I43" s="355"/>
      <c r="J43" s="355"/>
      <c r="K43" s="268"/>
      <c r="M43" s="26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row>
    <row r="44" spans="1:70" s="269" customFormat="1" ht="12" customHeight="1" x14ac:dyDescent="0.2">
      <c r="A44" s="355"/>
      <c r="B44" s="16"/>
      <c r="C44" s="356" t="s">
        <v>3</v>
      </c>
      <c r="D44" s="355"/>
      <c r="E44" s="355"/>
      <c r="F44" s="355"/>
      <c r="G44" s="355"/>
      <c r="H44" s="355"/>
      <c r="I44" s="355"/>
      <c r="J44" s="355"/>
      <c r="K44" s="268"/>
      <c r="M44" s="26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row>
    <row r="45" spans="1:70" s="269" customFormat="1" ht="16.5" customHeight="1" x14ac:dyDescent="0.2">
      <c r="A45" s="355"/>
      <c r="B45" s="16"/>
      <c r="C45" s="355"/>
      <c r="D45" s="355"/>
      <c r="E45" s="562" t="str">
        <f>E7</f>
        <v>Mateřská škola Na výsluní, Uherský Brod</v>
      </c>
      <c r="F45" s="563"/>
      <c r="G45" s="563"/>
      <c r="H45" s="563"/>
      <c r="I45" s="355"/>
      <c r="J45" s="355"/>
      <c r="K45" s="268"/>
      <c r="M45" s="26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row>
    <row r="46" spans="1:70" s="269" customFormat="1" ht="12" customHeight="1" x14ac:dyDescent="0.2">
      <c r="A46" s="355"/>
      <c r="B46" s="16"/>
      <c r="C46" s="356" t="s">
        <v>52</v>
      </c>
      <c r="D46" s="355"/>
      <c r="E46" s="355"/>
      <c r="F46" s="355"/>
      <c r="G46" s="355"/>
      <c r="H46" s="355"/>
      <c r="I46" s="355"/>
      <c r="J46" s="355"/>
      <c r="K46" s="268"/>
      <c r="M46" s="26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row>
    <row r="47" spans="1:70" s="269" customFormat="1" ht="16.5" customHeight="1" x14ac:dyDescent="0.2">
      <c r="A47" s="355"/>
      <c r="B47" s="16"/>
      <c r="C47" s="355"/>
      <c r="D47" s="355"/>
      <c r="E47" s="527" t="str">
        <f>E9</f>
        <v>VON - Vedlejší a ostatní náklady</v>
      </c>
      <c r="F47" s="561"/>
      <c r="G47" s="561"/>
      <c r="H47" s="561"/>
      <c r="I47" s="355"/>
      <c r="J47" s="355"/>
      <c r="K47" s="268"/>
      <c r="M47" s="26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row>
    <row r="48" spans="1:70" s="269" customFormat="1" ht="7.15" customHeight="1" x14ac:dyDescent="0.2">
      <c r="A48" s="355"/>
      <c r="B48" s="16"/>
      <c r="C48" s="355"/>
      <c r="D48" s="355"/>
      <c r="E48" s="355"/>
      <c r="F48" s="355"/>
      <c r="G48" s="355"/>
      <c r="H48" s="355"/>
      <c r="I48" s="355"/>
      <c r="J48" s="355"/>
      <c r="K48" s="268"/>
      <c r="M48" s="26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row>
    <row r="49" spans="1:71" s="269" customFormat="1" ht="12" customHeight="1" x14ac:dyDescent="0.2">
      <c r="A49" s="355"/>
      <c r="B49" s="16"/>
      <c r="C49" s="356" t="s">
        <v>7</v>
      </c>
      <c r="D49" s="355"/>
      <c r="E49" s="355"/>
      <c r="F49" s="350" t="str">
        <f>F12</f>
        <v>k.ú. Uherský Brod, parc. čísla 2812</v>
      </c>
      <c r="G49" s="355"/>
      <c r="H49" s="355"/>
      <c r="I49" s="356" t="s">
        <v>8</v>
      </c>
      <c r="J49" s="354" t="str">
        <f>IF(J12="","",J12)</f>
        <v/>
      </c>
      <c r="K49" s="268"/>
      <c r="M49" s="26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row>
    <row r="50" spans="1:71" s="269" customFormat="1" ht="7.15" customHeight="1" x14ac:dyDescent="0.2">
      <c r="A50" s="355"/>
      <c r="B50" s="16"/>
      <c r="C50" s="355"/>
      <c r="D50" s="355"/>
      <c r="E50" s="355"/>
      <c r="F50" s="355"/>
      <c r="G50" s="355"/>
      <c r="H50" s="355"/>
      <c r="I50" s="355"/>
      <c r="J50" s="355"/>
      <c r="K50" s="268"/>
      <c r="M50" s="26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row>
    <row r="51" spans="1:71" s="269" customFormat="1" ht="40.15" customHeight="1" x14ac:dyDescent="0.2">
      <c r="A51" s="355"/>
      <c r="B51" s="16"/>
      <c r="C51" s="356" t="s">
        <v>9</v>
      </c>
      <c r="D51" s="355"/>
      <c r="E51" s="355"/>
      <c r="F51" s="350" t="str">
        <f>E15</f>
        <v>Město Uherský Brod, Masarykovo náměstí 100, 688 17 Uherský Brod</v>
      </c>
      <c r="G51" s="355"/>
      <c r="H51" s="355"/>
      <c r="I51" s="356" t="s">
        <v>13</v>
      </c>
      <c r="J51" s="352" t="str">
        <f>E21</f>
        <v>ARTENDR s.r.o., Nádražní 67, 281 51 Velký Osek</v>
      </c>
      <c r="K51" s="268"/>
      <c r="M51" s="26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row>
    <row r="52" spans="1:71" s="269" customFormat="1" ht="15.4" customHeight="1" x14ac:dyDescent="0.2">
      <c r="A52" s="355"/>
      <c r="B52" s="16"/>
      <c r="C52" s="356" t="s">
        <v>12</v>
      </c>
      <c r="D52" s="355"/>
      <c r="E52" s="355"/>
      <c r="F52" s="350" t="str">
        <f>IF(E18="","",E18)</f>
        <v/>
      </c>
      <c r="G52" s="355"/>
      <c r="H52" s="355"/>
      <c r="I52" s="356"/>
      <c r="J52" s="352"/>
      <c r="K52" s="268"/>
      <c r="M52" s="26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row>
    <row r="53" spans="1:71" s="269" customFormat="1" ht="10.35" customHeight="1" thickBot="1" x14ac:dyDescent="0.25">
      <c r="A53" s="355"/>
      <c r="B53" s="16"/>
      <c r="C53" s="355"/>
      <c r="D53" s="355"/>
      <c r="E53" s="355"/>
      <c r="F53" s="355"/>
      <c r="G53" s="355"/>
      <c r="H53" s="355"/>
      <c r="I53" s="355"/>
      <c r="J53" s="355"/>
      <c r="K53" s="268"/>
      <c r="M53" s="26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row>
    <row r="54" spans="1:71" s="269" customFormat="1" ht="29.25" customHeight="1" x14ac:dyDescent="0.2">
      <c r="A54" s="355"/>
      <c r="B54" s="16"/>
      <c r="C54" s="45" t="s">
        <v>55</v>
      </c>
      <c r="D54" s="46"/>
      <c r="E54" s="46"/>
      <c r="F54" s="46"/>
      <c r="G54" s="46"/>
      <c r="H54" s="46"/>
      <c r="I54" s="46"/>
      <c r="J54" s="47" t="s">
        <v>56</v>
      </c>
      <c r="K54" s="268"/>
      <c r="M54" s="121"/>
      <c r="N54" s="566" t="s">
        <v>1048</v>
      </c>
      <c r="O54" s="567"/>
      <c r="P54" s="568" t="s">
        <v>1047</v>
      </c>
      <c r="Q54" s="569"/>
      <c r="R54" s="566" t="s">
        <v>1049</v>
      </c>
      <c r="S54" s="567"/>
      <c r="T54" s="570" t="s">
        <v>1047</v>
      </c>
      <c r="U54" s="569"/>
      <c r="V54" s="566" t="s">
        <v>1050</v>
      </c>
      <c r="W54" s="567"/>
      <c r="X54" s="570" t="s">
        <v>1047</v>
      </c>
      <c r="Y54" s="569"/>
      <c r="Z54" s="566" t="s">
        <v>1051</v>
      </c>
      <c r="AA54" s="567"/>
      <c r="AB54" s="570" t="s">
        <v>1047</v>
      </c>
      <c r="AC54" s="569"/>
      <c r="AD54" s="566" t="s">
        <v>1052</v>
      </c>
      <c r="AE54" s="567"/>
      <c r="AF54" s="570" t="s">
        <v>1047</v>
      </c>
      <c r="AG54" s="569"/>
      <c r="AH54" s="566" t="s">
        <v>1053</v>
      </c>
      <c r="AI54" s="567"/>
      <c r="AJ54" s="570" t="s">
        <v>1047</v>
      </c>
      <c r="AK54" s="569"/>
      <c r="AL54" s="566" t="s">
        <v>1056</v>
      </c>
      <c r="AM54" s="567"/>
      <c r="AN54" s="570" t="s">
        <v>1047</v>
      </c>
      <c r="AO54" s="569"/>
      <c r="AP54" s="566" t="s">
        <v>1057</v>
      </c>
      <c r="AQ54" s="567"/>
      <c r="AR54" s="570" t="s">
        <v>1047</v>
      </c>
      <c r="AS54" s="569"/>
      <c r="AT54" s="566" t="s">
        <v>1058</v>
      </c>
      <c r="AU54" s="567"/>
      <c r="AV54" s="570" t="s">
        <v>1047</v>
      </c>
      <c r="AW54" s="569"/>
      <c r="AX54" s="566" t="s">
        <v>1059</v>
      </c>
      <c r="AY54" s="567"/>
      <c r="AZ54" s="570" t="s">
        <v>1047</v>
      </c>
      <c r="BA54" s="569"/>
      <c r="BB54" s="566" t="s">
        <v>1060</v>
      </c>
      <c r="BC54" s="567"/>
      <c r="BD54" s="570" t="s">
        <v>1047</v>
      </c>
      <c r="BE54" s="569"/>
      <c r="BF54" s="566" t="s">
        <v>1061</v>
      </c>
      <c r="BG54" s="567"/>
      <c r="BH54" s="570" t="s">
        <v>1047</v>
      </c>
      <c r="BI54" s="569"/>
      <c r="BJ54" s="566" t="s">
        <v>1062</v>
      </c>
      <c r="BK54" s="567"/>
      <c r="BL54" s="570" t="s">
        <v>1047</v>
      </c>
      <c r="BM54" s="569"/>
      <c r="BN54" s="566" t="s">
        <v>1063</v>
      </c>
      <c r="BO54" s="567"/>
      <c r="BP54" s="570" t="s">
        <v>1047</v>
      </c>
      <c r="BQ54" s="569"/>
    </row>
    <row r="55" spans="1:71" s="269" customFormat="1" ht="10.35" customHeight="1" x14ac:dyDescent="0.2">
      <c r="A55" s="355"/>
      <c r="B55" s="16"/>
      <c r="C55" s="355"/>
      <c r="D55" s="355"/>
      <c r="E55" s="355"/>
      <c r="F55" s="355"/>
      <c r="G55" s="355"/>
      <c r="H55" s="355"/>
      <c r="I55" s="355"/>
      <c r="J55" s="355"/>
      <c r="K55" s="268"/>
      <c r="M55" s="121"/>
      <c r="N55" s="180"/>
      <c r="O55" s="163"/>
      <c r="P55" s="166"/>
      <c r="Q55" s="152"/>
      <c r="R55" s="151"/>
      <c r="S55" s="152"/>
      <c r="T55" s="151"/>
      <c r="U55" s="152"/>
      <c r="V55" s="151"/>
      <c r="W55" s="152"/>
      <c r="X55" s="151"/>
      <c r="Y55" s="152"/>
      <c r="Z55" s="151"/>
      <c r="AA55" s="152"/>
      <c r="AB55" s="151"/>
      <c r="AC55" s="152"/>
      <c r="AD55" s="151"/>
      <c r="AE55" s="152"/>
      <c r="AF55" s="151"/>
      <c r="AG55" s="152"/>
      <c r="AH55" s="151"/>
      <c r="AI55" s="152"/>
      <c r="AJ55" s="151"/>
      <c r="AK55" s="152"/>
      <c r="AL55" s="151"/>
      <c r="AM55" s="152"/>
      <c r="AN55" s="151"/>
      <c r="AO55" s="152"/>
      <c r="AP55" s="151"/>
      <c r="AQ55" s="152"/>
      <c r="AR55" s="151"/>
      <c r="AS55" s="152"/>
      <c r="AT55" s="151"/>
      <c r="AU55" s="152"/>
      <c r="AV55" s="151"/>
      <c r="AW55" s="152"/>
      <c r="AX55" s="151"/>
      <c r="AY55" s="152"/>
      <c r="AZ55" s="151"/>
      <c r="BA55" s="152"/>
      <c r="BB55" s="151"/>
      <c r="BC55" s="152"/>
      <c r="BD55" s="151"/>
      <c r="BE55" s="152"/>
      <c r="BF55" s="151"/>
      <c r="BG55" s="152"/>
      <c r="BH55" s="151"/>
      <c r="BI55" s="152"/>
      <c r="BJ55" s="151"/>
      <c r="BK55" s="152"/>
      <c r="BL55" s="151"/>
      <c r="BM55" s="152"/>
      <c r="BN55" s="151"/>
      <c r="BO55" s="152"/>
      <c r="BP55" s="151"/>
      <c r="BQ55" s="152"/>
    </row>
    <row r="56" spans="1:71" s="269" customFormat="1" ht="22.9" customHeight="1" x14ac:dyDescent="0.2">
      <c r="A56" s="355"/>
      <c r="B56" s="16"/>
      <c r="C56" s="48" t="s">
        <v>35</v>
      </c>
      <c r="D56" s="355"/>
      <c r="E56" s="355"/>
      <c r="F56" s="355"/>
      <c r="G56" s="355"/>
      <c r="H56" s="355"/>
      <c r="I56" s="355"/>
      <c r="J56" s="349">
        <f>J79</f>
        <v>0</v>
      </c>
      <c r="K56" s="268"/>
      <c r="M56" s="121"/>
      <c r="N56" s="544">
        <f>N57</f>
        <v>0</v>
      </c>
      <c r="O56" s="545"/>
      <c r="P56" s="544">
        <f>P57</f>
        <v>0</v>
      </c>
      <c r="Q56" s="545"/>
      <c r="R56" s="544">
        <f>R57</f>
        <v>0</v>
      </c>
      <c r="S56" s="545"/>
      <c r="T56" s="544">
        <f t="shared" ref="T56" si="27">T57</f>
        <v>0</v>
      </c>
      <c r="U56" s="545"/>
      <c r="V56" s="544">
        <f t="shared" ref="V56" si="28">V57</f>
        <v>0</v>
      </c>
      <c r="W56" s="545"/>
      <c r="X56" s="544">
        <f t="shared" ref="X56" si="29">X57</f>
        <v>0</v>
      </c>
      <c r="Y56" s="545"/>
      <c r="Z56" s="544">
        <f t="shared" ref="Z56" si="30">Z57</f>
        <v>0</v>
      </c>
      <c r="AA56" s="545"/>
      <c r="AB56" s="544">
        <f t="shared" ref="AB56" si="31">AB57</f>
        <v>0</v>
      </c>
      <c r="AC56" s="545"/>
      <c r="AD56" s="544">
        <f t="shared" ref="AD56" si="32">AD57</f>
        <v>0</v>
      </c>
      <c r="AE56" s="545"/>
      <c r="AF56" s="544">
        <f t="shared" ref="AF56" si="33">AF57</f>
        <v>0</v>
      </c>
      <c r="AG56" s="545"/>
      <c r="AH56" s="544">
        <f t="shared" ref="AH56" si="34">AH57</f>
        <v>0</v>
      </c>
      <c r="AI56" s="545"/>
      <c r="AJ56" s="544">
        <f t="shared" ref="AJ56" si="35">AJ57</f>
        <v>0</v>
      </c>
      <c r="AK56" s="545"/>
      <c r="AL56" s="544">
        <f t="shared" ref="AL56" si="36">AL57</f>
        <v>0</v>
      </c>
      <c r="AM56" s="545"/>
      <c r="AN56" s="544" t="e">
        <f t="shared" ref="AN56" si="37">AN57</f>
        <v>#REF!</v>
      </c>
      <c r="AO56" s="545"/>
      <c r="AP56" s="544">
        <f t="shared" ref="AP56" si="38">AP57</f>
        <v>0</v>
      </c>
      <c r="AQ56" s="545"/>
      <c r="AR56" s="544" t="e">
        <f t="shared" ref="AR56" si="39">AR57</f>
        <v>#REF!</v>
      </c>
      <c r="AS56" s="545"/>
      <c r="AT56" s="544">
        <f t="shared" ref="AT56" si="40">AT57</f>
        <v>0</v>
      </c>
      <c r="AU56" s="545"/>
      <c r="AV56" s="544" t="e">
        <f t="shared" ref="AV56" si="41">AV57</f>
        <v>#REF!</v>
      </c>
      <c r="AW56" s="545"/>
      <c r="AX56" s="544">
        <f t="shared" ref="AX56" si="42">AX57</f>
        <v>0</v>
      </c>
      <c r="AY56" s="545"/>
      <c r="AZ56" s="544" t="e">
        <f t="shared" ref="AZ56" si="43">AZ57</f>
        <v>#REF!</v>
      </c>
      <c r="BA56" s="545"/>
      <c r="BB56" s="544">
        <f t="shared" ref="BB56" si="44">BB57</f>
        <v>0</v>
      </c>
      <c r="BC56" s="545"/>
      <c r="BD56" s="544" t="e">
        <f t="shared" ref="BD56" si="45">BD57</f>
        <v>#REF!</v>
      </c>
      <c r="BE56" s="545"/>
      <c r="BF56" s="544">
        <f t="shared" ref="BF56" si="46">BF57</f>
        <v>0</v>
      </c>
      <c r="BG56" s="545"/>
      <c r="BH56" s="544" t="e">
        <f t="shared" ref="BH56" si="47">BH57</f>
        <v>#REF!</v>
      </c>
      <c r="BI56" s="545"/>
      <c r="BJ56" s="544">
        <f t="shared" ref="BJ56" si="48">BJ57</f>
        <v>0</v>
      </c>
      <c r="BK56" s="545"/>
      <c r="BL56" s="544" t="e">
        <f t="shared" ref="BL56" si="49">BL57</f>
        <v>#REF!</v>
      </c>
      <c r="BM56" s="545"/>
      <c r="BN56" s="544">
        <f t="shared" ref="BN56" si="50">BN57</f>
        <v>0</v>
      </c>
      <c r="BO56" s="545"/>
      <c r="BP56" s="544" t="e">
        <f t="shared" ref="BP56" si="51">BP57</f>
        <v>#REF!</v>
      </c>
      <c r="BQ56" s="545"/>
    </row>
    <row r="57" spans="1:71" s="50" customFormat="1" ht="25.15" customHeight="1" x14ac:dyDescent="0.2">
      <c r="B57" s="49"/>
      <c r="D57" s="51" t="s">
        <v>1021</v>
      </c>
      <c r="E57" s="52"/>
      <c r="F57" s="52"/>
      <c r="G57" s="52"/>
      <c r="H57" s="52"/>
      <c r="I57" s="52"/>
      <c r="J57" s="54">
        <f>J80</f>
        <v>0</v>
      </c>
      <c r="K57" s="286"/>
      <c r="M57" s="287"/>
      <c r="N57" s="546">
        <f>N58+N59</f>
        <v>0</v>
      </c>
      <c r="O57" s="547"/>
      <c r="P57" s="546">
        <f>P58+P59</f>
        <v>0</v>
      </c>
      <c r="Q57" s="547"/>
      <c r="R57" s="546">
        <f>R58+R59</f>
        <v>0</v>
      </c>
      <c r="S57" s="547"/>
      <c r="T57" s="546">
        <f t="shared" ref="T57" si="52">T58+T59</f>
        <v>0</v>
      </c>
      <c r="U57" s="547"/>
      <c r="V57" s="546">
        <f t="shared" ref="V57" si="53">V58+V59</f>
        <v>0</v>
      </c>
      <c r="W57" s="547"/>
      <c r="X57" s="546">
        <f t="shared" ref="X57" si="54">X58+X59</f>
        <v>0</v>
      </c>
      <c r="Y57" s="547"/>
      <c r="Z57" s="546">
        <f t="shared" ref="Z57" si="55">Z58+Z59</f>
        <v>0</v>
      </c>
      <c r="AA57" s="547"/>
      <c r="AB57" s="546">
        <f t="shared" ref="AB57" si="56">AB58+AB59</f>
        <v>0</v>
      </c>
      <c r="AC57" s="547"/>
      <c r="AD57" s="546">
        <f t="shared" ref="AD57" si="57">AD58+AD59</f>
        <v>0</v>
      </c>
      <c r="AE57" s="547"/>
      <c r="AF57" s="546">
        <f t="shared" ref="AF57" si="58">AF58+AF59</f>
        <v>0</v>
      </c>
      <c r="AG57" s="547"/>
      <c r="AH57" s="546">
        <f t="shared" ref="AH57" si="59">AH58+AH59</f>
        <v>0</v>
      </c>
      <c r="AI57" s="547"/>
      <c r="AJ57" s="546">
        <f t="shared" ref="AJ57" si="60">AJ58+AJ59</f>
        <v>0</v>
      </c>
      <c r="AK57" s="547"/>
      <c r="AL57" s="546">
        <f t="shared" ref="AL57" si="61">AL58+AL59</f>
        <v>0</v>
      </c>
      <c r="AM57" s="547"/>
      <c r="AN57" s="546" t="e">
        <f t="shared" ref="AN57" si="62">AN58+AN59</f>
        <v>#REF!</v>
      </c>
      <c r="AO57" s="547"/>
      <c r="AP57" s="546">
        <f t="shared" ref="AP57" si="63">AP58+AP59</f>
        <v>0</v>
      </c>
      <c r="AQ57" s="547"/>
      <c r="AR57" s="546" t="e">
        <f t="shared" ref="AR57" si="64">AR58+AR59</f>
        <v>#REF!</v>
      </c>
      <c r="AS57" s="547"/>
      <c r="AT57" s="546">
        <f t="shared" ref="AT57" si="65">AT58+AT59</f>
        <v>0</v>
      </c>
      <c r="AU57" s="547"/>
      <c r="AV57" s="546" t="e">
        <f t="shared" ref="AV57" si="66">AV58+AV59</f>
        <v>#REF!</v>
      </c>
      <c r="AW57" s="547"/>
      <c r="AX57" s="546">
        <f t="shared" ref="AX57" si="67">AX58+AX59</f>
        <v>0</v>
      </c>
      <c r="AY57" s="547"/>
      <c r="AZ57" s="546" t="e">
        <f t="shared" ref="AZ57" si="68">AZ58+AZ59</f>
        <v>#REF!</v>
      </c>
      <c r="BA57" s="547"/>
      <c r="BB57" s="546">
        <f t="shared" ref="BB57" si="69">BB58+BB59</f>
        <v>0</v>
      </c>
      <c r="BC57" s="547"/>
      <c r="BD57" s="546" t="e">
        <f t="shared" ref="BD57" si="70">BD58+BD59</f>
        <v>#REF!</v>
      </c>
      <c r="BE57" s="547"/>
      <c r="BF57" s="546">
        <f t="shared" ref="BF57" si="71">BF58+BF59</f>
        <v>0</v>
      </c>
      <c r="BG57" s="547"/>
      <c r="BH57" s="546" t="e">
        <f t="shared" ref="BH57" si="72">BH58+BH59</f>
        <v>#REF!</v>
      </c>
      <c r="BI57" s="547"/>
      <c r="BJ57" s="546">
        <f t="shared" ref="BJ57" si="73">BJ58+BJ59</f>
        <v>0</v>
      </c>
      <c r="BK57" s="547"/>
      <c r="BL57" s="546" t="e">
        <f t="shared" ref="BL57" si="74">BL58+BL59</f>
        <v>#REF!</v>
      </c>
      <c r="BM57" s="547"/>
      <c r="BN57" s="546">
        <f t="shared" ref="BN57" si="75">BN58+BN59</f>
        <v>0</v>
      </c>
      <c r="BO57" s="547"/>
      <c r="BP57" s="546" t="e">
        <f t="shared" ref="BP57" si="76">BP58+BP59</f>
        <v>#REF!</v>
      </c>
      <c r="BQ57" s="547"/>
      <c r="BS57" s="269"/>
    </row>
    <row r="58" spans="1:71" s="348" customFormat="1" ht="19.899999999999999" customHeight="1" x14ac:dyDescent="0.2">
      <c r="B58" s="55"/>
      <c r="D58" s="56" t="s">
        <v>1022</v>
      </c>
      <c r="E58" s="57"/>
      <c r="F58" s="57"/>
      <c r="G58" s="57"/>
      <c r="H58" s="57"/>
      <c r="I58" s="57"/>
      <c r="J58" s="59">
        <f>J81</f>
        <v>0</v>
      </c>
      <c r="K58" s="288"/>
      <c r="M58" s="289"/>
      <c r="N58" s="538">
        <f>O81</f>
        <v>0</v>
      </c>
      <c r="O58" s="539"/>
      <c r="P58" s="538">
        <f>Q81</f>
        <v>0</v>
      </c>
      <c r="Q58" s="539"/>
      <c r="R58" s="538">
        <f>S81</f>
        <v>0</v>
      </c>
      <c r="S58" s="539"/>
      <c r="T58" s="538">
        <f t="shared" ref="T58" si="77">U81</f>
        <v>0</v>
      </c>
      <c r="U58" s="539"/>
      <c r="V58" s="538">
        <f t="shared" ref="V58" si="78">W81</f>
        <v>0</v>
      </c>
      <c r="W58" s="539"/>
      <c r="X58" s="538">
        <f t="shared" ref="X58" si="79">Y81</f>
        <v>0</v>
      </c>
      <c r="Y58" s="539"/>
      <c r="Z58" s="538">
        <f t="shared" ref="Z58" si="80">AA81</f>
        <v>0</v>
      </c>
      <c r="AA58" s="539"/>
      <c r="AB58" s="538">
        <f t="shared" ref="AB58" si="81">AC81</f>
        <v>0</v>
      </c>
      <c r="AC58" s="539"/>
      <c r="AD58" s="538">
        <f t="shared" ref="AD58" si="82">AE81</f>
        <v>0</v>
      </c>
      <c r="AE58" s="539"/>
      <c r="AF58" s="538">
        <f t="shared" ref="AF58" si="83">AG81</f>
        <v>0</v>
      </c>
      <c r="AG58" s="539"/>
      <c r="AH58" s="538">
        <f t="shared" ref="AH58" si="84">AI81</f>
        <v>0</v>
      </c>
      <c r="AI58" s="539"/>
      <c r="AJ58" s="538">
        <f t="shared" ref="AJ58" si="85">AK81</f>
        <v>0</v>
      </c>
      <c r="AK58" s="539"/>
      <c r="AL58" s="538">
        <f t="shared" ref="AL58" si="86">AM81</f>
        <v>0</v>
      </c>
      <c r="AM58" s="539"/>
      <c r="AN58" s="538" t="e">
        <f t="shared" ref="AN58" si="87">AO81</f>
        <v>#REF!</v>
      </c>
      <c r="AO58" s="539"/>
      <c r="AP58" s="538">
        <f t="shared" ref="AP58" si="88">AQ81</f>
        <v>0</v>
      </c>
      <c r="AQ58" s="539"/>
      <c r="AR58" s="538" t="e">
        <f t="shared" ref="AR58" si="89">AS81</f>
        <v>#REF!</v>
      </c>
      <c r="AS58" s="539"/>
      <c r="AT58" s="538">
        <f t="shared" ref="AT58" si="90">AU81</f>
        <v>0</v>
      </c>
      <c r="AU58" s="539"/>
      <c r="AV58" s="538" t="e">
        <f t="shared" ref="AV58" si="91">AW81</f>
        <v>#REF!</v>
      </c>
      <c r="AW58" s="539"/>
      <c r="AX58" s="538">
        <f t="shared" ref="AX58" si="92">AY81</f>
        <v>0</v>
      </c>
      <c r="AY58" s="539"/>
      <c r="AZ58" s="538" t="e">
        <f t="shared" ref="AZ58" si="93">BA81</f>
        <v>#REF!</v>
      </c>
      <c r="BA58" s="539"/>
      <c r="BB58" s="538">
        <f t="shared" ref="BB58" si="94">BC81</f>
        <v>0</v>
      </c>
      <c r="BC58" s="539"/>
      <c r="BD58" s="538" t="e">
        <f t="shared" ref="BD58" si="95">BE81</f>
        <v>#REF!</v>
      </c>
      <c r="BE58" s="539"/>
      <c r="BF58" s="538">
        <f t="shared" ref="BF58" si="96">BG81</f>
        <v>0</v>
      </c>
      <c r="BG58" s="539"/>
      <c r="BH58" s="538" t="e">
        <f t="shared" ref="BH58" si="97">BI81</f>
        <v>#REF!</v>
      </c>
      <c r="BI58" s="539"/>
      <c r="BJ58" s="538">
        <f t="shared" ref="BJ58" si="98">BK81</f>
        <v>0</v>
      </c>
      <c r="BK58" s="539"/>
      <c r="BL58" s="538" t="e">
        <f t="shared" ref="BL58" si="99">BM81</f>
        <v>#REF!</v>
      </c>
      <c r="BM58" s="539"/>
      <c r="BN58" s="538">
        <f t="shared" ref="BN58" si="100">BO81</f>
        <v>0</v>
      </c>
      <c r="BO58" s="539"/>
      <c r="BP58" s="538" t="e">
        <f t="shared" ref="BP58" si="101">BQ81</f>
        <v>#REF!</v>
      </c>
      <c r="BQ58" s="539"/>
      <c r="BS58" s="50"/>
    </row>
    <row r="59" spans="1:71" s="348" customFormat="1" ht="19.899999999999999" customHeight="1" x14ac:dyDescent="0.2">
      <c r="B59" s="55"/>
      <c r="D59" s="56" t="s">
        <v>1023</v>
      </c>
      <c r="E59" s="57"/>
      <c r="F59" s="57"/>
      <c r="G59" s="57"/>
      <c r="H59" s="57"/>
      <c r="I59" s="57"/>
      <c r="J59" s="59">
        <f>J85</f>
        <v>0</v>
      </c>
      <c r="K59" s="288"/>
      <c r="M59" s="289"/>
      <c r="N59" s="538">
        <f>O85</f>
        <v>0</v>
      </c>
      <c r="O59" s="539"/>
      <c r="P59" s="538">
        <f>Q85</f>
        <v>0</v>
      </c>
      <c r="Q59" s="539"/>
      <c r="R59" s="538">
        <f>S85</f>
        <v>0</v>
      </c>
      <c r="S59" s="539"/>
      <c r="T59" s="538">
        <f t="shared" ref="T59" si="102">U85</f>
        <v>0</v>
      </c>
      <c r="U59" s="539"/>
      <c r="V59" s="538">
        <f t="shared" ref="V59" si="103">W85</f>
        <v>0</v>
      </c>
      <c r="W59" s="539"/>
      <c r="X59" s="538">
        <f t="shared" ref="X59" si="104">Y85</f>
        <v>0</v>
      </c>
      <c r="Y59" s="539"/>
      <c r="Z59" s="538">
        <f t="shared" ref="Z59" si="105">AA85</f>
        <v>0</v>
      </c>
      <c r="AA59" s="539"/>
      <c r="AB59" s="538">
        <f t="shared" ref="AB59" si="106">AC85</f>
        <v>0</v>
      </c>
      <c r="AC59" s="539"/>
      <c r="AD59" s="538">
        <f t="shared" ref="AD59" si="107">AE85</f>
        <v>0</v>
      </c>
      <c r="AE59" s="539"/>
      <c r="AF59" s="538">
        <f t="shared" ref="AF59" si="108">AG85</f>
        <v>0</v>
      </c>
      <c r="AG59" s="539"/>
      <c r="AH59" s="538">
        <f t="shared" ref="AH59" si="109">AI85</f>
        <v>0</v>
      </c>
      <c r="AI59" s="539"/>
      <c r="AJ59" s="538">
        <f t="shared" ref="AJ59" si="110">AK85</f>
        <v>0</v>
      </c>
      <c r="AK59" s="539"/>
      <c r="AL59" s="538">
        <f t="shared" ref="AL59" si="111">AM85</f>
        <v>0</v>
      </c>
      <c r="AM59" s="539"/>
      <c r="AN59" s="538" t="e">
        <f t="shared" ref="AN59" si="112">AO85</f>
        <v>#REF!</v>
      </c>
      <c r="AO59" s="539"/>
      <c r="AP59" s="538">
        <f t="shared" ref="AP59" si="113">AQ85</f>
        <v>0</v>
      </c>
      <c r="AQ59" s="539"/>
      <c r="AR59" s="538" t="e">
        <f t="shared" ref="AR59" si="114">AS85</f>
        <v>#REF!</v>
      </c>
      <c r="AS59" s="539"/>
      <c r="AT59" s="538">
        <f t="shared" ref="AT59" si="115">AU85</f>
        <v>0</v>
      </c>
      <c r="AU59" s="539"/>
      <c r="AV59" s="538" t="e">
        <f t="shared" ref="AV59" si="116">AW85</f>
        <v>#REF!</v>
      </c>
      <c r="AW59" s="539"/>
      <c r="AX59" s="538">
        <f t="shared" ref="AX59" si="117">AY85</f>
        <v>0</v>
      </c>
      <c r="AY59" s="539"/>
      <c r="AZ59" s="538" t="e">
        <f t="shared" ref="AZ59" si="118">BA85</f>
        <v>#REF!</v>
      </c>
      <c r="BA59" s="539"/>
      <c r="BB59" s="538">
        <f t="shared" ref="BB59" si="119">BC85</f>
        <v>0</v>
      </c>
      <c r="BC59" s="539"/>
      <c r="BD59" s="538" t="e">
        <f t="shared" ref="BD59" si="120">BE85</f>
        <v>#REF!</v>
      </c>
      <c r="BE59" s="539"/>
      <c r="BF59" s="538">
        <f t="shared" ref="BF59" si="121">BG85</f>
        <v>0</v>
      </c>
      <c r="BG59" s="539"/>
      <c r="BH59" s="538" t="e">
        <f t="shared" ref="BH59" si="122">BI85</f>
        <v>#REF!</v>
      </c>
      <c r="BI59" s="539"/>
      <c r="BJ59" s="538">
        <f t="shared" ref="BJ59" si="123">BK85</f>
        <v>0</v>
      </c>
      <c r="BK59" s="539"/>
      <c r="BL59" s="538" t="e">
        <f t="shared" ref="BL59" si="124">BM85</f>
        <v>#REF!</v>
      </c>
      <c r="BM59" s="539"/>
      <c r="BN59" s="538">
        <f t="shared" ref="BN59" si="125">BO85</f>
        <v>0</v>
      </c>
      <c r="BO59" s="539"/>
      <c r="BP59" s="538" t="e">
        <f t="shared" ref="BP59" si="126">BQ85</f>
        <v>#REF!</v>
      </c>
      <c r="BQ59" s="539"/>
    </row>
    <row r="60" spans="1:71" s="269" customFormat="1" ht="21.75" customHeight="1" x14ac:dyDescent="0.2">
      <c r="A60" s="355"/>
      <c r="B60" s="16"/>
      <c r="C60" s="355"/>
      <c r="D60" s="355"/>
      <c r="E60" s="355"/>
      <c r="F60" s="355"/>
      <c r="G60" s="355"/>
      <c r="H60" s="355"/>
      <c r="I60" s="355"/>
      <c r="J60" s="355"/>
      <c r="K60" s="268"/>
      <c r="M60" s="121"/>
      <c r="N60" s="171"/>
      <c r="O60" s="172"/>
      <c r="P60" s="115"/>
      <c r="Q60" s="122"/>
      <c r="R60" s="117"/>
      <c r="S60" s="122"/>
      <c r="T60" s="117"/>
      <c r="U60" s="122"/>
      <c r="V60" s="117"/>
      <c r="W60" s="122"/>
      <c r="X60" s="117"/>
      <c r="Y60" s="122"/>
      <c r="Z60" s="117"/>
      <c r="AA60" s="122"/>
      <c r="AB60" s="117"/>
      <c r="AC60" s="122"/>
      <c r="AD60" s="117"/>
      <c r="AE60" s="122"/>
      <c r="AF60" s="117"/>
      <c r="AG60" s="122"/>
      <c r="AH60" s="117"/>
      <c r="AI60" s="122"/>
      <c r="AJ60" s="117"/>
      <c r="AK60" s="122"/>
      <c r="AL60" s="117"/>
      <c r="AM60" s="122"/>
      <c r="AN60" s="117"/>
      <c r="AO60" s="122"/>
      <c r="AP60" s="117"/>
      <c r="AQ60" s="122"/>
      <c r="AR60" s="117"/>
      <c r="AS60" s="122"/>
      <c r="AT60" s="117"/>
      <c r="AU60" s="122"/>
      <c r="AV60" s="117"/>
      <c r="AW60" s="122"/>
      <c r="AX60" s="117"/>
      <c r="AY60" s="122"/>
      <c r="AZ60" s="117"/>
      <c r="BA60" s="122"/>
      <c r="BB60" s="117"/>
      <c r="BC60" s="122"/>
      <c r="BD60" s="117"/>
      <c r="BE60" s="122"/>
      <c r="BF60" s="117"/>
      <c r="BG60" s="122"/>
      <c r="BH60" s="117"/>
      <c r="BI60" s="122"/>
      <c r="BJ60" s="117"/>
      <c r="BK60" s="122"/>
      <c r="BL60" s="117"/>
      <c r="BM60" s="122"/>
      <c r="BN60" s="117"/>
      <c r="BO60" s="122"/>
      <c r="BP60" s="117"/>
      <c r="BQ60" s="122"/>
    </row>
    <row r="61" spans="1:71" s="269" customFormat="1" ht="7.15" customHeight="1" thickBot="1" x14ac:dyDescent="0.25">
      <c r="A61" s="355"/>
      <c r="B61" s="23"/>
      <c r="C61" s="24"/>
      <c r="D61" s="24"/>
      <c r="E61" s="24"/>
      <c r="F61" s="24"/>
      <c r="G61" s="24"/>
      <c r="H61" s="24"/>
      <c r="I61" s="24"/>
      <c r="J61" s="24"/>
      <c r="K61" s="284"/>
      <c r="M61" s="121"/>
      <c r="N61" s="179"/>
      <c r="O61" s="181"/>
      <c r="P61" s="119"/>
      <c r="Q61" s="123"/>
      <c r="R61" s="118"/>
      <c r="S61" s="123"/>
      <c r="T61" s="118"/>
      <c r="U61" s="123"/>
      <c r="V61" s="118"/>
      <c r="W61" s="123"/>
      <c r="X61" s="118"/>
      <c r="Y61" s="123"/>
      <c r="Z61" s="118"/>
      <c r="AA61" s="123"/>
      <c r="AB61" s="118"/>
      <c r="AC61" s="123"/>
      <c r="AD61" s="118"/>
      <c r="AE61" s="123"/>
      <c r="AF61" s="118"/>
      <c r="AG61" s="123"/>
      <c r="AH61" s="118"/>
      <c r="AI61" s="123"/>
      <c r="AJ61" s="118"/>
      <c r="AK61" s="123"/>
      <c r="AL61" s="118"/>
      <c r="AM61" s="123"/>
      <c r="AN61" s="118"/>
      <c r="AO61" s="123"/>
      <c r="AP61" s="118"/>
      <c r="AQ61" s="123"/>
      <c r="AR61" s="118"/>
      <c r="AS61" s="123"/>
      <c r="AT61" s="118"/>
      <c r="AU61" s="123"/>
      <c r="AV61" s="118"/>
      <c r="AW61" s="123"/>
      <c r="AX61" s="118"/>
      <c r="AY61" s="123"/>
      <c r="AZ61" s="118"/>
      <c r="BA61" s="123"/>
      <c r="BB61" s="118"/>
      <c r="BC61" s="123"/>
      <c r="BD61" s="118"/>
      <c r="BE61" s="123"/>
      <c r="BF61" s="118"/>
      <c r="BG61" s="123"/>
      <c r="BH61" s="118"/>
      <c r="BI61" s="123"/>
      <c r="BJ61" s="118"/>
      <c r="BK61" s="123"/>
      <c r="BL61" s="118"/>
      <c r="BM61" s="123"/>
      <c r="BN61" s="118"/>
      <c r="BO61" s="123"/>
      <c r="BP61" s="118"/>
      <c r="BQ61" s="123"/>
    </row>
    <row r="62" spans="1:71" x14ac:dyDescent="0.2">
      <c r="N62" s="41"/>
      <c r="P62" s="41"/>
      <c r="R62" s="41"/>
      <c r="T62" s="41"/>
      <c r="V62" s="41"/>
      <c r="X62" s="41"/>
      <c r="Z62" s="41"/>
      <c r="AB62" s="41"/>
      <c r="AD62" s="41"/>
      <c r="AF62" s="41"/>
      <c r="AH62" s="41"/>
      <c r="AJ62" s="41"/>
      <c r="AL62" s="41"/>
      <c r="AN62" s="41"/>
      <c r="AP62" s="41"/>
      <c r="AR62" s="41"/>
      <c r="AT62" s="41"/>
      <c r="AV62" s="41"/>
      <c r="AX62" s="41"/>
      <c r="AZ62" s="41"/>
      <c r="BB62" s="41"/>
      <c r="BD62" s="41"/>
      <c r="BF62" s="41"/>
      <c r="BH62" s="41"/>
      <c r="BJ62" s="41"/>
      <c r="BL62" s="41"/>
      <c r="BN62" s="41"/>
      <c r="BP62" s="41"/>
      <c r="BR62" s="65"/>
      <c r="BS62" s="269"/>
    </row>
    <row r="63" spans="1:71" x14ac:dyDescent="0.2">
      <c r="N63" s="41"/>
      <c r="P63" s="41"/>
      <c r="R63" s="41"/>
      <c r="T63" s="41"/>
      <c r="V63" s="41"/>
      <c r="X63" s="41"/>
      <c r="Z63" s="41"/>
      <c r="AB63" s="41"/>
      <c r="AD63" s="41"/>
      <c r="AF63" s="41"/>
      <c r="AH63" s="41"/>
      <c r="AJ63" s="41"/>
      <c r="AL63" s="41"/>
      <c r="AN63" s="41"/>
      <c r="AP63" s="41"/>
      <c r="AR63" s="41"/>
      <c r="AT63" s="41"/>
      <c r="AV63" s="41"/>
      <c r="AX63" s="41"/>
      <c r="AZ63" s="41"/>
      <c r="BB63" s="41"/>
      <c r="BD63" s="41"/>
      <c r="BF63" s="41"/>
      <c r="BH63" s="41"/>
      <c r="BJ63" s="41"/>
      <c r="BL63" s="41"/>
      <c r="BN63" s="41"/>
      <c r="BP63" s="41"/>
      <c r="BR63" s="269"/>
      <c r="BS63" s="65"/>
    </row>
    <row r="64" spans="1:71" ht="12" thickBot="1" x14ac:dyDescent="0.25">
      <c r="N64" s="41"/>
      <c r="P64" s="41"/>
      <c r="R64" s="41"/>
      <c r="T64" s="41"/>
      <c r="V64" s="41"/>
      <c r="X64" s="41"/>
      <c r="Z64" s="41"/>
      <c r="AB64" s="41"/>
      <c r="AD64" s="41"/>
      <c r="AF64" s="41"/>
      <c r="AH64" s="41"/>
      <c r="AJ64" s="41"/>
      <c r="AL64" s="41"/>
      <c r="AN64" s="41"/>
      <c r="AP64" s="41"/>
      <c r="AR64" s="41"/>
      <c r="AT64" s="41"/>
      <c r="AV64" s="41"/>
      <c r="AX64" s="41"/>
      <c r="AZ64" s="41"/>
      <c r="BB64" s="41"/>
      <c r="BD64" s="41"/>
      <c r="BF64" s="41"/>
      <c r="BH64" s="41"/>
      <c r="BJ64" s="41"/>
      <c r="BL64" s="41"/>
      <c r="BN64" s="41"/>
      <c r="BP64" s="41"/>
      <c r="BR64" s="269"/>
      <c r="BS64" s="269"/>
    </row>
    <row r="65" spans="1:71" s="269" customFormat="1" ht="7.15" customHeight="1" x14ac:dyDescent="0.2">
      <c r="A65" s="355"/>
      <c r="B65" s="25"/>
      <c r="C65" s="26"/>
      <c r="D65" s="26"/>
      <c r="E65" s="26"/>
      <c r="F65" s="26"/>
      <c r="G65" s="26"/>
      <c r="H65" s="26"/>
      <c r="I65" s="26"/>
      <c r="J65" s="26"/>
      <c r="K65" s="285"/>
      <c r="M65" s="121"/>
      <c r="N65" s="153"/>
      <c r="O65" s="154"/>
      <c r="P65" s="153"/>
      <c r="Q65" s="154"/>
      <c r="R65" s="153"/>
      <c r="S65" s="154"/>
      <c r="T65" s="153"/>
      <c r="U65" s="154"/>
      <c r="V65" s="153"/>
      <c r="W65" s="154"/>
      <c r="X65" s="153"/>
      <c r="Y65" s="154"/>
      <c r="Z65" s="153"/>
      <c r="AA65" s="154"/>
      <c r="AB65" s="153"/>
      <c r="AC65" s="154"/>
      <c r="AD65" s="153"/>
      <c r="AE65" s="154"/>
      <c r="AF65" s="153"/>
      <c r="AG65" s="154"/>
      <c r="AH65" s="153"/>
      <c r="AI65" s="154"/>
      <c r="AJ65" s="153"/>
      <c r="AK65" s="154"/>
      <c r="AL65" s="153"/>
      <c r="AM65" s="154"/>
      <c r="AN65" s="153"/>
      <c r="AO65" s="154"/>
      <c r="AP65" s="153"/>
      <c r="AQ65" s="154"/>
      <c r="AR65" s="153"/>
      <c r="AS65" s="154"/>
      <c r="AT65" s="153"/>
      <c r="AU65" s="154"/>
      <c r="AV65" s="153"/>
      <c r="AW65" s="154"/>
      <c r="AX65" s="153"/>
      <c r="AY65" s="154"/>
      <c r="AZ65" s="153"/>
      <c r="BA65" s="154"/>
      <c r="BB65" s="153"/>
      <c r="BC65" s="154"/>
      <c r="BD65" s="153"/>
      <c r="BE65" s="154"/>
      <c r="BF65" s="153"/>
      <c r="BG65" s="154"/>
      <c r="BH65" s="153"/>
      <c r="BI65" s="154"/>
      <c r="BJ65" s="153"/>
      <c r="BK65" s="154"/>
      <c r="BL65" s="153"/>
      <c r="BM65" s="154"/>
      <c r="BN65" s="153"/>
      <c r="BO65" s="154"/>
      <c r="BP65" s="153"/>
      <c r="BQ65" s="154"/>
    </row>
    <row r="66" spans="1:71" s="269" customFormat="1" ht="25.15" customHeight="1" x14ac:dyDescent="0.2">
      <c r="A66" s="355"/>
      <c r="B66" s="16"/>
      <c r="C66" s="12" t="s">
        <v>64</v>
      </c>
      <c r="D66" s="355"/>
      <c r="E66" s="355"/>
      <c r="F66" s="355"/>
      <c r="G66" s="355"/>
      <c r="H66" s="355"/>
      <c r="I66" s="355"/>
      <c r="J66" s="355"/>
      <c r="K66" s="268"/>
      <c r="M66" s="121"/>
      <c r="N66" s="117"/>
      <c r="O66" s="122"/>
      <c r="P66" s="117"/>
      <c r="Q66" s="122"/>
      <c r="R66" s="117"/>
      <c r="S66" s="122"/>
      <c r="T66" s="117"/>
      <c r="U66" s="122"/>
      <c r="V66" s="117"/>
      <c r="W66" s="122"/>
      <c r="X66" s="117"/>
      <c r="Y66" s="122"/>
      <c r="Z66" s="117"/>
      <c r="AA66" s="122"/>
      <c r="AB66" s="117"/>
      <c r="AC66" s="122"/>
      <c r="AD66" s="117"/>
      <c r="AE66" s="122"/>
      <c r="AF66" s="117"/>
      <c r="AG66" s="122"/>
      <c r="AH66" s="117"/>
      <c r="AI66" s="122"/>
      <c r="AJ66" s="117"/>
      <c r="AK66" s="122"/>
      <c r="AL66" s="117"/>
      <c r="AM66" s="122"/>
      <c r="AN66" s="117"/>
      <c r="AO66" s="122"/>
      <c r="AP66" s="117"/>
      <c r="AQ66" s="122"/>
      <c r="AR66" s="117"/>
      <c r="AS66" s="122"/>
      <c r="AT66" s="117"/>
      <c r="AU66" s="122"/>
      <c r="AV66" s="117"/>
      <c r="AW66" s="122"/>
      <c r="AX66" s="117"/>
      <c r="AY66" s="122"/>
      <c r="AZ66" s="117"/>
      <c r="BA66" s="122"/>
      <c r="BB66" s="117"/>
      <c r="BC66" s="122"/>
      <c r="BD66" s="117"/>
      <c r="BE66" s="122"/>
      <c r="BF66" s="117"/>
      <c r="BG66" s="122"/>
      <c r="BH66" s="117"/>
      <c r="BI66" s="122"/>
      <c r="BJ66" s="117"/>
      <c r="BK66" s="122"/>
      <c r="BL66" s="117"/>
      <c r="BM66" s="122"/>
      <c r="BN66" s="117"/>
      <c r="BO66" s="122"/>
      <c r="BP66" s="117"/>
      <c r="BQ66" s="122"/>
    </row>
    <row r="67" spans="1:71" s="269" customFormat="1" ht="7.15" customHeight="1" x14ac:dyDescent="0.2">
      <c r="A67" s="355"/>
      <c r="B67" s="16"/>
      <c r="C67" s="355"/>
      <c r="D67" s="355"/>
      <c r="E67" s="355"/>
      <c r="F67" s="355"/>
      <c r="G67" s="355"/>
      <c r="H67" s="355"/>
      <c r="I67" s="355"/>
      <c r="J67" s="355"/>
      <c r="K67" s="268"/>
      <c r="M67" s="121"/>
      <c r="N67" s="117"/>
      <c r="O67" s="122"/>
      <c r="P67" s="117"/>
      <c r="Q67" s="122"/>
      <c r="R67" s="117"/>
      <c r="S67" s="122"/>
      <c r="T67" s="117"/>
      <c r="U67" s="122"/>
      <c r="V67" s="117"/>
      <c r="W67" s="122"/>
      <c r="X67" s="117"/>
      <c r="Y67" s="122"/>
      <c r="Z67" s="117"/>
      <c r="AA67" s="122"/>
      <c r="AB67" s="117"/>
      <c r="AC67" s="122"/>
      <c r="AD67" s="117"/>
      <c r="AE67" s="122"/>
      <c r="AF67" s="117"/>
      <c r="AG67" s="122"/>
      <c r="AH67" s="117"/>
      <c r="AI67" s="122"/>
      <c r="AJ67" s="117"/>
      <c r="AK67" s="122"/>
      <c r="AL67" s="117"/>
      <c r="AM67" s="122"/>
      <c r="AN67" s="117"/>
      <c r="AO67" s="122"/>
      <c r="AP67" s="117"/>
      <c r="AQ67" s="122"/>
      <c r="AR67" s="117"/>
      <c r="AS67" s="122"/>
      <c r="AT67" s="117"/>
      <c r="AU67" s="122"/>
      <c r="AV67" s="117"/>
      <c r="AW67" s="122"/>
      <c r="AX67" s="117"/>
      <c r="AY67" s="122"/>
      <c r="AZ67" s="117"/>
      <c r="BA67" s="122"/>
      <c r="BB67" s="117"/>
      <c r="BC67" s="122"/>
      <c r="BD67" s="117"/>
      <c r="BE67" s="122"/>
      <c r="BF67" s="117"/>
      <c r="BG67" s="122"/>
      <c r="BH67" s="117"/>
      <c r="BI67" s="122"/>
      <c r="BJ67" s="117"/>
      <c r="BK67" s="122"/>
      <c r="BL67" s="117"/>
      <c r="BM67" s="122"/>
      <c r="BN67" s="117"/>
      <c r="BO67" s="122"/>
      <c r="BP67" s="117"/>
      <c r="BQ67" s="122"/>
    </row>
    <row r="68" spans="1:71" s="269" customFormat="1" ht="12" customHeight="1" x14ac:dyDescent="0.2">
      <c r="A68" s="355"/>
      <c r="B68" s="16"/>
      <c r="C68" s="356" t="s">
        <v>3</v>
      </c>
      <c r="D68" s="355"/>
      <c r="E68" s="355"/>
      <c r="F68" s="355"/>
      <c r="G68" s="355"/>
      <c r="H68" s="355"/>
      <c r="I68" s="355"/>
      <c r="J68" s="355"/>
      <c r="K68" s="268"/>
      <c r="M68" s="121"/>
      <c r="N68" s="117"/>
      <c r="O68" s="122"/>
      <c r="P68" s="117"/>
      <c r="Q68" s="122"/>
      <c r="R68" s="117"/>
      <c r="S68" s="122"/>
      <c r="T68" s="117"/>
      <c r="U68" s="122"/>
      <c r="V68" s="117"/>
      <c r="W68" s="122"/>
      <c r="X68" s="117"/>
      <c r="Y68" s="122"/>
      <c r="Z68" s="117"/>
      <c r="AA68" s="122"/>
      <c r="AB68" s="117"/>
      <c r="AC68" s="122"/>
      <c r="AD68" s="117"/>
      <c r="AE68" s="122"/>
      <c r="AF68" s="117"/>
      <c r="AG68" s="122"/>
      <c r="AH68" s="117"/>
      <c r="AI68" s="122"/>
      <c r="AJ68" s="117"/>
      <c r="AK68" s="122"/>
      <c r="AL68" s="117"/>
      <c r="AM68" s="122"/>
      <c r="AN68" s="117"/>
      <c r="AO68" s="122"/>
      <c r="AP68" s="117"/>
      <c r="AQ68" s="122"/>
      <c r="AR68" s="117"/>
      <c r="AS68" s="122"/>
      <c r="AT68" s="117"/>
      <c r="AU68" s="122"/>
      <c r="AV68" s="117"/>
      <c r="AW68" s="122"/>
      <c r="AX68" s="117"/>
      <c r="AY68" s="122"/>
      <c r="AZ68" s="117"/>
      <c r="BA68" s="122"/>
      <c r="BB68" s="117"/>
      <c r="BC68" s="122"/>
      <c r="BD68" s="117"/>
      <c r="BE68" s="122"/>
      <c r="BF68" s="117"/>
      <c r="BG68" s="122"/>
      <c r="BH68" s="117"/>
      <c r="BI68" s="122"/>
      <c r="BJ68" s="117"/>
      <c r="BK68" s="122"/>
      <c r="BL68" s="117"/>
      <c r="BM68" s="122"/>
      <c r="BN68" s="117"/>
      <c r="BO68" s="122"/>
      <c r="BP68" s="117"/>
      <c r="BQ68" s="122"/>
    </row>
    <row r="69" spans="1:71" s="269" customFormat="1" ht="16.5" customHeight="1" x14ac:dyDescent="0.2">
      <c r="A69" s="355"/>
      <c r="B69" s="16"/>
      <c r="C69" s="355"/>
      <c r="D69" s="355"/>
      <c r="E69" s="562" t="str">
        <f>E7</f>
        <v>Mateřská škola Na výsluní, Uherský Brod</v>
      </c>
      <c r="F69" s="563"/>
      <c r="G69" s="563"/>
      <c r="H69" s="563"/>
      <c r="I69" s="355"/>
      <c r="J69" s="355"/>
      <c r="K69" s="268"/>
      <c r="M69" s="121"/>
      <c r="N69" s="117"/>
      <c r="O69" s="122"/>
      <c r="P69" s="117"/>
      <c r="Q69" s="122"/>
      <c r="R69" s="117"/>
      <c r="S69" s="122"/>
      <c r="T69" s="117"/>
      <c r="U69" s="122"/>
      <c r="V69" s="117"/>
      <c r="W69" s="122"/>
      <c r="X69" s="117"/>
      <c r="Y69" s="122"/>
      <c r="Z69" s="117"/>
      <c r="AA69" s="122"/>
      <c r="AB69" s="117"/>
      <c r="AC69" s="122"/>
      <c r="AD69" s="117"/>
      <c r="AE69" s="122"/>
      <c r="AF69" s="117"/>
      <c r="AG69" s="122"/>
      <c r="AH69" s="117"/>
      <c r="AI69" s="122"/>
      <c r="AJ69" s="117"/>
      <c r="AK69" s="122"/>
      <c r="AL69" s="117"/>
      <c r="AM69" s="122"/>
      <c r="AN69" s="117"/>
      <c r="AO69" s="122"/>
      <c r="AP69" s="117"/>
      <c r="AQ69" s="122"/>
      <c r="AR69" s="117"/>
      <c r="AS69" s="122"/>
      <c r="AT69" s="117"/>
      <c r="AU69" s="122"/>
      <c r="AV69" s="117"/>
      <c r="AW69" s="122"/>
      <c r="AX69" s="117"/>
      <c r="AY69" s="122"/>
      <c r="AZ69" s="117"/>
      <c r="BA69" s="122"/>
      <c r="BB69" s="117"/>
      <c r="BC69" s="122"/>
      <c r="BD69" s="117"/>
      <c r="BE69" s="122"/>
      <c r="BF69" s="117"/>
      <c r="BG69" s="122"/>
      <c r="BH69" s="117"/>
      <c r="BI69" s="122"/>
      <c r="BJ69" s="117"/>
      <c r="BK69" s="122"/>
      <c r="BL69" s="117"/>
      <c r="BM69" s="122"/>
      <c r="BN69" s="117"/>
      <c r="BO69" s="122"/>
      <c r="BP69" s="117"/>
      <c r="BQ69" s="122"/>
    </row>
    <row r="70" spans="1:71" s="269" customFormat="1" ht="12" customHeight="1" x14ac:dyDescent="0.2">
      <c r="A70" s="355"/>
      <c r="B70" s="16"/>
      <c r="C70" s="356" t="s">
        <v>52</v>
      </c>
      <c r="D70" s="355"/>
      <c r="E70" s="355"/>
      <c r="F70" s="355"/>
      <c r="G70" s="355"/>
      <c r="H70" s="355"/>
      <c r="I70" s="355"/>
      <c r="J70" s="355"/>
      <c r="K70" s="268"/>
      <c r="M70" s="265"/>
      <c r="N70" s="116"/>
      <c r="O70" s="155"/>
      <c r="P70" s="116"/>
      <c r="Q70" s="155"/>
      <c r="R70" s="116"/>
      <c r="S70" s="155"/>
      <c r="T70" s="116"/>
      <c r="U70" s="155"/>
      <c r="V70" s="116"/>
      <c r="W70" s="155"/>
      <c r="X70" s="116"/>
      <c r="Y70" s="155"/>
      <c r="Z70" s="116"/>
      <c r="AA70" s="155"/>
      <c r="AB70" s="116"/>
      <c r="AC70" s="155"/>
      <c r="AD70" s="116"/>
      <c r="AE70" s="155"/>
      <c r="AF70" s="116"/>
      <c r="AG70" s="155"/>
      <c r="AH70" s="116"/>
      <c r="AI70" s="155"/>
      <c r="AJ70" s="116"/>
      <c r="AK70" s="155"/>
      <c r="AL70" s="116"/>
      <c r="AM70" s="155"/>
      <c r="AN70" s="116"/>
      <c r="AO70" s="155"/>
      <c r="AP70" s="116"/>
      <c r="AQ70" s="155"/>
      <c r="AR70" s="116"/>
      <c r="AS70" s="155"/>
      <c r="AT70" s="116"/>
      <c r="AU70" s="155"/>
      <c r="AV70" s="116"/>
      <c r="AW70" s="155"/>
      <c r="AX70" s="116"/>
      <c r="AY70" s="155"/>
      <c r="AZ70" s="116"/>
      <c r="BA70" s="155"/>
      <c r="BB70" s="116"/>
      <c r="BC70" s="155"/>
      <c r="BD70" s="116"/>
      <c r="BE70" s="155"/>
      <c r="BF70" s="116"/>
      <c r="BG70" s="155"/>
      <c r="BH70" s="116"/>
      <c r="BI70" s="155"/>
      <c r="BJ70" s="116"/>
      <c r="BK70" s="155"/>
      <c r="BL70" s="116"/>
      <c r="BM70" s="155"/>
      <c r="BN70" s="116"/>
      <c r="BO70" s="155"/>
      <c r="BP70" s="116"/>
      <c r="BQ70" s="155"/>
    </row>
    <row r="71" spans="1:71" s="269" customFormat="1" ht="16.5" customHeight="1" x14ac:dyDescent="0.2">
      <c r="A71" s="355"/>
      <c r="B71" s="16"/>
      <c r="C71" s="355"/>
      <c r="D71" s="355"/>
      <c r="E71" s="527" t="str">
        <f>E9</f>
        <v>VON - Vedlejší a ostatní náklady</v>
      </c>
      <c r="F71" s="561"/>
      <c r="G71" s="561"/>
      <c r="H71" s="561"/>
      <c r="I71" s="355"/>
      <c r="J71" s="355"/>
      <c r="K71" s="268"/>
      <c r="M71" s="121"/>
      <c r="N71" s="117"/>
      <c r="O71" s="122"/>
      <c r="P71" s="117"/>
      <c r="Q71" s="122"/>
      <c r="R71" s="117"/>
      <c r="S71" s="122"/>
      <c r="T71" s="117"/>
      <c r="U71" s="122"/>
      <c r="V71" s="117"/>
      <c r="W71" s="122"/>
      <c r="X71" s="117"/>
      <c r="Y71" s="122"/>
      <c r="Z71" s="117"/>
      <c r="AA71" s="122"/>
      <c r="AB71" s="117"/>
      <c r="AC71" s="122"/>
      <c r="AD71" s="117"/>
      <c r="AE71" s="122"/>
      <c r="AF71" s="117"/>
      <c r="AG71" s="122"/>
      <c r="AH71" s="117"/>
      <c r="AI71" s="122"/>
      <c r="AJ71" s="117"/>
      <c r="AK71" s="122"/>
      <c r="AL71" s="117"/>
      <c r="AM71" s="122"/>
      <c r="AN71" s="117"/>
      <c r="AO71" s="122"/>
      <c r="AP71" s="117"/>
      <c r="AQ71" s="122"/>
      <c r="AR71" s="117"/>
      <c r="AS71" s="122"/>
      <c r="AT71" s="117"/>
      <c r="AU71" s="122"/>
      <c r="AV71" s="117"/>
      <c r="AW71" s="122"/>
      <c r="AX71" s="117"/>
      <c r="AY71" s="122"/>
      <c r="AZ71" s="117"/>
      <c r="BA71" s="122"/>
      <c r="BB71" s="117"/>
      <c r="BC71" s="122"/>
      <c r="BD71" s="117"/>
      <c r="BE71" s="122"/>
      <c r="BF71" s="117"/>
      <c r="BG71" s="122"/>
      <c r="BH71" s="117"/>
      <c r="BI71" s="122"/>
      <c r="BJ71" s="117"/>
      <c r="BK71" s="122"/>
      <c r="BL71" s="117"/>
      <c r="BM71" s="122"/>
      <c r="BN71" s="117"/>
      <c r="BO71" s="122"/>
      <c r="BP71" s="117"/>
      <c r="BQ71" s="122"/>
    </row>
    <row r="72" spans="1:71" s="269" customFormat="1" ht="7.15" customHeight="1" x14ac:dyDescent="0.2">
      <c r="A72" s="355"/>
      <c r="B72" s="16"/>
      <c r="C72" s="355"/>
      <c r="D72" s="355"/>
      <c r="E72" s="355"/>
      <c r="F72" s="355"/>
      <c r="G72" s="355"/>
      <c r="H72" s="355"/>
      <c r="I72" s="355"/>
      <c r="J72" s="355"/>
      <c r="K72" s="268"/>
      <c r="M72" s="121"/>
      <c r="N72" s="117"/>
      <c r="O72" s="122"/>
      <c r="P72" s="117"/>
      <c r="Q72" s="122"/>
      <c r="R72" s="117"/>
      <c r="S72" s="122"/>
      <c r="T72" s="117"/>
      <c r="U72" s="122"/>
      <c r="V72" s="117"/>
      <c r="W72" s="122"/>
      <c r="X72" s="117"/>
      <c r="Y72" s="122"/>
      <c r="Z72" s="117"/>
      <c r="AA72" s="122"/>
      <c r="AB72" s="117"/>
      <c r="AC72" s="122"/>
      <c r="AD72" s="117"/>
      <c r="AE72" s="122"/>
      <c r="AF72" s="117"/>
      <c r="AG72" s="122"/>
      <c r="AH72" s="117"/>
      <c r="AI72" s="122"/>
      <c r="AJ72" s="117"/>
      <c r="AK72" s="122"/>
      <c r="AL72" s="117"/>
      <c r="AM72" s="122"/>
      <c r="AN72" s="117"/>
      <c r="AO72" s="122"/>
      <c r="AP72" s="117"/>
      <c r="AQ72" s="122"/>
      <c r="AR72" s="117"/>
      <c r="AS72" s="122"/>
      <c r="AT72" s="117"/>
      <c r="AU72" s="122"/>
      <c r="AV72" s="117"/>
      <c r="AW72" s="122"/>
      <c r="AX72" s="117"/>
      <c r="AY72" s="122"/>
      <c r="AZ72" s="117"/>
      <c r="BA72" s="122"/>
      <c r="BB72" s="117"/>
      <c r="BC72" s="122"/>
      <c r="BD72" s="117"/>
      <c r="BE72" s="122"/>
      <c r="BF72" s="117"/>
      <c r="BG72" s="122"/>
      <c r="BH72" s="117"/>
      <c r="BI72" s="122"/>
      <c r="BJ72" s="117"/>
      <c r="BK72" s="122"/>
      <c r="BL72" s="117"/>
      <c r="BM72" s="122"/>
      <c r="BN72" s="117"/>
      <c r="BO72" s="122"/>
      <c r="BP72" s="117"/>
      <c r="BQ72" s="122"/>
    </row>
    <row r="73" spans="1:71" s="269" customFormat="1" ht="12" customHeight="1" x14ac:dyDescent="0.2">
      <c r="A73" s="355"/>
      <c r="B73" s="16"/>
      <c r="C73" s="356" t="s">
        <v>7</v>
      </c>
      <c r="D73" s="355"/>
      <c r="E73" s="355"/>
      <c r="F73" s="350" t="str">
        <f>F12</f>
        <v>k.ú. Uherský Brod, parc. čísla 2812</v>
      </c>
      <c r="G73" s="355"/>
      <c r="H73" s="355"/>
      <c r="I73" s="356" t="s">
        <v>8</v>
      </c>
      <c r="J73" s="354" t="str">
        <f>IF(J12="","",J12)</f>
        <v/>
      </c>
      <c r="K73" s="268"/>
      <c r="M73" s="121"/>
      <c r="N73" s="156"/>
      <c r="O73" s="157"/>
      <c r="P73" s="156"/>
      <c r="Q73" s="157"/>
      <c r="R73" s="156"/>
      <c r="S73" s="157"/>
      <c r="T73" s="156"/>
      <c r="U73" s="157"/>
      <c r="V73" s="156"/>
      <c r="W73" s="157"/>
      <c r="X73" s="156"/>
      <c r="Y73" s="157"/>
      <c r="Z73" s="156"/>
      <c r="AA73" s="157"/>
      <c r="AB73" s="156"/>
      <c r="AC73" s="157"/>
      <c r="AD73" s="156"/>
      <c r="AE73" s="157"/>
      <c r="AF73" s="156"/>
      <c r="AG73" s="157"/>
      <c r="AH73" s="156"/>
      <c r="AI73" s="157"/>
      <c r="AJ73" s="156"/>
      <c r="AK73" s="157"/>
      <c r="AL73" s="156"/>
      <c r="AM73" s="157"/>
      <c r="AN73" s="156"/>
      <c r="AO73" s="157"/>
      <c r="AP73" s="156"/>
      <c r="AQ73" s="157"/>
      <c r="AR73" s="156"/>
      <c r="AS73" s="157"/>
      <c r="AT73" s="156"/>
      <c r="AU73" s="157"/>
      <c r="AV73" s="156"/>
      <c r="AW73" s="157"/>
      <c r="AX73" s="156"/>
      <c r="AY73" s="157"/>
      <c r="AZ73" s="156"/>
      <c r="BA73" s="157"/>
      <c r="BB73" s="156"/>
      <c r="BC73" s="157"/>
      <c r="BD73" s="156"/>
      <c r="BE73" s="157"/>
      <c r="BF73" s="156"/>
      <c r="BG73" s="157"/>
      <c r="BH73" s="156"/>
      <c r="BI73" s="157"/>
      <c r="BJ73" s="156"/>
      <c r="BK73" s="157"/>
      <c r="BL73" s="156"/>
      <c r="BM73" s="157"/>
      <c r="BN73" s="156"/>
      <c r="BO73" s="157"/>
      <c r="BP73" s="156"/>
      <c r="BQ73" s="157"/>
    </row>
    <row r="74" spans="1:71" s="269" customFormat="1" ht="7.15" customHeight="1" thickBot="1" x14ac:dyDescent="0.25">
      <c r="A74" s="355"/>
      <c r="B74" s="16"/>
      <c r="C74" s="355"/>
      <c r="D74" s="355"/>
      <c r="E74" s="355"/>
      <c r="F74" s="355"/>
      <c r="G74" s="355"/>
      <c r="H74" s="355"/>
      <c r="I74" s="355"/>
      <c r="J74" s="355"/>
      <c r="K74" s="268"/>
      <c r="M74" s="121"/>
      <c r="N74" s="117"/>
      <c r="O74" s="122"/>
      <c r="P74" s="117"/>
      <c r="Q74" s="122"/>
      <c r="R74" s="117"/>
      <c r="S74" s="122"/>
      <c r="T74" s="117"/>
      <c r="U74" s="122"/>
      <c r="V74" s="117"/>
      <c r="W74" s="122"/>
      <c r="X74" s="117"/>
      <c r="Y74" s="122"/>
      <c r="Z74" s="117"/>
      <c r="AA74" s="122"/>
      <c r="AB74" s="117"/>
      <c r="AC74" s="122"/>
      <c r="AD74" s="117"/>
      <c r="AE74" s="122"/>
      <c r="AF74" s="117"/>
      <c r="AG74" s="122"/>
      <c r="AH74" s="117"/>
      <c r="AI74" s="122"/>
      <c r="AJ74" s="117"/>
      <c r="AK74" s="122"/>
      <c r="AL74" s="117"/>
      <c r="AM74" s="122"/>
      <c r="AN74" s="117"/>
      <c r="AO74" s="122"/>
      <c r="AP74" s="117"/>
      <c r="AQ74" s="122"/>
      <c r="AR74" s="117"/>
      <c r="AS74" s="122"/>
      <c r="AT74" s="117"/>
      <c r="AU74" s="122"/>
      <c r="AV74" s="117"/>
      <c r="AW74" s="122"/>
      <c r="AX74" s="117"/>
      <c r="AY74" s="122"/>
      <c r="AZ74" s="117"/>
      <c r="BA74" s="122"/>
      <c r="BB74" s="117"/>
      <c r="BC74" s="122"/>
      <c r="BD74" s="117"/>
      <c r="BE74" s="122"/>
      <c r="BF74" s="117"/>
      <c r="BG74" s="122"/>
      <c r="BH74" s="117"/>
      <c r="BI74" s="122"/>
      <c r="BJ74" s="117"/>
      <c r="BK74" s="122"/>
      <c r="BL74" s="117"/>
      <c r="BM74" s="122"/>
      <c r="BN74" s="117"/>
      <c r="BO74" s="122"/>
      <c r="BP74" s="117"/>
      <c r="BQ74" s="122"/>
    </row>
    <row r="75" spans="1:71" s="269" customFormat="1" ht="40.15" customHeight="1" x14ac:dyDescent="0.2">
      <c r="A75" s="355"/>
      <c r="B75" s="16"/>
      <c r="C75" s="356" t="s">
        <v>9</v>
      </c>
      <c r="D75" s="355"/>
      <c r="E75" s="355"/>
      <c r="F75" s="350" t="str">
        <f>E15</f>
        <v>Město Uherský Brod, Masarykovo náměstí 100, 688 17 Uherský Brod</v>
      </c>
      <c r="G75" s="355"/>
      <c r="H75" s="355"/>
      <c r="I75" s="356" t="s">
        <v>13</v>
      </c>
      <c r="J75" s="352" t="str">
        <f>E21</f>
        <v>ARTENDR s.r.o., Nádražní 67, 281 51 Velký Osek</v>
      </c>
      <c r="K75" s="268"/>
      <c r="M75" s="121"/>
      <c r="N75" s="566" t="s">
        <v>1048</v>
      </c>
      <c r="O75" s="567"/>
      <c r="P75" s="568" t="s">
        <v>1047</v>
      </c>
      <c r="Q75" s="569"/>
      <c r="R75" s="566" t="s">
        <v>1049</v>
      </c>
      <c r="S75" s="567"/>
      <c r="T75" s="570" t="s">
        <v>1047</v>
      </c>
      <c r="U75" s="569"/>
      <c r="V75" s="566" t="s">
        <v>1050</v>
      </c>
      <c r="W75" s="567"/>
      <c r="X75" s="570" t="s">
        <v>1047</v>
      </c>
      <c r="Y75" s="569"/>
      <c r="Z75" s="566" t="s">
        <v>1051</v>
      </c>
      <c r="AA75" s="567"/>
      <c r="AB75" s="570" t="s">
        <v>1047</v>
      </c>
      <c r="AC75" s="569"/>
      <c r="AD75" s="566" t="s">
        <v>1052</v>
      </c>
      <c r="AE75" s="567"/>
      <c r="AF75" s="570" t="s">
        <v>1047</v>
      </c>
      <c r="AG75" s="569"/>
      <c r="AH75" s="566" t="s">
        <v>1053</v>
      </c>
      <c r="AI75" s="567"/>
      <c r="AJ75" s="570" t="s">
        <v>1047</v>
      </c>
      <c r="AK75" s="569"/>
      <c r="AL75" s="566" t="s">
        <v>1056</v>
      </c>
      <c r="AM75" s="567"/>
      <c r="AN75" s="570" t="s">
        <v>1047</v>
      </c>
      <c r="AO75" s="569"/>
      <c r="AP75" s="566" t="s">
        <v>1057</v>
      </c>
      <c r="AQ75" s="567"/>
      <c r="AR75" s="570" t="s">
        <v>1047</v>
      </c>
      <c r="AS75" s="569"/>
      <c r="AT75" s="584" t="s">
        <v>1058</v>
      </c>
      <c r="AU75" s="567"/>
      <c r="AV75" s="570" t="s">
        <v>1047</v>
      </c>
      <c r="AW75" s="569"/>
      <c r="AX75" s="566" t="s">
        <v>1059</v>
      </c>
      <c r="AY75" s="567"/>
      <c r="AZ75" s="570" t="s">
        <v>1047</v>
      </c>
      <c r="BA75" s="569"/>
      <c r="BB75" s="566" t="s">
        <v>1060</v>
      </c>
      <c r="BC75" s="567"/>
      <c r="BD75" s="570" t="s">
        <v>1047</v>
      </c>
      <c r="BE75" s="569"/>
      <c r="BF75" s="566" t="s">
        <v>1061</v>
      </c>
      <c r="BG75" s="567"/>
      <c r="BH75" s="570" t="s">
        <v>1047</v>
      </c>
      <c r="BI75" s="569"/>
      <c r="BJ75" s="566" t="s">
        <v>1062</v>
      </c>
      <c r="BK75" s="567"/>
      <c r="BL75" s="570" t="s">
        <v>1047</v>
      </c>
      <c r="BM75" s="569"/>
      <c r="BN75" s="566" t="s">
        <v>1063</v>
      </c>
      <c r="BO75" s="567"/>
      <c r="BP75" s="570" t="s">
        <v>1047</v>
      </c>
      <c r="BQ75" s="569"/>
    </row>
    <row r="76" spans="1:71" s="269" customFormat="1" ht="15.4" customHeight="1" x14ac:dyDescent="0.2">
      <c r="A76" s="355"/>
      <c r="B76" s="16"/>
      <c r="C76" s="356" t="s">
        <v>12</v>
      </c>
      <c r="D76" s="355"/>
      <c r="E76" s="355"/>
      <c r="F76" s="350" t="str">
        <f>IF(E18="","",E18)</f>
        <v/>
      </c>
      <c r="G76" s="355"/>
      <c r="H76" s="355"/>
      <c r="I76" s="356"/>
      <c r="J76" s="352"/>
      <c r="K76" s="268"/>
      <c r="M76" s="121"/>
      <c r="N76" s="169"/>
      <c r="O76" s="170"/>
      <c r="P76" s="168"/>
      <c r="Q76" s="158"/>
      <c r="R76" s="156"/>
      <c r="S76" s="158"/>
      <c r="T76" s="156"/>
      <c r="U76" s="158"/>
      <c r="V76" s="156"/>
      <c r="W76" s="158"/>
      <c r="X76" s="156"/>
      <c r="Y76" s="158"/>
      <c r="Z76" s="156"/>
      <c r="AA76" s="158"/>
      <c r="AB76" s="156"/>
      <c r="AC76" s="158"/>
      <c r="AD76" s="156"/>
      <c r="AE76" s="158"/>
      <c r="AF76" s="156"/>
      <c r="AG76" s="158"/>
      <c r="AH76" s="156"/>
      <c r="AI76" s="158"/>
      <c r="AJ76" s="156"/>
      <c r="AK76" s="158"/>
      <c r="AL76" s="156"/>
      <c r="AM76" s="158"/>
      <c r="AN76" s="156"/>
      <c r="AO76" s="158"/>
      <c r="AP76" s="156"/>
      <c r="AQ76" s="158"/>
      <c r="AR76" s="156"/>
      <c r="AS76" s="158"/>
      <c r="AT76" s="156"/>
      <c r="AU76" s="158"/>
      <c r="AV76" s="156"/>
      <c r="AW76" s="158"/>
      <c r="AX76" s="156"/>
      <c r="AY76" s="158"/>
      <c r="AZ76" s="156"/>
      <c r="BA76" s="158"/>
      <c r="BB76" s="156"/>
      <c r="BC76" s="158"/>
      <c r="BD76" s="156"/>
      <c r="BE76" s="158"/>
      <c r="BF76" s="156"/>
      <c r="BG76" s="158"/>
      <c r="BH76" s="156"/>
      <c r="BI76" s="158"/>
      <c r="BJ76" s="156"/>
      <c r="BK76" s="158"/>
      <c r="BL76" s="156"/>
      <c r="BM76" s="158"/>
      <c r="BN76" s="156"/>
      <c r="BO76" s="158"/>
      <c r="BP76" s="156"/>
      <c r="BQ76" s="158"/>
    </row>
    <row r="77" spans="1:71" s="269" customFormat="1" ht="10.35" customHeight="1" x14ac:dyDescent="0.2">
      <c r="A77" s="355"/>
      <c r="B77" s="16"/>
      <c r="C77" s="355"/>
      <c r="D77" s="355"/>
      <c r="E77" s="355"/>
      <c r="F77" s="355"/>
      <c r="G77" s="355"/>
      <c r="H77" s="355"/>
      <c r="I77" s="355"/>
      <c r="J77" s="355"/>
      <c r="K77" s="268"/>
      <c r="M77" s="121"/>
      <c r="N77" s="171"/>
      <c r="O77" s="172"/>
      <c r="P77" s="115"/>
      <c r="Q77" s="122"/>
      <c r="R77" s="117"/>
      <c r="S77" s="122"/>
      <c r="T77" s="117"/>
      <c r="U77" s="122"/>
      <c r="V77" s="117"/>
      <c r="W77" s="122"/>
      <c r="X77" s="117"/>
      <c r="Y77" s="122"/>
      <c r="Z77" s="117"/>
      <c r="AA77" s="122"/>
      <c r="AB77" s="117"/>
      <c r="AC77" s="122"/>
      <c r="AD77" s="117"/>
      <c r="AE77" s="122"/>
      <c r="AF77" s="117"/>
      <c r="AG77" s="122"/>
      <c r="AH77" s="117"/>
      <c r="AI77" s="122"/>
      <c r="AJ77" s="117"/>
      <c r="AK77" s="122"/>
      <c r="AL77" s="117"/>
      <c r="AM77" s="122"/>
      <c r="AN77" s="117"/>
      <c r="AO77" s="122"/>
      <c r="AP77" s="117"/>
      <c r="AQ77" s="122"/>
      <c r="AR77" s="117"/>
      <c r="AS77" s="122"/>
      <c r="AT77" s="117"/>
      <c r="AU77" s="122"/>
      <c r="AV77" s="117"/>
      <c r="AW77" s="122"/>
      <c r="AX77" s="117"/>
      <c r="AY77" s="122"/>
      <c r="AZ77" s="117"/>
      <c r="BA77" s="122"/>
      <c r="BB77" s="117"/>
      <c r="BC77" s="122"/>
      <c r="BD77" s="117"/>
      <c r="BE77" s="122"/>
      <c r="BF77" s="117"/>
      <c r="BG77" s="122"/>
      <c r="BH77" s="117"/>
      <c r="BI77" s="122"/>
      <c r="BJ77" s="117"/>
      <c r="BK77" s="122"/>
      <c r="BL77" s="117"/>
      <c r="BM77" s="122"/>
      <c r="BN77" s="117"/>
      <c r="BO77" s="122"/>
      <c r="BP77" s="117"/>
      <c r="BQ77" s="122"/>
    </row>
    <row r="78" spans="1:71" s="292" customFormat="1" ht="29.25" customHeight="1" x14ac:dyDescent="0.2">
      <c r="A78" s="290"/>
      <c r="B78" s="60"/>
      <c r="C78" s="61" t="s">
        <v>65</v>
      </c>
      <c r="D78" s="62" t="s">
        <v>34</v>
      </c>
      <c r="E78" s="62" t="s">
        <v>30</v>
      </c>
      <c r="F78" s="62" t="s">
        <v>31</v>
      </c>
      <c r="G78" s="62" t="s">
        <v>66</v>
      </c>
      <c r="H78" s="62" t="s">
        <v>67</v>
      </c>
      <c r="I78" s="62" t="s">
        <v>68</v>
      </c>
      <c r="J78" s="62" t="s">
        <v>56</v>
      </c>
      <c r="K78" s="291"/>
      <c r="M78" s="293"/>
      <c r="N78" s="173" t="s">
        <v>67</v>
      </c>
      <c r="O78" s="174" t="s">
        <v>56</v>
      </c>
      <c r="P78" s="167" t="s">
        <v>67</v>
      </c>
      <c r="Q78" s="160" t="s">
        <v>56</v>
      </c>
      <c r="R78" s="159" t="s">
        <v>67</v>
      </c>
      <c r="S78" s="160" t="s">
        <v>56</v>
      </c>
      <c r="T78" s="159" t="s">
        <v>67</v>
      </c>
      <c r="U78" s="160" t="s">
        <v>56</v>
      </c>
      <c r="V78" s="159" t="s">
        <v>67</v>
      </c>
      <c r="W78" s="160" t="s">
        <v>56</v>
      </c>
      <c r="X78" s="159" t="s">
        <v>67</v>
      </c>
      <c r="Y78" s="160" t="s">
        <v>56</v>
      </c>
      <c r="Z78" s="159" t="s">
        <v>67</v>
      </c>
      <c r="AA78" s="160" t="s">
        <v>56</v>
      </c>
      <c r="AB78" s="159" t="s">
        <v>67</v>
      </c>
      <c r="AC78" s="160" t="s">
        <v>56</v>
      </c>
      <c r="AD78" s="159" t="s">
        <v>67</v>
      </c>
      <c r="AE78" s="160" t="s">
        <v>56</v>
      </c>
      <c r="AF78" s="159" t="s">
        <v>67</v>
      </c>
      <c r="AG78" s="160" t="s">
        <v>56</v>
      </c>
      <c r="AH78" s="159" t="s">
        <v>67</v>
      </c>
      <c r="AI78" s="160" t="s">
        <v>56</v>
      </c>
      <c r="AJ78" s="159" t="s">
        <v>67</v>
      </c>
      <c r="AK78" s="160" t="s">
        <v>56</v>
      </c>
      <c r="AL78" s="159" t="s">
        <v>67</v>
      </c>
      <c r="AM78" s="160" t="s">
        <v>56</v>
      </c>
      <c r="AN78" s="159" t="s">
        <v>67</v>
      </c>
      <c r="AO78" s="160" t="s">
        <v>56</v>
      </c>
      <c r="AP78" s="159" t="s">
        <v>67</v>
      </c>
      <c r="AQ78" s="160" t="s">
        <v>56</v>
      </c>
      <c r="AR78" s="159" t="s">
        <v>67</v>
      </c>
      <c r="AS78" s="160" t="s">
        <v>56</v>
      </c>
      <c r="AT78" s="159" t="s">
        <v>67</v>
      </c>
      <c r="AU78" s="160" t="s">
        <v>56</v>
      </c>
      <c r="AV78" s="159" t="s">
        <v>67</v>
      </c>
      <c r="AW78" s="160" t="s">
        <v>56</v>
      </c>
      <c r="AX78" s="159" t="s">
        <v>67</v>
      </c>
      <c r="AY78" s="160" t="s">
        <v>56</v>
      </c>
      <c r="AZ78" s="159" t="s">
        <v>67</v>
      </c>
      <c r="BA78" s="160" t="s">
        <v>56</v>
      </c>
      <c r="BB78" s="159" t="s">
        <v>67</v>
      </c>
      <c r="BC78" s="160" t="s">
        <v>56</v>
      </c>
      <c r="BD78" s="159" t="s">
        <v>67</v>
      </c>
      <c r="BE78" s="160" t="s">
        <v>56</v>
      </c>
      <c r="BF78" s="159" t="s">
        <v>67</v>
      </c>
      <c r="BG78" s="160" t="s">
        <v>56</v>
      </c>
      <c r="BH78" s="159" t="s">
        <v>67</v>
      </c>
      <c r="BI78" s="160" t="s">
        <v>56</v>
      </c>
      <c r="BJ78" s="159" t="s">
        <v>67</v>
      </c>
      <c r="BK78" s="160" t="s">
        <v>56</v>
      </c>
      <c r="BL78" s="159" t="s">
        <v>67</v>
      </c>
      <c r="BM78" s="160" t="s">
        <v>56</v>
      </c>
      <c r="BN78" s="159" t="s">
        <v>67</v>
      </c>
      <c r="BO78" s="160" t="s">
        <v>56</v>
      </c>
      <c r="BP78" s="159" t="s">
        <v>67</v>
      </c>
      <c r="BQ78" s="160" t="s">
        <v>56</v>
      </c>
      <c r="BR78" s="269"/>
      <c r="BS78" s="269"/>
    </row>
    <row r="79" spans="1:71" s="269" customFormat="1" ht="22.9" customHeight="1" x14ac:dyDescent="0.25">
      <c r="A79" s="355"/>
      <c r="B79" s="16"/>
      <c r="C79" s="34" t="s">
        <v>69</v>
      </c>
      <c r="D79" s="355"/>
      <c r="E79" s="355"/>
      <c r="F79" s="355"/>
      <c r="G79" s="355"/>
      <c r="H79" s="355"/>
      <c r="I79" s="355"/>
      <c r="J79" s="63">
        <f>J80</f>
        <v>0</v>
      </c>
      <c r="K79" s="268"/>
      <c r="M79" s="121"/>
      <c r="N79" s="212"/>
      <c r="O79" s="213">
        <f>O80</f>
        <v>0</v>
      </c>
      <c r="P79" s="212"/>
      <c r="Q79" s="213">
        <f t="shared" ref="Q79" si="127">Q80</f>
        <v>0</v>
      </c>
      <c r="R79" s="212"/>
      <c r="S79" s="213">
        <f t="shared" ref="S79" si="128">S80</f>
        <v>0</v>
      </c>
      <c r="T79" s="212"/>
      <c r="U79" s="213">
        <f t="shared" ref="U79" si="129">U80</f>
        <v>0</v>
      </c>
      <c r="V79" s="212"/>
      <c r="W79" s="213">
        <f t="shared" ref="W79" si="130">W80</f>
        <v>0</v>
      </c>
      <c r="X79" s="212"/>
      <c r="Y79" s="213">
        <f t="shared" ref="Y79" si="131">Y80</f>
        <v>0</v>
      </c>
      <c r="Z79" s="212"/>
      <c r="AA79" s="213">
        <f t="shared" ref="AA79" si="132">AA80</f>
        <v>0</v>
      </c>
      <c r="AB79" s="212"/>
      <c r="AC79" s="213">
        <f t="shared" ref="AC79" si="133">AC80</f>
        <v>0</v>
      </c>
      <c r="AD79" s="212"/>
      <c r="AE79" s="213">
        <f t="shared" ref="AE79" si="134">AE80</f>
        <v>0</v>
      </c>
      <c r="AF79" s="212"/>
      <c r="AG79" s="213">
        <f t="shared" ref="AG79" si="135">AG80</f>
        <v>0</v>
      </c>
      <c r="AH79" s="212"/>
      <c r="AI79" s="213">
        <f t="shared" ref="AI79" si="136">AI80</f>
        <v>0</v>
      </c>
      <c r="AJ79" s="212"/>
      <c r="AK79" s="213">
        <f t="shared" ref="AK79" si="137">AK80</f>
        <v>0</v>
      </c>
      <c r="AL79" s="212"/>
      <c r="AM79" s="213">
        <f t="shared" ref="AM79" si="138">AM80</f>
        <v>0</v>
      </c>
      <c r="AN79" s="212"/>
      <c r="AO79" s="213" t="e">
        <f t="shared" ref="AO79" si="139">AO80</f>
        <v>#REF!</v>
      </c>
      <c r="AP79" s="212"/>
      <c r="AQ79" s="213">
        <f t="shared" ref="AQ79" si="140">AQ80</f>
        <v>0</v>
      </c>
      <c r="AR79" s="212"/>
      <c r="AS79" s="213" t="e">
        <f t="shared" ref="AS79" si="141">AS80</f>
        <v>#REF!</v>
      </c>
      <c r="AT79" s="212"/>
      <c r="AU79" s="213">
        <f t="shared" ref="AU79" si="142">AU80</f>
        <v>0</v>
      </c>
      <c r="AV79" s="212"/>
      <c r="AW79" s="213" t="e">
        <f t="shared" ref="AW79" si="143">AW80</f>
        <v>#REF!</v>
      </c>
      <c r="AX79" s="212"/>
      <c r="AY79" s="213">
        <f t="shared" ref="AY79" si="144">AY80</f>
        <v>0</v>
      </c>
      <c r="AZ79" s="212"/>
      <c r="BA79" s="213" t="e">
        <f t="shared" ref="BA79" si="145">BA80</f>
        <v>#REF!</v>
      </c>
      <c r="BB79" s="212"/>
      <c r="BC79" s="213">
        <f t="shared" ref="BC79" si="146">BC80</f>
        <v>0</v>
      </c>
      <c r="BD79" s="212"/>
      <c r="BE79" s="213" t="e">
        <f t="shared" ref="BE79" si="147">BE80</f>
        <v>#REF!</v>
      </c>
      <c r="BF79" s="212"/>
      <c r="BG79" s="213">
        <f t="shared" ref="BG79" si="148">BG80</f>
        <v>0</v>
      </c>
      <c r="BH79" s="212"/>
      <c r="BI79" s="213" t="e">
        <f t="shared" ref="BI79" si="149">BI80</f>
        <v>#REF!</v>
      </c>
      <c r="BJ79" s="212"/>
      <c r="BK79" s="213">
        <f t="shared" ref="BK79" si="150">BK80</f>
        <v>0</v>
      </c>
      <c r="BL79" s="212"/>
      <c r="BM79" s="213" t="e">
        <f t="shared" ref="BM79" si="151">BM80</f>
        <v>#REF!</v>
      </c>
      <c r="BN79" s="212"/>
      <c r="BO79" s="213">
        <f t="shared" ref="BO79" si="152">BO80</f>
        <v>0</v>
      </c>
      <c r="BP79" s="212"/>
      <c r="BQ79" s="213" t="e">
        <f t="shared" ref="BQ79" si="153">BQ80</f>
        <v>#REF!</v>
      </c>
    </row>
    <row r="80" spans="1:71" s="65" customFormat="1" ht="25.9" customHeight="1" x14ac:dyDescent="0.2">
      <c r="B80" s="64"/>
      <c r="D80" s="66" t="s">
        <v>36</v>
      </c>
      <c r="E80" s="67" t="s">
        <v>1019</v>
      </c>
      <c r="F80" s="67" t="s">
        <v>1024</v>
      </c>
      <c r="J80" s="69">
        <f>J81+J85</f>
        <v>0</v>
      </c>
      <c r="K80" s="294"/>
      <c r="M80" s="295"/>
      <c r="N80" s="175"/>
      <c r="O80" s="214">
        <f>O81+O85</f>
        <v>0</v>
      </c>
      <c r="P80" s="175"/>
      <c r="Q80" s="214">
        <f>Q81+Q85</f>
        <v>0</v>
      </c>
      <c r="R80" s="175"/>
      <c r="S80" s="214">
        <f>S81+S85</f>
        <v>0</v>
      </c>
      <c r="T80" s="175"/>
      <c r="U80" s="214">
        <f>U81+U85</f>
        <v>0</v>
      </c>
      <c r="V80" s="175"/>
      <c r="W80" s="214">
        <f>W81+W85</f>
        <v>0</v>
      </c>
      <c r="X80" s="175"/>
      <c r="Y80" s="214">
        <f>Y81+Y85</f>
        <v>0</v>
      </c>
      <c r="Z80" s="175"/>
      <c r="AA80" s="214">
        <f>AA81+AA85</f>
        <v>0</v>
      </c>
      <c r="AB80" s="175"/>
      <c r="AC80" s="214">
        <f>AC81+AC85</f>
        <v>0</v>
      </c>
      <c r="AD80" s="175"/>
      <c r="AE80" s="214">
        <f>AE81+AE85</f>
        <v>0</v>
      </c>
      <c r="AF80" s="175"/>
      <c r="AG80" s="214">
        <f>AG81+AG85</f>
        <v>0</v>
      </c>
      <c r="AH80" s="175"/>
      <c r="AI80" s="214">
        <f>AI81+AI85</f>
        <v>0</v>
      </c>
      <c r="AJ80" s="175"/>
      <c r="AK80" s="214">
        <f>AK81+AK85</f>
        <v>0</v>
      </c>
      <c r="AL80" s="175"/>
      <c r="AM80" s="214">
        <f>AM81+AM85</f>
        <v>0</v>
      </c>
      <c r="AN80" s="175"/>
      <c r="AO80" s="214" t="e">
        <f>AO81+AO85</f>
        <v>#REF!</v>
      </c>
      <c r="AP80" s="175"/>
      <c r="AQ80" s="214">
        <f>AQ81+AQ85</f>
        <v>0</v>
      </c>
      <c r="AR80" s="175"/>
      <c r="AS80" s="214" t="e">
        <f>AS81+AS85</f>
        <v>#REF!</v>
      </c>
      <c r="AT80" s="175"/>
      <c r="AU80" s="214">
        <f>AU81+AU85</f>
        <v>0</v>
      </c>
      <c r="AV80" s="175"/>
      <c r="AW80" s="214" t="e">
        <f>AW81+AW85</f>
        <v>#REF!</v>
      </c>
      <c r="AX80" s="175"/>
      <c r="AY80" s="214">
        <f>AY81+AY85</f>
        <v>0</v>
      </c>
      <c r="AZ80" s="175"/>
      <c r="BA80" s="214" t="e">
        <f>BA81+BA85</f>
        <v>#REF!</v>
      </c>
      <c r="BB80" s="175"/>
      <c r="BC80" s="214">
        <f>BC81+BC85</f>
        <v>0</v>
      </c>
      <c r="BD80" s="175"/>
      <c r="BE80" s="214" t="e">
        <f>BE81+BE85</f>
        <v>#REF!</v>
      </c>
      <c r="BF80" s="175"/>
      <c r="BG80" s="214">
        <f>BG81+BG85</f>
        <v>0</v>
      </c>
      <c r="BH80" s="175"/>
      <c r="BI80" s="214" t="e">
        <f>BI81+BI85</f>
        <v>#REF!</v>
      </c>
      <c r="BJ80" s="175"/>
      <c r="BK80" s="214">
        <f>BK81+BK85</f>
        <v>0</v>
      </c>
      <c r="BL80" s="175"/>
      <c r="BM80" s="214" t="e">
        <f>BM81+BM85</f>
        <v>#REF!</v>
      </c>
      <c r="BN80" s="175"/>
      <c r="BO80" s="214">
        <f>BO81+BO85</f>
        <v>0</v>
      </c>
      <c r="BP80" s="175"/>
      <c r="BQ80" s="214" t="e">
        <f>BQ81+BQ85</f>
        <v>#REF!</v>
      </c>
      <c r="BR80" s="351"/>
      <c r="BS80" s="269"/>
    </row>
    <row r="81" spans="1:71" s="65" customFormat="1" ht="22.9" customHeight="1" x14ac:dyDescent="0.2">
      <c r="B81" s="64"/>
      <c r="D81" s="66" t="s">
        <v>36</v>
      </c>
      <c r="E81" s="70" t="s">
        <v>37</v>
      </c>
      <c r="F81" s="70" t="s">
        <v>1024</v>
      </c>
      <c r="J81" s="71">
        <f>SUM(J82:J84)</f>
        <v>0</v>
      </c>
      <c r="K81" s="294"/>
      <c r="M81" s="295"/>
      <c r="N81" s="175"/>
      <c r="O81" s="215">
        <f>SUM(O82:O84)</f>
        <v>0</v>
      </c>
      <c r="P81" s="175"/>
      <c r="Q81" s="215">
        <f>SUM(Q82:Q84)</f>
        <v>0</v>
      </c>
      <c r="R81" s="175"/>
      <c r="S81" s="215">
        <f>SUM(S82:S84)</f>
        <v>0</v>
      </c>
      <c r="T81" s="175"/>
      <c r="U81" s="215">
        <f>SUM(U82:U84)</f>
        <v>0</v>
      </c>
      <c r="V81" s="175"/>
      <c r="W81" s="215">
        <f>SUM(W82:W84)</f>
        <v>0</v>
      </c>
      <c r="X81" s="175"/>
      <c r="Y81" s="215">
        <f>SUM(Y82:Y84)</f>
        <v>0</v>
      </c>
      <c r="Z81" s="175"/>
      <c r="AA81" s="215">
        <f>SUM(AA82:AA84)</f>
        <v>0</v>
      </c>
      <c r="AB81" s="175"/>
      <c r="AC81" s="215">
        <f>SUM(AC82:AC84)</f>
        <v>0</v>
      </c>
      <c r="AD81" s="175"/>
      <c r="AE81" s="215">
        <f>SUM(AE82:AE84)</f>
        <v>0</v>
      </c>
      <c r="AF81" s="175"/>
      <c r="AG81" s="215">
        <f>SUM(AG82:AG84)</f>
        <v>0</v>
      </c>
      <c r="AH81" s="175"/>
      <c r="AI81" s="215">
        <f>SUM(AI82:AI84)</f>
        <v>0</v>
      </c>
      <c r="AJ81" s="175"/>
      <c r="AK81" s="215">
        <f>SUM(AK82:AK84)</f>
        <v>0</v>
      </c>
      <c r="AL81" s="175"/>
      <c r="AM81" s="215">
        <f>SUM(AM82:AM84)</f>
        <v>0</v>
      </c>
      <c r="AN81" s="175"/>
      <c r="AO81" s="215" t="e">
        <f>SUM(AO82:AO84)</f>
        <v>#REF!</v>
      </c>
      <c r="AP81" s="175"/>
      <c r="AQ81" s="215">
        <f>SUM(AQ82:AQ84)</f>
        <v>0</v>
      </c>
      <c r="AR81" s="175"/>
      <c r="AS81" s="215" t="e">
        <f>SUM(AS82:AS84)</f>
        <v>#REF!</v>
      </c>
      <c r="AT81" s="175"/>
      <c r="AU81" s="215">
        <f>SUM(AU82:AU84)</f>
        <v>0</v>
      </c>
      <c r="AV81" s="175"/>
      <c r="AW81" s="215" t="e">
        <f>SUM(AW82:AW84)</f>
        <v>#REF!</v>
      </c>
      <c r="AX81" s="175"/>
      <c r="AY81" s="215">
        <f>SUM(AY82:AY84)</f>
        <v>0</v>
      </c>
      <c r="AZ81" s="175"/>
      <c r="BA81" s="215" t="e">
        <f>SUM(BA82:BA84)</f>
        <v>#REF!</v>
      </c>
      <c r="BB81" s="175"/>
      <c r="BC81" s="215">
        <f>SUM(BC82:BC84)</f>
        <v>0</v>
      </c>
      <c r="BD81" s="175"/>
      <c r="BE81" s="215" t="e">
        <f>SUM(BE82:BE84)</f>
        <v>#REF!</v>
      </c>
      <c r="BF81" s="175"/>
      <c r="BG81" s="215">
        <f>SUM(BG82:BG84)</f>
        <v>0</v>
      </c>
      <c r="BH81" s="175"/>
      <c r="BI81" s="215" t="e">
        <f>SUM(BI82:BI84)</f>
        <v>#REF!</v>
      </c>
      <c r="BJ81" s="175"/>
      <c r="BK81" s="215">
        <f>SUM(BK82:BK84)</f>
        <v>0</v>
      </c>
      <c r="BL81" s="175"/>
      <c r="BM81" s="215" t="e">
        <f>SUM(BM82:BM84)</f>
        <v>#REF!</v>
      </c>
      <c r="BN81" s="175"/>
      <c r="BO81" s="215">
        <f>SUM(BO82:BO84)</f>
        <v>0</v>
      </c>
      <c r="BP81" s="175"/>
      <c r="BQ81" s="215" t="e">
        <f>SUM(BQ82:BQ84)</f>
        <v>#REF!</v>
      </c>
      <c r="BR81" s="351"/>
      <c r="BS81" s="351"/>
    </row>
    <row r="82" spans="1:71" s="269" customFormat="1" ht="16.5" customHeight="1" x14ac:dyDescent="0.2">
      <c r="A82" s="355"/>
      <c r="B82" s="16"/>
      <c r="C82" s="72" t="s">
        <v>39</v>
      </c>
      <c r="D82" s="72" t="s">
        <v>73</v>
      </c>
      <c r="E82" s="73" t="s">
        <v>1025</v>
      </c>
      <c r="F82" s="74" t="s">
        <v>1026</v>
      </c>
      <c r="G82" s="75" t="s">
        <v>335</v>
      </c>
      <c r="H82" s="76">
        <v>1</v>
      </c>
      <c r="I82" s="77"/>
      <c r="J82" s="78">
        <f>ROUND(I82*H82,2)</f>
        <v>0</v>
      </c>
      <c r="K82" s="268"/>
      <c r="M82" s="121"/>
      <c r="N82" s="161">
        <v>0</v>
      </c>
      <c r="O82" s="162">
        <f>N82*I82</f>
        <v>0</v>
      </c>
      <c r="P82" s="161">
        <v>0</v>
      </c>
      <c r="Q82" s="162">
        <f>P82*I82</f>
        <v>0</v>
      </c>
      <c r="R82" s="161">
        <f>1/14-0.00000001</f>
        <v>7.142856142857143E-2</v>
      </c>
      <c r="S82" s="162">
        <f>ROUND(R82*I82,2)</f>
        <v>0</v>
      </c>
      <c r="T82" s="161">
        <f>N82+P82</f>
        <v>0</v>
      </c>
      <c r="U82" s="162">
        <f>T82*I82</f>
        <v>0</v>
      </c>
      <c r="V82" s="161">
        <v>7.0000000000000007E-2</v>
      </c>
      <c r="W82" s="162">
        <f>V82*I82</f>
        <v>0</v>
      </c>
      <c r="X82" s="161">
        <f>R82+T82</f>
        <v>7.142856142857143E-2</v>
      </c>
      <c r="Y82" s="162">
        <f>X82*I82</f>
        <v>0</v>
      </c>
      <c r="Z82" s="224">
        <v>7.0000000000000007E-2</v>
      </c>
      <c r="AA82" s="162">
        <f>Z82*I82</f>
        <v>0</v>
      </c>
      <c r="AB82" s="224">
        <f>V82+X82</f>
        <v>0.14142856142857144</v>
      </c>
      <c r="AC82" s="162">
        <f>AB82*I82</f>
        <v>0</v>
      </c>
      <c r="AD82" s="161">
        <v>0</v>
      </c>
      <c r="AE82" s="162">
        <f>AD82*I82</f>
        <v>0</v>
      </c>
      <c r="AF82" s="161">
        <f>Z82+AB82</f>
        <v>0.21142856142857144</v>
      </c>
      <c r="AG82" s="162">
        <f>AF82*I82</f>
        <v>0</v>
      </c>
      <c r="AH82" s="161">
        <v>7.0000000000000007E-2</v>
      </c>
      <c r="AI82" s="162">
        <f>AH82*I82</f>
        <v>0</v>
      </c>
      <c r="AJ82" s="161">
        <f>AD82+AF82</f>
        <v>0.21142856142857144</v>
      </c>
      <c r="AK82" s="162">
        <f>AJ82*I82</f>
        <v>0</v>
      </c>
      <c r="AL82" s="161">
        <v>0</v>
      </c>
      <c r="AM82" s="162">
        <f>AL82*I82</f>
        <v>0</v>
      </c>
      <c r="AN82" s="161" t="e">
        <f>#REF!+#REF!</f>
        <v>#REF!</v>
      </c>
      <c r="AO82" s="162" t="e">
        <f>AN82*I82</f>
        <v>#REF!</v>
      </c>
      <c r="AP82" s="161">
        <v>0</v>
      </c>
      <c r="AQ82" s="162">
        <f>AP82*I82</f>
        <v>0</v>
      </c>
      <c r="AR82" s="161" t="e">
        <f>AL82+AN82</f>
        <v>#REF!</v>
      </c>
      <c r="AS82" s="162" t="e">
        <f>AR82*I82</f>
        <v>#REF!</v>
      </c>
      <c r="AT82" s="161">
        <v>0</v>
      </c>
      <c r="AU82" s="162">
        <f>AT82*I82</f>
        <v>0</v>
      </c>
      <c r="AV82" s="161" t="e">
        <f>AP82+AR82</f>
        <v>#REF!</v>
      </c>
      <c r="AW82" s="162" t="e">
        <f>AV82*I82</f>
        <v>#REF!</v>
      </c>
      <c r="AX82" s="161">
        <v>0</v>
      </c>
      <c r="AY82" s="162">
        <f>AX82*I82</f>
        <v>0</v>
      </c>
      <c r="AZ82" s="161" t="e">
        <f t="shared" ref="AZ82" si="154">AT82+AV82</f>
        <v>#REF!</v>
      </c>
      <c r="BA82" s="162" t="e">
        <f>AZ82*I82</f>
        <v>#REF!</v>
      </c>
      <c r="BB82" s="161">
        <v>0</v>
      </c>
      <c r="BC82" s="162">
        <f>BB82*I82</f>
        <v>0</v>
      </c>
      <c r="BD82" s="161" t="e">
        <f t="shared" ref="BD82" si="155">AX82+AZ82</f>
        <v>#REF!</v>
      </c>
      <c r="BE82" s="162" t="e">
        <f>BD82*I82</f>
        <v>#REF!</v>
      </c>
      <c r="BF82" s="161">
        <v>0</v>
      </c>
      <c r="BG82" s="162">
        <f>BF82*I82</f>
        <v>0</v>
      </c>
      <c r="BH82" s="161" t="e">
        <f t="shared" ref="BH82" si="156">BB82+BD82</f>
        <v>#REF!</v>
      </c>
      <c r="BI82" s="162" t="e">
        <f>BH82*I82</f>
        <v>#REF!</v>
      </c>
      <c r="BJ82" s="161">
        <v>0</v>
      </c>
      <c r="BK82" s="162">
        <f>BJ82*I82</f>
        <v>0</v>
      </c>
      <c r="BL82" s="161" t="e">
        <f t="shared" ref="BL82" si="157">BF82+BH82</f>
        <v>#REF!</v>
      </c>
      <c r="BM82" s="162" t="e">
        <f>BL82*I82</f>
        <v>#REF!</v>
      </c>
      <c r="BN82" s="161">
        <v>0</v>
      </c>
      <c r="BO82" s="162">
        <f>BN82*I82</f>
        <v>0</v>
      </c>
      <c r="BP82" s="161" t="e">
        <f>BJ82+BL82</f>
        <v>#REF!</v>
      </c>
      <c r="BQ82" s="162" t="e">
        <f>BP82*I82</f>
        <v>#REF!</v>
      </c>
      <c r="BR82" s="351"/>
      <c r="BS82" s="351"/>
    </row>
    <row r="83" spans="1:71" s="1" customFormat="1" ht="97.5" hidden="1" x14ac:dyDescent="0.2">
      <c r="A83" s="114"/>
      <c r="B83" s="16"/>
      <c r="C83" s="113"/>
      <c r="D83" s="79" t="s">
        <v>177</v>
      </c>
      <c r="E83" s="113"/>
      <c r="F83" s="80" t="s">
        <v>1027</v>
      </c>
      <c r="G83" s="113"/>
      <c r="H83" s="113"/>
      <c r="I83" s="42"/>
      <c r="J83" s="113"/>
      <c r="K83" s="142"/>
      <c r="M83" s="164"/>
      <c r="N83" s="171"/>
      <c r="O83" s="172"/>
      <c r="P83" s="171"/>
      <c r="Q83" s="172"/>
      <c r="R83" s="171"/>
      <c r="S83" s="172"/>
      <c r="T83" s="171"/>
      <c r="U83" s="172"/>
      <c r="V83" s="171"/>
      <c r="W83" s="172"/>
      <c r="X83" s="171"/>
      <c r="Y83" s="172"/>
      <c r="Z83" s="171"/>
      <c r="AA83" s="172"/>
      <c r="AB83" s="171"/>
      <c r="AC83" s="172"/>
      <c r="AD83" s="171"/>
      <c r="AE83" s="172"/>
      <c r="AF83" s="171"/>
      <c r="AG83" s="172"/>
      <c r="AH83" s="171"/>
      <c r="AI83" s="172"/>
      <c r="AJ83" s="171"/>
      <c r="AK83" s="172"/>
      <c r="AL83" s="171"/>
      <c r="AM83" s="172"/>
      <c r="AN83" s="171"/>
      <c r="AO83" s="172"/>
      <c r="AP83" s="171"/>
      <c r="AQ83" s="172"/>
      <c r="AR83" s="171"/>
      <c r="AS83" s="172"/>
      <c r="AT83" s="171"/>
      <c r="AU83" s="172"/>
      <c r="AV83" s="171"/>
      <c r="AW83" s="172"/>
      <c r="AX83" s="171"/>
      <c r="AY83" s="172"/>
      <c r="AZ83" s="171"/>
      <c r="BA83" s="172"/>
      <c r="BB83" s="171"/>
      <c r="BC83" s="172"/>
      <c r="BD83" s="171"/>
      <c r="BE83" s="172"/>
      <c r="BF83" s="171"/>
      <c r="BG83" s="172"/>
      <c r="BH83" s="171"/>
      <c r="BI83" s="172"/>
      <c r="BJ83" s="171"/>
      <c r="BK83" s="172"/>
      <c r="BL83" s="171"/>
      <c r="BM83" s="172"/>
      <c r="BN83" s="171"/>
      <c r="BO83" s="172"/>
      <c r="BP83" s="171"/>
      <c r="BQ83" s="172"/>
      <c r="BR83" s="112"/>
      <c r="BS83" s="112"/>
    </row>
    <row r="84" spans="1:71" s="1" customFormat="1" ht="39" hidden="1" x14ac:dyDescent="0.2">
      <c r="A84" s="114"/>
      <c r="B84" s="16"/>
      <c r="C84" s="113"/>
      <c r="D84" s="79" t="s">
        <v>177</v>
      </c>
      <c r="E84" s="113"/>
      <c r="F84" s="80" t="s">
        <v>1028</v>
      </c>
      <c r="G84" s="113"/>
      <c r="H84" s="113"/>
      <c r="I84" s="42"/>
      <c r="J84" s="113"/>
      <c r="K84" s="142"/>
      <c r="M84" s="165"/>
      <c r="N84" s="171"/>
      <c r="O84" s="172"/>
      <c r="P84" s="171"/>
      <c r="Q84" s="172"/>
      <c r="R84" s="171"/>
      <c r="S84" s="172"/>
      <c r="T84" s="171"/>
      <c r="U84" s="172"/>
      <c r="V84" s="171"/>
      <c r="W84" s="172"/>
      <c r="X84" s="171"/>
      <c r="Y84" s="172"/>
      <c r="Z84" s="171"/>
      <c r="AA84" s="172"/>
      <c r="AB84" s="171"/>
      <c r="AC84" s="172"/>
      <c r="AD84" s="171"/>
      <c r="AE84" s="172"/>
      <c r="AF84" s="171"/>
      <c r="AG84" s="172"/>
      <c r="AH84" s="171"/>
      <c r="AI84" s="172"/>
      <c r="AJ84" s="171"/>
      <c r="AK84" s="172"/>
      <c r="AL84" s="171"/>
      <c r="AM84" s="172"/>
      <c r="AN84" s="171"/>
      <c r="AO84" s="172"/>
      <c r="AP84" s="171"/>
      <c r="AQ84" s="172"/>
      <c r="AR84" s="171"/>
      <c r="AS84" s="172"/>
      <c r="AT84" s="171"/>
      <c r="AU84" s="172"/>
      <c r="AV84" s="171"/>
      <c r="AW84" s="172"/>
      <c r="AX84" s="171"/>
      <c r="AY84" s="172"/>
      <c r="AZ84" s="171"/>
      <c r="BA84" s="172"/>
      <c r="BB84" s="171"/>
      <c r="BC84" s="172"/>
      <c r="BD84" s="171"/>
      <c r="BE84" s="172"/>
      <c r="BF84" s="171"/>
      <c r="BG84" s="172"/>
      <c r="BH84" s="171"/>
      <c r="BI84" s="172"/>
      <c r="BJ84" s="171"/>
      <c r="BK84" s="172"/>
      <c r="BL84" s="171"/>
      <c r="BM84" s="172"/>
      <c r="BN84" s="171"/>
      <c r="BO84" s="172"/>
      <c r="BP84" s="171"/>
      <c r="BQ84" s="172"/>
      <c r="BR84" s="112"/>
      <c r="BS84" s="112"/>
    </row>
    <row r="85" spans="1:71" s="65" customFormat="1" ht="22.9" customHeight="1" x14ac:dyDescent="0.2">
      <c r="B85" s="64"/>
      <c r="D85" s="66" t="s">
        <v>36</v>
      </c>
      <c r="E85" s="70" t="s">
        <v>1029</v>
      </c>
      <c r="F85" s="70" t="s">
        <v>1030</v>
      </c>
      <c r="I85" s="68"/>
      <c r="J85" s="71">
        <f>SUM(J86:J99)</f>
        <v>0</v>
      </c>
      <c r="K85" s="294"/>
      <c r="M85" s="296"/>
      <c r="N85" s="175"/>
      <c r="O85" s="215">
        <f>SUM(O86:O99)</f>
        <v>0</v>
      </c>
      <c r="P85" s="175"/>
      <c r="Q85" s="215">
        <f>SUM(Q86:Q99)</f>
        <v>0</v>
      </c>
      <c r="R85" s="175"/>
      <c r="S85" s="215">
        <f>SUM(S86:S99)</f>
        <v>0</v>
      </c>
      <c r="T85" s="175"/>
      <c r="U85" s="215">
        <f>SUM(U86:U99)</f>
        <v>0</v>
      </c>
      <c r="V85" s="175"/>
      <c r="W85" s="215">
        <f>SUM(W86:W99)</f>
        <v>0</v>
      </c>
      <c r="X85" s="175"/>
      <c r="Y85" s="215">
        <f>SUM(Y86:Y99)</f>
        <v>0</v>
      </c>
      <c r="Z85" s="225"/>
      <c r="AA85" s="215">
        <f>SUM(AA86:AA99)</f>
        <v>0</v>
      </c>
      <c r="AB85" s="225"/>
      <c r="AC85" s="215">
        <f>SUM(AC86:AC99)</f>
        <v>0</v>
      </c>
      <c r="AD85" s="175"/>
      <c r="AE85" s="215">
        <f>SUM(AE86:AE99)</f>
        <v>0</v>
      </c>
      <c r="AF85" s="175"/>
      <c r="AG85" s="215">
        <f>SUM(AG86:AG99)</f>
        <v>0</v>
      </c>
      <c r="AH85" s="175"/>
      <c r="AI85" s="215">
        <f>SUM(AI86:AI99)</f>
        <v>0</v>
      </c>
      <c r="AJ85" s="175"/>
      <c r="AK85" s="215">
        <f>SUM(AK86:AK99)</f>
        <v>0</v>
      </c>
      <c r="AL85" s="175"/>
      <c r="AM85" s="215">
        <f>SUM(AM86:AM99)</f>
        <v>0</v>
      </c>
      <c r="AN85" s="175"/>
      <c r="AO85" s="215" t="e">
        <f>SUM(AO86:AO99)</f>
        <v>#REF!</v>
      </c>
      <c r="AP85" s="175"/>
      <c r="AQ85" s="215">
        <f>SUM(AQ86:AQ99)</f>
        <v>0</v>
      </c>
      <c r="AR85" s="175"/>
      <c r="AS85" s="215" t="e">
        <f>SUM(AS86:AS99)</f>
        <v>#REF!</v>
      </c>
      <c r="AT85" s="175"/>
      <c r="AU85" s="215">
        <f>SUM(AU86:AU99)</f>
        <v>0</v>
      </c>
      <c r="AV85" s="175"/>
      <c r="AW85" s="215" t="e">
        <f>SUM(AW86:AW99)</f>
        <v>#REF!</v>
      </c>
      <c r="AX85" s="175"/>
      <c r="AY85" s="215">
        <f>SUM(AY86:AY99)</f>
        <v>0</v>
      </c>
      <c r="AZ85" s="175"/>
      <c r="BA85" s="215" t="e">
        <f>SUM(BA86:BA99)</f>
        <v>#REF!</v>
      </c>
      <c r="BB85" s="175"/>
      <c r="BC85" s="215">
        <f>SUM(BC86:BC99)</f>
        <v>0</v>
      </c>
      <c r="BD85" s="175"/>
      <c r="BE85" s="215" t="e">
        <f>SUM(BE86:BE99)</f>
        <v>#REF!</v>
      </c>
      <c r="BF85" s="175"/>
      <c r="BG85" s="215">
        <f>SUM(BG86:BG99)</f>
        <v>0</v>
      </c>
      <c r="BH85" s="175"/>
      <c r="BI85" s="215" t="e">
        <f>SUM(BI86:BI99)</f>
        <v>#REF!</v>
      </c>
      <c r="BJ85" s="175"/>
      <c r="BK85" s="215">
        <f>SUM(BK86:BK99)</f>
        <v>0</v>
      </c>
      <c r="BL85" s="175"/>
      <c r="BM85" s="215" t="e">
        <f>SUM(BM86:BM99)</f>
        <v>#REF!</v>
      </c>
      <c r="BN85" s="175"/>
      <c r="BO85" s="215">
        <f>SUM(BO86:BO99)</f>
        <v>0</v>
      </c>
      <c r="BP85" s="175"/>
      <c r="BQ85" s="215" t="e">
        <f>SUM(BQ86:BQ99)</f>
        <v>#REF!</v>
      </c>
      <c r="BR85" s="351"/>
      <c r="BS85" s="351"/>
    </row>
    <row r="86" spans="1:71" s="1" customFormat="1" ht="39" hidden="1" x14ac:dyDescent="0.2">
      <c r="A86" s="114"/>
      <c r="B86" s="16"/>
      <c r="C86" s="113"/>
      <c r="D86" s="79" t="s">
        <v>177</v>
      </c>
      <c r="E86" s="113"/>
      <c r="F86" s="80" t="s">
        <v>1031</v>
      </c>
      <c r="G86" s="113"/>
      <c r="H86" s="113"/>
      <c r="I86" s="42"/>
      <c r="J86" s="113"/>
      <c r="K86" s="142"/>
      <c r="M86" s="165"/>
      <c r="N86" s="171"/>
      <c r="O86" s="172"/>
      <c r="P86" s="171"/>
      <c r="Q86" s="172"/>
      <c r="R86" s="171"/>
      <c r="S86" s="172"/>
      <c r="T86" s="171"/>
      <c r="U86" s="172"/>
      <c r="V86" s="171"/>
      <c r="W86" s="172"/>
      <c r="X86" s="171"/>
      <c r="Y86" s="172"/>
      <c r="Z86" s="171"/>
      <c r="AA86" s="172"/>
      <c r="AB86" s="171"/>
      <c r="AC86" s="172"/>
      <c r="AD86" s="171"/>
      <c r="AE86" s="172"/>
      <c r="AF86" s="171"/>
      <c r="AG86" s="172"/>
      <c r="AH86" s="171"/>
      <c r="AI86" s="172"/>
      <c r="AJ86" s="171"/>
      <c r="AK86" s="172"/>
      <c r="AL86" s="171"/>
      <c r="AM86" s="172"/>
      <c r="AN86" s="171"/>
      <c r="AO86" s="172"/>
      <c r="AP86" s="171"/>
      <c r="AQ86" s="172"/>
      <c r="AR86" s="171"/>
      <c r="AS86" s="172"/>
      <c r="AT86" s="171"/>
      <c r="AU86" s="172"/>
      <c r="AV86" s="171"/>
      <c r="AW86" s="172"/>
      <c r="AX86" s="171"/>
      <c r="AY86" s="172"/>
      <c r="AZ86" s="171"/>
      <c r="BA86" s="172"/>
      <c r="BB86" s="171"/>
      <c r="BC86" s="172"/>
      <c r="BD86" s="171"/>
      <c r="BE86" s="172"/>
      <c r="BF86" s="171"/>
      <c r="BG86" s="172"/>
      <c r="BH86" s="171"/>
      <c r="BI86" s="172"/>
      <c r="BJ86" s="171"/>
      <c r="BK86" s="172"/>
      <c r="BL86" s="171"/>
      <c r="BM86" s="172"/>
      <c r="BN86" s="171"/>
      <c r="BO86" s="172"/>
      <c r="BP86" s="171"/>
      <c r="BQ86" s="172"/>
      <c r="BR86" s="112"/>
      <c r="BS86" s="112"/>
    </row>
    <row r="87" spans="1:71" s="269" customFormat="1" ht="24" x14ac:dyDescent="0.2">
      <c r="A87" s="355"/>
      <c r="B87" s="16"/>
      <c r="C87" s="72">
        <v>2</v>
      </c>
      <c r="D87" s="72" t="s">
        <v>73</v>
      </c>
      <c r="E87" s="73" t="s">
        <v>2269</v>
      </c>
      <c r="F87" s="74" t="s">
        <v>2270</v>
      </c>
      <c r="G87" s="75" t="s">
        <v>335</v>
      </c>
      <c r="H87" s="76">
        <v>1</v>
      </c>
      <c r="I87" s="77"/>
      <c r="J87" s="78">
        <f>ROUND(I87*H87,2)</f>
        <v>0</v>
      </c>
      <c r="K87" s="268"/>
      <c r="M87" s="297"/>
      <c r="N87" s="115"/>
      <c r="O87" s="121"/>
      <c r="P87" s="115"/>
      <c r="Q87" s="121"/>
      <c r="R87" s="115"/>
      <c r="S87" s="121"/>
      <c r="T87" s="115"/>
      <c r="U87" s="121"/>
      <c r="V87" s="115"/>
      <c r="W87" s="121"/>
      <c r="X87" s="115"/>
      <c r="Y87" s="121"/>
      <c r="Z87" s="115"/>
      <c r="AA87" s="121"/>
      <c r="AB87" s="115"/>
      <c r="AC87" s="121"/>
      <c r="AD87" s="115"/>
      <c r="AE87" s="121"/>
      <c r="AF87" s="115"/>
      <c r="AG87" s="121"/>
      <c r="AH87" s="115"/>
      <c r="AI87" s="121"/>
      <c r="AJ87" s="115"/>
      <c r="AK87" s="121"/>
      <c r="AL87" s="115"/>
      <c r="AM87" s="121"/>
      <c r="AN87" s="115"/>
      <c r="AO87" s="121"/>
      <c r="AP87" s="115"/>
      <c r="AQ87" s="121"/>
      <c r="AR87" s="115"/>
      <c r="AS87" s="121"/>
      <c r="AT87" s="115"/>
      <c r="AU87" s="121"/>
      <c r="AV87" s="115"/>
      <c r="AW87" s="121"/>
      <c r="AX87" s="115"/>
      <c r="AY87" s="121"/>
      <c r="AZ87" s="115"/>
      <c r="BA87" s="121"/>
      <c r="BB87" s="115"/>
      <c r="BC87" s="121"/>
      <c r="BD87" s="115"/>
      <c r="BE87" s="121"/>
      <c r="BF87" s="115"/>
      <c r="BG87" s="121"/>
      <c r="BH87" s="115"/>
      <c r="BI87" s="121"/>
      <c r="BJ87" s="115"/>
      <c r="BK87" s="121"/>
      <c r="BL87" s="115"/>
      <c r="BM87" s="121"/>
      <c r="BN87" s="115"/>
      <c r="BO87" s="121"/>
      <c r="BP87" s="115"/>
      <c r="BQ87" s="121"/>
      <c r="BR87" s="351"/>
      <c r="BS87" s="351"/>
    </row>
    <row r="88" spans="1:71" s="269" customFormat="1" ht="16.5" customHeight="1" x14ac:dyDescent="0.2">
      <c r="A88" s="355"/>
      <c r="B88" s="16"/>
      <c r="C88" s="72">
        <v>3</v>
      </c>
      <c r="D88" s="72" t="s">
        <v>73</v>
      </c>
      <c r="E88" s="73" t="s">
        <v>1032</v>
      </c>
      <c r="F88" s="74" t="s">
        <v>1033</v>
      </c>
      <c r="G88" s="75" t="s">
        <v>335</v>
      </c>
      <c r="H88" s="76">
        <v>1</v>
      </c>
      <c r="I88" s="77"/>
      <c r="J88" s="78">
        <f>ROUND(I88*H88,2)</f>
        <v>0</v>
      </c>
      <c r="K88" s="268"/>
      <c r="M88" s="297"/>
      <c r="N88" s="161">
        <v>0</v>
      </c>
      <c r="O88" s="162">
        <f>N88*I88</f>
        <v>0</v>
      </c>
      <c r="P88" s="161">
        <v>0</v>
      </c>
      <c r="Q88" s="162">
        <f>P88*I88</f>
        <v>0</v>
      </c>
      <c r="R88" s="161">
        <v>0.3</v>
      </c>
      <c r="S88" s="162">
        <f>ROUND(R88*I88,2)</f>
        <v>0</v>
      </c>
      <c r="T88" s="161">
        <f>N88+P88</f>
        <v>0</v>
      </c>
      <c r="U88" s="162">
        <f>T88*I88</f>
        <v>0</v>
      </c>
      <c r="V88" s="161">
        <v>0.3</v>
      </c>
      <c r="W88" s="162">
        <f>V88*I88</f>
        <v>0</v>
      </c>
      <c r="X88" s="161">
        <f>R88+T88</f>
        <v>0.3</v>
      </c>
      <c r="Y88" s="162">
        <f>X88*I88</f>
        <v>0</v>
      </c>
      <c r="Z88" s="224">
        <v>0.1</v>
      </c>
      <c r="AA88" s="162">
        <f>Z88*I88</f>
        <v>0</v>
      </c>
      <c r="AB88" s="224">
        <f>V88+X88</f>
        <v>0.6</v>
      </c>
      <c r="AC88" s="162">
        <f>AB88*I88</f>
        <v>0</v>
      </c>
      <c r="AD88" s="161">
        <v>0</v>
      </c>
      <c r="AE88" s="162">
        <f>AD88*I88</f>
        <v>0</v>
      </c>
      <c r="AF88" s="161">
        <f>Z88+AB88</f>
        <v>0.7</v>
      </c>
      <c r="AG88" s="162">
        <f>AF88*I88</f>
        <v>0</v>
      </c>
      <c r="AH88" s="161">
        <v>0.1</v>
      </c>
      <c r="AI88" s="162">
        <f>AH88*I88</f>
        <v>0</v>
      </c>
      <c r="AJ88" s="161">
        <f>AD88+AF88</f>
        <v>0.7</v>
      </c>
      <c r="AK88" s="162">
        <f>AJ88*I88</f>
        <v>0</v>
      </c>
      <c r="AL88" s="161">
        <v>0</v>
      </c>
      <c r="AM88" s="162">
        <f>AL88*I88</f>
        <v>0</v>
      </c>
      <c r="AN88" s="161" t="e">
        <f>#REF!+#REF!</f>
        <v>#REF!</v>
      </c>
      <c r="AO88" s="162" t="e">
        <f>AN88*I88</f>
        <v>#REF!</v>
      </c>
      <c r="AP88" s="161">
        <v>0</v>
      </c>
      <c r="AQ88" s="162">
        <f>AP88*I88</f>
        <v>0</v>
      </c>
      <c r="AR88" s="161" t="e">
        <f>AL88+AN88</f>
        <v>#REF!</v>
      </c>
      <c r="AS88" s="162" t="e">
        <f>AR88*I88</f>
        <v>#REF!</v>
      </c>
      <c r="AT88" s="161">
        <v>0</v>
      </c>
      <c r="AU88" s="162">
        <f>AT88*I88</f>
        <v>0</v>
      </c>
      <c r="AV88" s="161" t="e">
        <f>AP88+AR88</f>
        <v>#REF!</v>
      </c>
      <c r="AW88" s="162" t="e">
        <f>AV88*I88</f>
        <v>#REF!</v>
      </c>
      <c r="AX88" s="161">
        <v>0</v>
      </c>
      <c r="AY88" s="162">
        <f>AX88*I88</f>
        <v>0</v>
      </c>
      <c r="AZ88" s="161" t="e">
        <f t="shared" ref="AZ88" si="158">AT88+AV88</f>
        <v>#REF!</v>
      </c>
      <c r="BA88" s="162" t="e">
        <f>AZ88*I88</f>
        <v>#REF!</v>
      </c>
      <c r="BB88" s="161">
        <v>0</v>
      </c>
      <c r="BC88" s="162">
        <f>BB88*I88</f>
        <v>0</v>
      </c>
      <c r="BD88" s="161" t="e">
        <f t="shared" ref="BD88" si="159">AX88+AZ88</f>
        <v>#REF!</v>
      </c>
      <c r="BE88" s="162" t="e">
        <f>BD88*I88</f>
        <v>#REF!</v>
      </c>
      <c r="BF88" s="161">
        <v>0</v>
      </c>
      <c r="BG88" s="162">
        <f>BF88*I88</f>
        <v>0</v>
      </c>
      <c r="BH88" s="161" t="e">
        <f t="shared" ref="BH88" si="160">BB88+BD88</f>
        <v>#REF!</v>
      </c>
      <c r="BI88" s="162" t="e">
        <f>BH88*I88</f>
        <v>#REF!</v>
      </c>
      <c r="BJ88" s="161">
        <v>0</v>
      </c>
      <c r="BK88" s="162">
        <f>BJ88*I88</f>
        <v>0</v>
      </c>
      <c r="BL88" s="161" t="e">
        <f t="shared" ref="BL88" si="161">BF88+BH88</f>
        <v>#REF!</v>
      </c>
      <c r="BM88" s="162" t="e">
        <f>BL88*I88</f>
        <v>#REF!</v>
      </c>
      <c r="BN88" s="161">
        <v>0</v>
      </c>
      <c r="BO88" s="162">
        <f>BN88*I88</f>
        <v>0</v>
      </c>
      <c r="BP88" s="161" t="e">
        <f>BJ88+BL88</f>
        <v>#REF!</v>
      </c>
      <c r="BQ88" s="162" t="e">
        <f>BP88*I88</f>
        <v>#REF!</v>
      </c>
      <c r="BR88" s="351"/>
      <c r="BS88" s="351"/>
    </row>
    <row r="89" spans="1:71" s="1" customFormat="1" ht="68.25" hidden="1" x14ac:dyDescent="0.2">
      <c r="A89" s="114"/>
      <c r="B89" s="16"/>
      <c r="C89" s="113"/>
      <c r="D89" s="79" t="s">
        <v>177</v>
      </c>
      <c r="E89" s="113"/>
      <c r="F89" s="80" t="s">
        <v>1034</v>
      </c>
      <c r="G89" s="113"/>
      <c r="H89" s="113"/>
      <c r="I89" s="42"/>
      <c r="J89" s="113"/>
      <c r="K89" s="142"/>
      <c r="M89" s="165"/>
      <c r="N89" s="171"/>
      <c r="O89" s="172"/>
      <c r="P89" s="171"/>
      <c r="Q89" s="172"/>
      <c r="R89" s="171"/>
      <c r="S89" s="172"/>
      <c r="T89" s="171"/>
      <c r="U89" s="172"/>
      <c r="V89" s="171"/>
      <c r="W89" s="172"/>
      <c r="X89" s="171"/>
      <c r="Y89" s="172"/>
      <c r="Z89" s="171"/>
      <c r="AA89" s="172"/>
      <c r="AB89" s="171"/>
      <c r="AC89" s="172"/>
      <c r="AD89" s="171"/>
      <c r="AE89" s="172"/>
      <c r="AF89" s="171"/>
      <c r="AG89" s="172"/>
      <c r="AH89" s="171"/>
      <c r="AI89" s="172"/>
      <c r="AJ89" s="171"/>
      <c r="AK89" s="172"/>
      <c r="AL89" s="171"/>
      <c r="AM89" s="172"/>
      <c r="AN89" s="171"/>
      <c r="AO89" s="172"/>
      <c r="AP89" s="171"/>
      <c r="AQ89" s="172"/>
      <c r="AR89" s="171"/>
      <c r="AS89" s="172"/>
      <c r="AT89" s="171"/>
      <c r="AU89" s="172"/>
      <c r="AV89" s="171"/>
      <c r="AW89" s="172"/>
      <c r="AX89" s="171"/>
      <c r="AY89" s="172"/>
      <c r="AZ89" s="171"/>
      <c r="BA89" s="172"/>
      <c r="BB89" s="171"/>
      <c r="BC89" s="172"/>
      <c r="BD89" s="171"/>
      <c r="BE89" s="172"/>
      <c r="BF89" s="171"/>
      <c r="BG89" s="172"/>
      <c r="BH89" s="171"/>
      <c r="BI89" s="172"/>
      <c r="BJ89" s="171"/>
      <c r="BK89" s="172"/>
      <c r="BL89" s="171"/>
      <c r="BM89" s="172"/>
      <c r="BN89" s="171"/>
      <c r="BO89" s="172"/>
      <c r="BP89" s="171"/>
      <c r="BQ89" s="172"/>
      <c r="BR89" s="112"/>
      <c r="BS89" s="112"/>
    </row>
    <row r="90" spans="1:71" s="269" customFormat="1" ht="16.5" customHeight="1" x14ac:dyDescent="0.2">
      <c r="A90" s="355"/>
      <c r="B90" s="16"/>
      <c r="C90" s="72">
        <v>4</v>
      </c>
      <c r="D90" s="72" t="s">
        <v>73</v>
      </c>
      <c r="E90" s="73" t="s">
        <v>1035</v>
      </c>
      <c r="F90" s="74" t="s">
        <v>1146</v>
      </c>
      <c r="G90" s="75" t="s">
        <v>335</v>
      </c>
      <c r="H90" s="76">
        <v>1</v>
      </c>
      <c r="I90" s="77"/>
      <c r="J90" s="78">
        <f>ROUND(I90*H90,2)</f>
        <v>0</v>
      </c>
      <c r="K90" s="268"/>
      <c r="M90" s="297"/>
      <c r="N90" s="161">
        <v>0</v>
      </c>
      <c r="O90" s="162">
        <f>N90*I90</f>
        <v>0</v>
      </c>
      <c r="P90" s="161">
        <v>0</v>
      </c>
      <c r="Q90" s="162">
        <f>P90*I90</f>
        <v>0</v>
      </c>
      <c r="R90" s="161">
        <v>0</v>
      </c>
      <c r="S90" s="162">
        <f>ROUND(R90*I90,2)</f>
        <v>0</v>
      </c>
      <c r="T90" s="161">
        <f>N90+P90</f>
        <v>0</v>
      </c>
      <c r="U90" s="162">
        <f>T90*I90</f>
        <v>0</v>
      </c>
      <c r="V90" s="161">
        <v>0</v>
      </c>
      <c r="W90" s="162">
        <f>V90*I90</f>
        <v>0</v>
      </c>
      <c r="X90" s="161">
        <f>R90+T90</f>
        <v>0</v>
      </c>
      <c r="Y90" s="162">
        <f>X90*I90</f>
        <v>0</v>
      </c>
      <c r="Z90" s="224">
        <v>0</v>
      </c>
      <c r="AA90" s="162">
        <f>Z90*I90</f>
        <v>0</v>
      </c>
      <c r="AB90" s="224">
        <f>V90+X90</f>
        <v>0</v>
      </c>
      <c r="AC90" s="162">
        <f>AB90*I90</f>
        <v>0</v>
      </c>
      <c r="AD90" s="161">
        <v>0</v>
      </c>
      <c r="AE90" s="162">
        <f>AD90*I90</f>
        <v>0</v>
      </c>
      <c r="AF90" s="161">
        <f>Z90+AB90</f>
        <v>0</v>
      </c>
      <c r="AG90" s="162">
        <f>AF90*I90</f>
        <v>0</v>
      </c>
      <c r="AH90" s="161">
        <v>0</v>
      </c>
      <c r="AI90" s="162">
        <f>AH90*I90</f>
        <v>0</v>
      </c>
      <c r="AJ90" s="161">
        <f>AD90+AF90</f>
        <v>0</v>
      </c>
      <c r="AK90" s="162">
        <f>AJ90*I90</f>
        <v>0</v>
      </c>
      <c r="AL90" s="161">
        <v>0</v>
      </c>
      <c r="AM90" s="162">
        <f>AL90*I90</f>
        <v>0</v>
      </c>
      <c r="AN90" s="161" t="e">
        <f>#REF!+#REF!</f>
        <v>#REF!</v>
      </c>
      <c r="AO90" s="162" t="e">
        <f>AN90*I90</f>
        <v>#REF!</v>
      </c>
      <c r="AP90" s="161">
        <v>0</v>
      </c>
      <c r="AQ90" s="162">
        <f>AP90*I90</f>
        <v>0</v>
      </c>
      <c r="AR90" s="161" t="e">
        <f>AL90+AN90</f>
        <v>#REF!</v>
      </c>
      <c r="AS90" s="162" t="e">
        <f>AR90*I90</f>
        <v>#REF!</v>
      </c>
      <c r="AT90" s="161">
        <v>0</v>
      </c>
      <c r="AU90" s="162">
        <f>AT90*I90</f>
        <v>0</v>
      </c>
      <c r="AV90" s="161" t="e">
        <f>AP90+AR90</f>
        <v>#REF!</v>
      </c>
      <c r="AW90" s="162" t="e">
        <f>AV90*I90</f>
        <v>#REF!</v>
      </c>
      <c r="AX90" s="161">
        <v>0</v>
      </c>
      <c r="AY90" s="162">
        <f>AX90*I90</f>
        <v>0</v>
      </c>
      <c r="AZ90" s="161" t="e">
        <f t="shared" ref="AZ90" si="162">AT90+AV90</f>
        <v>#REF!</v>
      </c>
      <c r="BA90" s="162" t="e">
        <f>AZ90*I90</f>
        <v>#REF!</v>
      </c>
      <c r="BB90" s="161">
        <v>0</v>
      </c>
      <c r="BC90" s="162">
        <f>BB90*I90</f>
        <v>0</v>
      </c>
      <c r="BD90" s="161" t="e">
        <f t="shared" ref="BD90" si="163">AX90+AZ90</f>
        <v>#REF!</v>
      </c>
      <c r="BE90" s="162" t="e">
        <f>BD90*I90</f>
        <v>#REF!</v>
      </c>
      <c r="BF90" s="161">
        <v>0</v>
      </c>
      <c r="BG90" s="162">
        <f>BF90*I90</f>
        <v>0</v>
      </c>
      <c r="BH90" s="161" t="e">
        <f t="shared" ref="BH90" si="164">BB90+BD90</f>
        <v>#REF!</v>
      </c>
      <c r="BI90" s="162" t="e">
        <f>BH90*I90</f>
        <v>#REF!</v>
      </c>
      <c r="BJ90" s="161">
        <v>0</v>
      </c>
      <c r="BK90" s="162">
        <f>BJ90*I90</f>
        <v>0</v>
      </c>
      <c r="BL90" s="161" t="e">
        <f t="shared" ref="BL90" si="165">BF90+BH90</f>
        <v>#REF!</v>
      </c>
      <c r="BM90" s="162" t="e">
        <f>BL90*I90</f>
        <v>#REF!</v>
      </c>
      <c r="BN90" s="161">
        <v>0</v>
      </c>
      <c r="BO90" s="162">
        <f>BN90*I90</f>
        <v>0</v>
      </c>
      <c r="BP90" s="161" t="e">
        <f>BJ90+BL90</f>
        <v>#REF!</v>
      </c>
      <c r="BQ90" s="162" t="e">
        <f>BP90*I90</f>
        <v>#REF!</v>
      </c>
      <c r="BR90" s="351"/>
      <c r="BS90" s="351"/>
    </row>
    <row r="91" spans="1:71" s="1" customFormat="1" ht="48.75" hidden="1" x14ac:dyDescent="0.2">
      <c r="A91" s="114"/>
      <c r="B91" s="16"/>
      <c r="C91" s="113"/>
      <c r="D91" s="79" t="s">
        <v>177</v>
      </c>
      <c r="E91" s="113"/>
      <c r="F91" s="80" t="s">
        <v>1036</v>
      </c>
      <c r="G91" s="113"/>
      <c r="H91" s="113"/>
      <c r="I91" s="42"/>
      <c r="J91" s="113"/>
      <c r="K91" s="142"/>
      <c r="M91" s="165"/>
      <c r="N91" s="171"/>
      <c r="O91" s="172"/>
      <c r="P91" s="171"/>
      <c r="Q91" s="172"/>
      <c r="R91" s="171"/>
      <c r="S91" s="172"/>
      <c r="T91" s="171"/>
      <c r="U91" s="172"/>
      <c r="V91" s="171"/>
      <c r="W91" s="172"/>
      <c r="X91" s="171"/>
      <c r="Y91" s="172"/>
      <c r="Z91" s="171"/>
      <c r="AA91" s="172"/>
      <c r="AB91" s="171"/>
      <c r="AC91" s="172"/>
      <c r="AD91" s="171"/>
      <c r="AE91" s="172"/>
      <c r="AF91" s="171"/>
      <c r="AG91" s="172"/>
      <c r="AH91" s="171"/>
      <c r="AI91" s="172"/>
      <c r="AJ91" s="171"/>
      <c r="AK91" s="172"/>
      <c r="AL91" s="171"/>
      <c r="AM91" s="172"/>
      <c r="AN91" s="171"/>
      <c r="AO91" s="172"/>
      <c r="AP91" s="171"/>
      <c r="AQ91" s="172"/>
      <c r="AR91" s="171"/>
      <c r="AS91" s="172"/>
      <c r="AT91" s="171"/>
      <c r="AU91" s="172"/>
      <c r="AV91" s="171"/>
      <c r="AW91" s="172"/>
      <c r="AX91" s="171"/>
      <c r="AY91" s="172"/>
      <c r="AZ91" s="171"/>
      <c r="BA91" s="172"/>
      <c r="BB91" s="171"/>
      <c r="BC91" s="172"/>
      <c r="BD91" s="171"/>
      <c r="BE91" s="172"/>
      <c r="BF91" s="171"/>
      <c r="BG91" s="172"/>
      <c r="BH91" s="171"/>
      <c r="BI91" s="172"/>
      <c r="BJ91" s="171"/>
      <c r="BK91" s="172"/>
      <c r="BL91" s="171"/>
      <c r="BM91" s="172"/>
      <c r="BN91" s="171"/>
      <c r="BO91" s="172"/>
      <c r="BP91" s="171"/>
      <c r="BQ91" s="172"/>
      <c r="BR91" s="112"/>
      <c r="BS91" s="112"/>
    </row>
    <row r="92" spans="1:71" s="269" customFormat="1" ht="16.5" customHeight="1" x14ac:dyDescent="0.2">
      <c r="A92" s="355"/>
      <c r="B92" s="16"/>
      <c r="C92" s="72">
        <v>5</v>
      </c>
      <c r="D92" s="72" t="s">
        <v>73</v>
      </c>
      <c r="E92" s="73" t="s">
        <v>1037</v>
      </c>
      <c r="F92" s="74" t="s">
        <v>1038</v>
      </c>
      <c r="G92" s="75" t="s">
        <v>335</v>
      </c>
      <c r="H92" s="76">
        <v>1</v>
      </c>
      <c r="I92" s="77"/>
      <c r="J92" s="78">
        <f>ROUND(I92*H92,2)</f>
        <v>0</v>
      </c>
      <c r="K92" s="268"/>
      <c r="M92" s="297"/>
      <c r="N92" s="161">
        <v>0</v>
      </c>
      <c r="O92" s="162">
        <f>N92*I92</f>
        <v>0</v>
      </c>
      <c r="P92" s="161">
        <v>0</v>
      </c>
      <c r="Q92" s="162">
        <f>P92*I92</f>
        <v>0</v>
      </c>
      <c r="R92" s="161">
        <v>0</v>
      </c>
      <c r="S92" s="162">
        <f>ROUND(R92*I92,2)</f>
        <v>0</v>
      </c>
      <c r="T92" s="161">
        <f>N92+P92</f>
        <v>0</v>
      </c>
      <c r="U92" s="162">
        <f>T92*I92</f>
        <v>0</v>
      </c>
      <c r="V92" s="161">
        <v>0</v>
      </c>
      <c r="W92" s="162">
        <f>V92*I92</f>
        <v>0</v>
      </c>
      <c r="X92" s="161">
        <f>R92+T92</f>
        <v>0</v>
      </c>
      <c r="Y92" s="162">
        <f>X92*I92</f>
        <v>0</v>
      </c>
      <c r="Z92" s="224">
        <v>0</v>
      </c>
      <c r="AA92" s="162">
        <f>Z92*I92</f>
        <v>0</v>
      </c>
      <c r="AB92" s="224">
        <f>V92+X92</f>
        <v>0</v>
      </c>
      <c r="AC92" s="162">
        <f>AB92*I92</f>
        <v>0</v>
      </c>
      <c r="AD92" s="161">
        <v>0</v>
      </c>
      <c r="AE92" s="162">
        <f>AD92*I92</f>
        <v>0</v>
      </c>
      <c r="AF92" s="161">
        <f>Z92+AB92</f>
        <v>0</v>
      </c>
      <c r="AG92" s="162">
        <f>AF92*I92</f>
        <v>0</v>
      </c>
      <c r="AH92" s="161">
        <v>0</v>
      </c>
      <c r="AI92" s="162">
        <f>AH92*I92</f>
        <v>0</v>
      </c>
      <c r="AJ92" s="161">
        <f>AD92+AF92</f>
        <v>0</v>
      </c>
      <c r="AK92" s="162">
        <f>AJ92*I92</f>
        <v>0</v>
      </c>
      <c r="AL92" s="161">
        <v>0</v>
      </c>
      <c r="AM92" s="162">
        <f>AL92*I92</f>
        <v>0</v>
      </c>
      <c r="AN92" s="161" t="e">
        <f>#REF!+#REF!</f>
        <v>#REF!</v>
      </c>
      <c r="AO92" s="162" t="e">
        <f>AN92*I92</f>
        <v>#REF!</v>
      </c>
      <c r="AP92" s="161">
        <v>0</v>
      </c>
      <c r="AQ92" s="162">
        <f>AP92*I92</f>
        <v>0</v>
      </c>
      <c r="AR92" s="161" t="e">
        <f>AL92+AN92</f>
        <v>#REF!</v>
      </c>
      <c r="AS92" s="162" t="e">
        <f>AR92*I92</f>
        <v>#REF!</v>
      </c>
      <c r="AT92" s="161">
        <v>0</v>
      </c>
      <c r="AU92" s="162">
        <f>AT92*I92</f>
        <v>0</v>
      </c>
      <c r="AV92" s="161" t="e">
        <f>AP92+AR92</f>
        <v>#REF!</v>
      </c>
      <c r="AW92" s="162" t="e">
        <f>AV92*I92</f>
        <v>#REF!</v>
      </c>
      <c r="AX92" s="161">
        <v>0</v>
      </c>
      <c r="AY92" s="162">
        <f>AX92*I92</f>
        <v>0</v>
      </c>
      <c r="AZ92" s="161" t="e">
        <f t="shared" ref="AZ92" si="166">AT92+AV92</f>
        <v>#REF!</v>
      </c>
      <c r="BA92" s="162" t="e">
        <f>AZ92*I92</f>
        <v>#REF!</v>
      </c>
      <c r="BB92" s="161">
        <v>0</v>
      </c>
      <c r="BC92" s="162">
        <f>BB92*I92</f>
        <v>0</v>
      </c>
      <c r="BD92" s="161" t="e">
        <f t="shared" ref="BD92" si="167">AX92+AZ92</f>
        <v>#REF!</v>
      </c>
      <c r="BE92" s="162" t="e">
        <f>BD92*I92</f>
        <v>#REF!</v>
      </c>
      <c r="BF92" s="161">
        <v>0</v>
      </c>
      <c r="BG92" s="162">
        <f>BF92*I92</f>
        <v>0</v>
      </c>
      <c r="BH92" s="161" t="e">
        <f t="shared" ref="BH92" si="168">BB92+BD92</f>
        <v>#REF!</v>
      </c>
      <c r="BI92" s="162" t="e">
        <f>BH92*I92</f>
        <v>#REF!</v>
      </c>
      <c r="BJ92" s="161">
        <v>0</v>
      </c>
      <c r="BK92" s="162">
        <f>BJ92*I92</f>
        <v>0</v>
      </c>
      <c r="BL92" s="161" t="e">
        <f t="shared" ref="BL92" si="169">BF92+BH92</f>
        <v>#REF!</v>
      </c>
      <c r="BM92" s="162" t="e">
        <f>BL92*I92</f>
        <v>#REF!</v>
      </c>
      <c r="BN92" s="161">
        <v>0</v>
      </c>
      <c r="BO92" s="162">
        <f>BN92*I92</f>
        <v>0</v>
      </c>
      <c r="BP92" s="161" t="e">
        <f>BJ92+BL92</f>
        <v>#REF!</v>
      </c>
      <c r="BQ92" s="162" t="e">
        <f>BP92*I92</f>
        <v>#REF!</v>
      </c>
      <c r="BR92" s="351"/>
      <c r="BS92" s="351"/>
    </row>
    <row r="93" spans="1:71" s="1" customFormat="1" ht="39" hidden="1" x14ac:dyDescent="0.2">
      <c r="A93" s="114"/>
      <c r="B93" s="16"/>
      <c r="C93" s="113"/>
      <c r="D93" s="79" t="s">
        <v>177</v>
      </c>
      <c r="E93" s="113"/>
      <c r="F93" s="80" t="s">
        <v>1039</v>
      </c>
      <c r="G93" s="113"/>
      <c r="H93" s="113"/>
      <c r="I93" s="42"/>
      <c r="J93" s="113"/>
      <c r="K93" s="142"/>
      <c r="M93" s="164"/>
      <c r="N93" s="171"/>
      <c r="O93" s="172"/>
      <c r="P93" s="171"/>
      <c r="Q93" s="172"/>
      <c r="R93" s="171"/>
      <c r="S93" s="172"/>
      <c r="T93" s="171"/>
      <c r="U93" s="172"/>
      <c r="V93" s="171"/>
      <c r="W93" s="172"/>
      <c r="X93" s="171"/>
      <c r="Y93" s="172"/>
      <c r="Z93" s="171"/>
      <c r="AA93" s="172"/>
      <c r="AB93" s="171"/>
      <c r="AC93" s="172"/>
      <c r="AD93" s="171"/>
      <c r="AE93" s="172"/>
      <c r="AF93" s="171"/>
      <c r="AG93" s="172"/>
      <c r="AH93" s="171"/>
      <c r="AI93" s="172"/>
      <c r="AJ93" s="171"/>
      <c r="AK93" s="172"/>
      <c r="AL93" s="171"/>
      <c r="AM93" s="172"/>
      <c r="AN93" s="171"/>
      <c r="AO93" s="172"/>
      <c r="AP93" s="171"/>
      <c r="AQ93" s="172"/>
      <c r="AR93" s="171"/>
      <c r="AS93" s="172"/>
      <c r="AT93" s="171"/>
      <c r="AU93" s="172"/>
      <c r="AV93" s="171"/>
      <c r="AW93" s="172"/>
      <c r="AX93" s="171"/>
      <c r="AY93" s="172"/>
      <c r="AZ93" s="171"/>
      <c r="BA93" s="172"/>
      <c r="BB93" s="171"/>
      <c r="BC93" s="172"/>
      <c r="BD93" s="171"/>
      <c r="BE93" s="172"/>
      <c r="BF93" s="171"/>
      <c r="BG93" s="172"/>
      <c r="BH93" s="171"/>
      <c r="BI93" s="172"/>
      <c r="BJ93" s="171"/>
      <c r="BK93" s="172"/>
      <c r="BL93" s="171"/>
      <c r="BM93" s="172"/>
      <c r="BN93" s="171"/>
      <c r="BO93" s="172"/>
      <c r="BP93" s="171"/>
      <c r="BQ93" s="172"/>
      <c r="BR93" s="112"/>
      <c r="BS93" s="112"/>
    </row>
    <row r="94" spans="1:71" s="269" customFormat="1" ht="16.5" customHeight="1" x14ac:dyDescent="0.2">
      <c r="A94" s="355"/>
      <c r="B94" s="16"/>
      <c r="C94" s="72">
        <v>6</v>
      </c>
      <c r="D94" s="72" t="s">
        <v>73</v>
      </c>
      <c r="E94" s="73" t="s">
        <v>1040</v>
      </c>
      <c r="F94" s="74" t="s">
        <v>1041</v>
      </c>
      <c r="G94" s="75" t="s">
        <v>335</v>
      </c>
      <c r="H94" s="76">
        <v>1</v>
      </c>
      <c r="I94" s="77"/>
      <c r="J94" s="78">
        <f>ROUND(I94*H94,2)</f>
        <v>0</v>
      </c>
      <c r="K94" s="268"/>
      <c r="M94" s="121"/>
      <c r="N94" s="161">
        <v>0</v>
      </c>
      <c r="O94" s="162">
        <f>N94*I94</f>
        <v>0</v>
      </c>
      <c r="P94" s="161">
        <v>0</v>
      </c>
      <c r="Q94" s="162">
        <f>P94*I94</f>
        <v>0</v>
      </c>
      <c r="R94" s="161">
        <v>0</v>
      </c>
      <c r="S94" s="162">
        <f>ROUND(R94*I94,2)</f>
        <v>0</v>
      </c>
      <c r="T94" s="161">
        <f>N94+P94</f>
        <v>0</v>
      </c>
      <c r="U94" s="162">
        <f>T94*I94</f>
        <v>0</v>
      </c>
      <c r="V94" s="161">
        <v>0</v>
      </c>
      <c r="W94" s="162">
        <f>V94*I94</f>
        <v>0</v>
      </c>
      <c r="X94" s="161">
        <f>R94+T94</f>
        <v>0</v>
      </c>
      <c r="Y94" s="162">
        <f>X94*I94</f>
        <v>0</v>
      </c>
      <c r="Z94" s="224">
        <v>0</v>
      </c>
      <c r="AA94" s="162">
        <f>Z94*I94</f>
        <v>0</v>
      </c>
      <c r="AB94" s="224">
        <f>V94+X94</f>
        <v>0</v>
      </c>
      <c r="AC94" s="162">
        <f>AB94*I94</f>
        <v>0</v>
      </c>
      <c r="AD94" s="161">
        <v>0</v>
      </c>
      <c r="AE94" s="162">
        <f>AD94*I94</f>
        <v>0</v>
      </c>
      <c r="AF94" s="161">
        <f>Z94+AB94</f>
        <v>0</v>
      </c>
      <c r="AG94" s="162">
        <f>AF94*I94</f>
        <v>0</v>
      </c>
      <c r="AH94" s="161">
        <v>0</v>
      </c>
      <c r="AI94" s="162">
        <f>AH94*I94</f>
        <v>0</v>
      </c>
      <c r="AJ94" s="161">
        <f>AD94+AF94</f>
        <v>0</v>
      </c>
      <c r="AK94" s="162">
        <f>AJ94*I94</f>
        <v>0</v>
      </c>
      <c r="AL94" s="161">
        <v>0</v>
      </c>
      <c r="AM94" s="162">
        <f>AL94*I94</f>
        <v>0</v>
      </c>
      <c r="AN94" s="161" t="e">
        <f>#REF!+#REF!</f>
        <v>#REF!</v>
      </c>
      <c r="AO94" s="162" t="e">
        <f>AN94*I94</f>
        <v>#REF!</v>
      </c>
      <c r="AP94" s="161">
        <v>0</v>
      </c>
      <c r="AQ94" s="162">
        <f>AP94*I94</f>
        <v>0</v>
      </c>
      <c r="AR94" s="161" t="e">
        <f>AL94+AN94</f>
        <v>#REF!</v>
      </c>
      <c r="AS94" s="162" t="e">
        <f>AR94*I94</f>
        <v>#REF!</v>
      </c>
      <c r="AT94" s="161">
        <v>0</v>
      </c>
      <c r="AU94" s="162">
        <f>AT94*I94</f>
        <v>0</v>
      </c>
      <c r="AV94" s="161" t="e">
        <f>AP94+AR94</f>
        <v>#REF!</v>
      </c>
      <c r="AW94" s="162" t="e">
        <f>AV94*I94</f>
        <v>#REF!</v>
      </c>
      <c r="AX94" s="161">
        <v>0</v>
      </c>
      <c r="AY94" s="162">
        <f>AX94*I94</f>
        <v>0</v>
      </c>
      <c r="AZ94" s="161" t="e">
        <f t="shared" ref="AZ94" si="170">AT94+AV94</f>
        <v>#REF!</v>
      </c>
      <c r="BA94" s="162" t="e">
        <f>AZ94*I94</f>
        <v>#REF!</v>
      </c>
      <c r="BB94" s="161">
        <v>0</v>
      </c>
      <c r="BC94" s="162">
        <f>BB94*I94</f>
        <v>0</v>
      </c>
      <c r="BD94" s="161" t="e">
        <f t="shared" ref="BD94" si="171">AX94+AZ94</f>
        <v>#REF!</v>
      </c>
      <c r="BE94" s="162" t="e">
        <f>BD94*I94</f>
        <v>#REF!</v>
      </c>
      <c r="BF94" s="161">
        <v>0</v>
      </c>
      <c r="BG94" s="162">
        <f>BF94*I94</f>
        <v>0</v>
      </c>
      <c r="BH94" s="161" t="e">
        <f t="shared" ref="BH94" si="172">BB94+BD94</f>
        <v>#REF!</v>
      </c>
      <c r="BI94" s="162" t="e">
        <f>BH94*I94</f>
        <v>#REF!</v>
      </c>
      <c r="BJ94" s="161">
        <v>0</v>
      </c>
      <c r="BK94" s="162">
        <f>BJ94*I94</f>
        <v>0</v>
      </c>
      <c r="BL94" s="161" t="e">
        <f t="shared" ref="BL94" si="173">BF94+BH94</f>
        <v>#REF!</v>
      </c>
      <c r="BM94" s="162" t="e">
        <f>BL94*I94</f>
        <v>#REF!</v>
      </c>
      <c r="BN94" s="161">
        <v>0</v>
      </c>
      <c r="BO94" s="162">
        <f>BN94*I94</f>
        <v>0</v>
      </c>
      <c r="BP94" s="161" t="e">
        <f>BJ94+BL94</f>
        <v>#REF!</v>
      </c>
      <c r="BQ94" s="162" t="e">
        <f>BP94*I94</f>
        <v>#REF!</v>
      </c>
      <c r="BR94" s="351"/>
      <c r="BS94" s="351"/>
    </row>
    <row r="95" spans="1:71" s="1" customFormat="1" ht="39" hidden="1" x14ac:dyDescent="0.2">
      <c r="A95" s="114"/>
      <c r="B95" s="16"/>
      <c r="C95" s="113"/>
      <c r="D95" s="79" t="s">
        <v>177</v>
      </c>
      <c r="E95" s="113"/>
      <c r="F95" s="80" t="s">
        <v>1042</v>
      </c>
      <c r="G95" s="113"/>
      <c r="H95" s="113"/>
      <c r="I95" s="42"/>
      <c r="J95" s="113"/>
      <c r="K95" s="142"/>
      <c r="M95" s="165"/>
      <c r="N95" s="171"/>
      <c r="O95" s="172"/>
      <c r="P95" s="171"/>
      <c r="Q95" s="172"/>
      <c r="R95" s="171"/>
      <c r="S95" s="172"/>
      <c r="T95" s="171"/>
      <c r="U95" s="172"/>
      <c r="V95" s="171"/>
      <c r="W95" s="172"/>
      <c r="X95" s="171"/>
      <c r="Y95" s="172"/>
      <c r="Z95" s="171"/>
      <c r="AA95" s="172"/>
      <c r="AB95" s="171"/>
      <c r="AC95" s="172"/>
      <c r="AD95" s="171"/>
      <c r="AE95" s="172"/>
      <c r="AF95" s="171"/>
      <c r="AG95" s="172"/>
      <c r="AH95" s="171"/>
      <c r="AI95" s="172"/>
      <c r="AJ95" s="171"/>
      <c r="AK95" s="172"/>
      <c r="AL95" s="171"/>
      <c r="AM95" s="172"/>
      <c r="AN95" s="171"/>
      <c r="AO95" s="172"/>
      <c r="AP95" s="171"/>
      <c r="AQ95" s="172"/>
      <c r="AR95" s="171"/>
      <c r="AS95" s="172"/>
      <c r="AT95" s="171"/>
      <c r="AU95" s="172"/>
      <c r="AV95" s="171"/>
      <c r="AW95" s="172"/>
      <c r="AX95" s="171"/>
      <c r="AY95" s="172"/>
      <c r="AZ95" s="171"/>
      <c r="BA95" s="172"/>
      <c r="BB95" s="171"/>
      <c r="BC95" s="172"/>
      <c r="BD95" s="171"/>
      <c r="BE95" s="172"/>
      <c r="BF95" s="171"/>
      <c r="BG95" s="172"/>
      <c r="BH95" s="171"/>
      <c r="BI95" s="172"/>
      <c r="BJ95" s="171"/>
      <c r="BK95" s="172"/>
      <c r="BL95" s="171"/>
      <c r="BM95" s="172"/>
      <c r="BN95" s="171"/>
      <c r="BO95" s="172"/>
      <c r="BP95" s="171"/>
      <c r="BQ95" s="172"/>
      <c r="BR95" s="112"/>
      <c r="BS95" s="112"/>
    </row>
    <row r="96" spans="1:71" s="1" customFormat="1" ht="29.25" hidden="1" x14ac:dyDescent="0.2">
      <c r="A96" s="114"/>
      <c r="B96" s="16"/>
      <c r="C96" s="113"/>
      <c r="D96" s="79" t="s">
        <v>177</v>
      </c>
      <c r="E96" s="113"/>
      <c r="F96" s="80" t="s">
        <v>1043</v>
      </c>
      <c r="G96" s="113"/>
      <c r="H96" s="113"/>
      <c r="I96" s="42"/>
      <c r="J96" s="113"/>
      <c r="K96" s="142"/>
      <c r="M96" s="164"/>
      <c r="N96" s="171"/>
      <c r="O96" s="172"/>
      <c r="P96" s="171"/>
      <c r="Q96" s="172"/>
      <c r="R96" s="171"/>
      <c r="S96" s="172"/>
      <c r="T96" s="171"/>
      <c r="U96" s="172"/>
      <c r="V96" s="171"/>
      <c r="W96" s="172"/>
      <c r="X96" s="171"/>
      <c r="Y96" s="172"/>
      <c r="Z96" s="171"/>
      <c r="AA96" s="172"/>
      <c r="AB96" s="171"/>
      <c r="AC96" s="172"/>
      <c r="AD96" s="171"/>
      <c r="AE96" s="172"/>
      <c r="AF96" s="171"/>
      <c r="AG96" s="172"/>
      <c r="AH96" s="171"/>
      <c r="AI96" s="172"/>
      <c r="AJ96" s="171"/>
      <c r="AK96" s="172"/>
      <c r="AL96" s="171"/>
      <c r="AM96" s="172"/>
      <c r="AN96" s="171"/>
      <c r="AO96" s="172"/>
      <c r="AP96" s="171"/>
      <c r="AQ96" s="172"/>
      <c r="AR96" s="171"/>
      <c r="AS96" s="172"/>
      <c r="AT96" s="171"/>
      <c r="AU96" s="172"/>
      <c r="AV96" s="171"/>
      <c r="AW96" s="172"/>
      <c r="AX96" s="171"/>
      <c r="AY96" s="172"/>
      <c r="AZ96" s="171"/>
      <c r="BA96" s="172"/>
      <c r="BB96" s="171"/>
      <c r="BC96" s="172"/>
      <c r="BD96" s="171"/>
      <c r="BE96" s="172"/>
      <c r="BF96" s="171"/>
      <c r="BG96" s="172"/>
      <c r="BH96" s="171"/>
      <c r="BI96" s="172"/>
      <c r="BJ96" s="171"/>
      <c r="BK96" s="172"/>
      <c r="BL96" s="171"/>
      <c r="BM96" s="172"/>
      <c r="BN96" s="171"/>
      <c r="BO96" s="172"/>
      <c r="BP96" s="171"/>
      <c r="BQ96" s="172"/>
      <c r="BR96" s="112"/>
      <c r="BS96" s="112"/>
    </row>
    <row r="97" spans="1:71" s="1" customFormat="1" ht="39" hidden="1" x14ac:dyDescent="0.2">
      <c r="A97" s="114"/>
      <c r="B97" s="16"/>
      <c r="C97" s="113"/>
      <c r="D97" s="79" t="s">
        <v>177</v>
      </c>
      <c r="E97" s="113"/>
      <c r="F97" s="80" t="s">
        <v>1044</v>
      </c>
      <c r="G97" s="113"/>
      <c r="H97" s="113"/>
      <c r="I97" s="42"/>
      <c r="J97" s="113"/>
      <c r="K97" s="142"/>
      <c r="M97" s="165"/>
      <c r="N97" s="171"/>
      <c r="O97" s="172"/>
      <c r="P97" s="171"/>
      <c r="Q97" s="172"/>
      <c r="R97" s="171"/>
      <c r="S97" s="172"/>
      <c r="T97" s="171"/>
      <c r="U97" s="172"/>
      <c r="V97" s="171"/>
      <c r="W97" s="172"/>
      <c r="X97" s="171"/>
      <c r="Y97" s="172"/>
      <c r="Z97" s="171"/>
      <c r="AA97" s="172"/>
      <c r="AB97" s="171"/>
      <c r="AC97" s="172"/>
      <c r="AD97" s="171"/>
      <c r="AE97" s="172"/>
      <c r="AF97" s="171"/>
      <c r="AG97" s="172"/>
      <c r="AH97" s="171"/>
      <c r="AI97" s="172"/>
      <c r="AJ97" s="171"/>
      <c r="AK97" s="172"/>
      <c r="AL97" s="171"/>
      <c r="AM97" s="172"/>
      <c r="AN97" s="171"/>
      <c r="AO97" s="172"/>
      <c r="AP97" s="171"/>
      <c r="AQ97" s="172"/>
      <c r="AR97" s="171"/>
      <c r="AS97" s="172"/>
      <c r="AT97" s="171"/>
      <c r="AU97" s="172"/>
      <c r="AV97" s="171"/>
      <c r="AW97" s="172"/>
      <c r="AX97" s="171"/>
      <c r="AY97" s="172"/>
      <c r="AZ97" s="171"/>
      <c r="BA97" s="172"/>
      <c r="BB97" s="171"/>
      <c r="BC97" s="172"/>
      <c r="BD97" s="171"/>
      <c r="BE97" s="172"/>
      <c r="BF97" s="171"/>
      <c r="BG97" s="172"/>
      <c r="BH97" s="171"/>
      <c r="BI97" s="172"/>
      <c r="BJ97" s="171"/>
      <c r="BK97" s="172"/>
      <c r="BL97" s="171"/>
      <c r="BM97" s="172"/>
      <c r="BN97" s="171"/>
      <c r="BO97" s="172"/>
      <c r="BP97" s="171"/>
      <c r="BQ97" s="172"/>
      <c r="BR97" s="112"/>
      <c r="BS97" s="112"/>
    </row>
    <row r="98" spans="1:71" s="1" customFormat="1" ht="58.5" hidden="1" x14ac:dyDescent="0.2">
      <c r="A98" s="114"/>
      <c r="B98" s="16"/>
      <c r="C98" s="113"/>
      <c r="D98" s="79" t="s">
        <v>177</v>
      </c>
      <c r="E98" s="113"/>
      <c r="F98" s="80" t="s">
        <v>1045</v>
      </c>
      <c r="G98" s="113"/>
      <c r="H98" s="113"/>
      <c r="I98" s="42"/>
      <c r="J98" s="113"/>
      <c r="K98" s="142"/>
      <c r="M98" s="165"/>
      <c r="N98" s="171"/>
      <c r="O98" s="172"/>
      <c r="P98" s="171"/>
      <c r="Q98" s="172"/>
      <c r="R98" s="171"/>
      <c r="S98" s="172"/>
      <c r="T98" s="171"/>
      <c r="U98" s="172"/>
      <c r="V98" s="171"/>
      <c r="W98" s="172"/>
      <c r="X98" s="171"/>
      <c r="Y98" s="172"/>
      <c r="Z98" s="171"/>
      <c r="AA98" s="172"/>
      <c r="AB98" s="171"/>
      <c r="AC98" s="172"/>
      <c r="AD98" s="171"/>
      <c r="AE98" s="172"/>
      <c r="AF98" s="171"/>
      <c r="AG98" s="172"/>
      <c r="AH98" s="171"/>
      <c r="AI98" s="172"/>
      <c r="AJ98" s="171"/>
      <c r="AK98" s="172"/>
      <c r="AL98" s="171"/>
      <c r="AM98" s="172"/>
      <c r="AN98" s="171"/>
      <c r="AO98" s="172"/>
      <c r="AP98" s="171"/>
      <c r="AQ98" s="172"/>
      <c r="AR98" s="171"/>
      <c r="AS98" s="172"/>
      <c r="AT98" s="171"/>
      <c r="AU98" s="172"/>
      <c r="AV98" s="171"/>
      <c r="AW98" s="172"/>
      <c r="AX98" s="171"/>
      <c r="AY98" s="172"/>
      <c r="AZ98" s="171"/>
      <c r="BA98" s="172"/>
      <c r="BB98" s="171"/>
      <c r="BC98" s="172"/>
      <c r="BD98" s="171"/>
      <c r="BE98" s="172"/>
      <c r="BF98" s="171"/>
      <c r="BG98" s="172"/>
      <c r="BH98" s="171"/>
      <c r="BI98" s="172"/>
      <c r="BJ98" s="171"/>
      <c r="BK98" s="172"/>
      <c r="BL98" s="171"/>
      <c r="BM98" s="172"/>
      <c r="BN98" s="171"/>
      <c r="BO98" s="172"/>
      <c r="BP98" s="171"/>
      <c r="BQ98" s="172"/>
      <c r="BR98" s="112"/>
      <c r="BS98" s="112"/>
    </row>
    <row r="99" spans="1:71" s="1" customFormat="1" ht="19.5" hidden="1" x14ac:dyDescent="0.2">
      <c r="A99" s="114"/>
      <c r="B99" s="16"/>
      <c r="C99" s="113"/>
      <c r="D99" s="79" t="s">
        <v>177</v>
      </c>
      <c r="E99" s="113"/>
      <c r="F99" s="80" t="s">
        <v>1046</v>
      </c>
      <c r="G99" s="113"/>
      <c r="H99" s="113"/>
      <c r="I99" s="42"/>
      <c r="J99" s="113"/>
      <c r="K99" s="142"/>
      <c r="M99" s="164"/>
      <c r="N99" s="171"/>
      <c r="O99" s="172"/>
      <c r="P99" s="171"/>
      <c r="Q99" s="172"/>
      <c r="R99" s="171"/>
      <c r="S99" s="172"/>
      <c r="T99" s="171"/>
      <c r="U99" s="172"/>
      <c r="V99" s="171"/>
      <c r="W99" s="172"/>
      <c r="X99" s="171"/>
      <c r="Y99" s="172"/>
      <c r="Z99" s="171"/>
      <c r="AA99" s="172"/>
      <c r="AB99" s="171"/>
      <c r="AC99" s="172"/>
      <c r="AD99" s="171"/>
      <c r="AE99" s="172"/>
      <c r="AF99" s="171"/>
      <c r="AG99" s="172"/>
      <c r="AH99" s="171"/>
      <c r="AI99" s="172"/>
      <c r="AJ99" s="171"/>
      <c r="AK99" s="172"/>
      <c r="AL99" s="171"/>
      <c r="AM99" s="172"/>
      <c r="AN99" s="171"/>
      <c r="AO99" s="172"/>
      <c r="AP99" s="171"/>
      <c r="AQ99" s="172"/>
      <c r="AR99" s="171"/>
      <c r="AS99" s="172"/>
      <c r="AT99" s="171"/>
      <c r="AU99" s="172"/>
      <c r="AV99" s="171"/>
      <c r="AW99" s="172"/>
      <c r="AX99" s="171"/>
      <c r="AY99" s="172"/>
      <c r="AZ99" s="171"/>
      <c r="BA99" s="172"/>
      <c r="BB99" s="171"/>
      <c r="BC99" s="172"/>
      <c r="BD99" s="171"/>
      <c r="BE99" s="172"/>
      <c r="BF99" s="171"/>
      <c r="BG99" s="172"/>
      <c r="BH99" s="171"/>
      <c r="BI99" s="172"/>
      <c r="BJ99" s="171"/>
      <c r="BK99" s="172"/>
      <c r="BL99" s="171"/>
      <c r="BM99" s="172"/>
      <c r="BN99" s="171"/>
      <c r="BO99" s="172"/>
      <c r="BP99" s="171"/>
      <c r="BQ99" s="172"/>
      <c r="BR99" s="112"/>
      <c r="BS99" s="112"/>
    </row>
    <row r="100" spans="1:71" s="269" customFormat="1" ht="7.15" customHeight="1" thickBot="1" x14ac:dyDescent="0.25">
      <c r="A100" s="355"/>
      <c r="B100" s="23"/>
      <c r="C100" s="24"/>
      <c r="D100" s="24"/>
      <c r="E100" s="24"/>
      <c r="F100" s="24"/>
      <c r="G100" s="24"/>
      <c r="H100" s="24"/>
      <c r="I100" s="24"/>
      <c r="J100" s="24"/>
      <c r="K100" s="284"/>
      <c r="M100" s="297"/>
      <c r="N100" s="179"/>
      <c r="O100" s="181"/>
      <c r="P100" s="179"/>
      <c r="Q100" s="181"/>
      <c r="R100" s="179"/>
      <c r="S100" s="181"/>
      <c r="T100" s="179"/>
      <c r="U100" s="181"/>
      <c r="V100" s="179"/>
      <c r="W100" s="181"/>
      <c r="X100" s="179"/>
      <c r="Y100" s="181"/>
      <c r="Z100" s="179"/>
      <c r="AA100" s="181"/>
      <c r="AB100" s="179"/>
      <c r="AC100" s="181"/>
      <c r="AD100" s="179"/>
      <c r="AE100" s="181"/>
      <c r="AF100" s="179"/>
      <c r="AG100" s="181"/>
      <c r="AH100" s="179"/>
      <c r="AI100" s="181"/>
      <c r="AJ100" s="179"/>
      <c r="AK100" s="181"/>
      <c r="AL100" s="179"/>
      <c r="AM100" s="181"/>
      <c r="AN100" s="179"/>
      <c r="AO100" s="181"/>
      <c r="AP100" s="179"/>
      <c r="AQ100" s="181"/>
      <c r="AR100" s="179"/>
      <c r="AS100" s="181"/>
      <c r="AT100" s="179"/>
      <c r="AU100" s="181"/>
      <c r="AV100" s="179"/>
      <c r="AW100" s="181"/>
      <c r="AX100" s="179"/>
      <c r="AY100" s="181"/>
      <c r="AZ100" s="179"/>
      <c r="BA100" s="181"/>
      <c r="BB100" s="179"/>
      <c r="BC100" s="181"/>
      <c r="BD100" s="179"/>
      <c r="BE100" s="181"/>
      <c r="BF100" s="179"/>
      <c r="BG100" s="181"/>
      <c r="BH100" s="179"/>
      <c r="BI100" s="181"/>
      <c r="BJ100" s="179"/>
      <c r="BK100" s="181"/>
      <c r="BL100" s="179"/>
      <c r="BM100" s="181"/>
      <c r="BN100" s="179"/>
      <c r="BO100" s="181"/>
      <c r="BP100" s="179"/>
      <c r="BQ100" s="181"/>
      <c r="BR100" s="351"/>
      <c r="BS100" s="351"/>
    </row>
    <row r="101" spans="1:71" s="265" customFormat="1" x14ac:dyDescent="0.2">
      <c r="M101" s="296"/>
      <c r="N101" s="221"/>
      <c r="O101" s="120"/>
      <c r="P101" s="115"/>
      <c r="Q101" s="222"/>
      <c r="R101" s="115"/>
      <c r="S101" s="222"/>
      <c r="T101" s="115"/>
      <c r="U101" s="222"/>
      <c r="V101" s="115"/>
      <c r="W101" s="222"/>
      <c r="X101" s="115"/>
      <c r="Y101" s="222"/>
      <c r="Z101" s="115"/>
      <c r="AA101" s="222"/>
      <c r="AB101" s="115"/>
      <c r="AC101" s="222"/>
      <c r="AD101" s="115"/>
      <c r="AE101" s="222"/>
      <c r="AF101" s="115"/>
      <c r="AG101" s="222"/>
      <c r="AH101" s="115"/>
      <c r="AI101" s="222"/>
      <c r="AJ101" s="115"/>
      <c r="AK101" s="222"/>
      <c r="AL101" s="115"/>
      <c r="AM101" s="222"/>
      <c r="AN101" s="115"/>
      <c r="AO101" s="222"/>
      <c r="AP101" s="115"/>
      <c r="AQ101" s="222"/>
      <c r="AR101" s="115"/>
      <c r="AS101" s="222"/>
      <c r="AT101" s="115"/>
      <c r="AU101" s="222"/>
      <c r="AV101" s="115"/>
      <c r="AW101" s="222"/>
      <c r="AX101" s="115"/>
      <c r="AY101" s="222"/>
      <c r="AZ101" s="115"/>
      <c r="BA101" s="222"/>
      <c r="BB101" s="115"/>
      <c r="BC101" s="222"/>
      <c r="BD101" s="115"/>
      <c r="BE101" s="222"/>
      <c r="BF101" s="115"/>
      <c r="BG101" s="222"/>
      <c r="BH101" s="115"/>
      <c r="BI101" s="222"/>
      <c r="BJ101" s="115"/>
      <c r="BK101" s="222"/>
      <c r="BL101" s="115"/>
      <c r="BM101" s="222"/>
      <c r="BN101" s="115"/>
      <c r="BO101" s="222"/>
      <c r="BP101" s="115"/>
      <c r="BQ101" s="222"/>
    </row>
    <row r="102" spans="1:71" s="265" customFormat="1" x14ac:dyDescent="0.2">
      <c r="M102" s="121"/>
      <c r="N102" s="221"/>
      <c r="O102" s="120"/>
      <c r="P102" s="191"/>
      <c r="Q102" s="223"/>
      <c r="R102" s="191"/>
      <c r="S102" s="223"/>
      <c r="T102" s="191"/>
      <c r="U102" s="223"/>
      <c r="V102" s="191"/>
      <c r="W102" s="223"/>
      <c r="X102" s="191"/>
      <c r="Y102" s="223"/>
      <c r="Z102" s="191"/>
      <c r="AA102" s="223"/>
      <c r="AB102" s="191"/>
      <c r="AC102" s="223"/>
      <c r="AD102" s="191"/>
      <c r="AE102" s="223"/>
      <c r="AF102" s="191"/>
      <c r="AG102" s="223"/>
      <c r="AH102" s="191"/>
      <c r="AI102" s="223"/>
      <c r="AJ102" s="191"/>
      <c r="AK102" s="223"/>
      <c r="AL102" s="191"/>
      <c r="AM102" s="223"/>
      <c r="AN102" s="191"/>
      <c r="AO102" s="223"/>
      <c r="AP102" s="191"/>
      <c r="AQ102" s="223"/>
      <c r="AR102" s="191"/>
      <c r="AS102" s="223"/>
      <c r="AT102" s="191"/>
      <c r="AU102" s="223"/>
      <c r="AV102" s="191"/>
      <c r="AW102" s="223"/>
      <c r="AX102" s="191"/>
      <c r="AY102" s="223"/>
      <c r="AZ102" s="191"/>
      <c r="BA102" s="223"/>
      <c r="BB102" s="191"/>
      <c r="BC102" s="223"/>
      <c r="BD102" s="191"/>
      <c r="BE102" s="223"/>
      <c r="BF102" s="191"/>
      <c r="BG102" s="223"/>
      <c r="BH102" s="191"/>
      <c r="BI102" s="223"/>
      <c r="BJ102" s="191"/>
      <c r="BK102" s="223"/>
      <c r="BL102" s="191"/>
      <c r="BM102" s="223"/>
      <c r="BN102" s="191"/>
      <c r="BO102" s="223"/>
      <c r="BP102" s="191"/>
      <c r="BQ102" s="223"/>
    </row>
    <row r="103" spans="1:71" x14ac:dyDescent="0.2">
      <c r="M103" s="297"/>
      <c r="N103" s="41"/>
      <c r="P103" s="41"/>
      <c r="R103" s="41"/>
      <c r="T103" s="41"/>
      <c r="V103" s="41"/>
      <c r="X103" s="41"/>
      <c r="Z103" s="41"/>
      <c r="AB103" s="41"/>
      <c r="AD103" s="41"/>
      <c r="AF103" s="41"/>
      <c r="AH103" s="41"/>
      <c r="AJ103" s="41"/>
      <c r="AL103" s="41"/>
      <c r="AN103" s="41"/>
      <c r="AP103" s="41"/>
      <c r="AR103" s="41"/>
      <c r="AT103" s="41"/>
      <c r="AV103" s="41"/>
      <c r="AX103" s="41"/>
      <c r="AZ103" s="41"/>
      <c r="BB103" s="41"/>
      <c r="BD103" s="41"/>
      <c r="BF103" s="41"/>
      <c r="BH103" s="41"/>
      <c r="BJ103" s="41"/>
      <c r="BL103" s="41"/>
      <c r="BN103" s="41"/>
      <c r="BP103" s="41"/>
    </row>
    <row r="104" spans="1:71" x14ac:dyDescent="0.2">
      <c r="M104" s="296"/>
      <c r="N104" s="41"/>
      <c r="P104" s="41"/>
      <c r="R104" s="41"/>
      <c r="T104" s="41"/>
      <c r="V104" s="41"/>
      <c r="X104" s="41"/>
      <c r="Z104" s="41"/>
      <c r="AB104" s="41"/>
      <c r="AD104" s="41"/>
      <c r="AF104" s="41"/>
      <c r="AH104" s="41"/>
      <c r="AJ104" s="41"/>
      <c r="AL104" s="41"/>
      <c r="AN104" s="41"/>
      <c r="AP104" s="41"/>
      <c r="AR104" s="41"/>
      <c r="AT104" s="41"/>
      <c r="AV104" s="41"/>
      <c r="AX104" s="41"/>
      <c r="AZ104" s="41"/>
      <c r="BB104" s="41"/>
      <c r="BD104" s="41"/>
      <c r="BF104" s="41"/>
      <c r="BH104" s="41"/>
      <c r="BJ104" s="41"/>
      <c r="BL104" s="41"/>
      <c r="BN104" s="41"/>
      <c r="BP104" s="41"/>
    </row>
    <row r="105" spans="1:71" x14ac:dyDescent="0.2">
      <c r="M105" s="297"/>
      <c r="N105" s="41"/>
      <c r="P105" s="41"/>
      <c r="R105" s="41"/>
      <c r="T105" s="41"/>
      <c r="V105" s="41"/>
      <c r="X105" s="41"/>
      <c r="Z105" s="41"/>
      <c r="AB105" s="41"/>
      <c r="AD105" s="41"/>
      <c r="AF105" s="41"/>
      <c r="AH105" s="41"/>
      <c r="AJ105" s="41"/>
      <c r="AL105" s="41"/>
      <c r="AN105" s="41"/>
      <c r="AP105" s="41"/>
      <c r="AR105" s="41"/>
      <c r="AT105" s="41"/>
      <c r="AV105" s="41"/>
      <c r="AX105" s="41"/>
      <c r="AZ105" s="41"/>
      <c r="BB105" s="41"/>
      <c r="BD105" s="41"/>
      <c r="BF105" s="41"/>
      <c r="BH105" s="41"/>
      <c r="BJ105" s="41"/>
      <c r="BL105" s="41"/>
      <c r="BN105" s="41"/>
      <c r="BP105" s="41"/>
    </row>
    <row r="106" spans="1:71" x14ac:dyDescent="0.2">
      <c r="M106" s="296"/>
      <c r="N106" s="41"/>
      <c r="P106" s="41"/>
      <c r="R106" s="41"/>
      <c r="T106" s="41"/>
      <c r="V106" s="41"/>
      <c r="X106" s="41"/>
      <c r="Z106" s="41"/>
      <c r="AB106" s="41"/>
      <c r="AD106" s="41"/>
      <c r="AF106" s="41"/>
      <c r="AH106" s="41"/>
      <c r="AJ106" s="41"/>
      <c r="AL106" s="41"/>
      <c r="AN106" s="41"/>
      <c r="AP106" s="41"/>
      <c r="AR106" s="41"/>
      <c r="AT106" s="41"/>
      <c r="AV106" s="41"/>
      <c r="AX106" s="41"/>
      <c r="AZ106" s="41"/>
      <c r="BB106" s="41"/>
      <c r="BD106" s="41"/>
      <c r="BF106" s="41"/>
      <c r="BH106" s="41"/>
      <c r="BJ106" s="41"/>
      <c r="BL106" s="41"/>
      <c r="BN106" s="41"/>
      <c r="BP106" s="41"/>
    </row>
    <row r="107" spans="1:71" x14ac:dyDescent="0.2">
      <c r="M107" s="121"/>
      <c r="N107" s="41"/>
      <c r="P107" s="41"/>
      <c r="R107" s="41"/>
      <c r="T107" s="41"/>
      <c r="V107" s="41"/>
      <c r="X107" s="41"/>
      <c r="Z107" s="41"/>
      <c r="AB107" s="41"/>
      <c r="AD107" s="41"/>
      <c r="AF107" s="41"/>
      <c r="AH107" s="41"/>
      <c r="AJ107" s="41"/>
      <c r="AL107" s="41"/>
      <c r="AN107" s="41"/>
      <c r="AP107" s="41"/>
      <c r="AR107" s="41"/>
      <c r="AT107" s="41"/>
      <c r="AV107" s="41"/>
      <c r="AX107" s="41"/>
      <c r="AZ107" s="41"/>
      <c r="BB107" s="41"/>
      <c r="BD107" s="41"/>
      <c r="BF107" s="41"/>
      <c r="BH107" s="41"/>
      <c r="BJ107" s="41"/>
      <c r="BL107" s="41"/>
      <c r="BN107" s="41"/>
      <c r="BP107" s="41"/>
    </row>
    <row r="108" spans="1:71" x14ac:dyDescent="0.2">
      <c r="M108" s="297"/>
      <c r="N108" s="41"/>
      <c r="P108" s="41"/>
      <c r="R108" s="41"/>
      <c r="T108" s="41"/>
      <c r="V108" s="41"/>
      <c r="X108" s="41"/>
      <c r="Z108" s="41"/>
      <c r="AB108" s="41"/>
      <c r="AD108" s="41"/>
      <c r="AF108" s="41"/>
      <c r="AH108" s="41"/>
      <c r="AJ108" s="41"/>
      <c r="AL108" s="41"/>
      <c r="AN108" s="41"/>
      <c r="AP108" s="41"/>
      <c r="AR108" s="41"/>
      <c r="AT108" s="41"/>
      <c r="AV108" s="41"/>
      <c r="AX108" s="41"/>
      <c r="AZ108" s="41"/>
      <c r="BB108" s="41"/>
      <c r="BD108" s="41"/>
      <c r="BF108" s="41"/>
      <c r="BH108" s="41"/>
      <c r="BJ108" s="41"/>
      <c r="BL108" s="41"/>
      <c r="BN108" s="41"/>
      <c r="BP108" s="41"/>
    </row>
    <row r="109" spans="1:71" x14ac:dyDescent="0.2">
      <c r="M109" s="297"/>
      <c r="N109" s="41"/>
      <c r="P109" s="41"/>
      <c r="R109" s="41"/>
      <c r="T109" s="41"/>
      <c r="V109" s="41"/>
      <c r="X109" s="41"/>
      <c r="Z109" s="41"/>
      <c r="AB109" s="41"/>
      <c r="AD109" s="41"/>
      <c r="AF109" s="41"/>
      <c r="AH109" s="41"/>
      <c r="AJ109" s="41"/>
      <c r="AL109" s="41"/>
      <c r="AN109" s="41"/>
      <c r="AP109" s="41"/>
      <c r="AR109" s="41"/>
      <c r="AT109" s="41"/>
      <c r="AV109" s="41"/>
      <c r="AX109" s="41"/>
      <c r="AZ109" s="41"/>
      <c r="BB109" s="41"/>
      <c r="BD109" s="41"/>
      <c r="BF109" s="41"/>
      <c r="BH109" s="41"/>
      <c r="BJ109" s="41"/>
      <c r="BL109" s="41"/>
      <c r="BN109" s="41"/>
      <c r="BP109" s="41"/>
    </row>
    <row r="110" spans="1:71" x14ac:dyDescent="0.2">
      <c r="M110" s="297"/>
      <c r="N110" s="41"/>
      <c r="P110" s="41"/>
      <c r="R110" s="41"/>
      <c r="T110" s="41"/>
      <c r="V110" s="41"/>
      <c r="X110" s="41"/>
      <c r="Z110" s="41"/>
      <c r="AB110" s="41"/>
      <c r="AD110" s="41"/>
      <c r="AF110" s="41"/>
      <c r="AH110" s="41"/>
      <c r="AJ110" s="41"/>
      <c r="AL110" s="41"/>
      <c r="AN110" s="41"/>
      <c r="AP110" s="41"/>
      <c r="AR110" s="41"/>
      <c r="AT110" s="41"/>
      <c r="AV110" s="41"/>
      <c r="AX110" s="41"/>
      <c r="AZ110" s="41"/>
      <c r="BB110" s="41"/>
      <c r="BD110" s="41"/>
      <c r="BF110" s="41"/>
      <c r="BH110" s="41"/>
      <c r="BJ110" s="41"/>
      <c r="BL110" s="41"/>
      <c r="BN110" s="41"/>
      <c r="BP110" s="41"/>
    </row>
    <row r="111" spans="1:71" x14ac:dyDescent="0.2">
      <c r="M111" s="296"/>
      <c r="N111" s="41"/>
      <c r="P111" s="41"/>
      <c r="R111" s="41"/>
      <c r="T111" s="41"/>
      <c r="V111" s="41"/>
      <c r="X111" s="41"/>
      <c r="Z111" s="41"/>
      <c r="AB111" s="41"/>
      <c r="AD111" s="41"/>
      <c r="AF111" s="41"/>
      <c r="AH111" s="41"/>
      <c r="AJ111" s="41"/>
      <c r="AL111" s="41"/>
      <c r="AN111" s="41"/>
      <c r="AP111" s="41"/>
      <c r="AR111" s="41"/>
      <c r="AT111" s="41"/>
      <c r="AV111" s="41"/>
      <c r="AX111" s="41"/>
      <c r="AZ111" s="41"/>
      <c r="BB111" s="41"/>
      <c r="BD111" s="41"/>
      <c r="BF111" s="41"/>
      <c r="BH111" s="41"/>
      <c r="BJ111" s="41"/>
      <c r="BL111" s="41"/>
      <c r="BN111" s="41"/>
      <c r="BP111" s="41"/>
    </row>
    <row r="112" spans="1:71" x14ac:dyDescent="0.2">
      <c r="M112" s="296"/>
      <c r="N112" s="41"/>
      <c r="P112" s="41"/>
      <c r="R112" s="41"/>
      <c r="T112" s="41"/>
      <c r="V112" s="41"/>
      <c r="X112" s="41"/>
      <c r="Z112" s="41"/>
      <c r="AB112" s="41"/>
      <c r="AD112" s="41"/>
      <c r="AF112" s="41"/>
      <c r="AH112" s="41"/>
      <c r="AJ112" s="41"/>
      <c r="AL112" s="41"/>
      <c r="AN112" s="41"/>
      <c r="AP112" s="41"/>
      <c r="AR112" s="41"/>
      <c r="AT112" s="41"/>
      <c r="AV112" s="41"/>
      <c r="AX112" s="41"/>
      <c r="AZ112" s="41"/>
      <c r="BB112" s="41"/>
      <c r="BD112" s="41"/>
      <c r="BF112" s="41"/>
      <c r="BH112" s="41"/>
      <c r="BJ112" s="41"/>
      <c r="BL112" s="41"/>
      <c r="BN112" s="41"/>
      <c r="BP112" s="41"/>
    </row>
    <row r="113" spans="13:68" x14ac:dyDescent="0.2">
      <c r="M113" s="296"/>
      <c r="N113" s="41"/>
      <c r="P113" s="41"/>
      <c r="R113" s="41"/>
      <c r="T113" s="41"/>
      <c r="V113" s="41"/>
      <c r="X113" s="41"/>
      <c r="Z113" s="41"/>
      <c r="AB113" s="41"/>
      <c r="AD113" s="41"/>
      <c r="AF113" s="41"/>
      <c r="AH113" s="41"/>
      <c r="AJ113" s="41"/>
      <c r="AL113" s="41"/>
      <c r="AN113" s="41"/>
      <c r="AP113" s="41"/>
      <c r="AR113" s="41"/>
      <c r="AT113" s="41"/>
      <c r="AV113" s="41"/>
      <c r="AX113" s="41"/>
      <c r="AZ113" s="41"/>
      <c r="BB113" s="41"/>
      <c r="BD113" s="41"/>
      <c r="BF113" s="41"/>
      <c r="BH113" s="41"/>
      <c r="BJ113" s="41"/>
      <c r="BL113" s="41"/>
      <c r="BN113" s="41"/>
      <c r="BP113" s="41"/>
    </row>
    <row r="114" spans="13:68" x14ac:dyDescent="0.2">
      <c r="M114" s="296"/>
      <c r="N114" s="41"/>
      <c r="P114" s="41"/>
      <c r="R114" s="41"/>
      <c r="T114" s="41"/>
      <c r="V114" s="41"/>
      <c r="X114" s="41"/>
      <c r="Z114" s="41"/>
      <c r="AB114" s="41"/>
      <c r="AD114" s="41"/>
      <c r="AF114" s="41"/>
      <c r="AH114" s="41"/>
      <c r="AJ114" s="41"/>
      <c r="AL114" s="41"/>
      <c r="AN114" s="41"/>
      <c r="AP114" s="41"/>
      <c r="AR114" s="41"/>
      <c r="AT114" s="41"/>
      <c r="AV114" s="41"/>
      <c r="AX114" s="41"/>
      <c r="AZ114" s="41"/>
      <c r="BB114" s="41"/>
      <c r="BD114" s="41"/>
      <c r="BF114" s="41"/>
      <c r="BH114" s="41"/>
      <c r="BJ114" s="41"/>
      <c r="BL114" s="41"/>
      <c r="BN114" s="41"/>
      <c r="BP114" s="41"/>
    </row>
    <row r="115" spans="13:68" x14ac:dyDescent="0.2">
      <c r="M115" s="296"/>
      <c r="N115" s="41"/>
      <c r="P115" s="41"/>
      <c r="R115" s="41"/>
      <c r="T115" s="41"/>
      <c r="V115" s="41"/>
      <c r="X115" s="41"/>
      <c r="Z115" s="41"/>
      <c r="AB115" s="41"/>
      <c r="AD115" s="41"/>
      <c r="AF115" s="41"/>
      <c r="AH115" s="41"/>
      <c r="AJ115" s="41"/>
      <c r="AL115" s="41"/>
      <c r="AN115" s="41"/>
      <c r="AP115" s="41"/>
      <c r="AR115" s="41"/>
      <c r="AT115" s="41"/>
      <c r="AV115" s="41"/>
      <c r="AX115" s="41"/>
      <c r="AZ115" s="41"/>
      <c r="BB115" s="41"/>
      <c r="BD115" s="41"/>
      <c r="BF115" s="41"/>
      <c r="BH115" s="41"/>
      <c r="BJ115" s="41"/>
      <c r="BL115" s="41"/>
      <c r="BN115" s="41"/>
      <c r="BP115" s="41"/>
    </row>
    <row r="116" spans="13:68" x14ac:dyDescent="0.2">
      <c r="M116" s="296"/>
      <c r="N116" s="41"/>
      <c r="P116" s="41"/>
      <c r="R116" s="41"/>
      <c r="T116" s="41"/>
      <c r="V116" s="41"/>
      <c r="X116" s="41"/>
      <c r="Z116" s="41"/>
      <c r="AB116" s="41"/>
      <c r="AD116" s="41"/>
      <c r="AF116" s="41"/>
      <c r="AH116" s="41"/>
      <c r="AJ116" s="41"/>
      <c r="AL116" s="41"/>
      <c r="AN116" s="41"/>
      <c r="AP116" s="41"/>
      <c r="AR116" s="41"/>
      <c r="AT116" s="41"/>
      <c r="AV116" s="41"/>
      <c r="AX116" s="41"/>
      <c r="AZ116" s="41"/>
      <c r="BB116" s="41"/>
      <c r="BD116" s="41"/>
      <c r="BF116" s="41"/>
      <c r="BH116" s="41"/>
      <c r="BJ116" s="41"/>
      <c r="BL116" s="41"/>
      <c r="BN116" s="41"/>
      <c r="BP116" s="41"/>
    </row>
    <row r="117" spans="13:68" x14ac:dyDescent="0.2">
      <c r="M117" s="297"/>
      <c r="N117" s="41"/>
      <c r="P117" s="41"/>
      <c r="R117" s="41"/>
      <c r="T117" s="41"/>
      <c r="V117" s="41"/>
      <c r="X117" s="41"/>
      <c r="Z117" s="41"/>
      <c r="AB117" s="41"/>
      <c r="AD117" s="41"/>
      <c r="AF117" s="41"/>
      <c r="AH117" s="41"/>
      <c r="AJ117" s="41"/>
      <c r="AL117" s="41"/>
      <c r="AN117" s="41"/>
      <c r="AP117" s="41"/>
      <c r="AR117" s="41"/>
      <c r="AT117" s="41"/>
      <c r="AV117" s="41"/>
      <c r="AX117" s="41"/>
      <c r="AZ117" s="41"/>
      <c r="BB117" s="41"/>
      <c r="BD117" s="41"/>
      <c r="BF117" s="41"/>
      <c r="BH117" s="41"/>
      <c r="BJ117" s="41"/>
      <c r="BL117" s="41"/>
      <c r="BN117" s="41"/>
      <c r="BP117" s="41"/>
    </row>
    <row r="118" spans="13:68" x14ac:dyDescent="0.2">
      <c r="M118" s="297"/>
      <c r="N118" s="41"/>
      <c r="P118" s="41"/>
      <c r="R118" s="41"/>
      <c r="T118" s="41"/>
      <c r="V118" s="41"/>
      <c r="X118" s="41"/>
      <c r="Z118" s="41"/>
      <c r="AB118" s="41"/>
      <c r="AD118" s="41"/>
      <c r="AF118" s="41"/>
      <c r="AH118" s="41"/>
      <c r="AJ118" s="41"/>
      <c r="AL118" s="41"/>
      <c r="AN118" s="41"/>
      <c r="AP118" s="41"/>
      <c r="AR118" s="41"/>
      <c r="AT118" s="41"/>
      <c r="AV118" s="41"/>
      <c r="AX118" s="41"/>
      <c r="AZ118" s="41"/>
      <c r="BB118" s="41"/>
      <c r="BD118" s="41"/>
      <c r="BF118" s="41"/>
      <c r="BH118" s="41"/>
      <c r="BJ118" s="41"/>
      <c r="BL118" s="41"/>
      <c r="BN118" s="41"/>
      <c r="BP118" s="41"/>
    </row>
    <row r="119" spans="13:68" x14ac:dyDescent="0.2">
      <c r="M119" s="296"/>
      <c r="N119" s="41"/>
      <c r="P119" s="41"/>
      <c r="R119" s="41"/>
      <c r="T119" s="41"/>
      <c r="V119" s="41"/>
      <c r="X119" s="41"/>
      <c r="Z119" s="41"/>
      <c r="AB119" s="41"/>
      <c r="AD119" s="41"/>
      <c r="AF119" s="41"/>
      <c r="AH119" s="41"/>
      <c r="AJ119" s="41"/>
      <c r="AL119" s="41"/>
      <c r="AN119" s="41"/>
      <c r="AP119" s="41"/>
      <c r="AR119" s="41"/>
      <c r="AT119" s="41"/>
      <c r="AV119" s="41"/>
      <c r="AX119" s="41"/>
      <c r="AZ119" s="41"/>
      <c r="BB119" s="41"/>
      <c r="BD119" s="41"/>
      <c r="BF119" s="41"/>
      <c r="BH119" s="41"/>
      <c r="BJ119" s="41"/>
      <c r="BL119" s="41"/>
      <c r="BN119" s="41"/>
      <c r="BP119" s="41"/>
    </row>
    <row r="120" spans="13:68" x14ac:dyDescent="0.2">
      <c r="M120" s="296"/>
      <c r="N120" s="41"/>
      <c r="P120" s="41"/>
      <c r="R120" s="41"/>
      <c r="T120" s="41"/>
      <c r="V120" s="41"/>
      <c r="X120" s="41"/>
      <c r="Z120" s="41"/>
      <c r="AB120" s="41"/>
      <c r="AD120" s="41"/>
      <c r="AF120" s="41"/>
      <c r="AH120" s="41"/>
      <c r="AJ120" s="41"/>
      <c r="AL120" s="41"/>
      <c r="AN120" s="41"/>
      <c r="AP120" s="41"/>
      <c r="AR120" s="41"/>
      <c r="AT120" s="41"/>
      <c r="AV120" s="41"/>
      <c r="AX120" s="41"/>
      <c r="AZ120" s="41"/>
      <c r="BB120" s="41"/>
      <c r="BD120" s="41"/>
      <c r="BF120" s="41"/>
      <c r="BH120" s="41"/>
      <c r="BJ120" s="41"/>
      <c r="BL120" s="41"/>
      <c r="BN120" s="41"/>
      <c r="BP120" s="41"/>
    </row>
    <row r="121" spans="13:68" x14ac:dyDescent="0.2">
      <c r="M121" s="296"/>
      <c r="N121" s="41"/>
      <c r="P121" s="41"/>
      <c r="R121" s="41"/>
      <c r="T121" s="41"/>
      <c r="V121" s="41"/>
      <c r="X121" s="41"/>
      <c r="Z121" s="41"/>
      <c r="AB121" s="41"/>
      <c r="AD121" s="41"/>
      <c r="AF121" s="41"/>
      <c r="AH121" s="41"/>
      <c r="AJ121" s="41"/>
      <c r="AL121" s="41"/>
      <c r="AN121" s="41"/>
      <c r="AP121" s="41"/>
      <c r="AR121" s="41"/>
      <c r="AT121" s="41"/>
      <c r="AV121" s="41"/>
      <c r="AX121" s="41"/>
      <c r="AZ121" s="41"/>
      <c r="BB121" s="41"/>
      <c r="BD121" s="41"/>
      <c r="BF121" s="41"/>
      <c r="BH121" s="41"/>
      <c r="BJ121" s="41"/>
      <c r="BL121" s="41"/>
      <c r="BN121" s="41"/>
      <c r="BP121" s="41"/>
    </row>
    <row r="122" spans="13:68" x14ac:dyDescent="0.2">
      <c r="M122" s="296"/>
      <c r="N122" s="41"/>
      <c r="P122" s="41"/>
      <c r="R122" s="41"/>
      <c r="T122" s="41"/>
      <c r="V122" s="41"/>
      <c r="X122" s="41"/>
      <c r="Z122" s="41"/>
      <c r="AB122" s="41"/>
      <c r="AD122" s="41"/>
      <c r="AF122" s="41"/>
      <c r="AH122" s="41"/>
      <c r="AJ122" s="41"/>
      <c r="AL122" s="41"/>
      <c r="AN122" s="41"/>
      <c r="AP122" s="41"/>
      <c r="AR122" s="41"/>
      <c r="AT122" s="41"/>
      <c r="AV122" s="41"/>
      <c r="AX122" s="41"/>
      <c r="AZ122" s="41"/>
      <c r="BB122" s="41"/>
      <c r="BD122" s="41"/>
      <c r="BF122" s="41"/>
      <c r="BH122" s="41"/>
      <c r="BJ122" s="41"/>
      <c r="BL122" s="41"/>
      <c r="BN122" s="41"/>
      <c r="BP122" s="41"/>
    </row>
    <row r="123" spans="13:68" x14ac:dyDescent="0.2">
      <c r="M123" s="121"/>
      <c r="N123" s="41"/>
      <c r="P123" s="41"/>
      <c r="R123" s="41"/>
      <c r="T123" s="41"/>
      <c r="V123" s="41"/>
      <c r="X123" s="41"/>
      <c r="Z123" s="41"/>
      <c r="AB123" s="41"/>
      <c r="AD123" s="41"/>
      <c r="AF123" s="41"/>
      <c r="AH123" s="41"/>
      <c r="AJ123" s="41"/>
      <c r="AL123" s="41"/>
      <c r="AN123" s="41"/>
      <c r="AP123" s="41"/>
      <c r="AR123" s="41"/>
      <c r="AT123" s="41"/>
      <c r="AV123" s="41"/>
      <c r="AX123" s="41"/>
      <c r="AZ123" s="41"/>
      <c r="BB123" s="41"/>
      <c r="BD123" s="41"/>
      <c r="BF123" s="41"/>
      <c r="BH123" s="41"/>
      <c r="BJ123" s="41"/>
      <c r="BL123" s="41"/>
      <c r="BN123" s="41"/>
      <c r="BP123" s="41"/>
    </row>
    <row r="124" spans="13:68" x14ac:dyDescent="0.2">
      <c r="M124" s="297"/>
      <c r="N124" s="41"/>
      <c r="P124" s="41"/>
      <c r="R124" s="41"/>
      <c r="T124" s="41"/>
      <c r="V124" s="41"/>
      <c r="X124" s="41"/>
      <c r="Z124" s="41"/>
      <c r="AB124" s="41"/>
      <c r="AD124" s="41"/>
      <c r="AF124" s="41"/>
      <c r="AH124" s="41"/>
      <c r="AJ124" s="41"/>
      <c r="AL124" s="41"/>
      <c r="AN124" s="41"/>
      <c r="AP124" s="41"/>
      <c r="AR124" s="41"/>
      <c r="AT124" s="41"/>
      <c r="AV124" s="41"/>
      <c r="AX124" s="41"/>
      <c r="AZ124" s="41"/>
      <c r="BB124" s="41"/>
      <c r="BD124" s="41"/>
      <c r="BF124" s="41"/>
      <c r="BH124" s="41"/>
      <c r="BJ124" s="41"/>
      <c r="BL124" s="41"/>
      <c r="BN124" s="41"/>
      <c r="BP124" s="41"/>
    </row>
    <row r="125" spans="13:68" x14ac:dyDescent="0.2">
      <c r="M125" s="297"/>
      <c r="N125" s="41"/>
      <c r="P125" s="41"/>
      <c r="R125" s="41"/>
      <c r="T125" s="41"/>
      <c r="V125" s="41"/>
      <c r="X125" s="41"/>
      <c r="Z125" s="41"/>
      <c r="AB125" s="41"/>
      <c r="AD125" s="41"/>
      <c r="AF125" s="41"/>
      <c r="AH125" s="41"/>
      <c r="AJ125" s="41"/>
      <c r="AL125" s="41"/>
      <c r="AN125" s="41"/>
      <c r="AP125" s="41"/>
      <c r="AR125" s="41"/>
      <c r="AT125" s="41"/>
      <c r="AV125" s="41"/>
      <c r="AX125" s="41"/>
      <c r="AZ125" s="41"/>
      <c r="BB125" s="41"/>
      <c r="BD125" s="41"/>
      <c r="BF125" s="41"/>
      <c r="BH125" s="41"/>
      <c r="BJ125" s="41"/>
      <c r="BL125" s="41"/>
      <c r="BN125" s="41"/>
      <c r="BP125" s="41"/>
    </row>
    <row r="126" spans="13:68" x14ac:dyDescent="0.2">
      <c r="M126" s="297"/>
      <c r="N126" s="41"/>
      <c r="P126" s="41"/>
      <c r="R126" s="41"/>
      <c r="T126" s="41"/>
      <c r="V126" s="41"/>
      <c r="X126" s="41"/>
      <c r="Z126" s="41"/>
      <c r="AB126" s="41"/>
      <c r="AD126" s="41"/>
      <c r="AF126" s="41"/>
      <c r="AH126" s="41"/>
      <c r="AJ126" s="41"/>
      <c r="AL126" s="41"/>
      <c r="AN126" s="41"/>
      <c r="AP126" s="41"/>
      <c r="AR126" s="41"/>
      <c r="AT126" s="41"/>
      <c r="AV126" s="41"/>
      <c r="AX126" s="41"/>
      <c r="AZ126" s="41"/>
      <c r="BB126" s="41"/>
      <c r="BD126" s="41"/>
      <c r="BF126" s="41"/>
      <c r="BH126" s="41"/>
      <c r="BJ126" s="41"/>
      <c r="BL126" s="41"/>
      <c r="BN126" s="41"/>
      <c r="BP126" s="41"/>
    </row>
    <row r="127" spans="13:68" x14ac:dyDescent="0.2">
      <c r="M127" s="297"/>
      <c r="N127" s="41"/>
      <c r="P127" s="41"/>
      <c r="R127" s="41"/>
      <c r="T127" s="41"/>
      <c r="V127" s="41"/>
      <c r="X127" s="41"/>
      <c r="Z127" s="41"/>
      <c r="AB127" s="41"/>
      <c r="AD127" s="41"/>
      <c r="AF127" s="41"/>
      <c r="AH127" s="41"/>
      <c r="AJ127" s="41"/>
      <c r="AL127" s="41"/>
      <c r="AN127" s="41"/>
      <c r="AP127" s="41"/>
      <c r="AR127" s="41"/>
      <c r="AT127" s="41"/>
      <c r="AV127" s="41"/>
      <c r="AX127" s="41"/>
      <c r="AZ127" s="41"/>
      <c r="BB127" s="41"/>
      <c r="BD127" s="41"/>
      <c r="BF127" s="41"/>
      <c r="BH127" s="41"/>
      <c r="BJ127" s="41"/>
      <c r="BL127" s="41"/>
      <c r="BN127" s="41"/>
      <c r="BP127" s="41"/>
    </row>
    <row r="128" spans="13:68" x14ac:dyDescent="0.2">
      <c r="M128" s="296"/>
      <c r="N128" s="41"/>
      <c r="P128" s="41"/>
      <c r="R128" s="41"/>
      <c r="T128" s="41"/>
      <c r="V128" s="41"/>
      <c r="X128" s="41"/>
      <c r="Z128" s="41"/>
      <c r="AB128" s="41"/>
      <c r="AD128" s="41"/>
      <c r="AF128" s="41"/>
      <c r="AH128" s="41"/>
      <c r="AJ128" s="41"/>
      <c r="AL128" s="41"/>
      <c r="AN128" s="41"/>
      <c r="AP128" s="41"/>
      <c r="AR128" s="41"/>
      <c r="AT128" s="41"/>
      <c r="AV128" s="41"/>
      <c r="AX128" s="41"/>
      <c r="AZ128" s="41"/>
      <c r="BB128" s="41"/>
      <c r="BD128" s="41"/>
      <c r="BF128" s="41"/>
      <c r="BH128" s="41"/>
      <c r="BJ128" s="41"/>
      <c r="BL128" s="41"/>
      <c r="BN128" s="41"/>
      <c r="BP128" s="41"/>
    </row>
    <row r="129" spans="13:68" x14ac:dyDescent="0.2">
      <c r="M129" s="296"/>
      <c r="N129" s="41"/>
      <c r="P129" s="41"/>
      <c r="R129" s="41"/>
      <c r="T129" s="41"/>
      <c r="V129" s="41"/>
      <c r="X129" s="41"/>
      <c r="Z129" s="41"/>
      <c r="AB129" s="41"/>
      <c r="AD129" s="41"/>
      <c r="AF129" s="41"/>
      <c r="AH129" s="41"/>
      <c r="AJ129" s="41"/>
      <c r="AL129" s="41"/>
      <c r="AN129" s="41"/>
      <c r="AP129" s="41"/>
      <c r="AR129" s="41"/>
      <c r="AT129" s="41"/>
      <c r="AV129" s="41"/>
      <c r="AX129" s="41"/>
      <c r="AZ129" s="41"/>
      <c r="BB129" s="41"/>
      <c r="BD129" s="41"/>
      <c r="BF129" s="41"/>
      <c r="BH129" s="41"/>
      <c r="BJ129" s="41"/>
      <c r="BL129" s="41"/>
      <c r="BN129" s="41"/>
      <c r="BP129" s="41"/>
    </row>
    <row r="130" spans="13:68" x14ac:dyDescent="0.2">
      <c r="M130" s="296"/>
      <c r="N130" s="41"/>
      <c r="P130" s="41"/>
      <c r="R130" s="41"/>
      <c r="T130" s="41"/>
      <c r="V130" s="41"/>
      <c r="X130" s="41"/>
      <c r="Z130" s="41"/>
      <c r="AB130" s="41"/>
      <c r="AD130" s="41"/>
      <c r="AF130" s="41"/>
      <c r="AH130" s="41"/>
      <c r="AJ130" s="41"/>
      <c r="AL130" s="41"/>
      <c r="AN130" s="41"/>
      <c r="AP130" s="41"/>
      <c r="AR130" s="41"/>
      <c r="AT130" s="41"/>
      <c r="AV130" s="41"/>
      <c r="AX130" s="41"/>
      <c r="AZ130" s="41"/>
      <c r="BB130" s="41"/>
      <c r="BD130" s="41"/>
      <c r="BF130" s="41"/>
      <c r="BH130" s="41"/>
      <c r="BJ130" s="41"/>
      <c r="BL130" s="41"/>
      <c r="BN130" s="41"/>
      <c r="BP130" s="41"/>
    </row>
    <row r="131" spans="13:68" x14ac:dyDescent="0.2">
      <c r="M131" s="296"/>
      <c r="N131" s="41"/>
      <c r="P131" s="41"/>
      <c r="R131" s="41"/>
      <c r="T131" s="41"/>
      <c r="V131" s="41"/>
      <c r="X131" s="41"/>
      <c r="Z131" s="41"/>
      <c r="AB131" s="41"/>
      <c r="AD131" s="41"/>
      <c r="AF131" s="41"/>
      <c r="AH131" s="41"/>
      <c r="AJ131" s="41"/>
      <c r="AL131" s="41"/>
      <c r="AN131" s="41"/>
      <c r="AP131" s="41"/>
      <c r="AR131" s="41"/>
      <c r="AT131" s="41"/>
      <c r="AV131" s="41"/>
      <c r="AX131" s="41"/>
      <c r="AZ131" s="41"/>
      <c r="BB131" s="41"/>
      <c r="BD131" s="41"/>
      <c r="BF131" s="41"/>
      <c r="BH131" s="41"/>
      <c r="BJ131" s="41"/>
      <c r="BL131" s="41"/>
      <c r="BN131" s="41"/>
      <c r="BP131" s="41"/>
    </row>
    <row r="132" spans="13:68" x14ac:dyDescent="0.2">
      <c r="M132" s="296"/>
      <c r="N132" s="41"/>
      <c r="P132" s="41"/>
      <c r="R132" s="41"/>
      <c r="T132" s="41"/>
      <c r="V132" s="41"/>
      <c r="X132" s="41"/>
      <c r="Z132" s="41"/>
      <c r="AB132" s="41"/>
      <c r="AD132" s="41"/>
      <c r="AF132" s="41"/>
      <c r="AH132" s="41"/>
      <c r="AJ132" s="41"/>
      <c r="AL132" s="41"/>
      <c r="AN132" s="41"/>
      <c r="AP132" s="41"/>
      <c r="AR132" s="41"/>
      <c r="AT132" s="41"/>
      <c r="AV132" s="41"/>
      <c r="AX132" s="41"/>
      <c r="AZ132" s="41"/>
      <c r="BB132" s="41"/>
      <c r="BD132" s="41"/>
      <c r="BF132" s="41"/>
      <c r="BH132" s="41"/>
      <c r="BJ132" s="41"/>
      <c r="BL132" s="41"/>
      <c r="BN132" s="41"/>
      <c r="BP132" s="41"/>
    </row>
    <row r="133" spans="13:68" x14ac:dyDescent="0.2">
      <c r="M133" s="296"/>
      <c r="N133" s="41"/>
      <c r="P133" s="41"/>
      <c r="R133" s="41"/>
      <c r="T133" s="41"/>
      <c r="V133" s="41"/>
      <c r="X133" s="41"/>
      <c r="Z133" s="41"/>
      <c r="AB133" s="41"/>
      <c r="AD133" s="41"/>
      <c r="AF133" s="41"/>
      <c r="AH133" s="41"/>
      <c r="AJ133" s="41"/>
      <c r="AL133" s="41"/>
      <c r="AN133" s="41"/>
      <c r="AP133" s="41"/>
      <c r="AR133" s="41"/>
      <c r="AT133" s="41"/>
      <c r="AV133" s="41"/>
      <c r="AX133" s="41"/>
      <c r="AZ133" s="41"/>
      <c r="BB133" s="41"/>
      <c r="BD133" s="41"/>
      <c r="BF133" s="41"/>
      <c r="BH133" s="41"/>
      <c r="BJ133" s="41"/>
      <c r="BL133" s="41"/>
      <c r="BN133" s="41"/>
      <c r="BP133" s="41"/>
    </row>
    <row r="134" spans="13:68" x14ac:dyDescent="0.2">
      <c r="M134" s="297"/>
      <c r="N134" s="41"/>
      <c r="P134" s="41"/>
      <c r="R134" s="41"/>
      <c r="T134" s="41"/>
      <c r="V134" s="41"/>
      <c r="X134" s="41"/>
      <c r="Z134" s="41"/>
      <c r="AB134" s="41"/>
      <c r="AD134" s="41"/>
      <c r="AF134" s="41"/>
      <c r="AH134" s="41"/>
      <c r="AJ134" s="41"/>
      <c r="AL134" s="41"/>
      <c r="AN134" s="41"/>
      <c r="AP134" s="41"/>
      <c r="AR134" s="41"/>
      <c r="AT134" s="41"/>
      <c r="AV134" s="41"/>
      <c r="AX134" s="41"/>
      <c r="AZ134" s="41"/>
      <c r="BB134" s="41"/>
      <c r="BD134" s="41"/>
      <c r="BF134" s="41"/>
      <c r="BH134" s="41"/>
      <c r="BJ134" s="41"/>
      <c r="BL134" s="41"/>
      <c r="BN134" s="41"/>
      <c r="BP134" s="41"/>
    </row>
    <row r="135" spans="13:68" x14ac:dyDescent="0.2">
      <c r="M135" s="297"/>
      <c r="N135" s="41"/>
      <c r="P135" s="41"/>
      <c r="R135" s="41"/>
      <c r="T135" s="41"/>
      <c r="V135" s="41"/>
      <c r="X135" s="41"/>
      <c r="Z135" s="41"/>
      <c r="AB135" s="41"/>
      <c r="AD135" s="41"/>
      <c r="AF135" s="41"/>
      <c r="AH135" s="41"/>
      <c r="AJ135" s="41"/>
      <c r="AL135" s="41"/>
      <c r="AN135" s="41"/>
      <c r="AP135" s="41"/>
      <c r="AR135" s="41"/>
      <c r="AT135" s="41"/>
      <c r="AV135" s="41"/>
      <c r="AX135" s="41"/>
      <c r="AZ135" s="41"/>
      <c r="BB135" s="41"/>
      <c r="BD135" s="41"/>
      <c r="BF135" s="41"/>
      <c r="BH135" s="41"/>
      <c r="BJ135" s="41"/>
      <c r="BL135" s="41"/>
      <c r="BN135" s="41"/>
      <c r="BP135" s="41"/>
    </row>
    <row r="136" spans="13:68" x14ac:dyDescent="0.2">
      <c r="M136" s="296"/>
      <c r="N136" s="41"/>
      <c r="P136" s="41"/>
      <c r="R136" s="41"/>
      <c r="T136" s="41"/>
      <c r="V136" s="41"/>
      <c r="X136" s="41"/>
      <c r="Z136" s="41"/>
      <c r="AB136" s="41"/>
      <c r="AD136" s="41"/>
      <c r="AF136" s="41"/>
      <c r="AH136" s="41"/>
      <c r="AJ136" s="41"/>
      <c r="AL136" s="41"/>
      <c r="AN136" s="41"/>
      <c r="AP136" s="41"/>
      <c r="AR136" s="41"/>
      <c r="AT136" s="41"/>
      <c r="AV136" s="41"/>
      <c r="AX136" s="41"/>
      <c r="AZ136" s="41"/>
      <c r="BB136" s="41"/>
      <c r="BD136" s="41"/>
      <c r="BF136" s="41"/>
      <c r="BH136" s="41"/>
      <c r="BJ136" s="41"/>
      <c r="BL136" s="41"/>
      <c r="BN136" s="41"/>
      <c r="BP136" s="41"/>
    </row>
    <row r="137" spans="13:68" x14ac:dyDescent="0.2">
      <c r="M137" s="296"/>
      <c r="N137" s="41"/>
      <c r="P137" s="41"/>
      <c r="R137" s="41"/>
      <c r="T137" s="41"/>
      <c r="V137" s="41"/>
      <c r="X137" s="41"/>
      <c r="Z137" s="41"/>
      <c r="AB137" s="41"/>
      <c r="AD137" s="41"/>
      <c r="AF137" s="41"/>
      <c r="AH137" s="41"/>
      <c r="AJ137" s="41"/>
      <c r="AL137" s="41"/>
      <c r="AN137" s="41"/>
      <c r="AP137" s="41"/>
      <c r="AR137" s="41"/>
      <c r="AT137" s="41"/>
      <c r="AV137" s="41"/>
      <c r="AX137" s="41"/>
      <c r="AZ137" s="41"/>
      <c r="BB137" s="41"/>
      <c r="BD137" s="41"/>
      <c r="BF137" s="41"/>
      <c r="BH137" s="41"/>
      <c r="BJ137" s="41"/>
      <c r="BL137" s="41"/>
      <c r="BN137" s="41"/>
      <c r="BP137" s="41"/>
    </row>
    <row r="138" spans="13:68" x14ac:dyDescent="0.2">
      <c r="M138" s="296"/>
      <c r="N138" s="41"/>
      <c r="P138" s="41"/>
      <c r="R138" s="41"/>
      <c r="T138" s="41"/>
      <c r="V138" s="41"/>
      <c r="X138" s="41"/>
      <c r="Z138" s="41"/>
      <c r="AB138" s="41"/>
      <c r="AD138" s="41"/>
      <c r="AF138" s="41"/>
      <c r="AH138" s="41"/>
      <c r="AJ138" s="41"/>
      <c r="AL138" s="41"/>
      <c r="AN138" s="41"/>
      <c r="AP138" s="41"/>
      <c r="AR138" s="41"/>
      <c r="AT138" s="41"/>
      <c r="AV138" s="41"/>
      <c r="AX138" s="41"/>
      <c r="AZ138" s="41"/>
      <c r="BB138" s="41"/>
      <c r="BD138" s="41"/>
      <c r="BF138" s="41"/>
      <c r="BH138" s="41"/>
      <c r="BJ138" s="41"/>
      <c r="BL138" s="41"/>
      <c r="BN138" s="41"/>
      <c r="BP138" s="41"/>
    </row>
    <row r="139" spans="13:68" x14ac:dyDescent="0.2">
      <c r="M139" s="296"/>
      <c r="N139" s="41"/>
      <c r="P139" s="41"/>
      <c r="R139" s="41"/>
      <c r="T139" s="41"/>
      <c r="V139" s="41"/>
      <c r="X139" s="41"/>
      <c r="Z139" s="41"/>
      <c r="AB139" s="41"/>
      <c r="AD139" s="41"/>
      <c r="AF139" s="41"/>
      <c r="AH139" s="41"/>
      <c r="AJ139" s="41"/>
      <c r="AL139" s="41"/>
      <c r="AN139" s="41"/>
      <c r="AP139" s="41"/>
      <c r="AR139" s="41"/>
      <c r="AT139" s="41"/>
      <c r="AV139" s="41"/>
      <c r="AX139" s="41"/>
      <c r="AZ139" s="41"/>
      <c r="BB139" s="41"/>
      <c r="BD139" s="41"/>
      <c r="BF139" s="41"/>
      <c r="BH139" s="41"/>
      <c r="BJ139" s="41"/>
      <c r="BL139" s="41"/>
      <c r="BN139" s="41"/>
      <c r="BP139" s="41"/>
    </row>
    <row r="140" spans="13:68" x14ac:dyDescent="0.2">
      <c r="M140" s="121"/>
      <c r="N140" s="41"/>
      <c r="P140" s="41"/>
      <c r="R140" s="41"/>
      <c r="T140" s="41"/>
      <c r="V140" s="41"/>
      <c r="X140" s="41"/>
      <c r="Z140" s="41"/>
      <c r="AB140" s="41"/>
      <c r="AD140" s="41"/>
      <c r="AF140" s="41"/>
      <c r="AH140" s="41"/>
      <c r="AJ140" s="41"/>
      <c r="AL140" s="41"/>
      <c r="AN140" s="41"/>
      <c r="AP140" s="41"/>
      <c r="AR140" s="41"/>
      <c r="AT140" s="41"/>
      <c r="AV140" s="41"/>
      <c r="AX140" s="41"/>
      <c r="AZ140" s="41"/>
      <c r="BB140" s="41"/>
      <c r="BD140" s="41"/>
      <c r="BF140" s="41"/>
      <c r="BH140" s="41"/>
      <c r="BJ140" s="41"/>
      <c r="BL140" s="41"/>
      <c r="BN140" s="41"/>
      <c r="BP140" s="41"/>
    </row>
    <row r="141" spans="13:68" x14ac:dyDescent="0.2">
      <c r="M141" s="295"/>
      <c r="N141" s="41"/>
      <c r="P141" s="41"/>
      <c r="R141" s="41"/>
      <c r="T141" s="41"/>
      <c r="V141" s="41"/>
      <c r="X141" s="41"/>
      <c r="Z141" s="41"/>
      <c r="AB141" s="41"/>
      <c r="AD141" s="41"/>
      <c r="AF141" s="41"/>
      <c r="AH141" s="41"/>
      <c r="AJ141" s="41"/>
      <c r="AL141" s="41"/>
      <c r="AN141" s="41"/>
      <c r="AP141" s="41"/>
      <c r="AR141" s="41"/>
      <c r="AT141" s="41"/>
      <c r="AV141" s="41"/>
      <c r="AX141" s="41"/>
      <c r="AZ141" s="41"/>
      <c r="BB141" s="41"/>
      <c r="BD141" s="41"/>
      <c r="BF141" s="41"/>
      <c r="BH141" s="41"/>
      <c r="BJ141" s="41"/>
      <c r="BL141" s="41"/>
      <c r="BN141" s="41"/>
      <c r="BP141" s="41"/>
    </row>
    <row r="142" spans="13:68" x14ac:dyDescent="0.2">
      <c r="M142" s="121"/>
      <c r="N142" s="41"/>
      <c r="P142" s="41"/>
      <c r="R142" s="41"/>
      <c r="T142" s="41"/>
      <c r="V142" s="41"/>
      <c r="X142" s="41"/>
      <c r="Z142" s="41"/>
      <c r="AB142" s="41"/>
      <c r="AD142" s="41"/>
      <c r="AF142" s="41"/>
      <c r="AH142" s="41"/>
      <c r="AJ142" s="41"/>
      <c r="AL142" s="41"/>
      <c r="AN142" s="41"/>
      <c r="AP142" s="41"/>
      <c r="AR142" s="41"/>
      <c r="AT142" s="41"/>
      <c r="AV142" s="41"/>
      <c r="AX142" s="41"/>
      <c r="AZ142" s="41"/>
      <c r="BB142" s="41"/>
      <c r="BD142" s="41"/>
      <c r="BF142" s="41"/>
      <c r="BH142" s="41"/>
      <c r="BJ142" s="41"/>
      <c r="BL142" s="41"/>
      <c r="BN142" s="41"/>
      <c r="BP142" s="41"/>
    </row>
    <row r="143" spans="13:68" x14ac:dyDescent="0.2">
      <c r="M143" s="297"/>
      <c r="N143" s="41"/>
      <c r="P143" s="41"/>
      <c r="R143" s="41"/>
      <c r="T143" s="41"/>
      <c r="V143" s="41"/>
      <c r="X143" s="41"/>
      <c r="Z143" s="41"/>
      <c r="AB143" s="41"/>
      <c r="AD143" s="41"/>
      <c r="AF143" s="41"/>
      <c r="AH143" s="41"/>
      <c r="AJ143" s="41"/>
      <c r="AL143" s="41"/>
      <c r="AN143" s="41"/>
      <c r="AP143" s="41"/>
      <c r="AR143" s="41"/>
      <c r="AT143" s="41"/>
      <c r="AV143" s="41"/>
      <c r="AX143" s="41"/>
      <c r="AZ143" s="41"/>
      <c r="BB143" s="41"/>
      <c r="BD143" s="41"/>
      <c r="BF143" s="41"/>
      <c r="BH143" s="41"/>
      <c r="BJ143" s="41"/>
      <c r="BL143" s="41"/>
      <c r="BN143" s="41"/>
      <c r="BP143" s="41"/>
    </row>
    <row r="144" spans="13:68" x14ac:dyDescent="0.2">
      <c r="M144" s="297"/>
      <c r="N144" s="41"/>
      <c r="P144" s="41"/>
      <c r="R144" s="41"/>
      <c r="T144" s="41"/>
      <c r="V144" s="41"/>
      <c r="X144" s="41"/>
      <c r="Z144" s="41"/>
      <c r="AB144" s="41"/>
      <c r="AD144" s="41"/>
      <c r="AF144" s="41"/>
      <c r="AH144" s="41"/>
      <c r="AJ144" s="41"/>
      <c r="AL144" s="41"/>
      <c r="AN144" s="41"/>
      <c r="AP144" s="41"/>
      <c r="AR144" s="41"/>
      <c r="AT144" s="41"/>
      <c r="AV144" s="41"/>
      <c r="AX144" s="41"/>
      <c r="AZ144" s="41"/>
      <c r="BB144" s="41"/>
      <c r="BD144" s="41"/>
      <c r="BF144" s="41"/>
      <c r="BH144" s="41"/>
      <c r="BJ144" s="41"/>
      <c r="BL144" s="41"/>
      <c r="BN144" s="41"/>
      <c r="BP144" s="41"/>
    </row>
    <row r="145" spans="13:68" x14ac:dyDescent="0.2">
      <c r="M145" s="297"/>
      <c r="N145" s="41"/>
      <c r="P145" s="41"/>
      <c r="R145" s="41"/>
      <c r="T145" s="41"/>
      <c r="V145" s="41"/>
      <c r="X145" s="41"/>
      <c r="Z145" s="41"/>
      <c r="AB145" s="41"/>
      <c r="AD145" s="41"/>
      <c r="AF145" s="41"/>
      <c r="AH145" s="41"/>
      <c r="AJ145" s="41"/>
      <c r="AL145" s="41"/>
      <c r="AN145" s="41"/>
      <c r="AP145" s="41"/>
      <c r="AR145" s="41"/>
      <c r="AT145" s="41"/>
      <c r="AV145" s="41"/>
      <c r="AX145" s="41"/>
      <c r="AZ145" s="41"/>
      <c r="BB145" s="41"/>
      <c r="BD145" s="41"/>
      <c r="BF145" s="41"/>
      <c r="BH145" s="41"/>
      <c r="BJ145" s="41"/>
      <c r="BL145" s="41"/>
      <c r="BN145" s="41"/>
      <c r="BP145" s="41"/>
    </row>
    <row r="146" spans="13:68" x14ac:dyDescent="0.2">
      <c r="M146" s="297"/>
      <c r="N146" s="41"/>
      <c r="P146" s="41"/>
      <c r="R146" s="41"/>
      <c r="T146" s="41"/>
      <c r="V146" s="41"/>
      <c r="X146" s="41"/>
      <c r="Z146" s="41"/>
      <c r="AB146" s="41"/>
      <c r="AD146" s="41"/>
      <c r="AF146" s="41"/>
      <c r="AH146" s="41"/>
      <c r="AJ146" s="41"/>
      <c r="AL146" s="41"/>
      <c r="AN146" s="41"/>
      <c r="AP146" s="41"/>
      <c r="AR146" s="41"/>
      <c r="AT146" s="41"/>
      <c r="AV146" s="41"/>
      <c r="AX146" s="41"/>
      <c r="AZ146" s="41"/>
      <c r="BB146" s="41"/>
      <c r="BD146" s="41"/>
      <c r="BF146" s="41"/>
      <c r="BH146" s="41"/>
      <c r="BJ146" s="41"/>
      <c r="BL146" s="41"/>
      <c r="BN146" s="41"/>
      <c r="BP146" s="41"/>
    </row>
    <row r="147" spans="13:68" x14ac:dyDescent="0.2">
      <c r="M147" s="296"/>
      <c r="N147" s="41"/>
      <c r="P147" s="41"/>
      <c r="R147" s="41"/>
      <c r="T147" s="41"/>
      <c r="V147" s="41"/>
      <c r="X147" s="41"/>
      <c r="Z147" s="41"/>
      <c r="AB147" s="41"/>
      <c r="AD147" s="41"/>
      <c r="AF147" s="41"/>
      <c r="AH147" s="41"/>
      <c r="AJ147" s="41"/>
      <c r="AL147" s="41"/>
      <c r="AN147" s="41"/>
      <c r="AP147" s="41"/>
      <c r="AR147" s="41"/>
      <c r="AT147" s="41"/>
      <c r="AV147" s="41"/>
      <c r="AX147" s="41"/>
      <c r="AZ147" s="41"/>
      <c r="BB147" s="41"/>
      <c r="BD147" s="41"/>
      <c r="BF147" s="41"/>
      <c r="BH147" s="41"/>
      <c r="BJ147" s="41"/>
      <c r="BL147" s="41"/>
      <c r="BN147" s="41"/>
      <c r="BP147" s="41"/>
    </row>
    <row r="148" spans="13:68" x14ac:dyDescent="0.2">
      <c r="M148" s="296"/>
      <c r="N148" s="41"/>
      <c r="P148" s="41"/>
      <c r="R148" s="41"/>
      <c r="T148" s="41"/>
      <c r="V148" s="41"/>
      <c r="X148" s="41"/>
      <c r="Z148" s="41"/>
      <c r="AB148" s="41"/>
      <c r="AD148" s="41"/>
      <c r="AF148" s="41"/>
      <c r="AH148" s="41"/>
      <c r="AJ148" s="41"/>
      <c r="AL148" s="41"/>
      <c r="AN148" s="41"/>
      <c r="AP148" s="41"/>
      <c r="AR148" s="41"/>
      <c r="AT148" s="41"/>
      <c r="AV148" s="41"/>
      <c r="AX148" s="41"/>
      <c r="AZ148" s="41"/>
      <c r="BB148" s="41"/>
      <c r="BD148" s="41"/>
      <c r="BF148" s="41"/>
      <c r="BH148" s="41"/>
      <c r="BJ148" s="41"/>
      <c r="BL148" s="41"/>
      <c r="BN148" s="41"/>
      <c r="BP148" s="41"/>
    </row>
    <row r="149" spans="13:68" x14ac:dyDescent="0.2">
      <c r="M149" s="296"/>
      <c r="N149" s="41"/>
      <c r="P149" s="41"/>
      <c r="R149" s="41"/>
      <c r="T149" s="41"/>
      <c r="V149" s="41"/>
      <c r="X149" s="41"/>
      <c r="Z149" s="41"/>
      <c r="AB149" s="41"/>
      <c r="AD149" s="41"/>
      <c r="AF149" s="41"/>
      <c r="AH149" s="41"/>
      <c r="AJ149" s="41"/>
      <c r="AL149" s="41"/>
      <c r="AN149" s="41"/>
      <c r="AP149" s="41"/>
      <c r="AR149" s="41"/>
      <c r="AT149" s="41"/>
      <c r="AV149" s="41"/>
      <c r="AX149" s="41"/>
      <c r="AZ149" s="41"/>
      <c r="BB149" s="41"/>
      <c r="BD149" s="41"/>
      <c r="BF149" s="41"/>
      <c r="BH149" s="41"/>
      <c r="BJ149" s="41"/>
      <c r="BL149" s="41"/>
      <c r="BN149" s="41"/>
      <c r="BP149" s="41"/>
    </row>
    <row r="150" spans="13:68" x14ac:dyDescent="0.2">
      <c r="M150" s="297"/>
      <c r="N150" s="41"/>
      <c r="P150" s="41"/>
      <c r="R150" s="41"/>
      <c r="T150" s="41"/>
      <c r="V150" s="41"/>
      <c r="X150" s="41"/>
      <c r="Z150" s="41"/>
      <c r="AB150" s="41"/>
      <c r="AD150" s="41"/>
      <c r="AF150" s="41"/>
      <c r="AH150" s="41"/>
      <c r="AJ150" s="41"/>
      <c r="AL150" s="41"/>
      <c r="AN150" s="41"/>
      <c r="AP150" s="41"/>
      <c r="AR150" s="41"/>
      <c r="AT150" s="41"/>
      <c r="AV150" s="41"/>
      <c r="AX150" s="41"/>
      <c r="AZ150" s="41"/>
      <c r="BB150" s="41"/>
      <c r="BD150" s="41"/>
      <c r="BF150" s="41"/>
      <c r="BH150" s="41"/>
      <c r="BJ150" s="41"/>
      <c r="BL150" s="41"/>
      <c r="BN150" s="41"/>
      <c r="BP150" s="41"/>
    </row>
    <row r="151" spans="13:68" x14ac:dyDescent="0.2">
      <c r="M151" s="296"/>
      <c r="N151" s="41"/>
      <c r="P151" s="41"/>
      <c r="R151" s="41"/>
      <c r="T151" s="41"/>
      <c r="V151" s="41"/>
      <c r="X151" s="41"/>
      <c r="Z151" s="41"/>
      <c r="AB151" s="41"/>
      <c r="AD151" s="41"/>
      <c r="AF151" s="41"/>
      <c r="AH151" s="41"/>
      <c r="AJ151" s="41"/>
      <c r="AL151" s="41"/>
      <c r="AN151" s="41"/>
      <c r="AP151" s="41"/>
      <c r="AR151" s="41"/>
      <c r="AT151" s="41"/>
      <c r="AV151" s="41"/>
      <c r="AX151" s="41"/>
      <c r="AZ151" s="41"/>
      <c r="BB151" s="41"/>
      <c r="BD151" s="41"/>
      <c r="BF151" s="41"/>
      <c r="BH151" s="41"/>
      <c r="BJ151" s="41"/>
      <c r="BL151" s="41"/>
      <c r="BN151" s="41"/>
      <c r="BP151" s="41"/>
    </row>
    <row r="152" spans="13:68" x14ac:dyDescent="0.2">
      <c r="M152" s="121"/>
      <c r="N152" s="41"/>
      <c r="P152" s="41"/>
      <c r="R152" s="41"/>
      <c r="T152" s="41"/>
      <c r="V152" s="41"/>
      <c r="X152" s="41"/>
      <c r="Z152" s="41"/>
      <c r="AB152" s="41"/>
      <c r="AD152" s="41"/>
      <c r="AF152" s="41"/>
      <c r="AH152" s="41"/>
      <c r="AJ152" s="41"/>
      <c r="AL152" s="41"/>
      <c r="AN152" s="41"/>
      <c r="AP152" s="41"/>
      <c r="AR152" s="41"/>
      <c r="AT152" s="41"/>
      <c r="AV152" s="41"/>
      <c r="AX152" s="41"/>
      <c r="AZ152" s="41"/>
      <c r="BB152" s="41"/>
      <c r="BD152" s="41"/>
      <c r="BF152" s="41"/>
      <c r="BH152" s="41"/>
      <c r="BJ152" s="41"/>
      <c r="BL152" s="41"/>
      <c r="BN152" s="41"/>
      <c r="BP152" s="41"/>
    </row>
    <row r="153" spans="13:68" x14ac:dyDescent="0.2">
      <c r="M153" s="297"/>
      <c r="N153" s="41"/>
      <c r="P153" s="41"/>
      <c r="R153" s="41"/>
      <c r="T153" s="41"/>
      <c r="V153" s="41"/>
      <c r="X153" s="41"/>
      <c r="Z153" s="41"/>
      <c r="AB153" s="41"/>
      <c r="AD153" s="41"/>
      <c r="AF153" s="41"/>
      <c r="AH153" s="41"/>
      <c r="AJ153" s="41"/>
      <c r="AL153" s="41"/>
      <c r="AN153" s="41"/>
      <c r="AP153" s="41"/>
      <c r="AR153" s="41"/>
      <c r="AT153" s="41"/>
      <c r="AV153" s="41"/>
      <c r="AX153" s="41"/>
      <c r="AZ153" s="41"/>
      <c r="BB153" s="41"/>
      <c r="BD153" s="41"/>
      <c r="BF153" s="41"/>
      <c r="BH153" s="41"/>
      <c r="BJ153" s="41"/>
      <c r="BL153" s="41"/>
      <c r="BN153" s="41"/>
      <c r="BP153" s="41"/>
    </row>
    <row r="154" spans="13:68" x14ac:dyDescent="0.2">
      <c r="M154" s="297"/>
      <c r="N154" s="41"/>
      <c r="P154" s="41"/>
      <c r="R154" s="41"/>
      <c r="T154" s="41"/>
      <c r="V154" s="41"/>
      <c r="X154" s="41"/>
      <c r="Z154" s="41"/>
      <c r="AB154" s="41"/>
      <c r="AD154" s="41"/>
      <c r="AF154" s="41"/>
      <c r="AH154" s="41"/>
      <c r="AJ154" s="41"/>
      <c r="AL154" s="41"/>
      <c r="AN154" s="41"/>
      <c r="AP154" s="41"/>
      <c r="AR154" s="41"/>
      <c r="AT154" s="41"/>
      <c r="AV154" s="41"/>
      <c r="AX154" s="41"/>
      <c r="AZ154" s="41"/>
      <c r="BB154" s="41"/>
      <c r="BD154" s="41"/>
      <c r="BF154" s="41"/>
      <c r="BH154" s="41"/>
      <c r="BJ154" s="41"/>
      <c r="BL154" s="41"/>
      <c r="BN154" s="41"/>
      <c r="BP154" s="41"/>
    </row>
    <row r="155" spans="13:68" x14ac:dyDescent="0.2">
      <c r="M155" s="297"/>
      <c r="N155" s="41"/>
      <c r="P155" s="41"/>
      <c r="R155" s="41"/>
      <c r="T155" s="41"/>
      <c r="V155" s="41"/>
      <c r="X155" s="41"/>
      <c r="Z155" s="41"/>
      <c r="AB155" s="41"/>
      <c r="AD155" s="41"/>
      <c r="AF155" s="41"/>
      <c r="AH155" s="41"/>
      <c r="AJ155" s="41"/>
      <c r="AL155" s="41"/>
      <c r="AN155" s="41"/>
      <c r="AP155" s="41"/>
      <c r="AR155" s="41"/>
      <c r="AT155" s="41"/>
      <c r="AV155" s="41"/>
      <c r="AX155" s="41"/>
      <c r="AZ155" s="41"/>
      <c r="BB155" s="41"/>
      <c r="BD155" s="41"/>
      <c r="BF155" s="41"/>
      <c r="BH155" s="41"/>
      <c r="BJ155" s="41"/>
      <c r="BL155" s="41"/>
      <c r="BN155" s="41"/>
      <c r="BP155" s="41"/>
    </row>
    <row r="156" spans="13:68" x14ac:dyDescent="0.2">
      <c r="M156" s="297"/>
      <c r="N156" s="41"/>
      <c r="P156" s="41"/>
      <c r="R156" s="41"/>
      <c r="T156" s="41"/>
      <c r="V156" s="41"/>
      <c r="X156" s="41"/>
      <c r="Z156" s="41"/>
      <c r="AB156" s="41"/>
      <c r="AD156" s="41"/>
      <c r="AF156" s="41"/>
      <c r="AH156" s="41"/>
      <c r="AJ156" s="41"/>
      <c r="AL156" s="41"/>
      <c r="AN156" s="41"/>
      <c r="AP156" s="41"/>
      <c r="AR156" s="41"/>
      <c r="AT156" s="41"/>
      <c r="AV156" s="41"/>
      <c r="AX156" s="41"/>
      <c r="AZ156" s="41"/>
      <c r="BB156" s="41"/>
      <c r="BD156" s="41"/>
      <c r="BF156" s="41"/>
      <c r="BH156" s="41"/>
      <c r="BJ156" s="41"/>
      <c r="BL156" s="41"/>
      <c r="BN156" s="41"/>
      <c r="BP156" s="41"/>
    </row>
    <row r="157" spans="13:68" x14ac:dyDescent="0.2">
      <c r="M157" s="296"/>
      <c r="N157" s="41"/>
      <c r="P157" s="41"/>
      <c r="R157" s="41"/>
      <c r="T157" s="41"/>
      <c r="V157" s="41"/>
      <c r="X157" s="41"/>
      <c r="Z157" s="41"/>
      <c r="AB157" s="41"/>
      <c r="AD157" s="41"/>
      <c r="AF157" s="41"/>
      <c r="AH157" s="41"/>
      <c r="AJ157" s="41"/>
      <c r="AL157" s="41"/>
      <c r="AN157" s="41"/>
      <c r="AP157" s="41"/>
      <c r="AR157" s="41"/>
      <c r="AT157" s="41"/>
      <c r="AV157" s="41"/>
      <c r="AX157" s="41"/>
      <c r="AZ157" s="41"/>
      <c r="BB157" s="41"/>
      <c r="BD157" s="41"/>
      <c r="BF157" s="41"/>
      <c r="BH157" s="41"/>
      <c r="BJ157" s="41"/>
      <c r="BL157" s="41"/>
      <c r="BN157" s="41"/>
      <c r="BP157" s="41"/>
    </row>
    <row r="158" spans="13:68" x14ac:dyDescent="0.2">
      <c r="M158" s="296"/>
      <c r="N158" s="41"/>
      <c r="P158" s="41"/>
      <c r="R158" s="41"/>
      <c r="T158" s="41"/>
      <c r="V158" s="41"/>
      <c r="X158" s="41"/>
      <c r="Z158" s="41"/>
      <c r="AB158" s="41"/>
      <c r="AD158" s="41"/>
      <c r="AF158" s="41"/>
      <c r="AH158" s="41"/>
      <c r="AJ158" s="41"/>
      <c r="AL158" s="41"/>
      <c r="AN158" s="41"/>
      <c r="AP158" s="41"/>
      <c r="AR158" s="41"/>
      <c r="AT158" s="41"/>
      <c r="AV158" s="41"/>
      <c r="AX158" s="41"/>
      <c r="AZ158" s="41"/>
      <c r="BB158" s="41"/>
      <c r="BD158" s="41"/>
      <c r="BF158" s="41"/>
      <c r="BH158" s="41"/>
      <c r="BJ158" s="41"/>
      <c r="BL158" s="41"/>
      <c r="BN158" s="41"/>
      <c r="BP158" s="41"/>
    </row>
    <row r="159" spans="13:68" x14ac:dyDescent="0.2">
      <c r="M159" s="296"/>
      <c r="N159" s="41"/>
      <c r="P159" s="41"/>
      <c r="R159" s="41"/>
      <c r="T159" s="41"/>
      <c r="V159" s="41"/>
      <c r="X159" s="41"/>
      <c r="Z159" s="41"/>
      <c r="AB159" s="41"/>
      <c r="AD159" s="41"/>
      <c r="AF159" s="41"/>
      <c r="AH159" s="41"/>
      <c r="AJ159" s="41"/>
      <c r="AL159" s="41"/>
      <c r="AN159" s="41"/>
      <c r="AP159" s="41"/>
      <c r="AR159" s="41"/>
      <c r="AT159" s="41"/>
      <c r="AV159" s="41"/>
      <c r="AX159" s="41"/>
      <c r="AZ159" s="41"/>
      <c r="BB159" s="41"/>
      <c r="BD159" s="41"/>
      <c r="BF159" s="41"/>
      <c r="BH159" s="41"/>
      <c r="BJ159" s="41"/>
      <c r="BL159" s="41"/>
      <c r="BN159" s="41"/>
      <c r="BP159" s="41"/>
    </row>
    <row r="160" spans="13:68" x14ac:dyDescent="0.2">
      <c r="M160" s="297"/>
      <c r="N160" s="41"/>
      <c r="P160" s="41"/>
      <c r="R160" s="41"/>
      <c r="T160" s="41"/>
      <c r="V160" s="41"/>
      <c r="X160" s="41"/>
      <c r="Z160" s="41"/>
      <c r="AB160" s="41"/>
      <c r="AD160" s="41"/>
      <c r="AF160" s="41"/>
      <c r="AH160" s="41"/>
      <c r="AJ160" s="41"/>
      <c r="AL160" s="41"/>
      <c r="AN160" s="41"/>
      <c r="AP160" s="41"/>
      <c r="AR160" s="41"/>
      <c r="AT160" s="41"/>
      <c r="AV160" s="41"/>
      <c r="AX160" s="41"/>
      <c r="AZ160" s="41"/>
      <c r="BB160" s="41"/>
      <c r="BD160" s="41"/>
      <c r="BF160" s="41"/>
      <c r="BH160" s="41"/>
      <c r="BJ160" s="41"/>
      <c r="BL160" s="41"/>
      <c r="BN160" s="41"/>
      <c r="BP160" s="41"/>
    </row>
    <row r="161" spans="13:68" x14ac:dyDescent="0.2">
      <c r="M161" s="296"/>
      <c r="N161" s="41"/>
      <c r="P161" s="41"/>
      <c r="R161" s="41"/>
      <c r="T161" s="41"/>
      <c r="V161" s="41"/>
      <c r="X161" s="41"/>
      <c r="Z161" s="41"/>
      <c r="AB161" s="41"/>
      <c r="AD161" s="41"/>
      <c r="AF161" s="41"/>
      <c r="AH161" s="41"/>
      <c r="AJ161" s="41"/>
      <c r="AL161" s="41"/>
      <c r="AN161" s="41"/>
      <c r="AP161" s="41"/>
      <c r="AR161" s="41"/>
      <c r="AT161" s="41"/>
      <c r="AV161" s="41"/>
      <c r="AX161" s="41"/>
      <c r="AZ161" s="41"/>
      <c r="BB161" s="41"/>
      <c r="BD161" s="41"/>
      <c r="BF161" s="41"/>
      <c r="BH161" s="41"/>
      <c r="BJ161" s="41"/>
      <c r="BL161" s="41"/>
      <c r="BN161" s="41"/>
      <c r="BP161" s="41"/>
    </row>
    <row r="162" spans="13:68" x14ac:dyDescent="0.2">
      <c r="M162" s="121"/>
      <c r="N162" s="41"/>
      <c r="P162" s="41"/>
      <c r="R162" s="41"/>
      <c r="T162" s="41"/>
      <c r="V162" s="41"/>
      <c r="X162" s="41"/>
      <c r="Z162" s="41"/>
      <c r="AB162" s="41"/>
      <c r="AD162" s="41"/>
      <c r="AF162" s="41"/>
      <c r="AH162" s="41"/>
      <c r="AJ162" s="41"/>
      <c r="AL162" s="41"/>
      <c r="AN162" s="41"/>
      <c r="AP162" s="41"/>
      <c r="AR162" s="41"/>
      <c r="AT162" s="41"/>
      <c r="AV162" s="41"/>
      <c r="AX162" s="41"/>
      <c r="AZ162" s="41"/>
      <c r="BB162" s="41"/>
      <c r="BD162" s="41"/>
      <c r="BF162" s="41"/>
      <c r="BH162" s="41"/>
      <c r="BJ162" s="41"/>
      <c r="BL162" s="41"/>
      <c r="BN162" s="41"/>
      <c r="BP162" s="41"/>
    </row>
    <row r="163" spans="13:68" x14ac:dyDescent="0.2">
      <c r="M163" s="297"/>
      <c r="N163" s="41"/>
      <c r="P163" s="41"/>
      <c r="R163" s="41"/>
      <c r="T163" s="41"/>
      <c r="V163" s="41"/>
      <c r="X163" s="41"/>
      <c r="Z163" s="41"/>
      <c r="AB163" s="41"/>
      <c r="AD163" s="41"/>
      <c r="AF163" s="41"/>
      <c r="AH163" s="41"/>
      <c r="AJ163" s="41"/>
      <c r="AL163" s="41"/>
      <c r="AN163" s="41"/>
      <c r="AP163" s="41"/>
      <c r="AR163" s="41"/>
      <c r="AT163" s="41"/>
      <c r="AV163" s="41"/>
      <c r="AX163" s="41"/>
      <c r="AZ163" s="41"/>
      <c r="BB163" s="41"/>
      <c r="BD163" s="41"/>
      <c r="BF163" s="41"/>
      <c r="BH163" s="41"/>
      <c r="BJ163" s="41"/>
      <c r="BL163" s="41"/>
      <c r="BN163" s="41"/>
      <c r="BP163" s="41"/>
    </row>
    <row r="164" spans="13:68" x14ac:dyDescent="0.2">
      <c r="M164" s="297"/>
      <c r="N164" s="41"/>
      <c r="P164" s="41"/>
      <c r="R164" s="41"/>
      <c r="T164" s="41"/>
      <c r="V164" s="41"/>
      <c r="X164" s="41"/>
      <c r="Z164" s="41"/>
      <c r="AB164" s="41"/>
      <c r="AD164" s="41"/>
      <c r="AF164" s="41"/>
      <c r="AH164" s="41"/>
      <c r="AJ164" s="41"/>
      <c r="AL164" s="41"/>
      <c r="AN164" s="41"/>
      <c r="AP164" s="41"/>
      <c r="AR164" s="41"/>
      <c r="AT164" s="41"/>
      <c r="AV164" s="41"/>
      <c r="AX164" s="41"/>
      <c r="AZ164" s="41"/>
      <c r="BB164" s="41"/>
      <c r="BD164" s="41"/>
      <c r="BF164" s="41"/>
      <c r="BH164" s="41"/>
      <c r="BJ164" s="41"/>
      <c r="BL164" s="41"/>
      <c r="BN164" s="41"/>
      <c r="BP164" s="41"/>
    </row>
    <row r="165" spans="13:68" x14ac:dyDescent="0.2">
      <c r="M165" s="297"/>
      <c r="N165" s="41"/>
      <c r="P165" s="41"/>
      <c r="R165" s="41"/>
      <c r="T165" s="41"/>
      <c r="V165" s="41"/>
      <c r="X165" s="41"/>
      <c r="Z165" s="41"/>
      <c r="AB165" s="41"/>
      <c r="AD165" s="41"/>
      <c r="AF165" s="41"/>
      <c r="AH165" s="41"/>
      <c r="AJ165" s="41"/>
      <c r="AL165" s="41"/>
      <c r="AN165" s="41"/>
      <c r="AP165" s="41"/>
      <c r="AR165" s="41"/>
      <c r="AT165" s="41"/>
      <c r="AV165" s="41"/>
      <c r="AX165" s="41"/>
      <c r="AZ165" s="41"/>
      <c r="BB165" s="41"/>
      <c r="BD165" s="41"/>
      <c r="BF165" s="41"/>
      <c r="BH165" s="41"/>
      <c r="BJ165" s="41"/>
      <c r="BL165" s="41"/>
      <c r="BN165" s="41"/>
      <c r="BP165" s="41"/>
    </row>
    <row r="166" spans="13:68" x14ac:dyDescent="0.2">
      <c r="M166" s="297"/>
      <c r="N166" s="41"/>
      <c r="P166" s="41"/>
      <c r="R166" s="41"/>
      <c r="T166" s="41"/>
      <c r="V166" s="41"/>
      <c r="X166" s="41"/>
      <c r="Z166" s="41"/>
      <c r="AB166" s="41"/>
      <c r="AD166" s="41"/>
      <c r="AF166" s="41"/>
      <c r="AH166" s="41"/>
      <c r="AJ166" s="41"/>
      <c r="AL166" s="41"/>
      <c r="AN166" s="41"/>
      <c r="AP166" s="41"/>
      <c r="AR166" s="41"/>
      <c r="AT166" s="41"/>
      <c r="AV166" s="41"/>
      <c r="AX166" s="41"/>
      <c r="AZ166" s="41"/>
      <c r="BB166" s="41"/>
      <c r="BD166" s="41"/>
      <c r="BF166" s="41"/>
      <c r="BH166" s="41"/>
      <c r="BJ166" s="41"/>
      <c r="BL166" s="41"/>
      <c r="BN166" s="41"/>
      <c r="BP166" s="41"/>
    </row>
    <row r="167" spans="13:68" x14ac:dyDescent="0.2">
      <c r="M167" s="296"/>
      <c r="N167" s="41"/>
      <c r="P167" s="41"/>
      <c r="R167" s="41"/>
      <c r="T167" s="41"/>
      <c r="V167" s="41"/>
      <c r="X167" s="41"/>
      <c r="Z167" s="41"/>
      <c r="AB167" s="41"/>
      <c r="AD167" s="41"/>
      <c r="AF167" s="41"/>
      <c r="AH167" s="41"/>
      <c r="AJ167" s="41"/>
      <c r="AL167" s="41"/>
      <c r="AN167" s="41"/>
      <c r="AP167" s="41"/>
      <c r="AR167" s="41"/>
      <c r="AT167" s="41"/>
      <c r="AV167" s="41"/>
      <c r="AX167" s="41"/>
      <c r="AZ167" s="41"/>
      <c r="BB167" s="41"/>
      <c r="BD167" s="41"/>
      <c r="BF167" s="41"/>
      <c r="BH167" s="41"/>
      <c r="BJ167" s="41"/>
      <c r="BL167" s="41"/>
      <c r="BN167" s="41"/>
      <c r="BP167" s="41"/>
    </row>
    <row r="168" spans="13:68" x14ac:dyDescent="0.2">
      <c r="M168" s="121"/>
      <c r="N168" s="41"/>
      <c r="P168" s="41"/>
      <c r="R168" s="41"/>
      <c r="T168" s="41"/>
      <c r="V168" s="41"/>
      <c r="X168" s="41"/>
      <c r="Z168" s="41"/>
      <c r="AB168" s="41"/>
      <c r="AD168" s="41"/>
      <c r="AF168" s="41"/>
      <c r="AH168" s="41"/>
      <c r="AJ168" s="41"/>
      <c r="AL168" s="41"/>
      <c r="AN168" s="41"/>
      <c r="AP168" s="41"/>
      <c r="AR168" s="41"/>
      <c r="AT168" s="41"/>
      <c r="AV168" s="41"/>
      <c r="AX168" s="41"/>
      <c r="AZ168" s="41"/>
      <c r="BB168" s="41"/>
      <c r="BD168" s="41"/>
      <c r="BF168" s="41"/>
      <c r="BH168" s="41"/>
      <c r="BJ168" s="41"/>
      <c r="BL168" s="41"/>
      <c r="BN168" s="41"/>
      <c r="BP168" s="41"/>
    </row>
    <row r="169" spans="13:68" x14ac:dyDescent="0.2">
      <c r="M169" s="297"/>
      <c r="N169" s="41"/>
      <c r="P169" s="41"/>
      <c r="R169" s="41"/>
      <c r="T169" s="41"/>
      <c r="V169" s="41"/>
      <c r="X169" s="41"/>
      <c r="Z169" s="41"/>
      <c r="AB169" s="41"/>
      <c r="AD169" s="41"/>
      <c r="AF169" s="41"/>
      <c r="AH169" s="41"/>
      <c r="AJ169" s="41"/>
      <c r="AL169" s="41"/>
      <c r="AN169" s="41"/>
      <c r="AP169" s="41"/>
      <c r="AR169" s="41"/>
      <c r="AT169" s="41"/>
      <c r="AV169" s="41"/>
      <c r="AX169" s="41"/>
      <c r="AZ169" s="41"/>
      <c r="BB169" s="41"/>
      <c r="BD169" s="41"/>
      <c r="BF169" s="41"/>
      <c r="BH169" s="41"/>
      <c r="BJ169" s="41"/>
      <c r="BL169" s="41"/>
      <c r="BN169" s="41"/>
      <c r="BP169" s="41"/>
    </row>
    <row r="170" spans="13:68" x14ac:dyDescent="0.2">
      <c r="M170" s="297"/>
      <c r="N170" s="41"/>
      <c r="P170" s="41"/>
      <c r="R170" s="41"/>
      <c r="T170" s="41"/>
      <c r="V170" s="41"/>
      <c r="X170" s="41"/>
      <c r="Z170" s="41"/>
      <c r="AB170" s="41"/>
      <c r="AD170" s="41"/>
      <c r="AF170" s="41"/>
      <c r="AH170" s="41"/>
      <c r="AJ170" s="41"/>
      <c r="AL170" s="41"/>
      <c r="AN170" s="41"/>
      <c r="AP170" s="41"/>
      <c r="AR170" s="41"/>
      <c r="AT170" s="41"/>
      <c r="AV170" s="41"/>
      <c r="AX170" s="41"/>
      <c r="AZ170" s="41"/>
      <c r="BB170" s="41"/>
      <c r="BD170" s="41"/>
      <c r="BF170" s="41"/>
      <c r="BH170" s="41"/>
      <c r="BJ170" s="41"/>
      <c r="BL170" s="41"/>
      <c r="BN170" s="41"/>
      <c r="BP170" s="41"/>
    </row>
    <row r="171" spans="13:68" x14ac:dyDescent="0.2">
      <c r="M171" s="297"/>
      <c r="N171" s="41"/>
      <c r="P171" s="41"/>
      <c r="R171" s="41"/>
      <c r="T171" s="41"/>
      <c r="V171" s="41"/>
      <c r="X171" s="41"/>
      <c r="Z171" s="41"/>
      <c r="AB171" s="41"/>
      <c r="AD171" s="41"/>
      <c r="AF171" s="41"/>
      <c r="AH171" s="41"/>
      <c r="AJ171" s="41"/>
      <c r="AL171" s="41"/>
      <c r="AN171" s="41"/>
      <c r="AP171" s="41"/>
      <c r="AR171" s="41"/>
      <c r="AT171" s="41"/>
      <c r="AV171" s="41"/>
      <c r="AX171" s="41"/>
      <c r="AZ171" s="41"/>
      <c r="BB171" s="41"/>
      <c r="BD171" s="41"/>
      <c r="BF171" s="41"/>
      <c r="BH171" s="41"/>
      <c r="BJ171" s="41"/>
      <c r="BL171" s="41"/>
      <c r="BN171" s="41"/>
      <c r="BP171" s="41"/>
    </row>
    <row r="172" spans="13:68" x14ac:dyDescent="0.2">
      <c r="M172" s="297"/>
      <c r="N172" s="41"/>
      <c r="P172" s="41"/>
      <c r="R172" s="41"/>
      <c r="T172" s="41"/>
      <c r="V172" s="41"/>
      <c r="X172" s="41"/>
      <c r="Z172" s="41"/>
      <c r="AB172" s="41"/>
      <c r="AD172" s="41"/>
      <c r="AF172" s="41"/>
      <c r="AH172" s="41"/>
      <c r="AJ172" s="41"/>
      <c r="AL172" s="41"/>
      <c r="AN172" s="41"/>
      <c r="AP172" s="41"/>
      <c r="AR172" s="41"/>
      <c r="AT172" s="41"/>
      <c r="AV172" s="41"/>
      <c r="AX172" s="41"/>
      <c r="AZ172" s="41"/>
      <c r="BB172" s="41"/>
      <c r="BD172" s="41"/>
      <c r="BF172" s="41"/>
      <c r="BH172" s="41"/>
      <c r="BJ172" s="41"/>
      <c r="BL172" s="41"/>
      <c r="BN172" s="41"/>
      <c r="BP172" s="41"/>
    </row>
    <row r="173" spans="13:68" x14ac:dyDescent="0.2">
      <c r="M173" s="296"/>
      <c r="N173" s="41"/>
      <c r="P173" s="41"/>
      <c r="R173" s="41"/>
      <c r="T173" s="41"/>
      <c r="V173" s="41"/>
      <c r="X173" s="41"/>
      <c r="Z173" s="41"/>
      <c r="AB173" s="41"/>
      <c r="AD173" s="41"/>
      <c r="AF173" s="41"/>
      <c r="AH173" s="41"/>
      <c r="AJ173" s="41"/>
      <c r="AL173" s="41"/>
      <c r="AN173" s="41"/>
      <c r="AP173" s="41"/>
      <c r="AR173" s="41"/>
      <c r="AT173" s="41"/>
      <c r="AV173" s="41"/>
      <c r="AX173" s="41"/>
      <c r="AZ173" s="41"/>
      <c r="BB173" s="41"/>
      <c r="BD173" s="41"/>
      <c r="BF173" s="41"/>
      <c r="BH173" s="41"/>
      <c r="BJ173" s="41"/>
      <c r="BL173" s="41"/>
      <c r="BN173" s="41"/>
      <c r="BP173" s="41"/>
    </row>
    <row r="174" spans="13:68" x14ac:dyDescent="0.2">
      <c r="M174" s="296"/>
      <c r="N174" s="41"/>
      <c r="P174" s="41"/>
      <c r="R174" s="41"/>
      <c r="T174" s="41"/>
      <c r="V174" s="41"/>
      <c r="X174" s="41"/>
      <c r="Z174" s="41"/>
      <c r="AB174" s="41"/>
      <c r="AD174" s="41"/>
      <c r="AF174" s="41"/>
      <c r="AH174" s="41"/>
      <c r="AJ174" s="41"/>
      <c r="AL174" s="41"/>
      <c r="AN174" s="41"/>
      <c r="AP174" s="41"/>
      <c r="AR174" s="41"/>
      <c r="AT174" s="41"/>
      <c r="AV174" s="41"/>
      <c r="AX174" s="41"/>
      <c r="AZ174" s="41"/>
      <c r="BB174" s="41"/>
      <c r="BD174" s="41"/>
      <c r="BF174" s="41"/>
      <c r="BH174" s="41"/>
      <c r="BJ174" s="41"/>
      <c r="BL174" s="41"/>
      <c r="BN174" s="41"/>
      <c r="BP174" s="41"/>
    </row>
    <row r="175" spans="13:68" x14ac:dyDescent="0.2">
      <c r="M175" s="297"/>
      <c r="N175" s="41"/>
      <c r="P175" s="41"/>
      <c r="R175" s="41"/>
      <c r="T175" s="41"/>
      <c r="V175" s="41"/>
      <c r="X175" s="41"/>
      <c r="Z175" s="41"/>
      <c r="AB175" s="41"/>
      <c r="AD175" s="41"/>
      <c r="AF175" s="41"/>
      <c r="AH175" s="41"/>
      <c r="AJ175" s="41"/>
      <c r="AL175" s="41"/>
      <c r="AN175" s="41"/>
      <c r="AP175" s="41"/>
      <c r="AR175" s="41"/>
      <c r="AT175" s="41"/>
      <c r="AV175" s="41"/>
      <c r="AX175" s="41"/>
      <c r="AZ175" s="41"/>
      <c r="BB175" s="41"/>
      <c r="BD175" s="41"/>
      <c r="BF175" s="41"/>
      <c r="BH175" s="41"/>
      <c r="BJ175" s="41"/>
      <c r="BL175" s="41"/>
      <c r="BN175" s="41"/>
      <c r="BP175" s="41"/>
    </row>
    <row r="176" spans="13:68" x14ac:dyDescent="0.2">
      <c r="M176" s="296"/>
      <c r="N176" s="41"/>
      <c r="P176" s="41"/>
      <c r="R176" s="41"/>
      <c r="T176" s="41"/>
      <c r="V176" s="41"/>
      <c r="X176" s="41"/>
      <c r="Z176" s="41"/>
      <c r="AB176" s="41"/>
      <c r="AD176" s="41"/>
      <c r="AF176" s="41"/>
      <c r="AH176" s="41"/>
      <c r="AJ176" s="41"/>
      <c r="AL176" s="41"/>
      <c r="AN176" s="41"/>
      <c r="AP176" s="41"/>
      <c r="AR176" s="41"/>
      <c r="AT176" s="41"/>
      <c r="AV176" s="41"/>
      <c r="AX176" s="41"/>
      <c r="AZ176" s="41"/>
      <c r="BB176" s="41"/>
      <c r="BD176" s="41"/>
      <c r="BF176" s="41"/>
      <c r="BH176" s="41"/>
      <c r="BJ176" s="41"/>
      <c r="BL176" s="41"/>
      <c r="BN176" s="41"/>
      <c r="BP176" s="41"/>
    </row>
    <row r="177" spans="13:68" x14ac:dyDescent="0.2">
      <c r="M177" s="296"/>
      <c r="N177" s="41"/>
      <c r="P177" s="41"/>
      <c r="R177" s="41"/>
      <c r="T177" s="41"/>
      <c r="V177" s="41"/>
      <c r="X177" s="41"/>
      <c r="Z177" s="41"/>
      <c r="AB177" s="41"/>
      <c r="AD177" s="41"/>
      <c r="AF177" s="41"/>
      <c r="AH177" s="41"/>
      <c r="AJ177" s="41"/>
      <c r="AL177" s="41"/>
      <c r="AN177" s="41"/>
      <c r="AP177" s="41"/>
      <c r="AR177" s="41"/>
      <c r="AT177" s="41"/>
      <c r="AV177" s="41"/>
      <c r="AX177" s="41"/>
      <c r="AZ177" s="41"/>
      <c r="BB177" s="41"/>
      <c r="BD177" s="41"/>
      <c r="BF177" s="41"/>
      <c r="BH177" s="41"/>
      <c r="BJ177" s="41"/>
      <c r="BL177" s="41"/>
      <c r="BN177" s="41"/>
      <c r="BP177" s="41"/>
    </row>
    <row r="178" spans="13:68" x14ac:dyDescent="0.2">
      <c r="M178" s="296"/>
      <c r="N178" s="41"/>
      <c r="P178" s="41"/>
      <c r="R178" s="41"/>
      <c r="T178" s="41"/>
      <c r="V178" s="41"/>
      <c r="X178" s="41"/>
      <c r="Z178" s="41"/>
      <c r="AB178" s="41"/>
      <c r="AD178" s="41"/>
      <c r="AF178" s="41"/>
      <c r="AH178" s="41"/>
      <c r="AJ178" s="41"/>
      <c r="AL178" s="41"/>
      <c r="AN178" s="41"/>
      <c r="AP178" s="41"/>
      <c r="AR178" s="41"/>
      <c r="AT178" s="41"/>
      <c r="AV178" s="41"/>
      <c r="AX178" s="41"/>
      <c r="AZ178" s="41"/>
      <c r="BB178" s="41"/>
      <c r="BD178" s="41"/>
      <c r="BF178" s="41"/>
      <c r="BH178" s="41"/>
      <c r="BJ178" s="41"/>
      <c r="BL178" s="41"/>
      <c r="BN178" s="41"/>
      <c r="BP178" s="41"/>
    </row>
    <row r="179" spans="13:68" x14ac:dyDescent="0.2">
      <c r="M179" s="296"/>
      <c r="N179" s="41"/>
      <c r="P179" s="41"/>
      <c r="R179" s="41"/>
      <c r="T179" s="41"/>
      <c r="V179" s="41"/>
      <c r="X179" s="41"/>
      <c r="Z179" s="41"/>
      <c r="AB179" s="41"/>
      <c r="AD179" s="41"/>
      <c r="AF179" s="41"/>
      <c r="AH179" s="41"/>
      <c r="AJ179" s="41"/>
      <c r="AL179" s="41"/>
      <c r="AN179" s="41"/>
      <c r="AP179" s="41"/>
      <c r="AR179" s="41"/>
      <c r="AT179" s="41"/>
      <c r="AV179" s="41"/>
      <c r="AX179" s="41"/>
      <c r="AZ179" s="41"/>
      <c r="BB179" s="41"/>
      <c r="BD179" s="41"/>
      <c r="BF179" s="41"/>
      <c r="BH179" s="41"/>
      <c r="BJ179" s="41"/>
      <c r="BL179" s="41"/>
      <c r="BN179" s="41"/>
      <c r="BP179" s="41"/>
    </row>
    <row r="180" spans="13:68" x14ac:dyDescent="0.2">
      <c r="M180" s="297"/>
      <c r="N180" s="41"/>
      <c r="P180" s="41"/>
      <c r="R180" s="41"/>
      <c r="T180" s="41"/>
      <c r="V180" s="41"/>
      <c r="X180" s="41"/>
      <c r="Z180" s="41"/>
      <c r="AB180" s="41"/>
      <c r="AD180" s="41"/>
      <c r="AF180" s="41"/>
      <c r="AH180" s="41"/>
      <c r="AJ180" s="41"/>
      <c r="AL180" s="41"/>
      <c r="AN180" s="41"/>
      <c r="AP180" s="41"/>
      <c r="AR180" s="41"/>
      <c r="AT180" s="41"/>
      <c r="AV180" s="41"/>
      <c r="AX180" s="41"/>
      <c r="AZ180" s="41"/>
      <c r="BB180" s="41"/>
      <c r="BD180" s="41"/>
      <c r="BF180" s="41"/>
      <c r="BH180" s="41"/>
      <c r="BJ180" s="41"/>
      <c r="BL180" s="41"/>
      <c r="BN180" s="41"/>
      <c r="BP180" s="41"/>
    </row>
    <row r="181" spans="13:68" x14ac:dyDescent="0.2">
      <c r="M181" s="296"/>
      <c r="N181" s="41"/>
      <c r="P181" s="41"/>
      <c r="R181" s="41"/>
      <c r="T181" s="41"/>
      <c r="V181" s="41"/>
      <c r="X181" s="41"/>
      <c r="Z181" s="41"/>
      <c r="AB181" s="41"/>
      <c r="AD181" s="41"/>
      <c r="AF181" s="41"/>
      <c r="AH181" s="41"/>
      <c r="AJ181" s="41"/>
      <c r="AL181" s="41"/>
      <c r="AN181" s="41"/>
      <c r="AP181" s="41"/>
      <c r="AR181" s="41"/>
      <c r="AT181" s="41"/>
      <c r="AV181" s="41"/>
      <c r="AX181" s="41"/>
      <c r="AZ181" s="41"/>
      <c r="BB181" s="41"/>
      <c r="BD181" s="41"/>
      <c r="BF181" s="41"/>
      <c r="BH181" s="41"/>
      <c r="BJ181" s="41"/>
      <c r="BL181" s="41"/>
      <c r="BN181" s="41"/>
      <c r="BP181" s="41"/>
    </row>
    <row r="182" spans="13:68" x14ac:dyDescent="0.2">
      <c r="M182" s="121"/>
      <c r="N182" s="41"/>
      <c r="P182" s="41"/>
      <c r="R182" s="41"/>
      <c r="T182" s="41"/>
      <c r="V182" s="41"/>
      <c r="X182" s="41"/>
      <c r="Z182" s="41"/>
      <c r="AB182" s="41"/>
      <c r="AD182" s="41"/>
      <c r="AF182" s="41"/>
      <c r="AH182" s="41"/>
      <c r="AJ182" s="41"/>
      <c r="AL182" s="41"/>
      <c r="AN182" s="41"/>
      <c r="AP182" s="41"/>
      <c r="AR182" s="41"/>
      <c r="AT182" s="41"/>
      <c r="AV182" s="41"/>
      <c r="AX182" s="41"/>
      <c r="AZ182" s="41"/>
      <c r="BB182" s="41"/>
      <c r="BD182" s="41"/>
      <c r="BF182" s="41"/>
      <c r="BH182" s="41"/>
      <c r="BJ182" s="41"/>
      <c r="BL182" s="41"/>
      <c r="BN182" s="41"/>
      <c r="BP182" s="41"/>
    </row>
    <row r="183" spans="13:68" x14ac:dyDescent="0.2">
      <c r="M183" s="295"/>
      <c r="N183" s="41"/>
      <c r="P183" s="41"/>
      <c r="R183" s="41"/>
      <c r="T183" s="41"/>
      <c r="V183" s="41"/>
      <c r="X183" s="41"/>
      <c r="Z183" s="41"/>
      <c r="AB183" s="41"/>
      <c r="AD183" s="41"/>
      <c r="AF183" s="41"/>
      <c r="AH183" s="41"/>
      <c r="AJ183" s="41"/>
      <c r="AL183" s="41"/>
      <c r="AN183" s="41"/>
      <c r="AP183" s="41"/>
      <c r="AR183" s="41"/>
      <c r="AT183" s="41"/>
      <c r="AV183" s="41"/>
      <c r="AX183" s="41"/>
      <c r="AZ183" s="41"/>
      <c r="BB183" s="41"/>
      <c r="BD183" s="41"/>
      <c r="BF183" s="41"/>
      <c r="BH183" s="41"/>
      <c r="BJ183" s="41"/>
      <c r="BL183" s="41"/>
      <c r="BN183" s="41"/>
      <c r="BP183" s="41"/>
    </row>
    <row r="184" spans="13:68" x14ac:dyDescent="0.2">
      <c r="M184" s="121"/>
      <c r="N184" s="41"/>
      <c r="P184" s="41"/>
      <c r="R184" s="41"/>
      <c r="T184" s="41"/>
      <c r="V184" s="41"/>
      <c r="X184" s="41"/>
      <c r="Z184" s="41"/>
      <c r="AB184" s="41"/>
      <c r="AD184" s="41"/>
      <c r="AF184" s="41"/>
      <c r="AH184" s="41"/>
      <c r="AJ184" s="41"/>
      <c r="AL184" s="41"/>
      <c r="AN184" s="41"/>
      <c r="AP184" s="41"/>
      <c r="AR184" s="41"/>
      <c r="AT184" s="41"/>
      <c r="AV184" s="41"/>
      <c r="AX184" s="41"/>
      <c r="AZ184" s="41"/>
      <c r="BB184" s="41"/>
      <c r="BD184" s="41"/>
      <c r="BF184" s="41"/>
      <c r="BH184" s="41"/>
      <c r="BJ184" s="41"/>
      <c r="BL184" s="41"/>
      <c r="BN184" s="41"/>
      <c r="BP184" s="41"/>
    </row>
    <row r="185" spans="13:68" x14ac:dyDescent="0.2">
      <c r="M185" s="297"/>
      <c r="N185" s="41"/>
      <c r="P185" s="41"/>
      <c r="R185" s="41"/>
      <c r="T185" s="41"/>
      <c r="V185" s="41"/>
      <c r="X185" s="41"/>
      <c r="Z185" s="41"/>
      <c r="AB185" s="41"/>
      <c r="AD185" s="41"/>
      <c r="AF185" s="41"/>
      <c r="AH185" s="41"/>
      <c r="AJ185" s="41"/>
      <c r="AL185" s="41"/>
      <c r="AN185" s="41"/>
      <c r="AP185" s="41"/>
      <c r="AR185" s="41"/>
      <c r="AT185" s="41"/>
      <c r="AV185" s="41"/>
      <c r="AX185" s="41"/>
      <c r="AZ185" s="41"/>
      <c r="BB185" s="41"/>
      <c r="BD185" s="41"/>
      <c r="BF185" s="41"/>
      <c r="BH185" s="41"/>
      <c r="BJ185" s="41"/>
      <c r="BL185" s="41"/>
      <c r="BN185" s="41"/>
      <c r="BP185" s="41"/>
    </row>
    <row r="186" spans="13:68" x14ac:dyDescent="0.2">
      <c r="M186" s="297"/>
      <c r="N186" s="41"/>
      <c r="P186" s="41"/>
      <c r="R186" s="41"/>
      <c r="T186" s="41"/>
      <c r="V186" s="41"/>
      <c r="X186" s="41"/>
      <c r="Z186" s="41"/>
      <c r="AB186" s="41"/>
      <c r="AD186" s="41"/>
      <c r="AF186" s="41"/>
      <c r="AH186" s="41"/>
      <c r="AJ186" s="41"/>
      <c r="AL186" s="41"/>
      <c r="AN186" s="41"/>
      <c r="AP186" s="41"/>
      <c r="AR186" s="41"/>
      <c r="AT186" s="41"/>
      <c r="AV186" s="41"/>
      <c r="AX186" s="41"/>
      <c r="AZ186" s="41"/>
      <c r="BB186" s="41"/>
      <c r="BD186" s="41"/>
      <c r="BF186" s="41"/>
      <c r="BH186" s="41"/>
      <c r="BJ186" s="41"/>
      <c r="BL186" s="41"/>
      <c r="BN186" s="41"/>
      <c r="BP186" s="41"/>
    </row>
    <row r="187" spans="13:68" x14ac:dyDescent="0.2">
      <c r="M187" s="297"/>
      <c r="N187" s="41"/>
      <c r="P187" s="41"/>
      <c r="R187" s="41"/>
      <c r="T187" s="41"/>
      <c r="V187" s="41"/>
      <c r="X187" s="41"/>
      <c r="Z187" s="41"/>
      <c r="AB187" s="41"/>
      <c r="AD187" s="41"/>
      <c r="AF187" s="41"/>
      <c r="AH187" s="41"/>
      <c r="AJ187" s="41"/>
      <c r="AL187" s="41"/>
      <c r="AN187" s="41"/>
      <c r="AP187" s="41"/>
      <c r="AR187" s="41"/>
      <c r="AT187" s="41"/>
      <c r="AV187" s="41"/>
      <c r="AX187" s="41"/>
      <c r="AZ187" s="41"/>
      <c r="BB187" s="41"/>
      <c r="BD187" s="41"/>
      <c r="BF187" s="41"/>
      <c r="BH187" s="41"/>
      <c r="BJ187" s="41"/>
      <c r="BL187" s="41"/>
      <c r="BN187" s="41"/>
      <c r="BP187" s="41"/>
    </row>
    <row r="188" spans="13:68" x14ac:dyDescent="0.2">
      <c r="M188" s="297"/>
      <c r="N188" s="41"/>
      <c r="P188" s="41"/>
      <c r="R188" s="41"/>
      <c r="T188" s="41"/>
      <c r="V188" s="41"/>
      <c r="X188" s="41"/>
      <c r="Z188" s="41"/>
      <c r="AB188" s="41"/>
      <c r="AD188" s="41"/>
      <c r="AF188" s="41"/>
      <c r="AH188" s="41"/>
      <c r="AJ188" s="41"/>
      <c r="AL188" s="41"/>
      <c r="AN188" s="41"/>
      <c r="AP188" s="41"/>
      <c r="AR188" s="41"/>
      <c r="AT188" s="41"/>
      <c r="AV188" s="41"/>
      <c r="AX188" s="41"/>
      <c r="AZ188" s="41"/>
      <c r="BB188" s="41"/>
      <c r="BD188" s="41"/>
      <c r="BF188" s="41"/>
      <c r="BH188" s="41"/>
      <c r="BJ188" s="41"/>
      <c r="BL188" s="41"/>
      <c r="BN188" s="41"/>
      <c r="BP188" s="41"/>
    </row>
    <row r="189" spans="13:68" x14ac:dyDescent="0.2">
      <c r="M189" s="296"/>
      <c r="N189" s="41"/>
      <c r="P189" s="41"/>
      <c r="R189" s="41"/>
      <c r="T189" s="41"/>
      <c r="V189" s="41"/>
      <c r="X189" s="41"/>
      <c r="Z189" s="41"/>
      <c r="AB189" s="41"/>
      <c r="AD189" s="41"/>
      <c r="AF189" s="41"/>
      <c r="AH189" s="41"/>
      <c r="AJ189" s="41"/>
      <c r="AL189" s="41"/>
      <c r="AN189" s="41"/>
      <c r="AP189" s="41"/>
      <c r="AR189" s="41"/>
      <c r="AT189" s="41"/>
      <c r="AV189" s="41"/>
      <c r="AX189" s="41"/>
      <c r="AZ189" s="41"/>
      <c r="BB189" s="41"/>
      <c r="BD189" s="41"/>
      <c r="BF189" s="41"/>
      <c r="BH189" s="41"/>
      <c r="BJ189" s="41"/>
      <c r="BL189" s="41"/>
      <c r="BN189" s="41"/>
      <c r="BP189" s="41"/>
    </row>
    <row r="190" spans="13:68" x14ac:dyDescent="0.2">
      <c r="M190" s="297"/>
      <c r="N190" s="41"/>
      <c r="P190" s="41"/>
      <c r="R190" s="41"/>
      <c r="T190" s="41"/>
      <c r="V190" s="41"/>
      <c r="X190" s="41"/>
      <c r="Z190" s="41"/>
      <c r="AB190" s="41"/>
      <c r="AD190" s="41"/>
      <c r="AF190" s="41"/>
      <c r="AH190" s="41"/>
      <c r="AJ190" s="41"/>
      <c r="AL190" s="41"/>
      <c r="AN190" s="41"/>
      <c r="AP190" s="41"/>
      <c r="AR190" s="41"/>
      <c r="AT190" s="41"/>
      <c r="AV190" s="41"/>
      <c r="AX190" s="41"/>
      <c r="AZ190" s="41"/>
      <c r="BB190" s="41"/>
      <c r="BD190" s="41"/>
      <c r="BF190" s="41"/>
      <c r="BH190" s="41"/>
      <c r="BJ190" s="41"/>
      <c r="BL190" s="41"/>
      <c r="BN190" s="41"/>
      <c r="BP190" s="41"/>
    </row>
    <row r="191" spans="13:68" x14ac:dyDescent="0.2">
      <c r="M191" s="296"/>
      <c r="N191" s="41"/>
      <c r="P191" s="41"/>
      <c r="R191" s="41"/>
      <c r="T191" s="41"/>
      <c r="V191" s="41"/>
      <c r="X191" s="41"/>
      <c r="Z191" s="41"/>
      <c r="AB191" s="41"/>
      <c r="AD191" s="41"/>
      <c r="AF191" s="41"/>
      <c r="AH191" s="41"/>
      <c r="AJ191" s="41"/>
      <c r="AL191" s="41"/>
      <c r="AN191" s="41"/>
      <c r="AP191" s="41"/>
      <c r="AR191" s="41"/>
      <c r="AT191" s="41"/>
      <c r="AV191" s="41"/>
      <c r="AX191" s="41"/>
      <c r="AZ191" s="41"/>
      <c r="BB191" s="41"/>
      <c r="BD191" s="41"/>
      <c r="BF191" s="41"/>
      <c r="BH191" s="41"/>
      <c r="BJ191" s="41"/>
      <c r="BL191" s="41"/>
      <c r="BN191" s="41"/>
      <c r="BP191" s="41"/>
    </row>
    <row r="192" spans="13:68" x14ac:dyDescent="0.2">
      <c r="M192" s="297"/>
      <c r="N192" s="41"/>
      <c r="P192" s="41"/>
      <c r="R192" s="41"/>
      <c r="T192" s="41"/>
      <c r="V192" s="41"/>
      <c r="X192" s="41"/>
      <c r="Z192" s="41"/>
      <c r="AB192" s="41"/>
      <c r="AD192" s="41"/>
      <c r="AF192" s="41"/>
      <c r="AH192" s="41"/>
      <c r="AJ192" s="41"/>
      <c r="AL192" s="41"/>
      <c r="AN192" s="41"/>
      <c r="AP192" s="41"/>
      <c r="AR192" s="41"/>
      <c r="AT192" s="41"/>
      <c r="AV192" s="41"/>
      <c r="AX192" s="41"/>
      <c r="AZ192" s="41"/>
      <c r="BB192" s="41"/>
      <c r="BD192" s="41"/>
      <c r="BF192" s="41"/>
      <c r="BH192" s="41"/>
      <c r="BJ192" s="41"/>
      <c r="BL192" s="41"/>
      <c r="BN192" s="41"/>
      <c r="BP192" s="41"/>
    </row>
    <row r="193" spans="13:68" x14ac:dyDescent="0.2">
      <c r="M193" s="296"/>
      <c r="N193" s="41"/>
      <c r="P193" s="41"/>
      <c r="R193" s="41"/>
      <c r="T193" s="41"/>
      <c r="V193" s="41"/>
      <c r="X193" s="41"/>
      <c r="Z193" s="41"/>
      <c r="AB193" s="41"/>
      <c r="AD193" s="41"/>
      <c r="AF193" s="41"/>
      <c r="AH193" s="41"/>
      <c r="AJ193" s="41"/>
      <c r="AL193" s="41"/>
      <c r="AN193" s="41"/>
      <c r="AP193" s="41"/>
      <c r="AR193" s="41"/>
      <c r="AT193" s="41"/>
      <c r="AV193" s="41"/>
      <c r="AX193" s="41"/>
      <c r="AZ193" s="41"/>
      <c r="BB193" s="41"/>
      <c r="BD193" s="41"/>
      <c r="BF193" s="41"/>
      <c r="BH193" s="41"/>
      <c r="BJ193" s="41"/>
      <c r="BL193" s="41"/>
      <c r="BN193" s="41"/>
      <c r="BP193" s="41"/>
    </row>
    <row r="194" spans="13:68" x14ac:dyDescent="0.2">
      <c r="M194" s="298"/>
      <c r="N194" s="41"/>
      <c r="P194" s="41"/>
      <c r="R194" s="41"/>
      <c r="T194" s="41"/>
      <c r="V194" s="41"/>
      <c r="X194" s="41"/>
      <c r="Z194" s="41"/>
      <c r="AB194" s="41"/>
      <c r="AD194" s="41"/>
      <c r="AF194" s="41"/>
      <c r="AH194" s="41"/>
      <c r="AJ194" s="41"/>
      <c r="AL194" s="41"/>
      <c r="AN194" s="41"/>
      <c r="AP194" s="41"/>
      <c r="AR194" s="41"/>
      <c r="AT194" s="41"/>
      <c r="AV194" s="41"/>
      <c r="AX194" s="41"/>
      <c r="AZ194" s="41"/>
      <c r="BB194" s="41"/>
      <c r="BD194" s="41"/>
      <c r="BF194" s="41"/>
      <c r="BH194" s="41"/>
      <c r="BJ194" s="41"/>
      <c r="BL194" s="41"/>
      <c r="BN194" s="41"/>
      <c r="BP194" s="41"/>
    </row>
    <row r="195" spans="13:68" x14ac:dyDescent="0.2">
      <c r="M195" s="121"/>
      <c r="N195" s="41"/>
      <c r="P195" s="41"/>
      <c r="R195" s="41"/>
      <c r="T195" s="41"/>
      <c r="V195" s="41"/>
      <c r="X195" s="41"/>
      <c r="Z195" s="41"/>
      <c r="AB195" s="41"/>
      <c r="AD195" s="41"/>
      <c r="AF195" s="41"/>
      <c r="AH195" s="41"/>
      <c r="AJ195" s="41"/>
      <c r="AL195" s="41"/>
      <c r="AN195" s="41"/>
      <c r="AP195" s="41"/>
      <c r="AR195" s="41"/>
      <c r="AT195" s="41"/>
      <c r="AV195" s="41"/>
      <c r="AX195" s="41"/>
      <c r="AZ195" s="41"/>
      <c r="BB195" s="41"/>
      <c r="BD195" s="41"/>
      <c r="BF195" s="41"/>
      <c r="BH195" s="41"/>
      <c r="BJ195" s="41"/>
      <c r="BL195" s="41"/>
      <c r="BN195" s="41"/>
      <c r="BP195" s="41"/>
    </row>
    <row r="196" spans="13:68" x14ac:dyDescent="0.2">
      <c r="M196" s="297"/>
      <c r="N196" s="41"/>
      <c r="P196" s="41"/>
      <c r="R196" s="41"/>
      <c r="T196" s="41"/>
      <c r="V196" s="41"/>
      <c r="X196" s="41"/>
      <c r="Z196" s="41"/>
      <c r="AB196" s="41"/>
      <c r="AD196" s="41"/>
      <c r="AF196" s="41"/>
      <c r="AH196" s="41"/>
      <c r="AJ196" s="41"/>
      <c r="AL196" s="41"/>
      <c r="AN196" s="41"/>
      <c r="AP196" s="41"/>
      <c r="AR196" s="41"/>
      <c r="AT196" s="41"/>
      <c r="AV196" s="41"/>
      <c r="AX196" s="41"/>
      <c r="AZ196" s="41"/>
      <c r="BB196" s="41"/>
      <c r="BD196" s="41"/>
      <c r="BF196" s="41"/>
      <c r="BH196" s="41"/>
      <c r="BJ196" s="41"/>
      <c r="BL196" s="41"/>
      <c r="BN196" s="41"/>
      <c r="BP196" s="41"/>
    </row>
    <row r="197" spans="13:68" x14ac:dyDescent="0.2">
      <c r="M197" s="297"/>
      <c r="N197" s="41"/>
      <c r="P197" s="41"/>
      <c r="R197" s="41"/>
      <c r="T197" s="41"/>
      <c r="V197" s="41"/>
      <c r="X197" s="41"/>
      <c r="Z197" s="41"/>
      <c r="AB197" s="41"/>
      <c r="AD197" s="41"/>
      <c r="AF197" s="41"/>
      <c r="AH197" s="41"/>
      <c r="AJ197" s="41"/>
      <c r="AL197" s="41"/>
      <c r="AN197" s="41"/>
      <c r="AP197" s="41"/>
      <c r="AR197" s="41"/>
      <c r="AT197" s="41"/>
      <c r="AV197" s="41"/>
      <c r="AX197" s="41"/>
      <c r="AZ197" s="41"/>
      <c r="BB197" s="41"/>
      <c r="BD197" s="41"/>
      <c r="BF197" s="41"/>
      <c r="BH197" s="41"/>
      <c r="BJ197" s="41"/>
      <c r="BL197" s="41"/>
      <c r="BN197" s="41"/>
      <c r="BP197" s="41"/>
    </row>
    <row r="198" spans="13:68" x14ac:dyDescent="0.2">
      <c r="M198" s="297"/>
      <c r="N198" s="41"/>
      <c r="P198" s="41"/>
      <c r="R198" s="41"/>
      <c r="T198" s="41"/>
      <c r="V198" s="41"/>
      <c r="X198" s="41"/>
      <c r="Z198" s="41"/>
      <c r="AB198" s="41"/>
      <c r="AD198" s="41"/>
      <c r="AF198" s="41"/>
      <c r="AH198" s="41"/>
      <c r="AJ198" s="41"/>
      <c r="AL198" s="41"/>
      <c r="AN198" s="41"/>
      <c r="AP198" s="41"/>
      <c r="AR198" s="41"/>
      <c r="AT198" s="41"/>
      <c r="AV198" s="41"/>
      <c r="AX198" s="41"/>
      <c r="AZ198" s="41"/>
      <c r="BB198" s="41"/>
      <c r="BD198" s="41"/>
      <c r="BF198" s="41"/>
      <c r="BH198" s="41"/>
      <c r="BJ198" s="41"/>
      <c r="BL198" s="41"/>
      <c r="BN198" s="41"/>
      <c r="BP198" s="41"/>
    </row>
    <row r="199" spans="13:68" x14ac:dyDescent="0.2">
      <c r="M199" s="296"/>
      <c r="N199" s="41"/>
      <c r="P199" s="41"/>
      <c r="R199" s="41"/>
      <c r="T199" s="41"/>
      <c r="V199" s="41"/>
      <c r="X199" s="41"/>
      <c r="Z199" s="41"/>
      <c r="AB199" s="41"/>
      <c r="AD199" s="41"/>
      <c r="AF199" s="41"/>
      <c r="AH199" s="41"/>
      <c r="AJ199" s="41"/>
      <c r="AL199" s="41"/>
      <c r="AN199" s="41"/>
      <c r="AP199" s="41"/>
      <c r="AR199" s="41"/>
      <c r="AT199" s="41"/>
      <c r="AV199" s="41"/>
      <c r="AX199" s="41"/>
      <c r="AZ199" s="41"/>
      <c r="BB199" s="41"/>
      <c r="BD199" s="41"/>
      <c r="BF199" s="41"/>
      <c r="BH199" s="41"/>
      <c r="BJ199" s="41"/>
      <c r="BL199" s="41"/>
      <c r="BN199" s="41"/>
      <c r="BP199" s="41"/>
    </row>
    <row r="200" spans="13:68" x14ac:dyDescent="0.2">
      <c r="M200" s="297"/>
      <c r="N200" s="41"/>
      <c r="P200" s="41"/>
      <c r="R200" s="41"/>
      <c r="T200" s="41"/>
      <c r="V200" s="41"/>
      <c r="X200" s="41"/>
      <c r="Z200" s="41"/>
      <c r="AB200" s="41"/>
      <c r="AD200" s="41"/>
      <c r="AF200" s="41"/>
      <c r="AH200" s="41"/>
      <c r="AJ200" s="41"/>
      <c r="AL200" s="41"/>
      <c r="AN200" s="41"/>
      <c r="AP200" s="41"/>
      <c r="AR200" s="41"/>
      <c r="AT200" s="41"/>
      <c r="AV200" s="41"/>
      <c r="AX200" s="41"/>
      <c r="AZ200" s="41"/>
      <c r="BB200" s="41"/>
      <c r="BD200" s="41"/>
      <c r="BF200" s="41"/>
      <c r="BH200" s="41"/>
      <c r="BJ200" s="41"/>
      <c r="BL200" s="41"/>
      <c r="BN200" s="41"/>
      <c r="BP200" s="41"/>
    </row>
    <row r="201" spans="13:68" x14ac:dyDescent="0.2">
      <c r="M201" s="296"/>
      <c r="N201" s="41"/>
      <c r="P201" s="41"/>
      <c r="R201" s="41"/>
      <c r="T201" s="41"/>
      <c r="V201" s="41"/>
      <c r="X201" s="41"/>
      <c r="Z201" s="41"/>
      <c r="AB201" s="41"/>
      <c r="AD201" s="41"/>
      <c r="AF201" s="41"/>
      <c r="AH201" s="41"/>
      <c r="AJ201" s="41"/>
      <c r="AL201" s="41"/>
      <c r="AN201" s="41"/>
      <c r="AP201" s="41"/>
      <c r="AR201" s="41"/>
      <c r="AT201" s="41"/>
      <c r="AV201" s="41"/>
      <c r="AX201" s="41"/>
      <c r="AZ201" s="41"/>
      <c r="BB201" s="41"/>
      <c r="BD201" s="41"/>
      <c r="BF201" s="41"/>
      <c r="BH201" s="41"/>
      <c r="BJ201" s="41"/>
      <c r="BL201" s="41"/>
      <c r="BN201" s="41"/>
      <c r="BP201" s="41"/>
    </row>
    <row r="202" spans="13:68" x14ac:dyDescent="0.2">
      <c r="M202" s="297"/>
      <c r="N202" s="41"/>
      <c r="P202" s="41"/>
      <c r="R202" s="41"/>
      <c r="T202" s="41"/>
      <c r="V202" s="41"/>
      <c r="X202" s="41"/>
      <c r="Z202" s="41"/>
      <c r="AB202" s="41"/>
      <c r="AD202" s="41"/>
      <c r="AF202" s="41"/>
      <c r="AH202" s="41"/>
      <c r="AJ202" s="41"/>
      <c r="AL202" s="41"/>
      <c r="AN202" s="41"/>
      <c r="AP202" s="41"/>
      <c r="AR202" s="41"/>
      <c r="AT202" s="41"/>
      <c r="AV202" s="41"/>
      <c r="AX202" s="41"/>
      <c r="AZ202" s="41"/>
      <c r="BB202" s="41"/>
      <c r="BD202" s="41"/>
      <c r="BF202" s="41"/>
      <c r="BH202" s="41"/>
      <c r="BJ202" s="41"/>
      <c r="BL202" s="41"/>
      <c r="BN202" s="41"/>
      <c r="BP202" s="41"/>
    </row>
    <row r="203" spans="13:68" x14ac:dyDescent="0.2">
      <c r="M203" s="296"/>
      <c r="N203" s="41"/>
      <c r="P203" s="41"/>
      <c r="R203" s="41"/>
      <c r="T203" s="41"/>
      <c r="V203" s="41"/>
      <c r="X203" s="41"/>
      <c r="Z203" s="41"/>
      <c r="AB203" s="41"/>
      <c r="AD203" s="41"/>
      <c r="AF203" s="41"/>
      <c r="AH203" s="41"/>
      <c r="AJ203" s="41"/>
      <c r="AL203" s="41"/>
      <c r="AN203" s="41"/>
      <c r="AP203" s="41"/>
      <c r="AR203" s="41"/>
      <c r="AT203" s="41"/>
      <c r="AV203" s="41"/>
      <c r="AX203" s="41"/>
      <c r="AZ203" s="41"/>
      <c r="BB203" s="41"/>
      <c r="BD203" s="41"/>
      <c r="BF203" s="41"/>
      <c r="BH203" s="41"/>
      <c r="BJ203" s="41"/>
      <c r="BL203" s="41"/>
      <c r="BN203" s="41"/>
      <c r="BP203" s="41"/>
    </row>
    <row r="204" spans="13:68" x14ac:dyDescent="0.2">
      <c r="M204" s="298"/>
      <c r="N204" s="41"/>
      <c r="P204" s="41"/>
      <c r="R204" s="41"/>
      <c r="T204" s="41"/>
      <c r="V204" s="41"/>
      <c r="X204" s="41"/>
      <c r="Z204" s="41"/>
      <c r="AB204" s="41"/>
      <c r="AD204" s="41"/>
      <c r="AF204" s="41"/>
      <c r="AH204" s="41"/>
      <c r="AJ204" s="41"/>
      <c r="AL204" s="41"/>
      <c r="AN204" s="41"/>
      <c r="AP204" s="41"/>
      <c r="AR204" s="41"/>
      <c r="AT204" s="41"/>
      <c r="AV204" s="41"/>
      <c r="AX204" s="41"/>
      <c r="AZ204" s="41"/>
      <c r="BB204" s="41"/>
      <c r="BD204" s="41"/>
      <c r="BF204" s="41"/>
      <c r="BH204" s="41"/>
      <c r="BJ204" s="41"/>
      <c r="BL204" s="41"/>
      <c r="BN204" s="41"/>
      <c r="BP204" s="41"/>
    </row>
    <row r="205" spans="13:68" x14ac:dyDescent="0.2">
      <c r="M205" s="121"/>
      <c r="N205" s="41"/>
      <c r="P205" s="41"/>
      <c r="R205" s="41"/>
      <c r="T205" s="41"/>
      <c r="V205" s="41"/>
      <c r="X205" s="41"/>
      <c r="Z205" s="41"/>
      <c r="AB205" s="41"/>
      <c r="AD205" s="41"/>
      <c r="AF205" s="41"/>
      <c r="AH205" s="41"/>
      <c r="AJ205" s="41"/>
      <c r="AL205" s="41"/>
      <c r="AN205" s="41"/>
      <c r="AP205" s="41"/>
      <c r="AR205" s="41"/>
      <c r="AT205" s="41"/>
      <c r="AV205" s="41"/>
      <c r="AX205" s="41"/>
      <c r="AZ205" s="41"/>
      <c r="BB205" s="41"/>
      <c r="BD205" s="41"/>
      <c r="BF205" s="41"/>
      <c r="BH205" s="41"/>
      <c r="BJ205" s="41"/>
      <c r="BL205" s="41"/>
      <c r="BN205" s="41"/>
      <c r="BP205" s="41"/>
    </row>
    <row r="206" spans="13:68" x14ac:dyDescent="0.2">
      <c r="M206" s="297"/>
      <c r="N206" s="41"/>
      <c r="P206" s="41"/>
      <c r="R206" s="41"/>
      <c r="T206" s="41"/>
      <c r="V206" s="41"/>
      <c r="X206" s="41"/>
      <c r="Z206" s="41"/>
      <c r="AB206" s="41"/>
      <c r="AD206" s="41"/>
      <c r="AF206" s="41"/>
      <c r="AH206" s="41"/>
      <c r="AJ206" s="41"/>
      <c r="AL206" s="41"/>
      <c r="AN206" s="41"/>
      <c r="AP206" s="41"/>
      <c r="AR206" s="41"/>
      <c r="AT206" s="41"/>
      <c r="AV206" s="41"/>
      <c r="AX206" s="41"/>
      <c r="AZ206" s="41"/>
      <c r="BB206" s="41"/>
      <c r="BD206" s="41"/>
      <c r="BF206" s="41"/>
      <c r="BH206" s="41"/>
      <c r="BJ206" s="41"/>
      <c r="BL206" s="41"/>
      <c r="BN206" s="41"/>
      <c r="BP206" s="41"/>
    </row>
    <row r="207" spans="13:68" x14ac:dyDescent="0.2">
      <c r="M207" s="297"/>
      <c r="N207" s="41"/>
      <c r="P207" s="41"/>
      <c r="R207" s="41"/>
      <c r="T207" s="41"/>
      <c r="V207" s="41"/>
      <c r="X207" s="41"/>
      <c r="Z207" s="41"/>
      <c r="AB207" s="41"/>
      <c r="AD207" s="41"/>
      <c r="AF207" s="41"/>
      <c r="AH207" s="41"/>
      <c r="AJ207" s="41"/>
      <c r="AL207" s="41"/>
      <c r="AN207" s="41"/>
      <c r="AP207" s="41"/>
      <c r="AR207" s="41"/>
      <c r="AT207" s="41"/>
      <c r="AV207" s="41"/>
      <c r="AX207" s="41"/>
      <c r="AZ207" s="41"/>
      <c r="BB207" s="41"/>
      <c r="BD207" s="41"/>
      <c r="BF207" s="41"/>
      <c r="BH207" s="41"/>
      <c r="BJ207" s="41"/>
      <c r="BL207" s="41"/>
      <c r="BN207" s="41"/>
      <c r="BP207" s="41"/>
    </row>
    <row r="208" spans="13:68" x14ac:dyDescent="0.2">
      <c r="M208" s="297"/>
      <c r="N208" s="41"/>
      <c r="P208" s="41"/>
      <c r="R208" s="41"/>
      <c r="T208" s="41"/>
      <c r="V208" s="41"/>
      <c r="X208" s="41"/>
      <c r="Z208" s="41"/>
      <c r="AB208" s="41"/>
      <c r="AD208" s="41"/>
      <c r="AF208" s="41"/>
      <c r="AH208" s="41"/>
      <c r="AJ208" s="41"/>
      <c r="AL208" s="41"/>
      <c r="AN208" s="41"/>
      <c r="AP208" s="41"/>
      <c r="AR208" s="41"/>
      <c r="AT208" s="41"/>
      <c r="AV208" s="41"/>
      <c r="AX208" s="41"/>
      <c r="AZ208" s="41"/>
      <c r="BB208" s="41"/>
      <c r="BD208" s="41"/>
      <c r="BF208" s="41"/>
      <c r="BH208" s="41"/>
      <c r="BJ208" s="41"/>
      <c r="BL208" s="41"/>
      <c r="BN208" s="41"/>
      <c r="BP208" s="41"/>
    </row>
    <row r="209" spans="13:68" x14ac:dyDescent="0.2">
      <c r="M209" s="297"/>
      <c r="N209" s="41"/>
      <c r="P209" s="41"/>
      <c r="R209" s="41"/>
      <c r="T209" s="41"/>
      <c r="V209" s="41"/>
      <c r="X209" s="41"/>
      <c r="Z209" s="41"/>
      <c r="AB209" s="41"/>
      <c r="AD209" s="41"/>
      <c r="AF209" s="41"/>
      <c r="AH209" s="41"/>
      <c r="AJ209" s="41"/>
      <c r="AL209" s="41"/>
      <c r="AN209" s="41"/>
      <c r="AP209" s="41"/>
      <c r="AR209" s="41"/>
      <c r="AT209" s="41"/>
      <c r="AV209" s="41"/>
      <c r="AX209" s="41"/>
      <c r="AZ209" s="41"/>
      <c r="BB209" s="41"/>
      <c r="BD209" s="41"/>
      <c r="BF209" s="41"/>
      <c r="BH209" s="41"/>
      <c r="BJ209" s="41"/>
      <c r="BL209" s="41"/>
      <c r="BN209" s="41"/>
      <c r="BP209" s="41"/>
    </row>
    <row r="210" spans="13:68" x14ac:dyDescent="0.2">
      <c r="M210" s="296"/>
      <c r="N210" s="41"/>
      <c r="P210" s="41"/>
      <c r="R210" s="41"/>
      <c r="T210" s="41"/>
      <c r="V210" s="41"/>
      <c r="X210" s="41"/>
      <c r="Z210" s="41"/>
      <c r="AB210" s="41"/>
      <c r="AD210" s="41"/>
      <c r="AF210" s="41"/>
      <c r="AH210" s="41"/>
      <c r="AJ210" s="41"/>
      <c r="AL210" s="41"/>
      <c r="AN210" s="41"/>
      <c r="AP210" s="41"/>
      <c r="AR210" s="41"/>
      <c r="AT210" s="41"/>
      <c r="AV210" s="41"/>
      <c r="AX210" s="41"/>
      <c r="AZ210" s="41"/>
      <c r="BB210" s="41"/>
      <c r="BD210" s="41"/>
      <c r="BF210" s="41"/>
      <c r="BH210" s="41"/>
      <c r="BJ210" s="41"/>
      <c r="BL210" s="41"/>
      <c r="BN210" s="41"/>
      <c r="BP210" s="41"/>
    </row>
    <row r="211" spans="13:68" x14ac:dyDescent="0.2">
      <c r="M211" s="296"/>
      <c r="N211" s="41"/>
      <c r="P211" s="41"/>
      <c r="R211" s="41"/>
      <c r="T211" s="41"/>
      <c r="V211" s="41"/>
      <c r="X211" s="41"/>
      <c r="Z211" s="41"/>
      <c r="AB211" s="41"/>
      <c r="AD211" s="41"/>
      <c r="AF211" s="41"/>
      <c r="AH211" s="41"/>
      <c r="AJ211" s="41"/>
      <c r="AL211" s="41"/>
      <c r="AN211" s="41"/>
      <c r="AP211" s="41"/>
      <c r="AR211" s="41"/>
      <c r="AT211" s="41"/>
      <c r="AV211" s="41"/>
      <c r="AX211" s="41"/>
      <c r="AZ211" s="41"/>
      <c r="BB211" s="41"/>
      <c r="BD211" s="41"/>
      <c r="BF211" s="41"/>
      <c r="BH211" s="41"/>
      <c r="BJ211" s="41"/>
      <c r="BL211" s="41"/>
      <c r="BN211" s="41"/>
      <c r="BP211" s="41"/>
    </row>
    <row r="212" spans="13:68" x14ac:dyDescent="0.2">
      <c r="M212" s="296"/>
      <c r="N212" s="41"/>
      <c r="P212" s="41"/>
      <c r="R212" s="41"/>
      <c r="T212" s="41"/>
      <c r="V212" s="41"/>
      <c r="X212" s="41"/>
      <c r="Z212" s="41"/>
      <c r="AB212" s="41"/>
      <c r="AD212" s="41"/>
      <c r="AF212" s="41"/>
      <c r="AH212" s="41"/>
      <c r="AJ212" s="41"/>
      <c r="AL212" s="41"/>
      <c r="AN212" s="41"/>
      <c r="AP212" s="41"/>
      <c r="AR212" s="41"/>
      <c r="AT212" s="41"/>
      <c r="AV212" s="41"/>
      <c r="AX212" s="41"/>
      <c r="AZ212" s="41"/>
      <c r="BB212" s="41"/>
      <c r="BD212" s="41"/>
      <c r="BF212" s="41"/>
      <c r="BH212" s="41"/>
      <c r="BJ212" s="41"/>
      <c r="BL212" s="41"/>
      <c r="BN212" s="41"/>
      <c r="BP212" s="41"/>
    </row>
    <row r="213" spans="13:68" x14ac:dyDescent="0.2">
      <c r="M213" s="296"/>
      <c r="N213" s="41"/>
      <c r="P213" s="41"/>
      <c r="R213" s="41"/>
      <c r="T213" s="41"/>
      <c r="V213" s="41"/>
      <c r="X213" s="41"/>
      <c r="Z213" s="41"/>
      <c r="AB213" s="41"/>
      <c r="AD213" s="41"/>
      <c r="AF213" s="41"/>
      <c r="AH213" s="41"/>
      <c r="AJ213" s="41"/>
      <c r="AL213" s="41"/>
      <c r="AN213" s="41"/>
      <c r="AP213" s="41"/>
      <c r="AR213" s="41"/>
      <c r="AT213" s="41"/>
      <c r="AV213" s="41"/>
      <c r="AX213" s="41"/>
      <c r="AZ213" s="41"/>
      <c r="BB213" s="41"/>
      <c r="BD213" s="41"/>
      <c r="BF213" s="41"/>
      <c r="BH213" s="41"/>
      <c r="BJ213" s="41"/>
      <c r="BL213" s="41"/>
      <c r="BN213" s="41"/>
      <c r="BP213" s="41"/>
    </row>
    <row r="214" spans="13:68" x14ac:dyDescent="0.2">
      <c r="M214" s="296"/>
      <c r="N214" s="41"/>
      <c r="P214" s="41"/>
      <c r="R214" s="41"/>
      <c r="T214" s="41"/>
      <c r="V214" s="41"/>
      <c r="X214" s="41"/>
      <c r="Z214" s="41"/>
      <c r="AB214" s="41"/>
      <c r="AD214" s="41"/>
      <c r="AF214" s="41"/>
      <c r="AH214" s="41"/>
      <c r="AJ214" s="41"/>
      <c r="AL214" s="41"/>
      <c r="AN214" s="41"/>
      <c r="AP214" s="41"/>
      <c r="AR214" s="41"/>
      <c r="AT214" s="41"/>
      <c r="AV214" s="41"/>
      <c r="AX214" s="41"/>
      <c r="AZ214" s="41"/>
      <c r="BB214" s="41"/>
      <c r="BD214" s="41"/>
      <c r="BF214" s="41"/>
      <c r="BH214" s="41"/>
      <c r="BJ214" s="41"/>
      <c r="BL214" s="41"/>
      <c r="BN214" s="41"/>
      <c r="BP214" s="41"/>
    </row>
    <row r="215" spans="13:68" x14ac:dyDescent="0.2">
      <c r="M215" s="296"/>
      <c r="N215" s="41"/>
      <c r="P215" s="41"/>
      <c r="R215" s="41"/>
      <c r="T215" s="41"/>
      <c r="V215" s="41"/>
      <c r="X215" s="41"/>
      <c r="Z215" s="41"/>
      <c r="AB215" s="41"/>
      <c r="AD215" s="41"/>
      <c r="AF215" s="41"/>
      <c r="AH215" s="41"/>
      <c r="AJ215" s="41"/>
      <c r="AL215" s="41"/>
      <c r="AN215" s="41"/>
      <c r="AP215" s="41"/>
      <c r="AR215" s="41"/>
      <c r="AT215" s="41"/>
      <c r="AV215" s="41"/>
      <c r="AX215" s="41"/>
      <c r="AZ215" s="41"/>
      <c r="BB215" s="41"/>
      <c r="BD215" s="41"/>
      <c r="BF215" s="41"/>
      <c r="BH215" s="41"/>
      <c r="BJ215" s="41"/>
      <c r="BL215" s="41"/>
      <c r="BN215" s="41"/>
      <c r="BP215" s="41"/>
    </row>
    <row r="216" spans="13:68" x14ac:dyDescent="0.2">
      <c r="M216" s="296"/>
      <c r="N216" s="41"/>
      <c r="P216" s="41"/>
      <c r="R216" s="41"/>
      <c r="T216" s="41"/>
      <c r="V216" s="41"/>
      <c r="X216" s="41"/>
      <c r="Z216" s="41"/>
      <c r="AB216" s="41"/>
      <c r="AD216" s="41"/>
      <c r="AF216" s="41"/>
      <c r="AH216" s="41"/>
      <c r="AJ216" s="41"/>
      <c r="AL216" s="41"/>
      <c r="AN216" s="41"/>
      <c r="AP216" s="41"/>
      <c r="AR216" s="41"/>
      <c r="AT216" s="41"/>
      <c r="AV216" s="41"/>
      <c r="AX216" s="41"/>
      <c r="AZ216" s="41"/>
      <c r="BB216" s="41"/>
      <c r="BD216" s="41"/>
      <c r="BF216" s="41"/>
      <c r="BH216" s="41"/>
      <c r="BJ216" s="41"/>
      <c r="BL216" s="41"/>
      <c r="BN216" s="41"/>
      <c r="BP216" s="41"/>
    </row>
    <row r="217" spans="13:68" x14ac:dyDescent="0.2">
      <c r="M217" s="296"/>
      <c r="N217" s="41"/>
      <c r="P217" s="41"/>
      <c r="R217" s="41"/>
      <c r="T217" s="41"/>
      <c r="V217" s="41"/>
      <c r="X217" s="41"/>
      <c r="Z217" s="41"/>
      <c r="AB217" s="41"/>
      <c r="AD217" s="41"/>
      <c r="AF217" s="41"/>
      <c r="AH217" s="41"/>
      <c r="AJ217" s="41"/>
      <c r="AL217" s="41"/>
      <c r="AN217" s="41"/>
      <c r="AP217" s="41"/>
      <c r="AR217" s="41"/>
      <c r="AT217" s="41"/>
      <c r="AV217" s="41"/>
      <c r="AX217" s="41"/>
      <c r="AZ217" s="41"/>
      <c r="BB217" s="41"/>
      <c r="BD217" s="41"/>
      <c r="BF217" s="41"/>
      <c r="BH217" s="41"/>
      <c r="BJ217" s="41"/>
      <c r="BL217" s="41"/>
      <c r="BN217" s="41"/>
      <c r="BP217" s="41"/>
    </row>
    <row r="218" spans="13:68" x14ac:dyDescent="0.2">
      <c r="M218" s="296"/>
      <c r="N218" s="41"/>
      <c r="P218" s="41"/>
      <c r="R218" s="41"/>
      <c r="T218" s="41"/>
      <c r="V218" s="41"/>
      <c r="X218" s="41"/>
      <c r="Z218" s="41"/>
      <c r="AB218" s="41"/>
      <c r="AD218" s="41"/>
      <c r="AF218" s="41"/>
      <c r="AH218" s="41"/>
      <c r="AJ218" s="41"/>
      <c r="AL218" s="41"/>
      <c r="AN218" s="41"/>
      <c r="AP218" s="41"/>
      <c r="AR218" s="41"/>
      <c r="AT218" s="41"/>
      <c r="AV218" s="41"/>
      <c r="AX218" s="41"/>
      <c r="AZ218" s="41"/>
      <c r="BB218" s="41"/>
      <c r="BD218" s="41"/>
      <c r="BF218" s="41"/>
      <c r="BH218" s="41"/>
      <c r="BJ218" s="41"/>
      <c r="BL218" s="41"/>
      <c r="BN218" s="41"/>
      <c r="BP218" s="41"/>
    </row>
    <row r="219" spans="13:68" x14ac:dyDescent="0.2">
      <c r="M219" s="297"/>
      <c r="N219" s="41"/>
      <c r="P219" s="41"/>
      <c r="R219" s="41"/>
      <c r="T219" s="41"/>
      <c r="V219" s="41"/>
      <c r="X219" s="41"/>
      <c r="Z219" s="41"/>
      <c r="AB219" s="41"/>
      <c r="AD219" s="41"/>
      <c r="AF219" s="41"/>
      <c r="AH219" s="41"/>
      <c r="AJ219" s="41"/>
      <c r="AL219" s="41"/>
      <c r="AN219" s="41"/>
      <c r="AP219" s="41"/>
      <c r="AR219" s="41"/>
      <c r="AT219" s="41"/>
      <c r="AV219" s="41"/>
      <c r="AX219" s="41"/>
      <c r="AZ219" s="41"/>
      <c r="BB219" s="41"/>
      <c r="BD219" s="41"/>
      <c r="BF219" s="41"/>
      <c r="BH219" s="41"/>
      <c r="BJ219" s="41"/>
      <c r="BL219" s="41"/>
      <c r="BN219" s="41"/>
      <c r="BP219" s="41"/>
    </row>
    <row r="220" spans="13:68" x14ac:dyDescent="0.2">
      <c r="M220" s="296"/>
      <c r="N220" s="41"/>
      <c r="P220" s="41"/>
      <c r="R220" s="41"/>
      <c r="T220" s="41"/>
      <c r="V220" s="41"/>
      <c r="X220" s="41"/>
      <c r="Z220" s="41"/>
      <c r="AB220" s="41"/>
      <c r="AD220" s="41"/>
      <c r="AF220" s="41"/>
      <c r="AH220" s="41"/>
      <c r="AJ220" s="41"/>
      <c r="AL220" s="41"/>
      <c r="AN220" s="41"/>
      <c r="AP220" s="41"/>
      <c r="AR220" s="41"/>
      <c r="AT220" s="41"/>
      <c r="AV220" s="41"/>
      <c r="AX220" s="41"/>
      <c r="AZ220" s="41"/>
      <c r="BB220" s="41"/>
      <c r="BD220" s="41"/>
      <c r="BF220" s="41"/>
      <c r="BH220" s="41"/>
      <c r="BJ220" s="41"/>
      <c r="BL220" s="41"/>
      <c r="BN220" s="41"/>
      <c r="BP220" s="41"/>
    </row>
    <row r="221" spans="13:68" x14ac:dyDescent="0.2">
      <c r="M221" s="296"/>
      <c r="N221" s="41"/>
      <c r="P221" s="41"/>
      <c r="R221" s="41"/>
      <c r="T221" s="41"/>
      <c r="V221" s="41"/>
      <c r="X221" s="41"/>
      <c r="Z221" s="41"/>
      <c r="AB221" s="41"/>
      <c r="AD221" s="41"/>
      <c r="AF221" s="41"/>
      <c r="AH221" s="41"/>
      <c r="AJ221" s="41"/>
      <c r="AL221" s="41"/>
      <c r="AN221" s="41"/>
      <c r="AP221" s="41"/>
      <c r="AR221" s="41"/>
      <c r="AT221" s="41"/>
      <c r="AV221" s="41"/>
      <c r="AX221" s="41"/>
      <c r="AZ221" s="41"/>
      <c r="BB221" s="41"/>
      <c r="BD221" s="41"/>
      <c r="BF221" s="41"/>
      <c r="BH221" s="41"/>
      <c r="BJ221" s="41"/>
      <c r="BL221" s="41"/>
      <c r="BN221" s="41"/>
      <c r="BP221" s="41"/>
    </row>
    <row r="222" spans="13:68" x14ac:dyDescent="0.2">
      <c r="M222" s="296"/>
      <c r="N222" s="41"/>
      <c r="P222" s="41"/>
      <c r="R222" s="41"/>
      <c r="T222" s="41"/>
      <c r="V222" s="41"/>
      <c r="X222" s="41"/>
      <c r="Z222" s="41"/>
      <c r="AB222" s="41"/>
      <c r="AD222" s="41"/>
      <c r="AF222" s="41"/>
      <c r="AH222" s="41"/>
      <c r="AJ222" s="41"/>
      <c r="AL222" s="41"/>
      <c r="AN222" s="41"/>
      <c r="AP222" s="41"/>
      <c r="AR222" s="41"/>
      <c r="AT222" s="41"/>
      <c r="AV222" s="41"/>
      <c r="AX222" s="41"/>
      <c r="AZ222" s="41"/>
      <c r="BB222" s="41"/>
      <c r="BD222" s="41"/>
      <c r="BF222" s="41"/>
      <c r="BH222" s="41"/>
      <c r="BJ222" s="41"/>
      <c r="BL222" s="41"/>
      <c r="BN222" s="41"/>
      <c r="BP222" s="41"/>
    </row>
    <row r="223" spans="13:68" x14ac:dyDescent="0.2">
      <c r="M223" s="296"/>
      <c r="N223" s="41"/>
      <c r="P223" s="41"/>
      <c r="R223" s="41"/>
      <c r="T223" s="41"/>
      <c r="V223" s="41"/>
      <c r="X223" s="41"/>
      <c r="Z223" s="41"/>
      <c r="AB223" s="41"/>
      <c r="AD223" s="41"/>
      <c r="AF223" s="41"/>
      <c r="AH223" s="41"/>
      <c r="AJ223" s="41"/>
      <c r="AL223" s="41"/>
      <c r="AN223" s="41"/>
      <c r="AP223" s="41"/>
      <c r="AR223" s="41"/>
      <c r="AT223" s="41"/>
      <c r="AV223" s="41"/>
      <c r="AX223" s="41"/>
      <c r="AZ223" s="41"/>
      <c r="BB223" s="41"/>
      <c r="BD223" s="41"/>
      <c r="BF223" s="41"/>
      <c r="BH223" s="41"/>
      <c r="BJ223" s="41"/>
      <c r="BL223" s="41"/>
      <c r="BN223" s="41"/>
      <c r="BP223" s="41"/>
    </row>
    <row r="224" spans="13:68" x14ac:dyDescent="0.2">
      <c r="M224" s="296"/>
      <c r="N224" s="41"/>
      <c r="P224" s="41"/>
      <c r="R224" s="41"/>
      <c r="T224" s="41"/>
      <c r="V224" s="41"/>
      <c r="X224" s="41"/>
      <c r="Z224" s="41"/>
      <c r="AB224" s="41"/>
      <c r="AD224" s="41"/>
      <c r="AF224" s="41"/>
      <c r="AH224" s="41"/>
      <c r="AJ224" s="41"/>
      <c r="AL224" s="41"/>
      <c r="AN224" s="41"/>
      <c r="AP224" s="41"/>
      <c r="AR224" s="41"/>
      <c r="AT224" s="41"/>
      <c r="AV224" s="41"/>
      <c r="AX224" s="41"/>
      <c r="AZ224" s="41"/>
      <c r="BB224" s="41"/>
      <c r="BD224" s="41"/>
      <c r="BF224" s="41"/>
      <c r="BH224" s="41"/>
      <c r="BJ224" s="41"/>
      <c r="BL224" s="41"/>
      <c r="BN224" s="41"/>
      <c r="BP224" s="41"/>
    </row>
    <row r="225" spans="13:68" x14ac:dyDescent="0.2">
      <c r="M225" s="296"/>
      <c r="N225" s="41"/>
      <c r="P225" s="41"/>
      <c r="R225" s="41"/>
      <c r="T225" s="41"/>
      <c r="V225" s="41"/>
      <c r="X225" s="41"/>
      <c r="Z225" s="41"/>
      <c r="AB225" s="41"/>
      <c r="AD225" s="41"/>
      <c r="AF225" s="41"/>
      <c r="AH225" s="41"/>
      <c r="AJ225" s="41"/>
      <c r="AL225" s="41"/>
      <c r="AN225" s="41"/>
      <c r="AP225" s="41"/>
      <c r="AR225" s="41"/>
      <c r="AT225" s="41"/>
      <c r="AV225" s="41"/>
      <c r="AX225" s="41"/>
      <c r="AZ225" s="41"/>
      <c r="BB225" s="41"/>
      <c r="BD225" s="41"/>
      <c r="BF225" s="41"/>
      <c r="BH225" s="41"/>
      <c r="BJ225" s="41"/>
      <c r="BL225" s="41"/>
      <c r="BN225" s="41"/>
      <c r="BP225" s="41"/>
    </row>
    <row r="226" spans="13:68" x14ac:dyDescent="0.2">
      <c r="M226" s="297"/>
      <c r="N226" s="41"/>
      <c r="P226" s="41"/>
      <c r="R226" s="41"/>
      <c r="T226" s="41"/>
      <c r="V226" s="41"/>
      <c r="X226" s="41"/>
      <c r="Z226" s="41"/>
      <c r="AB226" s="41"/>
      <c r="AD226" s="41"/>
      <c r="AF226" s="41"/>
      <c r="AH226" s="41"/>
      <c r="AJ226" s="41"/>
      <c r="AL226" s="41"/>
      <c r="AN226" s="41"/>
      <c r="AP226" s="41"/>
      <c r="AR226" s="41"/>
      <c r="AT226" s="41"/>
      <c r="AV226" s="41"/>
      <c r="AX226" s="41"/>
      <c r="AZ226" s="41"/>
      <c r="BB226" s="41"/>
      <c r="BD226" s="41"/>
      <c r="BF226" s="41"/>
      <c r="BH226" s="41"/>
      <c r="BJ226" s="41"/>
      <c r="BL226" s="41"/>
      <c r="BN226" s="41"/>
      <c r="BP226" s="41"/>
    </row>
    <row r="227" spans="13:68" x14ac:dyDescent="0.2">
      <c r="M227" s="297"/>
      <c r="N227" s="41"/>
      <c r="P227" s="41"/>
      <c r="R227" s="41"/>
      <c r="T227" s="41"/>
      <c r="V227" s="41"/>
      <c r="X227" s="41"/>
      <c r="Z227" s="41"/>
      <c r="AB227" s="41"/>
      <c r="AD227" s="41"/>
      <c r="AF227" s="41"/>
      <c r="AH227" s="41"/>
      <c r="AJ227" s="41"/>
      <c r="AL227" s="41"/>
      <c r="AN227" s="41"/>
      <c r="AP227" s="41"/>
      <c r="AR227" s="41"/>
      <c r="AT227" s="41"/>
      <c r="AV227" s="41"/>
      <c r="AX227" s="41"/>
      <c r="AZ227" s="41"/>
      <c r="BB227" s="41"/>
      <c r="BD227" s="41"/>
      <c r="BF227" s="41"/>
      <c r="BH227" s="41"/>
      <c r="BJ227" s="41"/>
      <c r="BL227" s="41"/>
      <c r="BN227" s="41"/>
      <c r="BP227" s="41"/>
    </row>
    <row r="228" spans="13:68" x14ac:dyDescent="0.2">
      <c r="M228" s="297"/>
      <c r="N228" s="41"/>
      <c r="P228" s="41"/>
      <c r="R228" s="41"/>
      <c r="T228" s="41"/>
      <c r="V228" s="41"/>
      <c r="X228" s="41"/>
      <c r="Z228" s="41"/>
      <c r="AB228" s="41"/>
      <c r="AD228" s="41"/>
      <c r="AF228" s="41"/>
      <c r="AH228" s="41"/>
      <c r="AJ228" s="41"/>
      <c r="AL228" s="41"/>
      <c r="AN228" s="41"/>
      <c r="AP228" s="41"/>
      <c r="AR228" s="41"/>
      <c r="AT228" s="41"/>
      <c r="AV228" s="41"/>
      <c r="AX228" s="41"/>
      <c r="AZ228" s="41"/>
      <c r="BB228" s="41"/>
      <c r="BD228" s="41"/>
      <c r="BF228" s="41"/>
      <c r="BH228" s="41"/>
      <c r="BJ228" s="41"/>
      <c r="BL228" s="41"/>
      <c r="BN228" s="41"/>
      <c r="BP228" s="41"/>
    </row>
    <row r="229" spans="13:68" x14ac:dyDescent="0.2">
      <c r="M229" s="296"/>
      <c r="N229" s="41"/>
      <c r="P229" s="41"/>
      <c r="R229" s="41"/>
      <c r="T229" s="41"/>
      <c r="V229" s="41"/>
      <c r="X229" s="41"/>
      <c r="Z229" s="41"/>
      <c r="AB229" s="41"/>
      <c r="AD229" s="41"/>
      <c r="AF229" s="41"/>
      <c r="AH229" s="41"/>
      <c r="AJ229" s="41"/>
      <c r="AL229" s="41"/>
      <c r="AN229" s="41"/>
      <c r="AP229" s="41"/>
      <c r="AR229" s="41"/>
      <c r="AT229" s="41"/>
      <c r="AV229" s="41"/>
      <c r="AX229" s="41"/>
      <c r="AZ229" s="41"/>
      <c r="BB229" s="41"/>
      <c r="BD229" s="41"/>
      <c r="BF229" s="41"/>
      <c r="BH229" s="41"/>
      <c r="BJ229" s="41"/>
      <c r="BL229" s="41"/>
      <c r="BN229" s="41"/>
      <c r="BP229" s="41"/>
    </row>
    <row r="230" spans="13:68" x14ac:dyDescent="0.2">
      <c r="M230" s="296"/>
      <c r="N230" s="41"/>
      <c r="P230" s="41"/>
      <c r="R230" s="41"/>
      <c r="T230" s="41"/>
      <c r="V230" s="41"/>
      <c r="X230" s="41"/>
      <c r="Z230" s="41"/>
      <c r="AB230" s="41"/>
      <c r="AD230" s="41"/>
      <c r="AF230" s="41"/>
      <c r="AH230" s="41"/>
      <c r="AJ230" s="41"/>
      <c r="AL230" s="41"/>
      <c r="AN230" s="41"/>
      <c r="AP230" s="41"/>
      <c r="AR230" s="41"/>
      <c r="AT230" s="41"/>
      <c r="AV230" s="41"/>
      <c r="AX230" s="41"/>
      <c r="AZ230" s="41"/>
      <c r="BB230" s="41"/>
      <c r="BD230" s="41"/>
      <c r="BF230" s="41"/>
      <c r="BH230" s="41"/>
      <c r="BJ230" s="41"/>
      <c r="BL230" s="41"/>
      <c r="BN230" s="41"/>
      <c r="BP230" s="41"/>
    </row>
    <row r="231" spans="13:68" x14ac:dyDescent="0.2">
      <c r="M231" s="296"/>
      <c r="N231" s="41"/>
      <c r="P231" s="41"/>
      <c r="R231" s="41"/>
      <c r="T231" s="41"/>
      <c r="V231" s="41"/>
      <c r="X231" s="41"/>
      <c r="Z231" s="41"/>
      <c r="AB231" s="41"/>
      <c r="AD231" s="41"/>
      <c r="AF231" s="41"/>
      <c r="AH231" s="41"/>
      <c r="AJ231" s="41"/>
      <c r="AL231" s="41"/>
      <c r="AN231" s="41"/>
      <c r="AP231" s="41"/>
      <c r="AR231" s="41"/>
      <c r="AT231" s="41"/>
      <c r="AV231" s="41"/>
      <c r="AX231" s="41"/>
      <c r="AZ231" s="41"/>
      <c r="BB231" s="41"/>
      <c r="BD231" s="41"/>
      <c r="BF231" s="41"/>
      <c r="BH231" s="41"/>
      <c r="BJ231" s="41"/>
      <c r="BL231" s="41"/>
      <c r="BN231" s="41"/>
      <c r="BP231" s="41"/>
    </row>
    <row r="232" spans="13:68" x14ac:dyDescent="0.2">
      <c r="M232" s="296"/>
      <c r="N232" s="41"/>
      <c r="P232" s="41"/>
      <c r="R232" s="41"/>
      <c r="T232" s="41"/>
      <c r="V232" s="41"/>
      <c r="X232" s="41"/>
      <c r="Z232" s="41"/>
      <c r="AB232" s="41"/>
      <c r="AD232" s="41"/>
      <c r="AF232" s="41"/>
      <c r="AH232" s="41"/>
      <c r="AJ232" s="41"/>
      <c r="AL232" s="41"/>
      <c r="AN232" s="41"/>
      <c r="AP232" s="41"/>
      <c r="AR232" s="41"/>
      <c r="AT232" s="41"/>
      <c r="AV232" s="41"/>
      <c r="AX232" s="41"/>
      <c r="AZ232" s="41"/>
      <c r="BB232" s="41"/>
      <c r="BD232" s="41"/>
      <c r="BF232" s="41"/>
      <c r="BH232" s="41"/>
      <c r="BJ232" s="41"/>
      <c r="BL232" s="41"/>
      <c r="BN232" s="41"/>
      <c r="BP232" s="41"/>
    </row>
    <row r="233" spans="13:68" x14ac:dyDescent="0.2">
      <c r="M233" s="296"/>
      <c r="N233" s="41"/>
      <c r="P233" s="41"/>
      <c r="R233" s="41"/>
      <c r="T233" s="41"/>
      <c r="V233" s="41"/>
      <c r="X233" s="41"/>
      <c r="Z233" s="41"/>
      <c r="AB233" s="41"/>
      <c r="AD233" s="41"/>
      <c r="AF233" s="41"/>
      <c r="AH233" s="41"/>
      <c r="AJ233" s="41"/>
      <c r="AL233" s="41"/>
      <c r="AN233" s="41"/>
      <c r="AP233" s="41"/>
      <c r="AR233" s="41"/>
      <c r="AT233" s="41"/>
      <c r="AV233" s="41"/>
      <c r="AX233" s="41"/>
      <c r="AZ233" s="41"/>
      <c r="BB233" s="41"/>
      <c r="BD233" s="41"/>
      <c r="BF233" s="41"/>
      <c r="BH233" s="41"/>
      <c r="BJ233" s="41"/>
      <c r="BL233" s="41"/>
      <c r="BN233" s="41"/>
      <c r="BP233" s="41"/>
    </row>
    <row r="234" spans="13:68" x14ac:dyDescent="0.2">
      <c r="M234" s="296"/>
      <c r="N234" s="41"/>
      <c r="P234" s="41"/>
      <c r="R234" s="41"/>
      <c r="T234" s="41"/>
      <c r="V234" s="41"/>
      <c r="X234" s="41"/>
      <c r="Z234" s="41"/>
      <c r="AB234" s="41"/>
      <c r="AD234" s="41"/>
      <c r="AF234" s="41"/>
      <c r="AH234" s="41"/>
      <c r="AJ234" s="41"/>
      <c r="AL234" s="41"/>
      <c r="AN234" s="41"/>
      <c r="AP234" s="41"/>
      <c r="AR234" s="41"/>
      <c r="AT234" s="41"/>
      <c r="AV234" s="41"/>
      <c r="AX234" s="41"/>
      <c r="AZ234" s="41"/>
      <c r="BB234" s="41"/>
      <c r="BD234" s="41"/>
      <c r="BF234" s="41"/>
      <c r="BH234" s="41"/>
      <c r="BJ234" s="41"/>
      <c r="BL234" s="41"/>
      <c r="BN234" s="41"/>
      <c r="BP234" s="41"/>
    </row>
    <row r="235" spans="13:68" x14ac:dyDescent="0.2">
      <c r="M235" s="296"/>
      <c r="N235" s="41"/>
      <c r="P235" s="41"/>
      <c r="R235" s="41"/>
      <c r="T235" s="41"/>
      <c r="V235" s="41"/>
      <c r="X235" s="41"/>
      <c r="Z235" s="41"/>
      <c r="AB235" s="41"/>
      <c r="AD235" s="41"/>
      <c r="AF235" s="41"/>
      <c r="AH235" s="41"/>
      <c r="AJ235" s="41"/>
      <c r="AL235" s="41"/>
      <c r="AN235" s="41"/>
      <c r="AP235" s="41"/>
      <c r="AR235" s="41"/>
      <c r="AT235" s="41"/>
      <c r="AV235" s="41"/>
      <c r="AX235" s="41"/>
      <c r="AZ235" s="41"/>
      <c r="BB235" s="41"/>
      <c r="BD235" s="41"/>
      <c r="BF235" s="41"/>
      <c r="BH235" s="41"/>
      <c r="BJ235" s="41"/>
      <c r="BL235" s="41"/>
      <c r="BN235" s="41"/>
      <c r="BP235" s="41"/>
    </row>
    <row r="236" spans="13:68" x14ac:dyDescent="0.2">
      <c r="M236" s="296"/>
      <c r="N236" s="41"/>
      <c r="P236" s="41"/>
      <c r="R236" s="41"/>
      <c r="T236" s="41"/>
      <c r="V236" s="41"/>
      <c r="X236" s="41"/>
      <c r="Z236" s="41"/>
      <c r="AB236" s="41"/>
      <c r="AD236" s="41"/>
      <c r="AF236" s="41"/>
      <c r="AH236" s="41"/>
      <c r="AJ236" s="41"/>
      <c r="AL236" s="41"/>
      <c r="AN236" s="41"/>
      <c r="AP236" s="41"/>
      <c r="AR236" s="41"/>
      <c r="AT236" s="41"/>
      <c r="AV236" s="41"/>
      <c r="AX236" s="41"/>
      <c r="AZ236" s="41"/>
      <c r="BB236" s="41"/>
      <c r="BD236" s="41"/>
      <c r="BF236" s="41"/>
      <c r="BH236" s="41"/>
      <c r="BJ236" s="41"/>
      <c r="BL236" s="41"/>
      <c r="BN236" s="41"/>
      <c r="BP236" s="41"/>
    </row>
    <row r="237" spans="13:68" x14ac:dyDescent="0.2">
      <c r="M237" s="296"/>
      <c r="N237" s="41"/>
      <c r="P237" s="41"/>
      <c r="R237" s="41"/>
      <c r="T237" s="41"/>
      <c r="V237" s="41"/>
      <c r="X237" s="41"/>
      <c r="Z237" s="41"/>
      <c r="AB237" s="41"/>
      <c r="AD237" s="41"/>
      <c r="AF237" s="41"/>
      <c r="AH237" s="41"/>
      <c r="AJ237" s="41"/>
      <c r="AL237" s="41"/>
      <c r="AN237" s="41"/>
      <c r="AP237" s="41"/>
      <c r="AR237" s="41"/>
      <c r="AT237" s="41"/>
      <c r="AV237" s="41"/>
      <c r="AX237" s="41"/>
      <c r="AZ237" s="41"/>
      <c r="BB237" s="41"/>
      <c r="BD237" s="41"/>
      <c r="BF237" s="41"/>
      <c r="BH237" s="41"/>
      <c r="BJ237" s="41"/>
      <c r="BL237" s="41"/>
      <c r="BN237" s="41"/>
      <c r="BP237" s="41"/>
    </row>
    <row r="238" spans="13:68" x14ac:dyDescent="0.2">
      <c r="M238" s="296"/>
      <c r="N238" s="41"/>
      <c r="P238" s="41"/>
      <c r="R238" s="41"/>
      <c r="T238" s="41"/>
      <c r="V238" s="41"/>
      <c r="X238" s="41"/>
      <c r="Z238" s="41"/>
      <c r="AB238" s="41"/>
      <c r="AD238" s="41"/>
      <c r="AF238" s="41"/>
      <c r="AH238" s="41"/>
      <c r="AJ238" s="41"/>
      <c r="AL238" s="41"/>
      <c r="AN238" s="41"/>
      <c r="AP238" s="41"/>
      <c r="AR238" s="41"/>
      <c r="AT238" s="41"/>
      <c r="AV238" s="41"/>
      <c r="AX238" s="41"/>
      <c r="AZ238" s="41"/>
      <c r="BB238" s="41"/>
      <c r="BD238" s="41"/>
      <c r="BF238" s="41"/>
      <c r="BH238" s="41"/>
      <c r="BJ238" s="41"/>
      <c r="BL238" s="41"/>
      <c r="BN238" s="41"/>
      <c r="BP238" s="41"/>
    </row>
    <row r="239" spans="13:68" x14ac:dyDescent="0.2">
      <c r="M239" s="296"/>
      <c r="N239" s="41"/>
      <c r="P239" s="41"/>
      <c r="R239" s="41"/>
      <c r="T239" s="41"/>
      <c r="V239" s="41"/>
      <c r="X239" s="41"/>
      <c r="Z239" s="41"/>
      <c r="AB239" s="41"/>
      <c r="AD239" s="41"/>
      <c r="AF239" s="41"/>
      <c r="AH239" s="41"/>
      <c r="AJ239" s="41"/>
      <c r="AL239" s="41"/>
      <c r="AN239" s="41"/>
      <c r="AP239" s="41"/>
      <c r="AR239" s="41"/>
      <c r="AT239" s="41"/>
      <c r="AV239" s="41"/>
      <c r="AX239" s="41"/>
      <c r="AZ239" s="41"/>
      <c r="BB239" s="41"/>
      <c r="BD239" s="41"/>
      <c r="BF239" s="41"/>
      <c r="BH239" s="41"/>
      <c r="BJ239" s="41"/>
      <c r="BL239" s="41"/>
      <c r="BN239" s="41"/>
      <c r="BP239" s="41"/>
    </row>
    <row r="240" spans="13:68" x14ac:dyDescent="0.2">
      <c r="M240" s="296"/>
      <c r="N240" s="41"/>
      <c r="P240" s="41"/>
      <c r="R240" s="41"/>
      <c r="T240" s="41"/>
      <c r="V240" s="41"/>
      <c r="X240" s="41"/>
      <c r="Z240" s="41"/>
      <c r="AB240" s="41"/>
      <c r="AD240" s="41"/>
      <c r="AF240" s="41"/>
      <c r="AH240" s="41"/>
      <c r="AJ240" s="41"/>
      <c r="AL240" s="41"/>
      <c r="AN240" s="41"/>
      <c r="AP240" s="41"/>
      <c r="AR240" s="41"/>
      <c r="AT240" s="41"/>
      <c r="AV240" s="41"/>
      <c r="AX240" s="41"/>
      <c r="AZ240" s="41"/>
      <c r="BB240" s="41"/>
      <c r="BD240" s="41"/>
      <c r="BF240" s="41"/>
      <c r="BH240" s="41"/>
      <c r="BJ240" s="41"/>
      <c r="BL240" s="41"/>
      <c r="BN240" s="41"/>
      <c r="BP240" s="41"/>
    </row>
    <row r="241" spans="13:68" x14ac:dyDescent="0.2">
      <c r="M241" s="296"/>
      <c r="N241" s="41"/>
      <c r="P241" s="41"/>
      <c r="R241" s="41"/>
      <c r="T241" s="41"/>
      <c r="V241" s="41"/>
      <c r="X241" s="41"/>
      <c r="Z241" s="41"/>
      <c r="AB241" s="41"/>
      <c r="AD241" s="41"/>
      <c r="AF241" s="41"/>
      <c r="AH241" s="41"/>
      <c r="AJ241" s="41"/>
      <c r="AL241" s="41"/>
      <c r="AN241" s="41"/>
      <c r="AP241" s="41"/>
      <c r="AR241" s="41"/>
      <c r="AT241" s="41"/>
      <c r="AV241" s="41"/>
      <c r="AX241" s="41"/>
      <c r="AZ241" s="41"/>
      <c r="BB241" s="41"/>
      <c r="BD241" s="41"/>
      <c r="BF241" s="41"/>
      <c r="BH241" s="41"/>
      <c r="BJ241" s="41"/>
      <c r="BL241" s="41"/>
      <c r="BN241" s="41"/>
      <c r="BP241" s="41"/>
    </row>
    <row r="242" spans="13:68" x14ac:dyDescent="0.2">
      <c r="M242" s="296"/>
      <c r="N242" s="41"/>
      <c r="P242" s="41"/>
      <c r="R242" s="41"/>
      <c r="T242" s="41"/>
      <c r="V242" s="41"/>
      <c r="X242" s="41"/>
      <c r="Z242" s="41"/>
      <c r="AB242" s="41"/>
      <c r="AD242" s="41"/>
      <c r="AF242" s="41"/>
      <c r="AH242" s="41"/>
      <c r="AJ242" s="41"/>
      <c r="AL242" s="41"/>
      <c r="AN242" s="41"/>
      <c r="AP242" s="41"/>
      <c r="AR242" s="41"/>
      <c r="AT242" s="41"/>
      <c r="AV242" s="41"/>
      <c r="AX242" s="41"/>
      <c r="AZ242" s="41"/>
      <c r="BB242" s="41"/>
      <c r="BD242" s="41"/>
      <c r="BF242" s="41"/>
      <c r="BH242" s="41"/>
      <c r="BJ242" s="41"/>
      <c r="BL242" s="41"/>
      <c r="BN242" s="41"/>
      <c r="BP242" s="41"/>
    </row>
    <row r="243" spans="13:68" x14ac:dyDescent="0.2">
      <c r="M243" s="297"/>
      <c r="N243" s="41"/>
      <c r="P243" s="41"/>
      <c r="R243" s="41"/>
      <c r="T243" s="41"/>
      <c r="V243" s="41"/>
      <c r="X243" s="41"/>
      <c r="Z243" s="41"/>
      <c r="AB243" s="41"/>
      <c r="AD243" s="41"/>
      <c r="AF243" s="41"/>
      <c r="AH243" s="41"/>
      <c r="AJ243" s="41"/>
      <c r="AL243" s="41"/>
      <c r="AN243" s="41"/>
      <c r="AP243" s="41"/>
      <c r="AR243" s="41"/>
      <c r="AT243" s="41"/>
      <c r="AV243" s="41"/>
      <c r="AX243" s="41"/>
      <c r="AZ243" s="41"/>
      <c r="BB243" s="41"/>
      <c r="BD243" s="41"/>
      <c r="BF243" s="41"/>
      <c r="BH243" s="41"/>
      <c r="BJ243" s="41"/>
      <c r="BL243" s="41"/>
      <c r="BN243" s="41"/>
      <c r="BP243" s="41"/>
    </row>
    <row r="244" spans="13:68" x14ac:dyDescent="0.2">
      <c r="M244" s="297"/>
      <c r="N244" s="41"/>
      <c r="P244" s="41"/>
      <c r="R244" s="41"/>
      <c r="T244" s="41"/>
      <c r="V244" s="41"/>
      <c r="X244" s="41"/>
      <c r="Z244" s="41"/>
      <c r="AB244" s="41"/>
      <c r="AD244" s="41"/>
      <c r="AF244" s="41"/>
      <c r="AH244" s="41"/>
      <c r="AJ244" s="41"/>
      <c r="AL244" s="41"/>
      <c r="AN244" s="41"/>
      <c r="AP244" s="41"/>
      <c r="AR244" s="41"/>
      <c r="AT244" s="41"/>
      <c r="AV244" s="41"/>
      <c r="AX244" s="41"/>
      <c r="AZ244" s="41"/>
      <c r="BB244" s="41"/>
      <c r="BD244" s="41"/>
      <c r="BF244" s="41"/>
      <c r="BH244" s="41"/>
      <c r="BJ244" s="41"/>
      <c r="BL244" s="41"/>
      <c r="BN244" s="41"/>
      <c r="BP244" s="41"/>
    </row>
    <row r="245" spans="13:68" x14ac:dyDescent="0.2">
      <c r="M245" s="296"/>
      <c r="N245" s="41"/>
      <c r="P245" s="41"/>
      <c r="R245" s="41"/>
      <c r="T245" s="41"/>
      <c r="V245" s="41"/>
      <c r="X245" s="41"/>
      <c r="Z245" s="41"/>
      <c r="AB245" s="41"/>
      <c r="AD245" s="41"/>
      <c r="AF245" s="41"/>
      <c r="AH245" s="41"/>
      <c r="AJ245" s="41"/>
      <c r="AL245" s="41"/>
      <c r="AN245" s="41"/>
      <c r="AP245" s="41"/>
      <c r="AR245" s="41"/>
      <c r="AT245" s="41"/>
      <c r="AV245" s="41"/>
      <c r="AX245" s="41"/>
      <c r="AZ245" s="41"/>
      <c r="BB245" s="41"/>
      <c r="BD245" s="41"/>
      <c r="BF245" s="41"/>
      <c r="BH245" s="41"/>
      <c r="BJ245" s="41"/>
      <c r="BL245" s="41"/>
      <c r="BN245" s="41"/>
      <c r="BP245" s="41"/>
    </row>
    <row r="246" spans="13:68" x14ac:dyDescent="0.2">
      <c r="M246" s="296"/>
      <c r="N246" s="41"/>
      <c r="P246" s="41"/>
      <c r="R246" s="41"/>
      <c r="T246" s="41"/>
      <c r="V246" s="41"/>
      <c r="X246" s="41"/>
      <c r="Z246" s="41"/>
      <c r="AB246" s="41"/>
      <c r="AD246" s="41"/>
      <c r="AF246" s="41"/>
      <c r="AH246" s="41"/>
      <c r="AJ246" s="41"/>
      <c r="AL246" s="41"/>
      <c r="AN246" s="41"/>
      <c r="AP246" s="41"/>
      <c r="AR246" s="41"/>
      <c r="AT246" s="41"/>
      <c r="AV246" s="41"/>
      <c r="AX246" s="41"/>
      <c r="AZ246" s="41"/>
      <c r="BB246" s="41"/>
      <c r="BD246" s="41"/>
      <c r="BF246" s="41"/>
      <c r="BH246" s="41"/>
      <c r="BJ246" s="41"/>
      <c r="BL246" s="41"/>
      <c r="BN246" s="41"/>
      <c r="BP246" s="41"/>
    </row>
    <row r="247" spans="13:68" x14ac:dyDescent="0.2">
      <c r="M247" s="296"/>
      <c r="N247" s="41"/>
      <c r="P247" s="41"/>
      <c r="R247" s="41"/>
      <c r="T247" s="41"/>
      <c r="V247" s="41"/>
      <c r="X247" s="41"/>
      <c r="Z247" s="41"/>
      <c r="AB247" s="41"/>
      <c r="AD247" s="41"/>
      <c r="AF247" s="41"/>
      <c r="AH247" s="41"/>
      <c r="AJ247" s="41"/>
      <c r="AL247" s="41"/>
      <c r="AN247" s="41"/>
      <c r="AP247" s="41"/>
      <c r="AR247" s="41"/>
      <c r="AT247" s="41"/>
      <c r="AV247" s="41"/>
      <c r="AX247" s="41"/>
      <c r="AZ247" s="41"/>
      <c r="BB247" s="41"/>
      <c r="BD247" s="41"/>
      <c r="BF247" s="41"/>
      <c r="BH247" s="41"/>
      <c r="BJ247" s="41"/>
      <c r="BL247" s="41"/>
      <c r="BN247" s="41"/>
      <c r="BP247" s="41"/>
    </row>
    <row r="248" spans="13:68" x14ac:dyDescent="0.2">
      <c r="M248" s="296"/>
      <c r="N248" s="41"/>
      <c r="P248" s="41"/>
      <c r="R248" s="41"/>
      <c r="T248" s="41"/>
      <c r="V248" s="41"/>
      <c r="X248" s="41"/>
      <c r="Z248" s="41"/>
      <c r="AB248" s="41"/>
      <c r="AD248" s="41"/>
      <c r="AF248" s="41"/>
      <c r="AH248" s="41"/>
      <c r="AJ248" s="41"/>
      <c r="AL248" s="41"/>
      <c r="AN248" s="41"/>
      <c r="AP248" s="41"/>
      <c r="AR248" s="41"/>
      <c r="AT248" s="41"/>
      <c r="AV248" s="41"/>
      <c r="AX248" s="41"/>
      <c r="AZ248" s="41"/>
      <c r="BB248" s="41"/>
      <c r="BD248" s="41"/>
      <c r="BF248" s="41"/>
      <c r="BH248" s="41"/>
      <c r="BJ248" s="41"/>
      <c r="BL248" s="41"/>
      <c r="BN248" s="41"/>
      <c r="BP248" s="41"/>
    </row>
    <row r="249" spans="13:68" x14ac:dyDescent="0.2">
      <c r="M249" s="296"/>
      <c r="N249" s="41"/>
      <c r="P249" s="41"/>
      <c r="R249" s="41"/>
      <c r="T249" s="41"/>
      <c r="V249" s="41"/>
      <c r="X249" s="41"/>
      <c r="Z249" s="41"/>
      <c r="AB249" s="41"/>
      <c r="AD249" s="41"/>
      <c r="AF249" s="41"/>
      <c r="AH249" s="41"/>
      <c r="AJ249" s="41"/>
      <c r="AL249" s="41"/>
      <c r="AN249" s="41"/>
      <c r="AP249" s="41"/>
      <c r="AR249" s="41"/>
      <c r="AT249" s="41"/>
      <c r="AV249" s="41"/>
      <c r="AX249" s="41"/>
      <c r="AZ249" s="41"/>
      <c r="BB249" s="41"/>
      <c r="BD249" s="41"/>
      <c r="BF249" s="41"/>
      <c r="BH249" s="41"/>
      <c r="BJ249" s="41"/>
      <c r="BL249" s="41"/>
      <c r="BN249" s="41"/>
      <c r="BP249" s="41"/>
    </row>
    <row r="250" spans="13:68" x14ac:dyDescent="0.2">
      <c r="M250" s="296"/>
      <c r="N250" s="41"/>
      <c r="P250" s="41"/>
      <c r="R250" s="41"/>
      <c r="T250" s="41"/>
      <c r="V250" s="41"/>
      <c r="X250" s="41"/>
      <c r="Z250" s="41"/>
      <c r="AB250" s="41"/>
      <c r="AD250" s="41"/>
      <c r="AF250" s="41"/>
      <c r="AH250" s="41"/>
      <c r="AJ250" s="41"/>
      <c r="AL250" s="41"/>
      <c r="AN250" s="41"/>
      <c r="AP250" s="41"/>
      <c r="AR250" s="41"/>
      <c r="AT250" s="41"/>
      <c r="AV250" s="41"/>
      <c r="AX250" s="41"/>
      <c r="AZ250" s="41"/>
      <c r="BB250" s="41"/>
      <c r="BD250" s="41"/>
      <c r="BF250" s="41"/>
      <c r="BH250" s="41"/>
      <c r="BJ250" s="41"/>
      <c r="BL250" s="41"/>
      <c r="BN250" s="41"/>
      <c r="BP250" s="41"/>
    </row>
    <row r="251" spans="13:68" x14ac:dyDescent="0.2">
      <c r="M251" s="296"/>
      <c r="N251" s="41"/>
      <c r="P251" s="41"/>
      <c r="R251" s="41"/>
      <c r="T251" s="41"/>
      <c r="V251" s="41"/>
      <c r="X251" s="41"/>
      <c r="Z251" s="41"/>
      <c r="AB251" s="41"/>
      <c r="AD251" s="41"/>
      <c r="AF251" s="41"/>
      <c r="AH251" s="41"/>
      <c r="AJ251" s="41"/>
      <c r="AL251" s="41"/>
      <c r="AN251" s="41"/>
      <c r="AP251" s="41"/>
      <c r="AR251" s="41"/>
      <c r="AT251" s="41"/>
      <c r="AV251" s="41"/>
      <c r="AX251" s="41"/>
      <c r="AZ251" s="41"/>
      <c r="BB251" s="41"/>
      <c r="BD251" s="41"/>
      <c r="BF251" s="41"/>
      <c r="BH251" s="41"/>
      <c r="BJ251" s="41"/>
      <c r="BL251" s="41"/>
      <c r="BN251" s="41"/>
      <c r="BP251" s="41"/>
    </row>
    <row r="252" spans="13:68" x14ac:dyDescent="0.2">
      <c r="M252" s="296"/>
      <c r="N252" s="41"/>
      <c r="P252" s="41"/>
      <c r="R252" s="41"/>
      <c r="T252" s="41"/>
      <c r="V252" s="41"/>
      <c r="X252" s="41"/>
      <c r="Z252" s="41"/>
      <c r="AB252" s="41"/>
      <c r="AD252" s="41"/>
      <c r="AF252" s="41"/>
      <c r="AH252" s="41"/>
      <c r="AJ252" s="41"/>
      <c r="AL252" s="41"/>
      <c r="AN252" s="41"/>
      <c r="AP252" s="41"/>
      <c r="AR252" s="41"/>
      <c r="AT252" s="41"/>
      <c r="AV252" s="41"/>
      <c r="AX252" s="41"/>
      <c r="AZ252" s="41"/>
      <c r="BB252" s="41"/>
      <c r="BD252" s="41"/>
      <c r="BF252" s="41"/>
      <c r="BH252" s="41"/>
      <c r="BJ252" s="41"/>
      <c r="BL252" s="41"/>
      <c r="BN252" s="41"/>
      <c r="BP252" s="41"/>
    </row>
    <row r="253" spans="13:68" x14ac:dyDescent="0.2">
      <c r="M253" s="296"/>
      <c r="N253" s="41"/>
      <c r="P253" s="41"/>
      <c r="R253" s="41"/>
      <c r="T253" s="41"/>
      <c r="V253" s="41"/>
      <c r="X253" s="41"/>
      <c r="Z253" s="41"/>
      <c r="AB253" s="41"/>
      <c r="AD253" s="41"/>
      <c r="AF253" s="41"/>
      <c r="AH253" s="41"/>
      <c r="AJ253" s="41"/>
      <c r="AL253" s="41"/>
      <c r="AN253" s="41"/>
      <c r="AP253" s="41"/>
      <c r="AR253" s="41"/>
      <c r="AT253" s="41"/>
      <c r="AV253" s="41"/>
      <c r="AX253" s="41"/>
      <c r="AZ253" s="41"/>
      <c r="BB253" s="41"/>
      <c r="BD253" s="41"/>
      <c r="BF253" s="41"/>
      <c r="BH253" s="41"/>
      <c r="BJ253" s="41"/>
      <c r="BL253" s="41"/>
      <c r="BN253" s="41"/>
      <c r="BP253" s="41"/>
    </row>
    <row r="254" spans="13:68" x14ac:dyDescent="0.2">
      <c r="M254" s="296"/>
      <c r="N254" s="41"/>
      <c r="P254" s="41"/>
      <c r="R254" s="41"/>
      <c r="T254" s="41"/>
      <c r="V254" s="41"/>
      <c r="X254" s="41"/>
      <c r="Z254" s="41"/>
      <c r="AB254" s="41"/>
      <c r="AD254" s="41"/>
      <c r="AF254" s="41"/>
      <c r="AH254" s="41"/>
      <c r="AJ254" s="41"/>
      <c r="AL254" s="41"/>
      <c r="AN254" s="41"/>
      <c r="AP254" s="41"/>
      <c r="AR254" s="41"/>
      <c r="AT254" s="41"/>
      <c r="AV254" s="41"/>
      <c r="AX254" s="41"/>
      <c r="AZ254" s="41"/>
      <c r="BB254" s="41"/>
      <c r="BD254" s="41"/>
      <c r="BF254" s="41"/>
      <c r="BH254" s="41"/>
      <c r="BJ254" s="41"/>
      <c r="BL254" s="41"/>
      <c r="BN254" s="41"/>
      <c r="BP254" s="41"/>
    </row>
    <row r="255" spans="13:68" x14ac:dyDescent="0.2">
      <c r="M255" s="297"/>
      <c r="N255" s="41"/>
      <c r="P255" s="41"/>
      <c r="R255" s="41"/>
      <c r="T255" s="41"/>
      <c r="V255" s="41"/>
      <c r="X255" s="41"/>
      <c r="Z255" s="41"/>
      <c r="AB255" s="41"/>
      <c r="AD255" s="41"/>
      <c r="AF255" s="41"/>
      <c r="AH255" s="41"/>
      <c r="AJ255" s="41"/>
      <c r="AL255" s="41"/>
      <c r="AN255" s="41"/>
      <c r="AP255" s="41"/>
      <c r="AR255" s="41"/>
      <c r="AT255" s="41"/>
      <c r="AV255" s="41"/>
      <c r="AX255" s="41"/>
      <c r="AZ255" s="41"/>
      <c r="BB255" s="41"/>
      <c r="BD255" s="41"/>
      <c r="BF255" s="41"/>
      <c r="BH255" s="41"/>
      <c r="BJ255" s="41"/>
      <c r="BL255" s="41"/>
      <c r="BN255" s="41"/>
      <c r="BP255" s="41"/>
    </row>
    <row r="256" spans="13:68" x14ac:dyDescent="0.2">
      <c r="M256" s="297"/>
      <c r="N256" s="41"/>
      <c r="P256" s="41"/>
      <c r="R256" s="41"/>
      <c r="T256" s="41"/>
      <c r="V256" s="41"/>
      <c r="X256" s="41"/>
      <c r="Z256" s="41"/>
      <c r="AB256" s="41"/>
      <c r="AD256" s="41"/>
      <c r="AF256" s="41"/>
      <c r="AH256" s="41"/>
      <c r="AJ256" s="41"/>
      <c r="AL256" s="41"/>
      <c r="AN256" s="41"/>
      <c r="AP256" s="41"/>
      <c r="AR256" s="41"/>
      <c r="AT256" s="41"/>
      <c r="AV256" s="41"/>
      <c r="AX256" s="41"/>
      <c r="AZ256" s="41"/>
      <c r="BB256" s="41"/>
      <c r="BD256" s="41"/>
      <c r="BF256" s="41"/>
      <c r="BH256" s="41"/>
      <c r="BJ256" s="41"/>
      <c r="BL256" s="41"/>
      <c r="BN256" s="41"/>
      <c r="BP256" s="41"/>
    </row>
    <row r="257" spans="13:68" x14ac:dyDescent="0.2">
      <c r="M257" s="296"/>
      <c r="N257" s="41"/>
      <c r="P257" s="41"/>
      <c r="R257" s="41"/>
      <c r="T257" s="41"/>
      <c r="V257" s="41"/>
      <c r="X257" s="41"/>
      <c r="Z257" s="41"/>
      <c r="AB257" s="41"/>
      <c r="AD257" s="41"/>
      <c r="AF257" s="41"/>
      <c r="AH257" s="41"/>
      <c r="AJ257" s="41"/>
      <c r="AL257" s="41"/>
      <c r="AN257" s="41"/>
      <c r="AP257" s="41"/>
      <c r="AR257" s="41"/>
      <c r="AT257" s="41"/>
      <c r="AV257" s="41"/>
      <c r="AX257" s="41"/>
      <c r="AZ257" s="41"/>
      <c r="BB257" s="41"/>
      <c r="BD257" s="41"/>
      <c r="BF257" s="41"/>
      <c r="BH257" s="41"/>
      <c r="BJ257" s="41"/>
      <c r="BL257" s="41"/>
      <c r="BN257" s="41"/>
      <c r="BP257" s="41"/>
    </row>
    <row r="258" spans="13:68" x14ac:dyDescent="0.2">
      <c r="M258" s="121"/>
      <c r="N258" s="41"/>
      <c r="P258" s="41"/>
      <c r="R258" s="41"/>
      <c r="T258" s="41"/>
      <c r="V258" s="41"/>
      <c r="X258" s="41"/>
      <c r="Z258" s="41"/>
      <c r="AB258" s="41"/>
      <c r="AD258" s="41"/>
      <c r="AF258" s="41"/>
      <c r="AH258" s="41"/>
      <c r="AJ258" s="41"/>
      <c r="AL258" s="41"/>
      <c r="AN258" s="41"/>
      <c r="AP258" s="41"/>
      <c r="AR258" s="41"/>
      <c r="AT258" s="41"/>
      <c r="AV258" s="41"/>
      <c r="AX258" s="41"/>
      <c r="AZ258" s="41"/>
      <c r="BB258" s="41"/>
      <c r="BD258" s="41"/>
      <c r="BF258" s="41"/>
      <c r="BH258" s="41"/>
      <c r="BJ258" s="41"/>
      <c r="BL258" s="41"/>
      <c r="BN258" s="41"/>
      <c r="BP258" s="41"/>
    </row>
    <row r="259" spans="13:68" x14ac:dyDescent="0.2">
      <c r="N259" s="41"/>
      <c r="P259" s="41"/>
      <c r="R259" s="41"/>
      <c r="T259" s="41"/>
      <c r="V259" s="41"/>
      <c r="X259" s="41"/>
      <c r="Z259" s="41"/>
      <c r="AB259" s="41"/>
      <c r="AD259" s="41"/>
      <c r="AF259" s="41"/>
      <c r="AH259" s="41"/>
      <c r="AJ259" s="41"/>
      <c r="AL259" s="41"/>
      <c r="AN259" s="41"/>
      <c r="AP259" s="41"/>
      <c r="AR259" s="41"/>
      <c r="AT259" s="41"/>
      <c r="AV259" s="41"/>
      <c r="AX259" s="41"/>
      <c r="AZ259" s="41"/>
      <c r="BB259" s="41"/>
      <c r="BD259" s="41"/>
      <c r="BF259" s="41"/>
      <c r="BH259" s="41"/>
      <c r="BJ259" s="41"/>
      <c r="BL259" s="41"/>
      <c r="BN259" s="41"/>
      <c r="BP259" s="41"/>
    </row>
    <row r="260" spans="13:68" x14ac:dyDescent="0.2">
      <c r="N260" s="41"/>
      <c r="P260" s="41"/>
      <c r="R260" s="41"/>
      <c r="T260" s="41"/>
      <c r="V260" s="41"/>
      <c r="X260" s="41"/>
      <c r="Z260" s="41"/>
      <c r="AB260" s="41"/>
      <c r="AD260" s="41"/>
      <c r="AF260" s="41"/>
      <c r="AH260" s="41"/>
      <c r="AJ260" s="41"/>
      <c r="AL260" s="41"/>
      <c r="AN260" s="41"/>
      <c r="AP260" s="41"/>
      <c r="AR260" s="41"/>
      <c r="AT260" s="41"/>
      <c r="AV260" s="41"/>
      <c r="AX260" s="41"/>
      <c r="AZ260" s="41"/>
      <c r="BB260" s="41"/>
      <c r="BD260" s="41"/>
      <c r="BF260" s="41"/>
      <c r="BH260" s="41"/>
      <c r="BJ260" s="41"/>
      <c r="BL260" s="41"/>
      <c r="BN260" s="41"/>
      <c r="BP260" s="41"/>
    </row>
    <row r="261" spans="13:68" x14ac:dyDescent="0.2">
      <c r="N261" s="41"/>
      <c r="P261" s="41"/>
      <c r="R261" s="41"/>
      <c r="T261" s="41"/>
      <c r="V261" s="41"/>
      <c r="X261" s="41"/>
      <c r="Z261" s="41"/>
      <c r="AB261" s="41"/>
      <c r="AD261" s="41"/>
      <c r="AF261" s="41"/>
      <c r="AH261" s="41"/>
      <c r="AJ261" s="41"/>
      <c r="AL261" s="41"/>
      <c r="AN261" s="41"/>
      <c r="AP261" s="41"/>
      <c r="AR261" s="41"/>
      <c r="AT261" s="41"/>
      <c r="AV261" s="41"/>
      <c r="AX261" s="41"/>
      <c r="AZ261" s="41"/>
      <c r="BB261" s="41"/>
      <c r="BD261" s="41"/>
      <c r="BF261" s="41"/>
      <c r="BH261" s="41"/>
      <c r="BJ261" s="41"/>
      <c r="BL261" s="41"/>
      <c r="BN261" s="41"/>
      <c r="BP261" s="41"/>
    </row>
    <row r="262" spans="13:68" x14ac:dyDescent="0.2">
      <c r="N262" s="41"/>
      <c r="P262" s="41"/>
      <c r="R262" s="41"/>
      <c r="T262" s="41"/>
      <c r="V262" s="41"/>
      <c r="X262" s="41"/>
      <c r="Z262" s="41"/>
      <c r="AB262" s="41"/>
      <c r="AD262" s="41"/>
      <c r="AF262" s="41"/>
      <c r="AH262" s="41"/>
      <c r="AJ262" s="41"/>
      <c r="AL262" s="41"/>
      <c r="AN262" s="41"/>
      <c r="AP262" s="41"/>
      <c r="AR262" s="41"/>
      <c r="AT262" s="41"/>
      <c r="AV262" s="41"/>
      <c r="AX262" s="41"/>
      <c r="AZ262" s="41"/>
      <c r="BB262" s="41"/>
      <c r="BD262" s="41"/>
      <c r="BF262" s="41"/>
      <c r="BH262" s="41"/>
      <c r="BJ262" s="41"/>
      <c r="BL262" s="41"/>
      <c r="BN262" s="41"/>
      <c r="BP262" s="41"/>
    </row>
    <row r="263" spans="13:68" x14ac:dyDescent="0.2">
      <c r="N263" s="41"/>
      <c r="P263" s="41"/>
      <c r="R263" s="41"/>
      <c r="T263" s="41"/>
      <c r="V263" s="41"/>
      <c r="X263" s="41"/>
      <c r="Z263" s="41"/>
      <c r="AB263" s="41"/>
      <c r="AD263" s="41"/>
      <c r="AF263" s="41"/>
      <c r="AH263" s="41"/>
      <c r="AJ263" s="41"/>
      <c r="AL263" s="41"/>
      <c r="AN263" s="41"/>
      <c r="AP263" s="41"/>
      <c r="AR263" s="41"/>
      <c r="AT263" s="41"/>
      <c r="AV263" s="41"/>
      <c r="AX263" s="41"/>
      <c r="AZ263" s="41"/>
      <c r="BB263" s="41"/>
      <c r="BD263" s="41"/>
      <c r="BF263" s="41"/>
      <c r="BH263" s="41"/>
      <c r="BJ263" s="41"/>
      <c r="BL263" s="41"/>
      <c r="BN263" s="41"/>
      <c r="BP263" s="41"/>
    </row>
    <row r="264" spans="13:68" x14ac:dyDescent="0.2">
      <c r="N264" s="41"/>
      <c r="P264" s="41"/>
      <c r="R264" s="41"/>
      <c r="T264" s="41"/>
      <c r="V264" s="41"/>
      <c r="X264" s="41"/>
      <c r="Z264" s="41"/>
      <c r="AB264" s="41"/>
      <c r="AD264" s="41"/>
      <c r="AF264" s="41"/>
      <c r="AH264" s="41"/>
      <c r="AJ264" s="41"/>
      <c r="AL264" s="41"/>
      <c r="AN264" s="41"/>
      <c r="AP264" s="41"/>
      <c r="AR264" s="41"/>
      <c r="AT264" s="41"/>
      <c r="AV264" s="41"/>
      <c r="AX264" s="41"/>
      <c r="AZ264" s="41"/>
      <c r="BB264" s="41"/>
      <c r="BD264" s="41"/>
      <c r="BF264" s="41"/>
      <c r="BH264" s="41"/>
      <c r="BJ264" s="41"/>
      <c r="BL264" s="41"/>
      <c r="BN264" s="41"/>
      <c r="BP264" s="41"/>
    </row>
    <row r="265" spans="13:68" x14ac:dyDescent="0.2">
      <c r="N265" s="41"/>
      <c r="P265" s="41"/>
      <c r="R265" s="41"/>
      <c r="T265" s="41"/>
      <c r="V265" s="41"/>
      <c r="X265" s="41"/>
      <c r="Z265" s="41"/>
      <c r="AB265" s="41"/>
      <c r="AD265" s="41"/>
      <c r="AF265" s="41"/>
      <c r="AH265" s="41"/>
      <c r="AJ265" s="41"/>
      <c r="AL265" s="41"/>
      <c r="AN265" s="41"/>
      <c r="AP265" s="41"/>
      <c r="AR265" s="41"/>
      <c r="AT265" s="41"/>
      <c r="AV265" s="41"/>
      <c r="AX265" s="41"/>
      <c r="AZ265" s="41"/>
      <c r="BB265" s="41"/>
      <c r="BD265" s="41"/>
      <c r="BF265" s="41"/>
      <c r="BH265" s="41"/>
      <c r="BJ265" s="41"/>
      <c r="BL265" s="41"/>
      <c r="BN265" s="41"/>
      <c r="BP265" s="41"/>
    </row>
    <row r="266" spans="13:68" x14ac:dyDescent="0.2">
      <c r="N266" s="41"/>
      <c r="P266" s="41"/>
      <c r="R266" s="41"/>
      <c r="T266" s="41"/>
      <c r="V266" s="41"/>
      <c r="X266" s="41"/>
      <c r="Z266" s="41"/>
      <c r="AB266" s="41"/>
      <c r="AD266" s="41"/>
      <c r="AF266" s="41"/>
      <c r="AH266" s="41"/>
      <c r="AJ266" s="41"/>
      <c r="AL266" s="41"/>
      <c r="AN266" s="41"/>
      <c r="AP266" s="41"/>
      <c r="AR266" s="41"/>
      <c r="AT266" s="41"/>
      <c r="AV266" s="41"/>
      <c r="AX266" s="41"/>
      <c r="AZ266" s="41"/>
      <c r="BB266" s="41"/>
      <c r="BD266" s="41"/>
      <c r="BF266" s="41"/>
      <c r="BH266" s="41"/>
      <c r="BJ266" s="41"/>
      <c r="BL266" s="41"/>
      <c r="BN266" s="41"/>
      <c r="BP266" s="41"/>
    </row>
    <row r="267" spans="13:68" x14ac:dyDescent="0.2">
      <c r="N267" s="41"/>
      <c r="P267" s="41"/>
      <c r="R267" s="41"/>
      <c r="T267" s="41"/>
      <c r="V267" s="41"/>
      <c r="X267" s="41"/>
      <c r="Z267" s="41"/>
      <c r="AB267" s="41"/>
      <c r="AD267" s="41"/>
      <c r="AF267" s="41"/>
      <c r="AH267" s="41"/>
      <c r="AJ267" s="41"/>
      <c r="AL267" s="41"/>
      <c r="AN267" s="41"/>
      <c r="AP267" s="41"/>
      <c r="AR267" s="41"/>
      <c r="AT267" s="41"/>
      <c r="AV267" s="41"/>
      <c r="AX267" s="41"/>
      <c r="AZ267" s="41"/>
      <c r="BB267" s="41"/>
      <c r="BD267" s="41"/>
      <c r="BF267" s="41"/>
      <c r="BH267" s="41"/>
      <c r="BJ267" s="41"/>
      <c r="BL267" s="41"/>
      <c r="BN267" s="41"/>
      <c r="BP267" s="41"/>
    </row>
    <row r="268" spans="13:68" x14ac:dyDescent="0.2">
      <c r="N268" s="41"/>
      <c r="P268" s="41"/>
      <c r="R268" s="41"/>
      <c r="T268" s="41"/>
      <c r="V268" s="41"/>
      <c r="X268" s="41"/>
      <c r="Z268" s="41"/>
      <c r="AB268" s="41"/>
      <c r="AD268" s="41"/>
      <c r="AF268" s="41"/>
      <c r="AH268" s="41"/>
      <c r="AJ268" s="41"/>
      <c r="AL268" s="41"/>
      <c r="AN268" s="41"/>
      <c r="AP268" s="41"/>
      <c r="AR268" s="41"/>
      <c r="AT268" s="41"/>
      <c r="AV268" s="41"/>
      <c r="AX268" s="41"/>
      <c r="AZ268" s="41"/>
      <c r="BB268" s="41"/>
      <c r="BD268" s="41"/>
      <c r="BF268" s="41"/>
      <c r="BH268" s="41"/>
      <c r="BJ268" s="41"/>
      <c r="BL268" s="41"/>
      <c r="BN268" s="41"/>
      <c r="BP268" s="41"/>
    </row>
    <row r="269" spans="13:68" x14ac:dyDescent="0.2">
      <c r="N269" s="41"/>
      <c r="P269" s="41"/>
      <c r="R269" s="41"/>
      <c r="T269" s="41"/>
      <c r="V269" s="41"/>
      <c r="X269" s="41"/>
      <c r="Z269" s="41"/>
      <c r="AB269" s="41"/>
      <c r="AD269" s="41"/>
      <c r="AF269" s="41"/>
      <c r="AH269" s="41"/>
      <c r="AJ269" s="41"/>
      <c r="AL269" s="41"/>
      <c r="AN269" s="41"/>
      <c r="AP269" s="41"/>
      <c r="AR269" s="41"/>
      <c r="AT269" s="41"/>
      <c r="AV269" s="41"/>
      <c r="AX269" s="41"/>
      <c r="AZ269" s="41"/>
      <c r="BB269" s="41"/>
      <c r="BD269" s="41"/>
      <c r="BF269" s="41"/>
      <c r="BH269" s="41"/>
      <c r="BJ269" s="41"/>
      <c r="BL269" s="41"/>
      <c r="BN269" s="41"/>
      <c r="BP269" s="41"/>
    </row>
    <row r="270" spans="13:68" x14ac:dyDescent="0.2">
      <c r="N270" s="41"/>
      <c r="P270" s="41"/>
      <c r="R270" s="41"/>
      <c r="T270" s="41"/>
      <c r="V270" s="41"/>
      <c r="X270" s="41"/>
      <c r="Z270" s="41"/>
      <c r="AB270" s="41"/>
      <c r="AD270" s="41"/>
      <c r="AF270" s="41"/>
      <c r="AH270" s="41"/>
      <c r="AJ270" s="41"/>
      <c r="AL270" s="41"/>
      <c r="AN270" s="41"/>
      <c r="AP270" s="41"/>
      <c r="AR270" s="41"/>
      <c r="AT270" s="41"/>
      <c r="AV270" s="41"/>
      <c r="AX270" s="41"/>
      <c r="AZ270" s="41"/>
      <c r="BB270" s="41"/>
      <c r="BD270" s="41"/>
      <c r="BF270" s="41"/>
      <c r="BH270" s="41"/>
      <c r="BJ270" s="41"/>
      <c r="BL270" s="41"/>
      <c r="BN270" s="41"/>
      <c r="BP270" s="41"/>
    </row>
    <row r="271" spans="13:68" x14ac:dyDescent="0.2">
      <c r="N271" s="41"/>
      <c r="P271" s="41"/>
      <c r="R271" s="41"/>
      <c r="T271" s="41"/>
      <c r="V271" s="41"/>
      <c r="X271" s="41"/>
      <c r="Z271" s="41"/>
      <c r="AB271" s="41"/>
      <c r="AD271" s="41"/>
      <c r="AF271" s="41"/>
      <c r="AH271" s="41"/>
      <c r="AJ271" s="41"/>
      <c r="AL271" s="41"/>
      <c r="AN271" s="41"/>
      <c r="AP271" s="41"/>
      <c r="AR271" s="41"/>
      <c r="AT271" s="41"/>
      <c r="AV271" s="41"/>
      <c r="AX271" s="41"/>
      <c r="AZ271" s="41"/>
      <c r="BB271" s="41"/>
      <c r="BD271" s="41"/>
      <c r="BF271" s="41"/>
      <c r="BH271" s="41"/>
      <c r="BJ271" s="41"/>
      <c r="BL271" s="41"/>
      <c r="BN271" s="41"/>
      <c r="BP271" s="41"/>
    </row>
    <row r="272" spans="13:68" x14ac:dyDescent="0.2">
      <c r="N272" s="41"/>
      <c r="P272" s="41"/>
      <c r="R272" s="41"/>
      <c r="T272" s="41"/>
      <c r="V272" s="41"/>
      <c r="X272" s="41"/>
      <c r="Z272" s="41"/>
      <c r="AB272" s="41"/>
      <c r="AD272" s="41"/>
      <c r="AF272" s="41"/>
      <c r="AH272" s="41"/>
      <c r="AJ272" s="41"/>
      <c r="AL272" s="41"/>
      <c r="AN272" s="41"/>
      <c r="AP272" s="41"/>
      <c r="AR272" s="41"/>
      <c r="AT272" s="41"/>
      <c r="AV272" s="41"/>
      <c r="AX272" s="41"/>
      <c r="AZ272" s="41"/>
      <c r="BB272" s="41"/>
      <c r="BD272" s="41"/>
      <c r="BF272" s="41"/>
      <c r="BH272" s="41"/>
      <c r="BJ272" s="41"/>
      <c r="BL272" s="41"/>
      <c r="BN272" s="41"/>
      <c r="BP272" s="41"/>
    </row>
    <row r="273" spans="14:68" x14ac:dyDescent="0.2">
      <c r="N273" s="41"/>
      <c r="P273" s="41"/>
      <c r="R273" s="41"/>
      <c r="T273" s="41"/>
      <c r="V273" s="41"/>
      <c r="X273" s="41"/>
      <c r="Z273" s="41"/>
      <c r="AB273" s="41"/>
      <c r="AD273" s="41"/>
      <c r="AF273" s="41"/>
      <c r="AH273" s="41"/>
      <c r="AJ273" s="41"/>
      <c r="AL273" s="41"/>
      <c r="AN273" s="41"/>
      <c r="AP273" s="41"/>
      <c r="AR273" s="41"/>
      <c r="AT273" s="41"/>
      <c r="AV273" s="41"/>
      <c r="AX273" s="41"/>
      <c r="AZ273" s="41"/>
      <c r="BB273" s="41"/>
      <c r="BD273" s="41"/>
      <c r="BF273" s="41"/>
      <c r="BH273" s="41"/>
      <c r="BJ273" s="41"/>
      <c r="BL273" s="41"/>
      <c r="BN273" s="41"/>
      <c r="BP273" s="41"/>
    </row>
    <row r="274" spans="14:68" x14ac:dyDescent="0.2">
      <c r="N274" s="41"/>
      <c r="P274" s="41"/>
      <c r="R274" s="41"/>
      <c r="T274" s="41"/>
      <c r="V274" s="41"/>
      <c r="X274" s="41"/>
      <c r="Z274" s="41"/>
      <c r="AB274" s="41"/>
      <c r="AD274" s="41"/>
      <c r="AF274" s="41"/>
      <c r="AH274" s="41"/>
      <c r="AJ274" s="41"/>
      <c r="AL274" s="41"/>
      <c r="AN274" s="41"/>
      <c r="AP274" s="41"/>
      <c r="AR274" s="41"/>
      <c r="AT274" s="41"/>
      <c r="AV274" s="41"/>
      <c r="AX274" s="41"/>
      <c r="AZ274" s="41"/>
      <c r="BB274" s="41"/>
      <c r="BD274" s="41"/>
      <c r="BF274" s="41"/>
      <c r="BH274" s="41"/>
      <c r="BJ274" s="41"/>
      <c r="BL274" s="41"/>
      <c r="BN274" s="41"/>
      <c r="BP274" s="41"/>
    </row>
    <row r="275" spans="14:68" x14ac:dyDescent="0.2">
      <c r="N275" s="41"/>
      <c r="P275" s="41"/>
      <c r="R275" s="41"/>
      <c r="T275" s="41"/>
      <c r="V275" s="41"/>
      <c r="X275" s="41"/>
      <c r="Z275" s="41"/>
      <c r="AB275" s="41"/>
      <c r="AD275" s="41"/>
      <c r="AF275" s="41"/>
      <c r="AH275" s="41"/>
      <c r="AJ275" s="41"/>
      <c r="AL275" s="41"/>
      <c r="AN275" s="41"/>
      <c r="AP275" s="41"/>
      <c r="AR275" s="41"/>
      <c r="AT275" s="41"/>
      <c r="AV275" s="41"/>
      <c r="AX275" s="41"/>
      <c r="AZ275" s="41"/>
      <c r="BB275" s="41"/>
      <c r="BD275" s="41"/>
      <c r="BF275" s="41"/>
      <c r="BH275" s="41"/>
      <c r="BJ275" s="41"/>
      <c r="BL275" s="41"/>
      <c r="BN275" s="41"/>
      <c r="BP275" s="41"/>
    </row>
    <row r="276" spans="14:68" x14ac:dyDescent="0.2">
      <c r="N276" s="41"/>
      <c r="P276" s="41"/>
      <c r="R276" s="41"/>
      <c r="T276" s="41"/>
      <c r="V276" s="41"/>
      <c r="X276" s="41"/>
      <c r="Z276" s="41"/>
      <c r="AB276" s="41"/>
      <c r="AD276" s="41"/>
      <c r="AF276" s="41"/>
      <c r="AH276" s="41"/>
      <c r="AJ276" s="41"/>
      <c r="AL276" s="41"/>
      <c r="AN276" s="41"/>
      <c r="AP276" s="41"/>
      <c r="AR276" s="41"/>
      <c r="AT276" s="41"/>
      <c r="AV276" s="41"/>
      <c r="AX276" s="41"/>
      <c r="AZ276" s="41"/>
      <c r="BB276" s="41"/>
      <c r="BD276" s="41"/>
      <c r="BF276" s="41"/>
      <c r="BH276" s="41"/>
      <c r="BJ276" s="41"/>
      <c r="BL276" s="41"/>
      <c r="BN276" s="41"/>
      <c r="BP276" s="41"/>
    </row>
    <row r="277" spans="14:68" x14ac:dyDescent="0.2">
      <c r="N277" s="41"/>
      <c r="P277" s="41"/>
      <c r="R277" s="41"/>
      <c r="T277" s="41"/>
      <c r="V277" s="41"/>
      <c r="X277" s="41"/>
      <c r="Z277" s="41"/>
      <c r="AB277" s="41"/>
      <c r="AD277" s="41"/>
      <c r="AF277" s="41"/>
      <c r="AH277" s="41"/>
      <c r="AJ277" s="41"/>
      <c r="AL277" s="41"/>
      <c r="AN277" s="41"/>
      <c r="AP277" s="41"/>
      <c r="AR277" s="41"/>
      <c r="AT277" s="41"/>
      <c r="AV277" s="41"/>
      <c r="AX277" s="41"/>
      <c r="AZ277" s="41"/>
      <c r="BB277" s="41"/>
      <c r="BD277" s="41"/>
      <c r="BF277" s="41"/>
      <c r="BH277" s="41"/>
      <c r="BJ277" s="41"/>
      <c r="BL277" s="41"/>
      <c r="BN277" s="41"/>
      <c r="BP277" s="41"/>
    </row>
    <row r="278" spans="14:68" x14ac:dyDescent="0.2">
      <c r="N278" s="41"/>
      <c r="P278" s="41"/>
      <c r="R278" s="41"/>
      <c r="T278" s="41"/>
      <c r="V278" s="41"/>
      <c r="X278" s="41"/>
      <c r="Z278" s="41"/>
      <c r="AB278" s="41"/>
      <c r="AD278" s="41"/>
      <c r="AF278" s="41"/>
      <c r="AH278" s="41"/>
      <c r="AJ278" s="41"/>
      <c r="AL278" s="41"/>
      <c r="AN278" s="41"/>
      <c r="AP278" s="41"/>
      <c r="AR278" s="41"/>
      <c r="AT278" s="41"/>
      <c r="AV278" s="41"/>
      <c r="AX278" s="41"/>
      <c r="AZ278" s="41"/>
      <c r="BB278" s="41"/>
      <c r="BD278" s="41"/>
      <c r="BF278" s="41"/>
      <c r="BH278" s="41"/>
      <c r="BJ278" s="41"/>
      <c r="BL278" s="41"/>
      <c r="BN278" s="41"/>
      <c r="BP278" s="41"/>
    </row>
    <row r="279" spans="14:68" x14ac:dyDescent="0.2">
      <c r="N279" s="41"/>
      <c r="P279" s="41"/>
      <c r="R279" s="41"/>
      <c r="T279" s="41"/>
      <c r="V279" s="41"/>
      <c r="X279" s="41"/>
      <c r="Z279" s="41"/>
      <c r="AB279" s="41"/>
      <c r="AD279" s="41"/>
      <c r="AF279" s="41"/>
      <c r="AH279" s="41"/>
      <c r="AJ279" s="41"/>
      <c r="AL279" s="41"/>
      <c r="AN279" s="41"/>
      <c r="AP279" s="41"/>
      <c r="AR279" s="41"/>
      <c r="AT279" s="41"/>
      <c r="AV279" s="41"/>
      <c r="AX279" s="41"/>
      <c r="AZ279" s="41"/>
      <c r="BB279" s="41"/>
      <c r="BD279" s="41"/>
      <c r="BF279" s="41"/>
      <c r="BH279" s="41"/>
      <c r="BJ279" s="41"/>
      <c r="BL279" s="41"/>
      <c r="BN279" s="41"/>
      <c r="BP279" s="41"/>
    </row>
    <row r="280" spans="14:68" x14ac:dyDescent="0.2">
      <c r="N280" s="41"/>
      <c r="P280" s="41"/>
      <c r="R280" s="41"/>
      <c r="T280" s="41"/>
      <c r="V280" s="41"/>
      <c r="X280" s="41"/>
      <c r="Z280" s="41"/>
      <c r="AB280" s="41"/>
      <c r="AD280" s="41"/>
      <c r="AF280" s="41"/>
      <c r="AH280" s="41"/>
      <c r="AJ280" s="41"/>
      <c r="AL280" s="41"/>
      <c r="AN280" s="41"/>
      <c r="AP280" s="41"/>
      <c r="AR280" s="41"/>
      <c r="AT280" s="41"/>
      <c r="AV280" s="41"/>
      <c r="AX280" s="41"/>
      <c r="AZ280" s="41"/>
      <c r="BB280" s="41"/>
      <c r="BD280" s="41"/>
      <c r="BF280" s="41"/>
      <c r="BH280" s="41"/>
      <c r="BJ280" s="41"/>
      <c r="BL280" s="41"/>
      <c r="BN280" s="41"/>
      <c r="BP280" s="41"/>
    </row>
    <row r="281" spans="14:68" x14ac:dyDescent="0.2">
      <c r="N281" s="41"/>
      <c r="P281" s="41"/>
      <c r="R281" s="41"/>
      <c r="T281" s="41"/>
      <c r="V281" s="41"/>
      <c r="X281" s="41"/>
      <c r="Z281" s="41"/>
      <c r="AB281" s="41"/>
      <c r="AD281" s="41"/>
      <c r="AF281" s="41"/>
      <c r="AH281" s="41"/>
      <c r="AJ281" s="41"/>
      <c r="AL281" s="41"/>
      <c r="AN281" s="41"/>
      <c r="AP281" s="41"/>
      <c r="AR281" s="41"/>
      <c r="AT281" s="41"/>
      <c r="AV281" s="41"/>
      <c r="AX281" s="41"/>
      <c r="AZ281" s="41"/>
      <c r="BB281" s="41"/>
      <c r="BD281" s="41"/>
      <c r="BF281" s="41"/>
      <c r="BH281" s="41"/>
      <c r="BJ281" s="41"/>
      <c r="BL281" s="41"/>
      <c r="BN281" s="41"/>
      <c r="BP281" s="41"/>
    </row>
    <row r="282" spans="14:68" x14ac:dyDescent="0.2">
      <c r="N282" s="41"/>
      <c r="P282" s="41"/>
      <c r="R282" s="41"/>
      <c r="T282" s="41"/>
      <c r="V282" s="41"/>
      <c r="X282" s="41"/>
      <c r="Z282" s="41"/>
      <c r="AB282" s="41"/>
      <c r="AD282" s="41"/>
      <c r="AF282" s="41"/>
      <c r="AH282" s="41"/>
      <c r="AJ282" s="41"/>
      <c r="AL282" s="41"/>
      <c r="AN282" s="41"/>
      <c r="AP282" s="41"/>
      <c r="AR282" s="41"/>
      <c r="AT282" s="41"/>
      <c r="AV282" s="41"/>
      <c r="AX282" s="41"/>
      <c r="AZ282" s="41"/>
      <c r="BB282" s="41"/>
      <c r="BD282" s="41"/>
      <c r="BF282" s="41"/>
      <c r="BH282" s="41"/>
      <c r="BJ282" s="41"/>
      <c r="BL282" s="41"/>
      <c r="BN282" s="41"/>
      <c r="BP282" s="41"/>
    </row>
    <row r="283" spans="14:68" x14ac:dyDescent="0.2">
      <c r="N283" s="41"/>
      <c r="P283" s="41"/>
      <c r="R283" s="41"/>
      <c r="T283" s="41"/>
      <c r="V283" s="41"/>
      <c r="X283" s="41"/>
      <c r="Z283" s="41"/>
      <c r="AB283" s="41"/>
      <c r="AD283" s="41"/>
      <c r="AF283" s="41"/>
      <c r="AH283" s="41"/>
      <c r="AJ283" s="41"/>
      <c r="AL283" s="41"/>
      <c r="AN283" s="41"/>
      <c r="AP283" s="41"/>
      <c r="AR283" s="41"/>
      <c r="AT283" s="41"/>
      <c r="AV283" s="41"/>
      <c r="AX283" s="41"/>
      <c r="AZ283" s="41"/>
      <c r="BB283" s="41"/>
      <c r="BD283" s="41"/>
      <c r="BF283" s="41"/>
      <c r="BH283" s="41"/>
      <c r="BJ283" s="41"/>
      <c r="BL283" s="41"/>
      <c r="BN283" s="41"/>
      <c r="BP283" s="41"/>
    </row>
    <row r="284" spans="14:68" x14ac:dyDescent="0.2">
      <c r="N284" s="41"/>
      <c r="P284" s="41"/>
      <c r="R284" s="41"/>
      <c r="T284" s="41"/>
      <c r="V284" s="41"/>
      <c r="X284" s="41"/>
      <c r="Z284" s="41"/>
      <c r="AB284" s="41"/>
      <c r="AD284" s="41"/>
      <c r="AF284" s="41"/>
      <c r="AH284" s="41"/>
      <c r="AJ284" s="41"/>
      <c r="AL284" s="41"/>
      <c r="AN284" s="41"/>
      <c r="AP284" s="41"/>
      <c r="AR284" s="41"/>
      <c r="AT284" s="41"/>
      <c r="AV284" s="41"/>
      <c r="AX284" s="41"/>
      <c r="AZ284" s="41"/>
      <c r="BB284" s="41"/>
      <c r="BD284" s="41"/>
      <c r="BF284" s="41"/>
      <c r="BH284" s="41"/>
      <c r="BJ284" s="41"/>
      <c r="BL284" s="41"/>
      <c r="BN284" s="41"/>
      <c r="BP284" s="41"/>
    </row>
    <row r="285" spans="14:68" x14ac:dyDescent="0.2">
      <c r="N285" s="41"/>
      <c r="P285" s="41"/>
      <c r="R285" s="41"/>
      <c r="T285" s="41"/>
      <c r="V285" s="41"/>
      <c r="X285" s="41"/>
      <c r="Z285" s="41"/>
      <c r="AB285" s="41"/>
      <c r="AD285" s="41"/>
      <c r="AF285" s="41"/>
      <c r="AH285" s="41"/>
      <c r="AJ285" s="41"/>
      <c r="AL285" s="41"/>
      <c r="AN285" s="41"/>
      <c r="AP285" s="41"/>
      <c r="AR285" s="41"/>
      <c r="AT285" s="41"/>
      <c r="AV285" s="41"/>
      <c r="AX285" s="41"/>
      <c r="AZ285" s="41"/>
      <c r="BB285" s="41"/>
      <c r="BD285" s="41"/>
      <c r="BF285" s="41"/>
      <c r="BH285" s="41"/>
      <c r="BJ285" s="41"/>
      <c r="BL285" s="41"/>
      <c r="BN285" s="41"/>
      <c r="BP285" s="41"/>
    </row>
    <row r="286" spans="14:68" x14ac:dyDescent="0.2">
      <c r="N286" s="41"/>
      <c r="P286" s="41"/>
      <c r="R286" s="41"/>
      <c r="T286" s="41"/>
      <c r="V286" s="41"/>
      <c r="X286" s="41"/>
      <c r="Z286" s="41"/>
      <c r="AB286" s="41"/>
      <c r="AD286" s="41"/>
      <c r="AF286" s="41"/>
      <c r="AH286" s="41"/>
      <c r="AJ286" s="41"/>
      <c r="AL286" s="41"/>
      <c r="AN286" s="41"/>
      <c r="AP286" s="41"/>
      <c r="AR286" s="41"/>
      <c r="AT286" s="41"/>
      <c r="AV286" s="41"/>
      <c r="AX286" s="41"/>
      <c r="AZ286" s="41"/>
      <c r="BB286" s="41"/>
      <c r="BD286" s="41"/>
      <c r="BF286" s="41"/>
      <c r="BH286" s="41"/>
      <c r="BJ286" s="41"/>
      <c r="BL286" s="41"/>
      <c r="BN286" s="41"/>
      <c r="BP286" s="41"/>
    </row>
    <row r="287" spans="14:68" x14ac:dyDescent="0.2">
      <c r="N287" s="41"/>
      <c r="P287" s="41"/>
      <c r="R287" s="41"/>
      <c r="T287" s="41"/>
      <c r="V287" s="41"/>
      <c r="X287" s="41"/>
      <c r="Z287" s="41"/>
      <c r="AB287" s="41"/>
      <c r="AD287" s="41"/>
      <c r="AF287" s="41"/>
      <c r="AH287" s="41"/>
      <c r="AJ287" s="41"/>
      <c r="AL287" s="41"/>
      <c r="AN287" s="41"/>
      <c r="AP287" s="41"/>
      <c r="AR287" s="41"/>
      <c r="AT287" s="41"/>
      <c r="AV287" s="41"/>
      <c r="AX287" s="41"/>
      <c r="AZ287" s="41"/>
      <c r="BB287" s="41"/>
      <c r="BD287" s="41"/>
      <c r="BF287" s="41"/>
      <c r="BH287" s="41"/>
      <c r="BJ287" s="41"/>
      <c r="BL287" s="41"/>
      <c r="BN287" s="41"/>
      <c r="BP287" s="41"/>
    </row>
    <row r="288" spans="14:68" x14ac:dyDescent="0.2">
      <c r="N288" s="41"/>
      <c r="P288" s="41"/>
      <c r="R288" s="41"/>
      <c r="T288" s="41"/>
      <c r="V288" s="41"/>
      <c r="X288" s="41"/>
      <c r="Z288" s="41"/>
      <c r="AB288" s="41"/>
      <c r="AD288" s="41"/>
      <c r="AF288" s="41"/>
      <c r="AH288" s="41"/>
      <c r="AJ288" s="41"/>
      <c r="AL288" s="41"/>
      <c r="AN288" s="41"/>
      <c r="AP288" s="41"/>
      <c r="AR288" s="41"/>
      <c r="AT288" s="41"/>
      <c r="AV288" s="41"/>
      <c r="AX288" s="41"/>
      <c r="AZ288" s="41"/>
      <c r="BB288" s="41"/>
      <c r="BD288" s="41"/>
      <c r="BF288" s="41"/>
      <c r="BH288" s="41"/>
      <c r="BJ288" s="41"/>
      <c r="BL288" s="41"/>
      <c r="BN288" s="41"/>
      <c r="BP288" s="41"/>
    </row>
    <row r="289" spans="14:68" x14ac:dyDescent="0.2">
      <c r="N289" s="41"/>
      <c r="P289" s="41"/>
      <c r="R289" s="41"/>
      <c r="T289" s="41"/>
      <c r="V289" s="41"/>
      <c r="X289" s="41"/>
      <c r="Z289" s="41"/>
      <c r="AB289" s="41"/>
      <c r="AD289" s="41"/>
      <c r="AF289" s="41"/>
      <c r="AH289" s="41"/>
      <c r="AJ289" s="41"/>
      <c r="AL289" s="41"/>
      <c r="AN289" s="41"/>
      <c r="AP289" s="41"/>
      <c r="AR289" s="41"/>
      <c r="AT289" s="41"/>
      <c r="AV289" s="41"/>
      <c r="AX289" s="41"/>
      <c r="AZ289" s="41"/>
      <c r="BB289" s="41"/>
      <c r="BD289" s="41"/>
      <c r="BF289" s="41"/>
      <c r="BH289" s="41"/>
      <c r="BJ289" s="41"/>
      <c r="BL289" s="41"/>
      <c r="BN289" s="41"/>
      <c r="BP289" s="41"/>
    </row>
    <row r="290" spans="14:68" x14ac:dyDescent="0.2">
      <c r="N290" s="41"/>
      <c r="P290" s="41"/>
      <c r="R290" s="41"/>
      <c r="T290" s="41"/>
      <c r="V290" s="41"/>
      <c r="X290" s="41"/>
      <c r="Z290" s="41"/>
      <c r="AB290" s="41"/>
      <c r="AD290" s="41"/>
      <c r="AF290" s="41"/>
      <c r="AH290" s="41"/>
      <c r="AJ290" s="41"/>
      <c r="AL290" s="41"/>
      <c r="AN290" s="41"/>
      <c r="AP290" s="41"/>
      <c r="AR290" s="41"/>
      <c r="AT290" s="41"/>
      <c r="AV290" s="41"/>
      <c r="AX290" s="41"/>
      <c r="AZ290" s="41"/>
      <c r="BB290" s="41"/>
      <c r="BD290" s="41"/>
      <c r="BF290" s="41"/>
      <c r="BH290" s="41"/>
      <c r="BJ290" s="41"/>
      <c r="BL290" s="41"/>
      <c r="BN290" s="41"/>
      <c r="BP290" s="41"/>
    </row>
    <row r="291" spans="14:68" x14ac:dyDescent="0.2">
      <c r="N291" s="41"/>
      <c r="P291" s="41"/>
      <c r="R291" s="41"/>
      <c r="T291" s="41"/>
      <c r="V291" s="41"/>
      <c r="X291" s="41"/>
      <c r="Z291" s="41"/>
      <c r="AB291" s="41"/>
      <c r="AD291" s="41"/>
      <c r="AF291" s="41"/>
      <c r="AH291" s="41"/>
      <c r="AJ291" s="41"/>
      <c r="AL291" s="41"/>
      <c r="AN291" s="41"/>
      <c r="AP291" s="41"/>
      <c r="AR291" s="41"/>
      <c r="AT291" s="41"/>
      <c r="AV291" s="41"/>
      <c r="AX291" s="41"/>
      <c r="AZ291" s="41"/>
      <c r="BB291" s="41"/>
      <c r="BD291" s="41"/>
      <c r="BF291" s="41"/>
      <c r="BH291" s="41"/>
      <c r="BJ291" s="41"/>
      <c r="BL291" s="41"/>
      <c r="BN291" s="41"/>
      <c r="BP291" s="41"/>
    </row>
    <row r="292" spans="14:68" x14ac:dyDescent="0.2">
      <c r="N292" s="41"/>
      <c r="P292" s="41"/>
      <c r="R292" s="41"/>
      <c r="T292" s="41"/>
      <c r="V292" s="41"/>
      <c r="X292" s="41"/>
      <c r="Z292" s="41"/>
      <c r="AB292" s="41"/>
      <c r="AD292" s="41"/>
      <c r="AF292" s="41"/>
      <c r="AH292" s="41"/>
      <c r="AJ292" s="41"/>
      <c r="AL292" s="41"/>
      <c r="AN292" s="41"/>
      <c r="AP292" s="41"/>
      <c r="AR292" s="41"/>
      <c r="AT292" s="41"/>
      <c r="AV292" s="41"/>
      <c r="AX292" s="41"/>
      <c r="AZ292" s="41"/>
      <c r="BB292" s="41"/>
      <c r="BD292" s="41"/>
      <c r="BF292" s="41"/>
      <c r="BH292" s="41"/>
      <c r="BJ292" s="41"/>
      <c r="BL292" s="41"/>
      <c r="BN292" s="41"/>
      <c r="BP292" s="41"/>
    </row>
    <row r="293" spans="14:68" x14ac:dyDescent="0.2">
      <c r="N293" s="41"/>
      <c r="P293" s="41"/>
      <c r="R293" s="41"/>
      <c r="T293" s="41"/>
      <c r="V293" s="41"/>
      <c r="X293" s="41"/>
      <c r="Z293" s="41"/>
      <c r="AB293" s="41"/>
      <c r="AD293" s="41"/>
      <c r="AF293" s="41"/>
      <c r="AH293" s="41"/>
      <c r="AJ293" s="41"/>
      <c r="AL293" s="41"/>
      <c r="AN293" s="41"/>
      <c r="AP293" s="41"/>
      <c r="AR293" s="41"/>
      <c r="AT293" s="41"/>
      <c r="AV293" s="41"/>
      <c r="AX293" s="41"/>
      <c r="AZ293" s="41"/>
      <c r="BB293" s="41"/>
      <c r="BD293" s="41"/>
      <c r="BF293" s="41"/>
      <c r="BH293" s="41"/>
      <c r="BJ293" s="41"/>
      <c r="BL293" s="41"/>
      <c r="BN293" s="41"/>
      <c r="BP293" s="41"/>
    </row>
    <row r="294" spans="14:68" x14ac:dyDescent="0.2">
      <c r="N294" s="41"/>
      <c r="P294" s="41"/>
      <c r="R294" s="41"/>
      <c r="T294" s="41"/>
      <c r="V294" s="41"/>
      <c r="X294" s="41"/>
      <c r="Z294" s="41"/>
      <c r="AB294" s="41"/>
      <c r="AD294" s="41"/>
      <c r="AF294" s="41"/>
      <c r="AH294" s="41"/>
      <c r="AJ294" s="41"/>
      <c r="AL294" s="41"/>
      <c r="AN294" s="41"/>
      <c r="AP294" s="41"/>
      <c r="AR294" s="41"/>
      <c r="AT294" s="41"/>
      <c r="AV294" s="41"/>
      <c r="AX294" s="41"/>
      <c r="AZ294" s="41"/>
      <c r="BB294" s="41"/>
      <c r="BD294" s="41"/>
      <c r="BF294" s="41"/>
      <c r="BH294" s="41"/>
      <c r="BJ294" s="41"/>
      <c r="BL294" s="41"/>
      <c r="BN294" s="41"/>
      <c r="BP294" s="41"/>
    </row>
    <row r="295" spans="14:68" x14ac:dyDescent="0.2">
      <c r="N295" s="41"/>
      <c r="P295" s="41"/>
      <c r="R295" s="41"/>
      <c r="T295" s="41"/>
      <c r="V295" s="41"/>
      <c r="X295" s="41"/>
      <c r="Z295" s="41"/>
      <c r="AB295" s="41"/>
      <c r="AD295" s="41"/>
      <c r="AF295" s="41"/>
      <c r="AH295" s="41"/>
      <c r="AJ295" s="41"/>
      <c r="AL295" s="41"/>
      <c r="AN295" s="41"/>
      <c r="AP295" s="41"/>
      <c r="AR295" s="41"/>
      <c r="AT295" s="41"/>
      <c r="AV295" s="41"/>
      <c r="AX295" s="41"/>
      <c r="AZ295" s="41"/>
      <c r="BB295" s="41"/>
      <c r="BD295" s="41"/>
      <c r="BF295" s="41"/>
      <c r="BH295" s="41"/>
      <c r="BJ295" s="41"/>
      <c r="BL295" s="41"/>
      <c r="BN295" s="41"/>
      <c r="BP295" s="41"/>
    </row>
    <row r="296" spans="14:68" x14ac:dyDescent="0.2">
      <c r="N296" s="41"/>
      <c r="P296" s="41"/>
      <c r="R296" s="41"/>
      <c r="T296" s="41"/>
      <c r="V296" s="41"/>
      <c r="X296" s="41"/>
      <c r="Z296" s="41"/>
      <c r="AB296" s="41"/>
      <c r="AD296" s="41"/>
      <c r="AF296" s="41"/>
      <c r="AH296" s="41"/>
      <c r="AJ296" s="41"/>
      <c r="AL296" s="41"/>
      <c r="AN296" s="41"/>
      <c r="AP296" s="41"/>
      <c r="AR296" s="41"/>
      <c r="AT296" s="41"/>
      <c r="AV296" s="41"/>
      <c r="AX296" s="41"/>
      <c r="AZ296" s="41"/>
      <c r="BB296" s="41"/>
      <c r="BD296" s="41"/>
      <c r="BF296" s="41"/>
      <c r="BH296" s="41"/>
      <c r="BJ296" s="41"/>
      <c r="BL296" s="41"/>
      <c r="BN296" s="41"/>
      <c r="BP296" s="41"/>
    </row>
    <row r="297" spans="14:68" x14ac:dyDescent="0.2">
      <c r="N297" s="41"/>
      <c r="P297" s="41"/>
      <c r="R297" s="41"/>
      <c r="T297" s="41"/>
      <c r="V297" s="41"/>
      <c r="X297" s="41"/>
      <c r="Z297" s="41"/>
      <c r="AB297" s="41"/>
      <c r="AD297" s="41"/>
      <c r="AF297" s="41"/>
      <c r="AH297" s="41"/>
      <c r="AJ297" s="41"/>
      <c r="AL297" s="41"/>
      <c r="AN297" s="41"/>
      <c r="AP297" s="41"/>
      <c r="AR297" s="41"/>
      <c r="AT297" s="41"/>
      <c r="AV297" s="41"/>
      <c r="AX297" s="41"/>
      <c r="AZ297" s="41"/>
      <c r="BB297" s="41"/>
      <c r="BD297" s="41"/>
      <c r="BF297" s="41"/>
      <c r="BH297" s="41"/>
      <c r="BJ297" s="41"/>
      <c r="BL297" s="41"/>
      <c r="BN297" s="41"/>
      <c r="BP297" s="41"/>
    </row>
    <row r="298" spans="14:68" x14ac:dyDescent="0.2">
      <c r="N298" s="41"/>
      <c r="P298" s="41"/>
      <c r="R298" s="41"/>
      <c r="T298" s="41"/>
      <c r="V298" s="41"/>
      <c r="X298" s="41"/>
      <c r="Z298" s="41"/>
      <c r="AB298" s="41"/>
      <c r="AD298" s="41"/>
      <c r="AF298" s="41"/>
      <c r="AH298" s="41"/>
      <c r="AJ298" s="41"/>
      <c r="AL298" s="41"/>
      <c r="AN298" s="41"/>
      <c r="AP298" s="41"/>
      <c r="AR298" s="41"/>
      <c r="AT298" s="41"/>
      <c r="AV298" s="41"/>
      <c r="AX298" s="41"/>
      <c r="AZ298" s="41"/>
      <c r="BB298" s="41"/>
      <c r="BD298" s="41"/>
      <c r="BF298" s="41"/>
      <c r="BH298" s="41"/>
      <c r="BJ298" s="41"/>
      <c r="BL298" s="41"/>
      <c r="BN298" s="41"/>
      <c r="BP298" s="41"/>
    </row>
    <row r="299" spans="14:68" x14ac:dyDescent="0.2">
      <c r="N299" s="41"/>
      <c r="P299" s="41"/>
      <c r="R299" s="41"/>
      <c r="T299" s="41"/>
      <c r="V299" s="41"/>
      <c r="X299" s="41"/>
      <c r="Z299" s="41"/>
      <c r="AB299" s="41"/>
      <c r="AD299" s="41"/>
      <c r="AF299" s="41"/>
      <c r="AH299" s="41"/>
      <c r="AJ299" s="41"/>
      <c r="AL299" s="41"/>
      <c r="AN299" s="41"/>
      <c r="AP299" s="41"/>
      <c r="AR299" s="41"/>
      <c r="AT299" s="41"/>
      <c r="AV299" s="41"/>
      <c r="AX299" s="41"/>
      <c r="AZ299" s="41"/>
      <c r="BB299" s="41"/>
      <c r="BD299" s="41"/>
      <c r="BF299" s="41"/>
      <c r="BH299" s="41"/>
      <c r="BJ299" s="41"/>
      <c r="BL299" s="41"/>
      <c r="BN299" s="41"/>
      <c r="BP299" s="41"/>
    </row>
    <row r="300" spans="14:68" x14ac:dyDescent="0.2">
      <c r="N300" s="41"/>
      <c r="P300" s="41"/>
      <c r="R300" s="41"/>
      <c r="T300" s="41"/>
      <c r="V300" s="41"/>
      <c r="X300" s="41"/>
      <c r="Z300" s="41"/>
      <c r="AB300" s="41"/>
      <c r="AD300" s="41"/>
      <c r="AF300" s="41"/>
      <c r="AH300" s="41"/>
      <c r="AJ300" s="41"/>
      <c r="AL300" s="41"/>
      <c r="AN300" s="41"/>
      <c r="AP300" s="41"/>
      <c r="AR300" s="41"/>
      <c r="AT300" s="41"/>
      <c r="AV300" s="41"/>
      <c r="AX300" s="41"/>
      <c r="AZ300" s="41"/>
      <c r="BB300" s="41"/>
      <c r="BD300" s="41"/>
      <c r="BF300" s="41"/>
      <c r="BH300" s="41"/>
      <c r="BJ300" s="41"/>
      <c r="BL300" s="41"/>
      <c r="BN300" s="41"/>
      <c r="BP300" s="41"/>
    </row>
    <row r="301" spans="14:68" x14ac:dyDescent="0.2">
      <c r="N301" s="41"/>
      <c r="P301" s="41"/>
      <c r="R301" s="41"/>
      <c r="T301" s="41"/>
      <c r="V301" s="41"/>
      <c r="X301" s="41"/>
      <c r="Z301" s="41"/>
      <c r="AB301" s="41"/>
      <c r="AD301" s="41"/>
      <c r="AF301" s="41"/>
      <c r="AH301" s="41"/>
      <c r="AJ301" s="41"/>
      <c r="AL301" s="41"/>
      <c r="AN301" s="41"/>
      <c r="AP301" s="41"/>
      <c r="AR301" s="41"/>
      <c r="AT301" s="41"/>
      <c r="AV301" s="41"/>
      <c r="AX301" s="41"/>
      <c r="AZ301" s="41"/>
      <c r="BB301" s="41"/>
      <c r="BD301" s="41"/>
      <c r="BF301" s="41"/>
      <c r="BH301" s="41"/>
      <c r="BJ301" s="41"/>
      <c r="BL301" s="41"/>
      <c r="BN301" s="41"/>
      <c r="BP301" s="41"/>
    </row>
    <row r="302" spans="14:68" x14ac:dyDescent="0.2">
      <c r="N302" s="41"/>
      <c r="P302" s="41"/>
      <c r="R302" s="41"/>
      <c r="T302" s="41"/>
      <c r="V302" s="41"/>
      <c r="X302" s="41"/>
      <c r="Z302" s="41"/>
      <c r="AB302" s="41"/>
      <c r="AD302" s="41"/>
      <c r="AF302" s="41"/>
      <c r="AH302" s="41"/>
      <c r="AJ302" s="41"/>
      <c r="AL302" s="41"/>
      <c r="AN302" s="41"/>
      <c r="AP302" s="41"/>
      <c r="AR302" s="41"/>
      <c r="AT302" s="41"/>
      <c r="AV302" s="41"/>
      <c r="AX302" s="41"/>
      <c r="AZ302" s="41"/>
      <c r="BB302" s="41"/>
      <c r="BD302" s="41"/>
      <c r="BF302" s="41"/>
      <c r="BH302" s="41"/>
      <c r="BJ302" s="41"/>
      <c r="BL302" s="41"/>
      <c r="BN302" s="41"/>
      <c r="BP302" s="41"/>
    </row>
    <row r="303" spans="14:68" x14ac:dyDescent="0.2">
      <c r="N303" s="41"/>
      <c r="P303" s="41"/>
      <c r="R303" s="41"/>
      <c r="T303" s="41"/>
      <c r="V303" s="41"/>
      <c r="X303" s="41"/>
      <c r="Z303" s="41"/>
      <c r="AB303" s="41"/>
      <c r="AD303" s="41"/>
      <c r="AF303" s="41"/>
      <c r="AH303" s="41"/>
      <c r="AJ303" s="41"/>
      <c r="AL303" s="41"/>
      <c r="AN303" s="41"/>
      <c r="AP303" s="41"/>
      <c r="AR303" s="41"/>
      <c r="AT303" s="41"/>
      <c r="AV303" s="41"/>
      <c r="AX303" s="41"/>
      <c r="AZ303" s="41"/>
      <c r="BB303" s="41"/>
      <c r="BD303" s="41"/>
      <c r="BF303" s="41"/>
      <c r="BH303" s="41"/>
      <c r="BJ303" s="41"/>
      <c r="BL303" s="41"/>
      <c r="BN303" s="41"/>
      <c r="BP303" s="41"/>
    </row>
    <row r="304" spans="14:68" x14ac:dyDescent="0.2">
      <c r="N304" s="41"/>
      <c r="P304" s="41"/>
      <c r="R304" s="41"/>
      <c r="T304" s="41"/>
      <c r="V304" s="41"/>
      <c r="X304" s="41"/>
      <c r="Z304" s="41"/>
      <c r="AB304" s="41"/>
      <c r="AD304" s="41"/>
      <c r="AF304" s="41"/>
      <c r="AH304" s="41"/>
      <c r="AJ304" s="41"/>
      <c r="AL304" s="41"/>
      <c r="AN304" s="41"/>
      <c r="AP304" s="41"/>
      <c r="AR304" s="41"/>
      <c r="AT304" s="41"/>
      <c r="AV304" s="41"/>
      <c r="AX304" s="41"/>
      <c r="AZ304" s="41"/>
      <c r="BB304" s="41"/>
      <c r="BD304" s="41"/>
      <c r="BF304" s="41"/>
      <c r="BH304" s="41"/>
      <c r="BJ304" s="41"/>
      <c r="BL304" s="41"/>
      <c r="BN304" s="41"/>
      <c r="BP304" s="41"/>
    </row>
    <row r="305" spans="14:68" x14ac:dyDescent="0.2">
      <c r="N305" s="41"/>
      <c r="P305" s="41"/>
      <c r="R305" s="41"/>
      <c r="T305" s="41"/>
      <c r="V305" s="41"/>
      <c r="X305" s="41"/>
      <c r="Z305" s="41"/>
      <c r="AB305" s="41"/>
      <c r="AD305" s="41"/>
      <c r="AF305" s="41"/>
      <c r="AH305" s="41"/>
      <c r="AJ305" s="41"/>
      <c r="AL305" s="41"/>
      <c r="AN305" s="41"/>
      <c r="AP305" s="41"/>
      <c r="AR305" s="41"/>
      <c r="AT305" s="41"/>
      <c r="AV305" s="41"/>
      <c r="AX305" s="41"/>
      <c r="AZ305" s="41"/>
      <c r="BB305" s="41"/>
      <c r="BD305" s="41"/>
      <c r="BF305" s="41"/>
      <c r="BH305" s="41"/>
      <c r="BJ305" s="41"/>
      <c r="BL305" s="41"/>
      <c r="BN305" s="41"/>
      <c r="BP305" s="41"/>
    </row>
    <row r="306" spans="14:68" x14ac:dyDescent="0.2">
      <c r="N306" s="41"/>
      <c r="P306" s="41"/>
      <c r="R306" s="41"/>
      <c r="T306" s="41"/>
      <c r="V306" s="41"/>
      <c r="X306" s="41"/>
      <c r="Z306" s="41"/>
      <c r="AB306" s="41"/>
      <c r="AD306" s="41"/>
      <c r="AF306" s="41"/>
      <c r="AH306" s="41"/>
      <c r="AJ306" s="41"/>
      <c r="AL306" s="41"/>
      <c r="AN306" s="41"/>
      <c r="AP306" s="41"/>
      <c r="AR306" s="41"/>
      <c r="AT306" s="41"/>
      <c r="AV306" s="41"/>
      <c r="AX306" s="41"/>
      <c r="AZ306" s="41"/>
      <c r="BB306" s="41"/>
      <c r="BD306" s="41"/>
      <c r="BF306" s="41"/>
      <c r="BH306" s="41"/>
      <c r="BJ306" s="41"/>
      <c r="BL306" s="41"/>
      <c r="BN306" s="41"/>
      <c r="BP306" s="41"/>
    </row>
    <row r="307" spans="14:68" x14ac:dyDescent="0.2">
      <c r="N307" s="41"/>
      <c r="P307" s="41"/>
      <c r="R307" s="41"/>
      <c r="T307" s="41"/>
      <c r="V307" s="41"/>
      <c r="X307" s="41"/>
      <c r="Z307" s="41"/>
      <c r="AB307" s="41"/>
      <c r="AD307" s="41"/>
      <c r="AF307" s="41"/>
      <c r="AH307" s="41"/>
      <c r="AJ307" s="41"/>
      <c r="AL307" s="41"/>
      <c r="AN307" s="41"/>
      <c r="AP307" s="41"/>
      <c r="AR307" s="41"/>
      <c r="AT307" s="41"/>
      <c r="AV307" s="41"/>
      <c r="AX307" s="41"/>
      <c r="AZ307" s="41"/>
      <c r="BB307" s="41"/>
      <c r="BD307" s="41"/>
      <c r="BF307" s="41"/>
      <c r="BH307" s="41"/>
      <c r="BJ307" s="41"/>
      <c r="BL307" s="41"/>
      <c r="BN307" s="41"/>
      <c r="BP307" s="41"/>
    </row>
    <row r="308" spans="14:68" x14ac:dyDescent="0.2">
      <c r="N308" s="41"/>
      <c r="P308" s="41"/>
      <c r="R308" s="41"/>
      <c r="T308" s="41"/>
      <c r="V308" s="41"/>
      <c r="X308" s="41"/>
      <c r="Z308" s="41"/>
      <c r="AB308" s="41"/>
      <c r="AD308" s="41"/>
      <c r="AF308" s="41"/>
      <c r="AH308" s="41"/>
      <c r="AJ308" s="41"/>
      <c r="AL308" s="41"/>
      <c r="AN308" s="41"/>
      <c r="AP308" s="41"/>
      <c r="AR308" s="41"/>
      <c r="AT308" s="41"/>
      <c r="AV308" s="41"/>
      <c r="AX308" s="41"/>
      <c r="AZ308" s="41"/>
      <c r="BB308" s="41"/>
      <c r="BD308" s="41"/>
      <c r="BF308" s="41"/>
      <c r="BH308" s="41"/>
      <c r="BJ308" s="41"/>
      <c r="BL308" s="41"/>
      <c r="BN308" s="41"/>
      <c r="BP308" s="41"/>
    </row>
    <row r="309" spans="14:68" x14ac:dyDescent="0.2">
      <c r="N309" s="41"/>
      <c r="P309" s="41"/>
      <c r="R309" s="41"/>
      <c r="T309" s="41"/>
      <c r="V309" s="41"/>
      <c r="X309" s="41"/>
      <c r="Z309" s="41"/>
      <c r="AB309" s="41"/>
      <c r="AD309" s="41"/>
      <c r="AF309" s="41"/>
      <c r="AH309" s="41"/>
      <c r="AJ309" s="41"/>
      <c r="AL309" s="41"/>
      <c r="AN309" s="41"/>
      <c r="AP309" s="41"/>
      <c r="AR309" s="41"/>
      <c r="AT309" s="41"/>
      <c r="AV309" s="41"/>
      <c r="AX309" s="41"/>
      <c r="AZ309" s="41"/>
      <c r="BB309" s="41"/>
      <c r="BD309" s="41"/>
      <c r="BF309" s="41"/>
      <c r="BH309" s="41"/>
      <c r="BJ309" s="41"/>
      <c r="BL309" s="41"/>
      <c r="BN309" s="41"/>
      <c r="BP309" s="41"/>
    </row>
    <row r="310" spans="14:68" x14ac:dyDescent="0.2">
      <c r="N310" s="41"/>
      <c r="P310" s="41"/>
      <c r="R310" s="41"/>
      <c r="T310" s="41"/>
      <c r="V310" s="41"/>
      <c r="X310" s="41"/>
      <c r="Z310" s="41"/>
      <c r="AB310" s="41"/>
      <c r="AD310" s="41"/>
      <c r="AF310" s="41"/>
      <c r="AH310" s="41"/>
      <c r="AJ310" s="41"/>
      <c r="AL310" s="41"/>
      <c r="AN310" s="41"/>
      <c r="AP310" s="41"/>
      <c r="AR310" s="41"/>
      <c r="AT310" s="41"/>
      <c r="AV310" s="41"/>
      <c r="AX310" s="41"/>
      <c r="AZ310" s="41"/>
      <c r="BB310" s="41"/>
      <c r="BD310" s="41"/>
      <c r="BF310" s="41"/>
      <c r="BH310" s="41"/>
      <c r="BJ310" s="41"/>
      <c r="BL310" s="41"/>
      <c r="BN310" s="41"/>
      <c r="BP310" s="41"/>
    </row>
    <row r="311" spans="14:68" x14ac:dyDescent="0.2">
      <c r="N311" s="41"/>
      <c r="P311" s="41"/>
      <c r="R311" s="41"/>
      <c r="T311" s="41"/>
      <c r="V311" s="41"/>
      <c r="X311" s="41"/>
      <c r="Z311" s="41"/>
      <c r="AB311" s="41"/>
      <c r="AD311" s="41"/>
      <c r="AF311" s="41"/>
      <c r="AH311" s="41"/>
      <c r="AJ311" s="41"/>
      <c r="AL311" s="41"/>
      <c r="AN311" s="41"/>
      <c r="AP311" s="41"/>
      <c r="AR311" s="41"/>
      <c r="AT311" s="41"/>
      <c r="AV311" s="41"/>
      <c r="AX311" s="41"/>
      <c r="AZ311" s="41"/>
      <c r="BB311" s="41"/>
      <c r="BD311" s="41"/>
      <c r="BF311" s="41"/>
      <c r="BH311" s="41"/>
      <c r="BJ311" s="41"/>
      <c r="BL311" s="41"/>
      <c r="BN311" s="41"/>
      <c r="BP311" s="41"/>
    </row>
    <row r="312" spans="14:68" x14ac:dyDescent="0.2">
      <c r="N312" s="41"/>
      <c r="P312" s="41"/>
      <c r="R312" s="41"/>
      <c r="T312" s="41"/>
      <c r="V312" s="41"/>
      <c r="X312" s="41"/>
      <c r="Z312" s="41"/>
      <c r="AB312" s="41"/>
      <c r="AD312" s="41"/>
      <c r="AF312" s="41"/>
      <c r="AH312" s="41"/>
      <c r="AJ312" s="41"/>
      <c r="AL312" s="41"/>
      <c r="AN312" s="41"/>
      <c r="AP312" s="41"/>
      <c r="AR312" s="41"/>
      <c r="AT312" s="41"/>
      <c r="AV312" s="41"/>
      <c r="AX312" s="41"/>
      <c r="AZ312" s="41"/>
      <c r="BB312" s="41"/>
      <c r="BD312" s="41"/>
      <c r="BF312" s="41"/>
      <c r="BH312" s="41"/>
      <c r="BJ312" s="41"/>
      <c r="BL312" s="41"/>
      <c r="BN312" s="41"/>
      <c r="BP312" s="41"/>
    </row>
    <row r="313" spans="14:68" x14ac:dyDescent="0.2">
      <c r="N313" s="41"/>
      <c r="P313" s="41"/>
      <c r="R313" s="41"/>
      <c r="T313" s="41"/>
      <c r="V313" s="41"/>
      <c r="X313" s="41"/>
      <c r="Z313" s="41"/>
      <c r="AB313" s="41"/>
      <c r="AD313" s="41"/>
      <c r="AF313" s="41"/>
      <c r="AH313" s="41"/>
      <c r="AJ313" s="41"/>
      <c r="AL313" s="41"/>
      <c r="AN313" s="41"/>
      <c r="AP313" s="41"/>
      <c r="AR313" s="41"/>
      <c r="AT313" s="41"/>
      <c r="AV313" s="41"/>
      <c r="AX313" s="41"/>
      <c r="AZ313" s="41"/>
      <c r="BB313" s="41"/>
      <c r="BD313" s="41"/>
      <c r="BF313" s="41"/>
      <c r="BH313" s="41"/>
      <c r="BJ313" s="41"/>
      <c r="BL313" s="41"/>
      <c r="BN313" s="41"/>
      <c r="BP313" s="41"/>
    </row>
    <row r="314" spans="14:68" x14ac:dyDescent="0.2">
      <c r="N314" s="41"/>
      <c r="P314" s="41"/>
      <c r="R314" s="41"/>
      <c r="T314" s="41"/>
      <c r="V314" s="41"/>
      <c r="X314" s="41"/>
      <c r="Z314" s="41"/>
      <c r="AB314" s="41"/>
      <c r="AD314" s="41"/>
      <c r="AF314" s="41"/>
      <c r="AH314" s="41"/>
      <c r="AJ314" s="41"/>
      <c r="AL314" s="41"/>
      <c r="AN314" s="41"/>
      <c r="AP314" s="41"/>
      <c r="AR314" s="41"/>
      <c r="AT314" s="41"/>
      <c r="AV314" s="41"/>
      <c r="AX314" s="41"/>
      <c r="AZ314" s="41"/>
      <c r="BB314" s="41"/>
      <c r="BD314" s="41"/>
      <c r="BF314" s="41"/>
      <c r="BH314" s="41"/>
      <c r="BJ314" s="41"/>
      <c r="BL314" s="41"/>
      <c r="BN314" s="41"/>
      <c r="BP314" s="41"/>
    </row>
    <row r="315" spans="14:68" x14ac:dyDescent="0.2">
      <c r="N315" s="41"/>
      <c r="P315" s="41"/>
      <c r="R315" s="41"/>
      <c r="T315" s="41"/>
      <c r="V315" s="41"/>
      <c r="X315" s="41"/>
      <c r="Z315" s="41"/>
      <c r="AB315" s="41"/>
      <c r="AD315" s="41"/>
      <c r="AF315" s="41"/>
      <c r="AH315" s="41"/>
      <c r="AJ315" s="41"/>
      <c r="AL315" s="41"/>
      <c r="AN315" s="41"/>
      <c r="AP315" s="41"/>
      <c r="AR315" s="41"/>
      <c r="AT315" s="41"/>
      <c r="AV315" s="41"/>
      <c r="AX315" s="41"/>
      <c r="AZ315" s="41"/>
      <c r="BB315" s="41"/>
      <c r="BD315" s="41"/>
      <c r="BF315" s="41"/>
      <c r="BH315" s="41"/>
      <c r="BJ315" s="41"/>
      <c r="BL315" s="41"/>
      <c r="BN315" s="41"/>
      <c r="BP315" s="41"/>
    </row>
    <row r="316" spans="14:68" x14ac:dyDescent="0.2">
      <c r="N316" s="41"/>
      <c r="P316" s="41"/>
      <c r="R316" s="41"/>
      <c r="T316" s="41"/>
      <c r="V316" s="41"/>
      <c r="X316" s="41"/>
      <c r="Z316" s="41"/>
      <c r="AB316" s="41"/>
      <c r="AD316" s="41"/>
      <c r="AF316" s="41"/>
      <c r="AH316" s="41"/>
      <c r="AJ316" s="41"/>
      <c r="AL316" s="41"/>
      <c r="AN316" s="41"/>
      <c r="AP316" s="41"/>
      <c r="AR316" s="41"/>
      <c r="AT316" s="41"/>
      <c r="AV316" s="41"/>
      <c r="AX316" s="41"/>
      <c r="AZ316" s="41"/>
      <c r="BB316" s="41"/>
      <c r="BD316" s="41"/>
      <c r="BF316" s="41"/>
      <c r="BH316" s="41"/>
      <c r="BJ316" s="41"/>
      <c r="BL316" s="41"/>
      <c r="BN316" s="41"/>
      <c r="BP316" s="41"/>
    </row>
    <row r="317" spans="14:68" x14ac:dyDescent="0.2">
      <c r="N317" s="41"/>
      <c r="P317" s="41"/>
      <c r="R317" s="41"/>
      <c r="T317" s="41"/>
      <c r="V317" s="41"/>
      <c r="X317" s="41"/>
      <c r="Z317" s="41"/>
      <c r="AB317" s="41"/>
      <c r="AD317" s="41"/>
      <c r="AF317" s="41"/>
      <c r="AH317" s="41"/>
      <c r="AJ317" s="41"/>
      <c r="AL317" s="41"/>
      <c r="AN317" s="41"/>
      <c r="AP317" s="41"/>
      <c r="AR317" s="41"/>
      <c r="AT317" s="41"/>
      <c r="AV317" s="41"/>
      <c r="AX317" s="41"/>
      <c r="AZ317" s="41"/>
      <c r="BB317" s="41"/>
      <c r="BD317" s="41"/>
      <c r="BF317" s="41"/>
      <c r="BH317" s="41"/>
      <c r="BJ317" s="41"/>
      <c r="BL317" s="41"/>
      <c r="BN317" s="41"/>
      <c r="BP317" s="41"/>
    </row>
    <row r="318" spans="14:68" x14ac:dyDescent="0.2">
      <c r="N318" s="41"/>
      <c r="P318" s="41"/>
      <c r="R318" s="41"/>
      <c r="T318" s="41"/>
      <c r="V318" s="41"/>
      <c r="X318" s="41"/>
      <c r="Z318" s="41"/>
      <c r="AB318" s="41"/>
      <c r="AD318" s="41"/>
      <c r="AF318" s="41"/>
      <c r="AH318" s="41"/>
      <c r="AJ318" s="41"/>
      <c r="AL318" s="41"/>
      <c r="AN318" s="41"/>
      <c r="AP318" s="41"/>
      <c r="AR318" s="41"/>
      <c r="AT318" s="41"/>
      <c r="AV318" s="41"/>
      <c r="AX318" s="41"/>
      <c r="AZ318" s="41"/>
      <c r="BB318" s="41"/>
      <c r="BD318" s="41"/>
      <c r="BF318" s="41"/>
      <c r="BH318" s="41"/>
      <c r="BJ318" s="41"/>
      <c r="BL318" s="41"/>
      <c r="BN318" s="41"/>
      <c r="BP318" s="41"/>
    </row>
    <row r="319" spans="14:68" x14ac:dyDescent="0.2">
      <c r="N319" s="41"/>
      <c r="P319" s="41"/>
      <c r="R319" s="41"/>
      <c r="T319" s="41"/>
      <c r="V319" s="41"/>
      <c r="X319" s="41"/>
      <c r="Z319" s="41"/>
      <c r="AB319" s="41"/>
      <c r="AD319" s="41"/>
      <c r="AF319" s="41"/>
      <c r="AH319" s="41"/>
      <c r="AJ319" s="41"/>
      <c r="AL319" s="41"/>
      <c r="AN319" s="41"/>
      <c r="AP319" s="41"/>
      <c r="AR319" s="41"/>
      <c r="AT319" s="41"/>
      <c r="AV319" s="41"/>
      <c r="AX319" s="41"/>
      <c r="AZ319" s="41"/>
      <c r="BB319" s="41"/>
      <c r="BD319" s="41"/>
      <c r="BF319" s="41"/>
      <c r="BH319" s="41"/>
      <c r="BJ319" s="41"/>
      <c r="BL319" s="41"/>
      <c r="BN319" s="41"/>
      <c r="BP319" s="41"/>
    </row>
    <row r="320" spans="14:68" x14ac:dyDescent="0.2">
      <c r="N320" s="41"/>
      <c r="P320" s="41"/>
      <c r="R320" s="41"/>
      <c r="T320" s="41"/>
      <c r="V320" s="41"/>
      <c r="X320" s="41"/>
      <c r="Z320" s="41"/>
      <c r="AB320" s="41"/>
      <c r="AD320" s="41"/>
      <c r="AF320" s="41"/>
      <c r="AH320" s="41"/>
      <c r="AJ320" s="41"/>
      <c r="AL320" s="41"/>
      <c r="AN320" s="41"/>
      <c r="AP320" s="41"/>
      <c r="AR320" s="41"/>
      <c r="AT320" s="41"/>
      <c r="AV320" s="41"/>
      <c r="AX320" s="41"/>
      <c r="AZ320" s="41"/>
      <c r="BB320" s="41"/>
      <c r="BD320" s="41"/>
      <c r="BF320" s="41"/>
      <c r="BH320" s="41"/>
      <c r="BJ320" s="41"/>
      <c r="BL320" s="41"/>
      <c r="BN320" s="41"/>
      <c r="BP320" s="41"/>
    </row>
    <row r="321" spans="14:68" x14ac:dyDescent="0.2">
      <c r="N321" s="41"/>
      <c r="P321" s="41"/>
      <c r="R321" s="41"/>
      <c r="T321" s="41"/>
      <c r="V321" s="41"/>
      <c r="X321" s="41"/>
      <c r="Z321" s="41"/>
      <c r="AB321" s="41"/>
      <c r="AD321" s="41"/>
      <c r="AF321" s="41"/>
      <c r="AH321" s="41"/>
      <c r="AJ321" s="41"/>
      <c r="AL321" s="41"/>
      <c r="AN321" s="41"/>
      <c r="AP321" s="41"/>
      <c r="AR321" s="41"/>
      <c r="AT321" s="41"/>
      <c r="AV321" s="41"/>
      <c r="AX321" s="41"/>
      <c r="AZ321" s="41"/>
      <c r="BB321" s="41"/>
      <c r="BD321" s="41"/>
      <c r="BF321" s="41"/>
      <c r="BH321" s="41"/>
      <c r="BJ321" s="41"/>
      <c r="BL321" s="41"/>
      <c r="BN321" s="41"/>
      <c r="BP321" s="41"/>
    </row>
    <row r="322" spans="14:68" x14ac:dyDescent="0.2">
      <c r="N322" s="41"/>
    </row>
    <row r="323" spans="14:68" x14ac:dyDescent="0.2">
      <c r="N323" s="41"/>
    </row>
  </sheetData>
  <sheetProtection algorithmName="SHA-512" hashValue="dI4dEk8bELSWkH86LHppWEXzKZkV3ugv+ig5JEphau8nJpJA/dopdl50Jzr+VO3EggGcqXDXZ1ZvXjVz6UKnMQ==" saltValue="ZePiMALvzoFaorhMrXs9BA==" spinCount="100000" sheet="1" objects="1" scenarios="1"/>
  <autoFilter ref="A2:BQ323">
    <filterColumn colId="3">
      <filters blank="1">
        <filter val="0 - Vedlejší rozpočtové náklady"/>
        <filter val="Cena bez DPH"/>
        <filter val="Cena s DPH"/>
        <filter val="D"/>
        <filter val="DPH"/>
        <filter val="K"/>
        <filter val="KRYCÍ LIST SOUPISU PRACÍ"/>
        <filter val="KSO:"/>
        <filter val="Místo:"/>
        <filter val="O02 - Ostatní náklady"/>
        <filter val="Objekt:"/>
        <filter val="Poznámka:"/>
        <filter val="Projektant:"/>
        <filter val="Stavba:"/>
        <filter val="Typ"/>
        <filter val="Uchazeč:"/>
        <filter val="VRN - Vedlejší rozpočtové náklady"/>
        <filter val="Zadavatel:"/>
        <filter val="Zpracovatel:"/>
      </filters>
    </filterColumn>
  </autoFilter>
  <mergeCells count="260">
    <mergeCell ref="N26:O27"/>
    <mergeCell ref="P26:Q27"/>
    <mergeCell ref="R26:S27"/>
    <mergeCell ref="T26:U27"/>
    <mergeCell ref="V26:W27"/>
    <mergeCell ref="E47:H47"/>
    <mergeCell ref="E69:H69"/>
    <mergeCell ref="E71:H71"/>
    <mergeCell ref="E7:H7"/>
    <mergeCell ref="E9:H9"/>
    <mergeCell ref="E18:H18"/>
    <mergeCell ref="E26:H26"/>
    <mergeCell ref="E45:H45"/>
    <mergeCell ref="N29:O29"/>
    <mergeCell ref="P29:Q29"/>
    <mergeCell ref="R29:S29"/>
    <mergeCell ref="T29:U29"/>
    <mergeCell ref="V29:W29"/>
    <mergeCell ref="N56:O56"/>
    <mergeCell ref="P56:Q56"/>
    <mergeCell ref="R56:S56"/>
    <mergeCell ref="T56:U56"/>
    <mergeCell ref="V56:W56"/>
    <mergeCell ref="N54:O54"/>
    <mergeCell ref="X26:Y27"/>
    <mergeCell ref="Z26:AA27"/>
    <mergeCell ref="AB26:AC27"/>
    <mergeCell ref="AD26:AE27"/>
    <mergeCell ref="AF26:AG27"/>
    <mergeCell ref="BP26:BQ27"/>
    <mergeCell ref="AX26:AY27"/>
    <mergeCell ref="AZ26:BA27"/>
    <mergeCell ref="BB26:BC27"/>
    <mergeCell ref="BD26:BE27"/>
    <mergeCell ref="BF26:BG27"/>
    <mergeCell ref="AN26:AO27"/>
    <mergeCell ref="AP26:AQ27"/>
    <mergeCell ref="AR26:AS27"/>
    <mergeCell ref="AT26:AU27"/>
    <mergeCell ref="AV26:AW27"/>
    <mergeCell ref="BN26:BO27"/>
    <mergeCell ref="BN28:BO28"/>
    <mergeCell ref="BP28:BQ28"/>
    <mergeCell ref="AX28:AY28"/>
    <mergeCell ref="AZ28:BA28"/>
    <mergeCell ref="BB28:BC28"/>
    <mergeCell ref="BD28:BE28"/>
    <mergeCell ref="BF28:BG28"/>
    <mergeCell ref="AN28:AO28"/>
    <mergeCell ref="AP28:AQ28"/>
    <mergeCell ref="AR28:AS28"/>
    <mergeCell ref="AT28:AU28"/>
    <mergeCell ref="AV28:AW28"/>
    <mergeCell ref="AF28:AG28"/>
    <mergeCell ref="AH28:AI28"/>
    <mergeCell ref="AJ28:AK28"/>
    <mergeCell ref="AL28:AM28"/>
    <mergeCell ref="BH26:BI27"/>
    <mergeCell ref="BJ26:BK27"/>
    <mergeCell ref="BL26:BM27"/>
    <mergeCell ref="BH28:BI28"/>
    <mergeCell ref="BJ28:BK28"/>
    <mergeCell ref="BL28:BM28"/>
    <mergeCell ref="AH26:AI27"/>
    <mergeCell ref="AJ26:AK27"/>
    <mergeCell ref="AL26:AM27"/>
    <mergeCell ref="N28:O28"/>
    <mergeCell ref="P28:Q28"/>
    <mergeCell ref="R28:S28"/>
    <mergeCell ref="T28:U28"/>
    <mergeCell ref="V28:W28"/>
    <mergeCell ref="X28:Y28"/>
    <mergeCell ref="Z28:AA28"/>
    <mergeCell ref="AB28:AC28"/>
    <mergeCell ref="AD28:AE28"/>
    <mergeCell ref="AX29:AY29"/>
    <mergeCell ref="AZ29:BA29"/>
    <mergeCell ref="BB29:BC29"/>
    <mergeCell ref="AJ29:AK29"/>
    <mergeCell ref="AL29:AM29"/>
    <mergeCell ref="BF29:BG29"/>
    <mergeCell ref="X29:Y29"/>
    <mergeCell ref="Z29:AA29"/>
    <mergeCell ref="AB29:AC29"/>
    <mergeCell ref="AD29:AE29"/>
    <mergeCell ref="AF29:AG29"/>
    <mergeCell ref="P54:Q54"/>
    <mergeCell ref="R54:S54"/>
    <mergeCell ref="T54:U54"/>
    <mergeCell ref="V54:W54"/>
    <mergeCell ref="X54:Y54"/>
    <mergeCell ref="Z54:AA54"/>
    <mergeCell ref="AB54:AC54"/>
    <mergeCell ref="AD54:AE54"/>
    <mergeCell ref="BD29:BE29"/>
    <mergeCell ref="AN29:AO29"/>
    <mergeCell ref="AP29:AQ29"/>
    <mergeCell ref="AR29:AS29"/>
    <mergeCell ref="AT29:AU29"/>
    <mergeCell ref="AV29:AW29"/>
    <mergeCell ref="AH29:AI29"/>
    <mergeCell ref="AN54:AO54"/>
    <mergeCell ref="AP54:AQ54"/>
    <mergeCell ref="AR54:AS54"/>
    <mergeCell ref="AT54:AU54"/>
    <mergeCell ref="AV54:AW54"/>
    <mergeCell ref="AF54:AG54"/>
    <mergeCell ref="AH54:AI54"/>
    <mergeCell ref="AJ54:AK54"/>
    <mergeCell ref="AL54:AM54"/>
    <mergeCell ref="BH56:BI56"/>
    <mergeCell ref="BN29:BO29"/>
    <mergeCell ref="BP29:BQ29"/>
    <mergeCell ref="X56:Y56"/>
    <mergeCell ref="Z56:AA56"/>
    <mergeCell ref="AB56:AC56"/>
    <mergeCell ref="AD56:AE56"/>
    <mergeCell ref="AF56:AG56"/>
    <mergeCell ref="AH56:AI56"/>
    <mergeCell ref="AJ56:AK56"/>
    <mergeCell ref="AL56:AM56"/>
    <mergeCell ref="BH54:BI54"/>
    <mergeCell ref="BJ54:BK54"/>
    <mergeCell ref="BL54:BM54"/>
    <mergeCell ref="BN54:BO54"/>
    <mergeCell ref="BP54:BQ54"/>
    <mergeCell ref="AX54:AY54"/>
    <mergeCell ref="AZ54:BA54"/>
    <mergeCell ref="BB54:BC54"/>
    <mergeCell ref="BD54:BE54"/>
    <mergeCell ref="BF54:BG54"/>
    <mergeCell ref="BH29:BI29"/>
    <mergeCell ref="BJ29:BK29"/>
    <mergeCell ref="BL29:BM29"/>
    <mergeCell ref="AP56:AQ56"/>
    <mergeCell ref="AR56:AS56"/>
    <mergeCell ref="AT56:AU56"/>
    <mergeCell ref="AV56:AW56"/>
    <mergeCell ref="N57:O57"/>
    <mergeCell ref="P57:Q57"/>
    <mergeCell ref="R57:S57"/>
    <mergeCell ref="T57:U57"/>
    <mergeCell ref="V57:W57"/>
    <mergeCell ref="X57:Y57"/>
    <mergeCell ref="Z57:AA57"/>
    <mergeCell ref="AB57:AC57"/>
    <mergeCell ref="AD57:AE57"/>
    <mergeCell ref="AF57:AG57"/>
    <mergeCell ref="AH57:AI57"/>
    <mergeCell ref="AJ57:AK57"/>
    <mergeCell ref="AL57:AM57"/>
    <mergeCell ref="AN57:AO57"/>
    <mergeCell ref="AP57:AQ57"/>
    <mergeCell ref="AR57:AS57"/>
    <mergeCell ref="AT57:AU57"/>
    <mergeCell ref="AV57:AW57"/>
    <mergeCell ref="BJ56:BK56"/>
    <mergeCell ref="BL56:BM56"/>
    <mergeCell ref="BN56:BO56"/>
    <mergeCell ref="BP56:BQ56"/>
    <mergeCell ref="AX56:AY56"/>
    <mergeCell ref="AZ56:BA56"/>
    <mergeCell ref="BB56:BC56"/>
    <mergeCell ref="N58:O58"/>
    <mergeCell ref="P58:Q58"/>
    <mergeCell ref="R58:S58"/>
    <mergeCell ref="T58:U58"/>
    <mergeCell ref="V58:W58"/>
    <mergeCell ref="X58:Y58"/>
    <mergeCell ref="Z58:AA58"/>
    <mergeCell ref="AB58:AC58"/>
    <mergeCell ref="AD58:AE58"/>
    <mergeCell ref="AF58:AG58"/>
    <mergeCell ref="AH58:AI58"/>
    <mergeCell ref="AJ58:AK58"/>
    <mergeCell ref="AL58:AM58"/>
    <mergeCell ref="BH57:BI57"/>
    <mergeCell ref="BD56:BE56"/>
    <mergeCell ref="BF56:BG56"/>
    <mergeCell ref="AN56:AO56"/>
    <mergeCell ref="AF59:AG59"/>
    <mergeCell ref="AH59:AI59"/>
    <mergeCell ref="AJ59:AK59"/>
    <mergeCell ref="AL59:AM59"/>
    <mergeCell ref="BH58:BI58"/>
    <mergeCell ref="BP58:BQ58"/>
    <mergeCell ref="AX58:AY58"/>
    <mergeCell ref="AZ58:BA58"/>
    <mergeCell ref="BB58:BC58"/>
    <mergeCell ref="BD58:BE58"/>
    <mergeCell ref="BF58:BG58"/>
    <mergeCell ref="AN59:AO59"/>
    <mergeCell ref="AP59:AQ59"/>
    <mergeCell ref="AR59:AS59"/>
    <mergeCell ref="AT59:AU59"/>
    <mergeCell ref="AV59:AW59"/>
    <mergeCell ref="AN58:AO58"/>
    <mergeCell ref="AP58:AQ58"/>
    <mergeCell ref="AR58:AS58"/>
    <mergeCell ref="AT58:AU58"/>
    <mergeCell ref="AV58:AW58"/>
    <mergeCell ref="N59:O59"/>
    <mergeCell ref="P59:Q59"/>
    <mergeCell ref="R59:S59"/>
    <mergeCell ref="T59:U59"/>
    <mergeCell ref="V59:W59"/>
    <mergeCell ref="X59:Y59"/>
    <mergeCell ref="Z59:AA59"/>
    <mergeCell ref="AB59:AC59"/>
    <mergeCell ref="AD59:AE59"/>
    <mergeCell ref="BJ57:BK57"/>
    <mergeCell ref="BL57:BM57"/>
    <mergeCell ref="BN57:BO57"/>
    <mergeCell ref="BP57:BQ57"/>
    <mergeCell ref="AX57:AY57"/>
    <mergeCell ref="AZ57:BA57"/>
    <mergeCell ref="BH59:BI59"/>
    <mergeCell ref="BJ59:BK59"/>
    <mergeCell ref="BL59:BM59"/>
    <mergeCell ref="BN59:BO59"/>
    <mergeCell ref="BP59:BQ59"/>
    <mergeCell ref="AX59:AY59"/>
    <mergeCell ref="AZ59:BA59"/>
    <mergeCell ref="BB59:BC59"/>
    <mergeCell ref="BD59:BE59"/>
    <mergeCell ref="BF59:BG59"/>
    <mergeCell ref="BD57:BE57"/>
    <mergeCell ref="BF57:BG57"/>
    <mergeCell ref="BB57:BC57"/>
    <mergeCell ref="BJ58:BK58"/>
    <mergeCell ref="BL58:BM58"/>
    <mergeCell ref="BN58:BO58"/>
    <mergeCell ref="AF75:AG75"/>
    <mergeCell ref="AH75:AI75"/>
    <mergeCell ref="AJ75:AK75"/>
    <mergeCell ref="AL75:AM75"/>
    <mergeCell ref="AN75:AO75"/>
    <mergeCell ref="AP75:AQ75"/>
    <mergeCell ref="AR75:AS75"/>
    <mergeCell ref="N75:O75"/>
    <mergeCell ref="P75:Q75"/>
    <mergeCell ref="R75:S75"/>
    <mergeCell ref="T75:U75"/>
    <mergeCell ref="V75:W75"/>
    <mergeCell ref="X75:Y75"/>
    <mergeCell ref="Z75:AA75"/>
    <mergeCell ref="AB75:AC75"/>
    <mergeCell ref="AD75:AE75"/>
    <mergeCell ref="AT75:AU75"/>
    <mergeCell ref="AV75:AW75"/>
    <mergeCell ref="BH75:BI75"/>
    <mergeCell ref="BJ75:BK75"/>
    <mergeCell ref="BL75:BM75"/>
    <mergeCell ref="BN75:BO75"/>
    <mergeCell ref="BP75:BQ75"/>
    <mergeCell ref="AX75:AY75"/>
    <mergeCell ref="AZ75:BA75"/>
    <mergeCell ref="BB75:BC75"/>
    <mergeCell ref="BD75:BE75"/>
    <mergeCell ref="BF75:BG75"/>
  </mergeCells>
  <printOptions horizontalCentered="1"/>
  <pageMargins left="0.55118110236220474" right="0.39370078740157483" top="0.59055118110236227" bottom="0.70866141732283472" header="0.39370078740157483" footer="0.39370078740157483"/>
  <pageSetup paperSize="9" scale="61" orientation="portrait" r:id="rId1"/>
  <headerFooter>
    <oddFooter>&amp;LVON&amp;C&amp;P z &amp;N&amp;R&amp;D</oddFooter>
  </headerFooter>
  <rowBreaks count="1" manualBreakCount="1">
    <brk id="63" min="1" max="10" man="1"/>
  </rowBreaks>
  <colBreaks count="1" manualBreakCount="1">
    <brk id="6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14</vt:i4>
      </vt:variant>
    </vt:vector>
  </HeadingPairs>
  <TitlesOfParts>
    <vt:vector size="21" baseType="lpstr">
      <vt:lpstr>Rekapitulace stavby k</vt:lpstr>
      <vt:lpstr>SO1- Architektoni...</vt:lpstr>
      <vt:lpstr>SO 1- Zdravotně ...k</vt:lpstr>
      <vt:lpstr>SO 1- Zařízení p...k</vt:lpstr>
      <vt:lpstr>SO 1- Vzduchotec...k</vt:lpstr>
      <vt:lpstr>SO 1- Silnoproud...k</vt:lpstr>
      <vt:lpstr>VON - Vedlejší a ostatní ...k</vt:lpstr>
      <vt:lpstr>'SO1- Architektoni...'!__CENA__</vt:lpstr>
      <vt:lpstr>'SO1- Architektoni...'!__MAIN__</vt:lpstr>
      <vt:lpstr>'SO1- Architektoni...'!__T0__</vt:lpstr>
      <vt:lpstr>'SO1- Architektoni...'!__T1__</vt:lpstr>
      <vt:lpstr>'SO1- Architektoni...'!__T2__</vt:lpstr>
      <vt:lpstr>'SO1- Architektoni...'!__T3__</vt:lpstr>
      <vt:lpstr>'SO1- Architektoni...'!Názvy_tisku</vt:lpstr>
      <vt:lpstr>'Rekapitulace stavby k'!Oblast_tisku</vt:lpstr>
      <vt:lpstr>'SO 1- Silnoproud...k'!Oblast_tisku</vt:lpstr>
      <vt:lpstr>'SO 1- Vzduchotec...k'!Oblast_tisku</vt:lpstr>
      <vt:lpstr>'SO 1- Zařízení p...k'!Oblast_tisku</vt:lpstr>
      <vt:lpstr>'SO 1- Zdravotně ...k'!Oblast_tisku</vt:lpstr>
      <vt:lpstr>'SO1- Architektoni...'!Oblast_tisku</vt:lpstr>
      <vt:lpstr>'VON - Vedlejší a ostatní ...k'!Oblast_tisku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Šmejdířová</dc:creator>
  <cp:lastModifiedBy>Braunerová Dagmar, Ing.</cp:lastModifiedBy>
  <cp:lastPrinted>2021-10-29T02:55:14Z</cp:lastPrinted>
  <dcterms:created xsi:type="dcterms:W3CDTF">2020-03-06T16:20:37Z</dcterms:created>
  <dcterms:modified xsi:type="dcterms:W3CDTF">2021-11-09T08:37:14Z</dcterms:modified>
</cp:coreProperties>
</file>