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portoviště + Naše\Znojmo byty Obrokova 15 a Zelenářská 3\"/>
    </mc:Choice>
  </mc:AlternateContent>
  <xr:revisionPtr revIDLastSave="0" documentId="13_ncr:1_{AC31B336-1DC4-4892-88DD-60C306934275}" xr6:coauthVersionLast="47" xr6:coauthVersionMax="47" xr10:uidLastSave="{00000000-0000-0000-0000-000000000000}"/>
  <bookViews>
    <workbookView xWindow="-108" yWindow="-108" windowWidth="23256" windowHeight="12576" xr2:uid="{68F7C60F-F46D-408E-8800-1072A5C6EA12}"/>
  </bookViews>
  <sheets>
    <sheet name="Stavba" sheetId="2" r:id="rId1"/>
    <sheet name="01 28 Pol" sheetId="1" r:id="rId2"/>
  </sheets>
  <externalReferences>
    <externalReference r:id="rId3"/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[2]Stavba!$J$29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1">'01 28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1">'01 28 Pol'!$A$1:$G$88</definedName>
    <definedName name="_xlnm.Print_Area" localSheetId="0">Stavba!$A$1:$J$75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2" l="1"/>
  <c r="J74" i="2" s="1"/>
  <c r="I42" i="2"/>
  <c r="J40" i="2" s="1"/>
  <c r="H42" i="2"/>
  <c r="G42" i="2"/>
  <c r="F42" i="2"/>
  <c r="J41" i="2"/>
  <c r="J39" i="2"/>
  <c r="J42" i="2" s="1"/>
  <c r="G38" i="2"/>
  <c r="F38" i="2"/>
  <c r="J28" i="2"/>
  <c r="J27" i="2"/>
  <c r="J26" i="2"/>
  <c r="E26" i="2"/>
  <c r="J25" i="2"/>
  <c r="J24" i="2"/>
  <c r="E24" i="2"/>
  <c r="J23" i="2"/>
  <c r="G86" i="1"/>
  <c r="G85" i="1"/>
  <c r="G84" i="1"/>
  <c r="G83" i="1"/>
  <c r="G81" i="1"/>
  <c r="G80" i="1" s="1"/>
  <c r="G79" i="1"/>
  <c r="G78" i="1"/>
  <c r="G76" i="1"/>
  <c r="G75" i="1"/>
  <c r="G73" i="1"/>
  <c r="G72" i="1"/>
  <c r="G70" i="1"/>
  <c r="G69" i="1"/>
  <c r="G67" i="1"/>
  <c r="G65" i="1"/>
  <c r="G64" i="1"/>
  <c r="G63" i="1"/>
  <c r="G62" i="1"/>
  <c r="G60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3" i="1"/>
  <c r="G41" i="1"/>
  <c r="G39" i="1"/>
  <c r="G37" i="1"/>
  <c r="G35" i="1"/>
  <c r="G33" i="1"/>
  <c r="G32" i="1"/>
  <c r="G31" i="1"/>
  <c r="G30" i="1"/>
  <c r="G28" i="1"/>
  <c r="G26" i="1"/>
  <c r="G24" i="1"/>
  <c r="G23" i="1"/>
  <c r="G21" i="1"/>
  <c r="G20" i="1"/>
  <c r="G18" i="1"/>
  <c r="G16" i="1"/>
  <c r="G14" i="1"/>
  <c r="G13" i="1"/>
  <c r="G11" i="1"/>
  <c r="G10" i="1" s="1"/>
  <c r="G9" i="1"/>
  <c r="G8" i="1"/>
  <c r="G71" i="1" l="1"/>
  <c r="G12" i="1"/>
  <c r="G74" i="1"/>
  <c r="G15" i="1"/>
  <c r="G17" i="1"/>
  <c r="G25" i="1"/>
  <c r="G27" i="1"/>
  <c r="G29" i="1"/>
  <c r="G53" i="1"/>
  <c r="G59" i="1"/>
  <c r="G61" i="1"/>
  <c r="G82" i="1"/>
  <c r="J55" i="2"/>
  <c r="J63" i="2"/>
  <c r="J51" i="2"/>
  <c r="J59" i="2"/>
  <c r="J67" i="2"/>
  <c r="J71" i="2"/>
  <c r="J49" i="2"/>
  <c r="J53" i="2"/>
  <c r="J57" i="2"/>
  <c r="J61" i="2"/>
  <c r="J65" i="2"/>
  <c r="J69" i="2"/>
  <c r="J73" i="2"/>
  <c r="J50" i="2"/>
  <c r="J52" i="2"/>
  <c r="J54" i="2"/>
  <c r="J56" i="2"/>
  <c r="J58" i="2"/>
  <c r="J60" i="2"/>
  <c r="J62" i="2"/>
  <c r="J64" i="2"/>
  <c r="J66" i="2"/>
  <c r="J68" i="2"/>
  <c r="J70" i="2"/>
  <c r="J72" i="2"/>
  <c r="G19" i="1"/>
  <c r="G22" i="1"/>
  <c r="G77" i="1"/>
  <c r="G34" i="1"/>
  <c r="G36" i="1"/>
  <c r="G38" i="1"/>
  <c r="G40" i="1"/>
  <c r="G42" i="1"/>
  <c r="G44" i="1"/>
  <c r="G66" i="1"/>
  <c r="G68" i="1"/>
  <c r="J7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168015EC-B3FF-40DC-BE4F-89C9A13BE3BE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388879BE-E071-419B-9D74-6A1378578E73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CB05275B-5CC8-4019-9A70-286869AA1F2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A4CABE0F-70FC-4E13-8BE2-C9802E42C29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E91CDC82-6285-49BD-968C-CF64191A75F4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A062BBFA-039D-4B69-8AE3-BBB56CDCE268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<sst xmlns="http://schemas.openxmlformats.org/spreadsheetml/2006/main" count="479" uniqueCount="236">
  <si>
    <t xml:space="preserve">Položkový rozpočet </t>
  </si>
  <si>
    <t>#TypZaznamu#</t>
  </si>
  <si>
    <t>S:</t>
  </si>
  <si>
    <t>STA</t>
  </si>
  <si>
    <t>O:</t>
  </si>
  <si>
    <t>OBJ</t>
  </si>
  <si>
    <t>R:</t>
  </si>
  <si>
    <t>Obrokova 15 byt č. 3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</si>
  <si>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</si>
  <si>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</si>
  <si>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</si>
  <si>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</si>
  <si>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</si>
  <si>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</si>
  <si>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</si>
  <si>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</si>
  <si>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DPH</t>
  </si>
  <si>
    <t>Díl:</t>
  </si>
  <si>
    <t>3</t>
  </si>
  <si>
    <t>Svislé a kompletní konstrukce</t>
  </si>
  <si>
    <t>DIL</t>
  </si>
  <si>
    <t>342255024RT1</t>
  </si>
  <si>
    <t>Příčky z desek Ytong tl. 10 cm desky P 2 - 500, 599 x 249 x 100 mm</t>
  </si>
  <si>
    <t>m2</t>
  </si>
  <si>
    <t>POL1_</t>
  </si>
  <si>
    <t>4</t>
  </si>
  <si>
    <t>Vodorovné konstrukce</t>
  </si>
  <si>
    <t>416021123R00</t>
  </si>
  <si>
    <t>Podhledy SDK, kovová.kce CD. 1x deska RBI 12,5 mm</t>
  </si>
  <si>
    <t>6</t>
  </si>
  <si>
    <t>Úpravy povrchu, podlahy</t>
  </si>
  <si>
    <t>602016142R00</t>
  </si>
  <si>
    <t>Štuk na stěnách vnitřní PROFI MK1, ručně</t>
  </si>
  <si>
    <t>602016211RT5</t>
  </si>
  <si>
    <t>Omítka stěn jádrová PROFI MK1,  tloušťka vrstvy 40 mm</t>
  </si>
  <si>
    <t>61</t>
  </si>
  <si>
    <t>Úpravy povrchů vnitřní</t>
  </si>
  <si>
    <t>612481211RT2</t>
  </si>
  <si>
    <t>Montáž výztužné sítě(perlinky)do stěrky-vnit.stěny včetně výztužné sítě a stěrkového tmelu Baumit</t>
  </si>
  <si>
    <t>62</t>
  </si>
  <si>
    <t>Úpravy povrchů vnější</t>
  </si>
  <si>
    <t>622311132RV1</t>
  </si>
  <si>
    <t>Zateplovací systém Purenit zakončený stěrkou s výztužnou tkaninou a omítkou</t>
  </si>
  <si>
    <t>63</t>
  </si>
  <si>
    <t>Podlahy a podlahové konstrukce</t>
  </si>
  <si>
    <t>631313611R00</t>
  </si>
  <si>
    <t>Mazanina betonová tl. 8 - 12 cm C 16/20</t>
  </si>
  <si>
    <t>m3</t>
  </si>
  <si>
    <t>631591115R00</t>
  </si>
  <si>
    <t>Násyp pod podlahy z keramzitu vyrovnání podlah pod OSB</t>
  </si>
  <si>
    <t>64</t>
  </si>
  <si>
    <t>Výplně otvorů</t>
  </si>
  <si>
    <t>642942111RT4</t>
  </si>
  <si>
    <t>Osazení zárubní dveřních ocelových, pl. do 2,5 m2 včetně dodávky zárubně  80 x 197 x 11 cm</t>
  </si>
  <si>
    <t>kus</t>
  </si>
  <si>
    <t>648991113RT3</t>
  </si>
  <si>
    <t>Osazení parapet.desek plast. a lamin. š.nad 20cm včetně dodávky plastové parapetní desky š. 300 mm</t>
  </si>
  <si>
    <t>m</t>
  </si>
  <si>
    <t>94</t>
  </si>
  <si>
    <t>Lešení a stavební výtahy</t>
  </si>
  <si>
    <t>941955003R00</t>
  </si>
  <si>
    <t>Lešení lehké pomocné, výška podlahy do 2,5 m</t>
  </si>
  <si>
    <t>95</t>
  </si>
  <si>
    <t>Dokončovací konstrukce na pozemních stavbách</t>
  </si>
  <si>
    <t>952901111R00</t>
  </si>
  <si>
    <t>Vyčištění budov o výšce podlaží do 4 m</t>
  </si>
  <si>
    <t>96</t>
  </si>
  <si>
    <t>Bourání konstrukcí</t>
  </si>
  <si>
    <t>965081713R00</t>
  </si>
  <si>
    <t>Bourání dlažeb keramických tl.10 mm, nad 1 m2</t>
  </si>
  <si>
    <t>968072455R00</t>
  </si>
  <si>
    <t>Vybourání kovových dveřních zárubní pl. do 2 m2</t>
  </si>
  <si>
    <t>978013191R00</t>
  </si>
  <si>
    <t>Otlučení omítek vnitřních stěn v rozsahu do 100 %</t>
  </si>
  <si>
    <t>978059531R00</t>
  </si>
  <si>
    <t>Odsekání vnitřních obkladů stěn nad 2 m2</t>
  </si>
  <si>
    <t>99</t>
  </si>
  <si>
    <t>Staveništní přesun hmot</t>
  </si>
  <si>
    <t>999281111R00</t>
  </si>
  <si>
    <t>Přesun hmot pro opravy a údržbu do výšky 25 m</t>
  </si>
  <si>
    <t>t</t>
  </si>
  <si>
    <t>714</t>
  </si>
  <si>
    <t>Izolace akustické a protiotřesové</t>
  </si>
  <si>
    <t>714119001R00</t>
  </si>
  <si>
    <t>Montáž roštu vyrovnávacího podlaha</t>
  </si>
  <si>
    <t>722</t>
  </si>
  <si>
    <t>Vnitřní vodovod</t>
  </si>
  <si>
    <t>722-A</t>
  </si>
  <si>
    <t xml:space="preserve">Vodoinstalační a topenářské práce, nové rozvody vody a odpadů, vč. El. Bojleru, vaničky, zástěny  sprchové baterie, umyvadla, baterie, wc kombi a příslušenství pro napojení  </t>
  </si>
  <si>
    <t>Soubor</t>
  </si>
  <si>
    <t>POL6_</t>
  </si>
  <si>
    <t>735</t>
  </si>
  <si>
    <t>Otopná tělesa</t>
  </si>
  <si>
    <t>735-1</t>
  </si>
  <si>
    <t>Dodávka a montáž přímotopů</t>
  </si>
  <si>
    <t>763</t>
  </si>
  <si>
    <t>Dřevostavby</t>
  </si>
  <si>
    <t>763614231RT6</t>
  </si>
  <si>
    <t>M.podlahy z desek nad tl.18 mm, na sraz, šroubov. vč. dodávky desky OSB ECO 3N tl. 22 mm</t>
  </si>
  <si>
    <t>766</t>
  </si>
  <si>
    <t>Konstrukce truhlářské</t>
  </si>
  <si>
    <t>766661122R00</t>
  </si>
  <si>
    <t>Montáž dveří do zárubně,otevíravých 1kř.nad 0,8 m</t>
  </si>
  <si>
    <t>766670021R00</t>
  </si>
  <si>
    <t>Montáž kliky a štítku</t>
  </si>
  <si>
    <t>766812114R00</t>
  </si>
  <si>
    <t>Montáž kuchyňských linek dřevěných linek š.do 2,4m vč. kuchyně standart, dřez,sifon,baterie a spotřebičů: odsavač a elektrický sporák s troubou</t>
  </si>
  <si>
    <t>766812840R00</t>
  </si>
  <si>
    <t>Demontáž kuchyňských linek do 2,1 m vč. soc. zař. předmětů</t>
  </si>
  <si>
    <t>54914591R</t>
  </si>
  <si>
    <t xml:space="preserve">Kliky se štítem dveř.  </t>
  </si>
  <si>
    <t>POL3_</t>
  </si>
  <si>
    <t>61160112R</t>
  </si>
  <si>
    <t>Dveře vnitřní fólie KLASIK plné 1kř. 80x197 bílé</t>
  </si>
  <si>
    <t>61165604R</t>
  </si>
  <si>
    <t>Dveře zateplené, protipožární EI30 plné 90x197 cm vč. Zárubní a kování</t>
  </si>
  <si>
    <t>998766101R00</t>
  </si>
  <si>
    <t>Přesun hmot pro truhlářské konstr., výšky do 6 m</t>
  </si>
  <si>
    <t>POL7_</t>
  </si>
  <si>
    <t>771</t>
  </si>
  <si>
    <t>Podlahy z dlaždic a obklady</t>
  </si>
  <si>
    <t>771101142R00</t>
  </si>
  <si>
    <t>Provedení hydroizol. stěrky pod dlažby a obklad dvouvrstvé do sprch vč. materiálu</t>
  </si>
  <si>
    <t>771212113R00</t>
  </si>
  <si>
    <t>Kladení dlažby keramické do TM, vel. do 400x400 mm</t>
  </si>
  <si>
    <t>771578011R00</t>
  </si>
  <si>
    <t>Spára podlaha - stěna, silikonem</t>
  </si>
  <si>
    <t>771579795RT2</t>
  </si>
  <si>
    <t>Příplatek za spárování vodotěsnou hmotou - plošně Aso-flexfuge (Schomburg)</t>
  </si>
  <si>
    <t>597642030R</t>
  </si>
  <si>
    <t>Dlažba Taurus Granit matná 300x300x9 mm Rio Negro</t>
  </si>
  <si>
    <t>775</t>
  </si>
  <si>
    <t>Podlahy vlysové a parketové</t>
  </si>
  <si>
    <t>775541800R00</t>
  </si>
  <si>
    <t>Demontáž parketových tabulí přibíjených vč. lišt</t>
  </si>
  <si>
    <t>776</t>
  </si>
  <si>
    <t>Podlahy povlakové</t>
  </si>
  <si>
    <t>776511810RT3</t>
  </si>
  <si>
    <t>Odstranění PVC a koberců lepených bez podložky</t>
  </si>
  <si>
    <t>220301031R00</t>
  </si>
  <si>
    <t>Lišta podlahová ochranná kolem stěn</t>
  </si>
  <si>
    <t>776521200RV1</t>
  </si>
  <si>
    <t>Lepení povlakových podlah z PVC včetně PVC podlahoviny tl. 2 mm</t>
  </si>
  <si>
    <t>998776102R00</t>
  </si>
  <si>
    <t>Přesun hmot pro podlahy povlakové, výšky do 12 m</t>
  </si>
  <si>
    <t>777</t>
  </si>
  <si>
    <t>Podlahy ze syntetických hmot</t>
  </si>
  <si>
    <t>777553210R00</t>
  </si>
  <si>
    <t>Vyrovnání podlah, samonivel. hmota Nivelit tl. 2mm</t>
  </si>
  <si>
    <t>781</t>
  </si>
  <si>
    <t>Obklady keramické</t>
  </si>
  <si>
    <t>781475118RT1</t>
  </si>
  <si>
    <t>Obklad vnitřní stěn keramický, do tmele, 45x45 cm weberfor profiflex (lep),webercolor perfect (sp)</t>
  </si>
  <si>
    <t>597813720R</t>
  </si>
  <si>
    <t>Obkládačka 20x40 bílá mat Color One</t>
  </si>
  <si>
    <t>783</t>
  </si>
  <si>
    <t>Nátěry</t>
  </si>
  <si>
    <t>783921220R00</t>
  </si>
  <si>
    <t>Nátěr syntetický zárubní - 2x</t>
  </si>
  <si>
    <t>783-2</t>
  </si>
  <si>
    <t>Nátěr oken</t>
  </si>
  <si>
    <t>Kpl</t>
  </si>
  <si>
    <t>784</t>
  </si>
  <si>
    <t>Malby</t>
  </si>
  <si>
    <t>784402801R00</t>
  </si>
  <si>
    <t>Odstranění malby oškrábáním v místnosti H do 3,8 m</t>
  </si>
  <si>
    <t>784165111R00</t>
  </si>
  <si>
    <t>Malba bílá, 2 x vč. penetrace</t>
  </si>
  <si>
    <t>M21</t>
  </si>
  <si>
    <t>Elektromontáže</t>
  </si>
  <si>
    <t>220261665R00</t>
  </si>
  <si>
    <t>Začištění drážky, konečná úprava</t>
  </si>
  <si>
    <t>M21-d</t>
  </si>
  <si>
    <t>Nová elektroinstalace v bytě a přívodního kabelu vč. Dodávky rozvadeče a ventilátorů a koncových svítidel</t>
  </si>
  <si>
    <t>M22</t>
  </si>
  <si>
    <t>Montáž sdělovací a zabezp. techniky</t>
  </si>
  <si>
    <t>Lišta podlahová ochranná na dřevěné podlaze</t>
  </si>
  <si>
    <t>D96</t>
  </si>
  <si>
    <t>Přesuny suti a vybouraných hmot</t>
  </si>
  <si>
    <t>979082316R00</t>
  </si>
  <si>
    <t>Vodorovná doprava suti a hmot po suchu do 4000 m</t>
  </si>
  <si>
    <t>POL8_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</si>
  <si>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</si>
  <si>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</si>
  <si>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</si>
  <si>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</si>
  <si>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</si>
  <si>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</si>
  <si>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</si>
  <si>
    <t>#RTSROZP#</t>
  </si>
  <si>
    <t>Položkový rozpočet stavby</t>
  </si>
  <si>
    <t>Stavba:</t>
  </si>
  <si>
    <t>Objekt:</t>
  </si>
  <si>
    <t>Rozpočet:</t>
  </si>
  <si>
    <t>Objednatel:</t>
  </si>
  <si>
    <t>IČO:</t>
  </si>
  <si>
    <t>DIČ:</t>
  </si>
  <si>
    <t>Projektant:</t>
  </si>
  <si>
    <t>Zhotovitel:</t>
  </si>
  <si>
    <t>Vypracoval:</t>
  </si>
  <si>
    <t>Rozpis ceny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</si>
  <si>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</si>
  <si>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</si>
  <si>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</si>
  <si>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</si>
  <si>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</si>
  <si>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</si>
  <si>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</si>
  <si>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</si>
  <si>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</si>
  <si>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</si>
  <si>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</si>
  <si>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</si>
  <si>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</si>
  <si>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</si>
  <si>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</si>
  <si>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</si>
  <si>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</si>
  <si>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</si>
  <si>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</si>
  <si>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</si>
  <si>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</si>
  <si>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</si>
  <si>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</si>
  <si>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</si>
  <si>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</si>
  <si>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</si>
  <si>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Cena celkem</t>
  </si>
  <si>
    <t>Stavba</t>
  </si>
  <si>
    <t>01</t>
  </si>
  <si>
    <t>Stavby 2020</t>
  </si>
  <si>
    <t>28</t>
  </si>
  <si>
    <t>Celkem za stavbu</t>
  </si>
  <si>
    <t>Rekapitulace dílů</t>
  </si>
  <si>
    <t>Typ dílu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</si>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</sst>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2" fillId="2" borderId="5" xfId="0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shrinkToFit="1"/>
    </xf>
    <xf numFmtId="164" fontId="2" fillId="2" borderId="6" xfId="0" applyNumberFormat="1" applyFont="1" applyFill="1" applyBorder="1" applyAlignment="1">
      <alignment vertical="top" shrinkToFit="1"/>
    </xf>
    <xf numFmtId="4" fontId="2" fillId="2" borderId="6" xfId="0" applyNumberFormat="1" applyFont="1" applyFill="1" applyBorder="1" applyAlignment="1">
      <alignment vertical="top" shrinkToFit="1"/>
    </xf>
    <xf numFmtId="4" fontId="2" fillId="2" borderId="7" xfId="0" applyNumberFormat="1" applyFont="1" applyFill="1" applyBorder="1" applyAlignment="1">
      <alignment vertical="top" shrinkToFit="1"/>
    </xf>
    <xf numFmtId="0" fontId="3" fillId="0" borderId="8" xfId="0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shrinkToFit="1"/>
    </xf>
    <xf numFmtId="164" fontId="3" fillId="0" borderId="9" xfId="0" applyNumberFormat="1" applyFont="1" applyBorder="1" applyAlignment="1">
      <alignment vertical="top" shrinkToFit="1"/>
    </xf>
    <xf numFmtId="4" fontId="3" fillId="0" borderId="9" xfId="0" applyNumberFormat="1" applyFont="1" applyBorder="1" applyAlignment="1">
      <alignment vertical="top" shrinkToFit="1"/>
    </xf>
    <xf numFmtId="4" fontId="3" fillId="0" borderId="10" xfId="0" applyNumberFormat="1" applyFont="1" applyBorder="1" applyAlignment="1">
      <alignment vertical="top" shrinkToFit="1"/>
    </xf>
    <xf numFmtId="0" fontId="3" fillId="0" borderId="0" xfId="0" applyFont="1"/>
    <xf numFmtId="0" fontId="3" fillId="0" borderId="11" xfId="0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shrinkToFit="1"/>
    </xf>
    <xf numFmtId="164" fontId="3" fillId="0" borderId="12" xfId="0" applyNumberFormat="1" applyFont="1" applyBorder="1" applyAlignment="1">
      <alignment vertical="top" shrinkToFit="1"/>
    </xf>
    <xf numFmtId="4" fontId="3" fillId="0" borderId="12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14" xfId="0" applyBorder="1"/>
    <xf numFmtId="0" fontId="0" fillId="0" borderId="18" xfId="0" applyBorder="1"/>
    <xf numFmtId="0" fontId="6" fillId="2" borderId="18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1" fillId="2" borderId="0" xfId="0" applyNumberFormat="1" applyFont="1" applyFill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0" fillId="2" borderId="18" xfId="0" applyFill="1" applyBorder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wrapText="1"/>
    </xf>
    <xf numFmtId="4" fontId="0" fillId="0" borderId="18" xfId="0" applyNumberFormat="1" applyBorder="1"/>
    <xf numFmtId="0" fontId="0" fillId="2" borderId="21" xfId="0" applyFill="1" applyBorder="1" applyAlignment="1">
      <alignment horizontal="left" vertical="center" indent="1"/>
    </xf>
    <xf numFmtId="0" fontId="0" fillId="2" borderId="22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20" xfId="0" applyBorder="1"/>
    <xf numFmtId="0" fontId="2" fillId="0" borderId="18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/>
    <xf numFmtId="0" fontId="2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left" vertical="top" inden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9" xfId="0" applyBorder="1"/>
    <xf numFmtId="0" fontId="0" fillId="0" borderId="22" xfId="0" applyBorder="1" applyAlignment="1">
      <alignment horizontal="left" wrapText="1"/>
    </xf>
    <xf numFmtId="0" fontId="0" fillId="0" borderId="22" xfId="0" applyBorder="1" applyAlignment="1">
      <alignment wrapText="1"/>
    </xf>
    <xf numFmtId="49" fontId="0" fillId="0" borderId="18" xfId="0" applyNumberFormat="1" applyBorder="1"/>
    <xf numFmtId="0" fontId="0" fillId="0" borderId="25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2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0" fillId="0" borderId="25" xfId="0" applyBorder="1" applyAlignment="1">
      <alignment horizontal="left" indent="1"/>
    </xf>
    <xf numFmtId="1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49" fontId="0" fillId="0" borderId="26" xfId="0" applyNumberFormat="1" applyBorder="1" applyAlignment="1">
      <alignment horizontal="left" vertical="center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wrapText="1"/>
    </xf>
    <xf numFmtId="1" fontId="2" fillId="0" borderId="27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left" vertical="center" indent="1"/>
    </xf>
    <xf numFmtId="49" fontId="0" fillId="0" borderId="23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 indent="1"/>
    </xf>
    <xf numFmtId="0" fontId="11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4" fontId="10" fillId="2" borderId="29" xfId="0" applyNumberFormat="1" applyFont="1" applyFill="1" applyBorder="1" applyAlignment="1">
      <alignment horizontal="left" vertical="center"/>
    </xf>
    <xf numFmtId="49" fontId="0" fillId="2" borderId="30" xfId="0" applyNumberFormat="1" applyFill="1" applyBorder="1" applyAlignment="1">
      <alignment horizontal="left" vertical="center"/>
    </xf>
    <xf numFmtId="0" fontId="0" fillId="2" borderId="29" xfId="0" applyFill="1" applyBorder="1" applyAlignment="1">
      <alignment wrapText="1"/>
    </xf>
    <xf numFmtId="0" fontId="0" fillId="2" borderId="29" xfId="0" applyFill="1" applyBorder="1"/>
    <xf numFmtId="49" fontId="2" fillId="2" borderId="30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vertical="top"/>
    </xf>
    <xf numFmtId="14" fontId="2" fillId="0" borderId="22" xfId="0" applyNumberFormat="1" applyFont="1" applyBorder="1" applyAlignment="1">
      <alignment horizontal="center" vertical="top"/>
    </xf>
    <xf numFmtId="0" fontId="2" fillId="0" borderId="18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20" xfId="0" applyFont="1" applyBorder="1" applyAlignment="1">
      <alignment horizontal="right"/>
    </xf>
    <xf numFmtId="0" fontId="0" fillId="0" borderId="31" xfId="0" applyBorder="1"/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33" xfId="0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" fontId="0" fillId="0" borderId="34" xfId="0" applyNumberFormat="1" applyBorder="1"/>
    <xf numFmtId="4" fontId="13" fillId="3" borderId="4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horizontal="center" vertical="center" wrapText="1" shrinkToFit="1"/>
    </xf>
    <xf numFmtId="4" fontId="13" fillId="3" borderId="1" xfId="0" applyNumberFormat="1" applyFont="1" applyFill="1" applyBorder="1" applyAlignment="1">
      <alignment horizontal="center" vertical="center" wrapText="1" shrinkToFit="1"/>
    </xf>
    <xf numFmtId="3" fontId="13" fillId="3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 shrinkToFit="1"/>
    </xf>
    <xf numFmtId="4" fontId="7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/>
    </xf>
    <xf numFmtId="4" fontId="0" fillId="0" borderId="4" xfId="0" applyNumberFormat="1" applyBorder="1" applyAlignment="1">
      <alignment horizontal="left" vertical="center"/>
    </xf>
    <xf numFmtId="4" fontId="0" fillId="0" borderId="1" xfId="0" applyNumberFormat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shrinkToFit="1"/>
    </xf>
    <xf numFmtId="3" fontId="0" fillId="2" borderId="1" xfId="0" applyNumberFormat="1" applyFill="1" applyBorder="1" applyAlignment="1">
      <alignment vertical="center"/>
    </xf>
    <xf numFmtId="0" fontId="1" fillId="0" borderId="0" xfId="0" applyFont="1"/>
    <xf numFmtId="0" fontId="15" fillId="0" borderId="3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3" fillId="0" borderId="34" xfId="0" applyFont="1" applyBorder="1"/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0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" fontId="0" fillId="0" borderId="22" xfId="0" applyNumberFormat="1" applyBorder="1" applyAlignment="1">
      <alignment horizontal="right" indent="1"/>
    </xf>
    <xf numFmtId="0" fontId="0" fillId="0" borderId="22" xfId="0" applyBorder="1" applyAlignment="1">
      <alignment horizontal="right" indent="1"/>
    </xf>
    <xf numFmtId="0" fontId="0" fillId="0" borderId="23" xfId="0" applyBorder="1" applyAlignment="1">
      <alignment horizontal="right" indent="1"/>
    </xf>
    <xf numFmtId="4" fontId="8" fillId="0" borderId="4" xfId="0" applyNumberFormat="1" applyFont="1" applyBorder="1" applyAlignment="1">
      <alignment horizontal="right" vertical="center" indent="1"/>
    </xf>
    <xf numFmtId="4" fontId="8" fillId="0" borderId="3" xfId="0" applyNumberFormat="1" applyFont="1" applyBorder="1" applyAlignment="1">
      <alignment horizontal="right" vertical="center" indent="1"/>
    </xf>
    <xf numFmtId="4" fontId="8" fillId="0" borderId="26" xfId="0" applyNumberFormat="1" applyFont="1" applyBorder="1" applyAlignment="1">
      <alignment horizontal="right" vertical="center" indent="1"/>
    </xf>
    <xf numFmtId="4" fontId="12" fillId="2" borderId="29" xfId="0" applyNumberFormat="1" applyFont="1" applyFill="1" applyBorder="1" applyAlignment="1">
      <alignment horizontal="right" vertical="center"/>
    </xf>
    <xf numFmtId="2" fontId="12" fillId="2" borderId="29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 indent="1"/>
    </xf>
    <xf numFmtId="4" fontId="9" fillId="0" borderId="3" xfId="0" applyNumberFormat="1" applyFont="1" applyBorder="1" applyAlignment="1">
      <alignment horizontal="right" vertical="center" indent="1"/>
    </xf>
    <xf numFmtId="4" fontId="9" fillId="0" borderId="26" xfId="0" applyNumberFormat="1" applyFont="1" applyBorder="1" applyAlignment="1">
      <alignment horizontal="right" vertical="center" indent="1"/>
    </xf>
    <xf numFmtId="4" fontId="9" fillId="0" borderId="4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4" fontId="0" fillId="0" borderId="2" xfId="0" applyNumberForma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0" fillId="2" borderId="4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N%20Obrokova%2015,%20b.&#269;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01 28 Pol"/>
    </sheetNames>
    <sheetDataSet>
      <sheetData sheetId="0"/>
      <sheetData sheetId="1">
        <row r="29">
          <cell r="J29" t="str">
            <v>CZK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CFBDA-6812-446C-934C-88A17BF4D20D}">
  <sheetPr>
    <tabColor rgb="FF66FF66"/>
  </sheetPr>
  <dimension ref="A1:O78"/>
  <sheetViews>
    <sheetView showGridLines="0" tabSelected="1" topLeftCell="B1" zoomScaleNormal="100" zoomScaleSheetLayoutView="75" workbookViewId="0">
      <selection activeCell="I75" sqref="I75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3" customWidth="1"/>
    <col min="4" max="4" width="13" style="53" customWidth="1"/>
    <col min="5" max="5" width="9.6640625" style="53" customWidth="1"/>
    <col min="6" max="6" width="11.6640625" customWidth="1"/>
    <col min="7" max="7" width="13" customWidth="1"/>
    <col min="8" max="8" width="10.3320312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0" t="s">
        <v>189</v>
      </c>
      <c r="B1" s="170" t="s">
        <v>190</v>
      </c>
      <c r="C1" s="171"/>
      <c r="D1" s="171"/>
      <c r="E1" s="171"/>
      <c r="F1" s="171"/>
      <c r="G1" s="171"/>
      <c r="H1" s="171"/>
      <c r="I1" s="171"/>
      <c r="J1" s="172"/>
    </row>
    <row r="2" spans="1:15" ht="36" customHeight="1" x14ac:dyDescent="0.25">
      <c r="A2" s="41"/>
      <c r="B2" s="42" t="s">
        <v>191</v>
      </c>
      <c r="C2" s="43"/>
      <c r="D2" s="44"/>
      <c r="E2" s="173"/>
      <c r="F2" s="174"/>
      <c r="G2" s="174"/>
      <c r="H2" s="174"/>
      <c r="I2" s="174"/>
      <c r="J2" s="175"/>
      <c r="O2" s="45"/>
    </row>
    <row r="3" spans="1:15" ht="27" customHeight="1" x14ac:dyDescent="0.25">
      <c r="A3" s="41"/>
      <c r="B3" s="46" t="s">
        <v>192</v>
      </c>
      <c r="C3" s="43"/>
      <c r="D3" s="47"/>
      <c r="E3" s="176"/>
      <c r="F3" s="177"/>
      <c r="G3" s="177"/>
      <c r="H3" s="177"/>
      <c r="I3" s="177"/>
      <c r="J3" s="178"/>
    </row>
    <row r="4" spans="1:15" ht="23.25" customHeight="1" x14ac:dyDescent="0.25">
      <c r="A4" s="48">
        <v>385</v>
      </c>
      <c r="B4" s="49" t="s">
        <v>193</v>
      </c>
      <c r="C4" s="50"/>
      <c r="D4" s="51"/>
      <c r="E4" s="179" t="s">
        <v>7</v>
      </c>
      <c r="F4" s="180"/>
      <c r="G4" s="180"/>
      <c r="H4" s="180"/>
      <c r="I4" s="180"/>
      <c r="J4" s="181"/>
    </row>
    <row r="5" spans="1:15" ht="24" customHeight="1" x14ac:dyDescent="0.25">
      <c r="A5" s="41"/>
      <c r="B5" s="52" t="s">
        <v>194</v>
      </c>
      <c r="D5" s="182"/>
      <c r="E5" s="183"/>
      <c r="F5" s="183"/>
      <c r="G5" s="183"/>
      <c r="H5" s="54" t="s">
        <v>195</v>
      </c>
      <c r="I5" s="55"/>
      <c r="J5" s="56"/>
    </row>
    <row r="6" spans="1:15" ht="15.75" customHeight="1" x14ac:dyDescent="0.25">
      <c r="A6" s="41"/>
      <c r="B6" s="57"/>
      <c r="C6" s="58"/>
      <c r="D6" s="168"/>
      <c r="E6" s="169"/>
      <c r="F6" s="169"/>
      <c r="G6" s="169"/>
      <c r="H6" s="54" t="s">
        <v>196</v>
      </c>
      <c r="I6" s="55"/>
      <c r="J6" s="56"/>
    </row>
    <row r="7" spans="1:15" ht="15.75" customHeight="1" x14ac:dyDescent="0.25">
      <c r="A7" s="41"/>
      <c r="B7" s="59"/>
      <c r="C7" s="60"/>
      <c r="D7" s="61"/>
      <c r="E7" s="184"/>
      <c r="F7" s="185"/>
      <c r="G7" s="185"/>
      <c r="H7" s="62"/>
      <c r="I7" s="63"/>
      <c r="J7" s="64"/>
    </row>
    <row r="8" spans="1:15" ht="24" hidden="1" customHeight="1" x14ac:dyDescent="0.25">
      <c r="A8" s="41"/>
      <c r="B8" s="52" t="s">
        <v>197</v>
      </c>
      <c r="D8" s="65"/>
      <c r="H8" s="54" t="s">
        <v>195</v>
      </c>
      <c r="I8" s="55"/>
      <c r="J8" s="56"/>
    </row>
    <row r="9" spans="1:15" ht="15.75" hidden="1" customHeight="1" x14ac:dyDescent="0.25">
      <c r="A9" s="41"/>
      <c r="B9" s="41"/>
      <c r="D9" s="65"/>
      <c r="H9" s="54" t="s">
        <v>196</v>
      </c>
      <c r="I9" s="55"/>
      <c r="J9" s="56"/>
    </row>
    <row r="10" spans="1:15" ht="15.75" hidden="1" customHeight="1" x14ac:dyDescent="0.25">
      <c r="A10" s="41"/>
      <c r="B10" s="66"/>
      <c r="C10" s="60"/>
      <c r="D10" s="61"/>
      <c r="E10" s="67"/>
      <c r="F10" s="62"/>
      <c r="G10" s="68"/>
      <c r="H10" s="68"/>
      <c r="I10" s="69"/>
      <c r="J10" s="64"/>
    </row>
    <row r="11" spans="1:15" ht="24" customHeight="1" x14ac:dyDescent="0.25">
      <c r="A11" s="41"/>
      <c r="B11" s="52" t="s">
        <v>198</v>
      </c>
      <c r="D11" s="186"/>
      <c r="E11" s="186"/>
      <c r="F11" s="186"/>
      <c r="G11" s="186"/>
      <c r="H11" s="54" t="s">
        <v>195</v>
      </c>
      <c r="I11" s="55"/>
      <c r="J11" s="56"/>
    </row>
    <row r="12" spans="1:15" ht="15.75" customHeight="1" x14ac:dyDescent="0.25">
      <c r="A12" s="41"/>
      <c r="B12" s="57"/>
      <c r="C12" s="58"/>
      <c r="D12" s="187"/>
      <c r="E12" s="187"/>
      <c r="F12" s="187"/>
      <c r="G12" s="187"/>
      <c r="H12" s="54" t="s">
        <v>196</v>
      </c>
      <c r="I12" s="55"/>
      <c r="J12" s="56"/>
    </row>
    <row r="13" spans="1:15" ht="15.75" customHeight="1" x14ac:dyDescent="0.25">
      <c r="A13" s="41"/>
      <c r="B13" s="59"/>
      <c r="C13" s="60"/>
      <c r="D13" s="61"/>
      <c r="E13" s="188"/>
      <c r="F13" s="189"/>
      <c r="G13" s="189"/>
      <c r="H13" s="70"/>
      <c r="I13" s="63"/>
      <c r="J13" s="64"/>
    </row>
    <row r="14" spans="1:15" ht="24" customHeight="1" x14ac:dyDescent="0.25">
      <c r="A14" s="41"/>
      <c r="B14" s="71" t="s">
        <v>199</v>
      </c>
      <c r="C14" s="72"/>
      <c r="D14" s="73"/>
      <c r="E14" s="74"/>
      <c r="F14" s="75"/>
      <c r="G14" s="75"/>
      <c r="H14" s="76"/>
      <c r="I14" s="75"/>
      <c r="J14" s="77"/>
    </row>
    <row r="15" spans="1:15" ht="32.25" customHeight="1" x14ac:dyDescent="0.25">
      <c r="A15" s="41"/>
      <c r="B15" s="66" t="s">
        <v>200</v>
      </c>
      <c r="C15" s="78"/>
      <c r="D15" s="79"/>
      <c r="E15" s="190"/>
      <c r="F15" s="190"/>
      <c r="G15" s="191"/>
      <c r="H15" s="191"/>
      <c r="I15" s="191" t="s">
        <v>15</v>
      </c>
      <c r="J15" s="192"/>
    </row>
    <row r="16" spans="1:15" ht="23.25" customHeight="1" x14ac:dyDescent="0.25">
      <c r="A16" s="80" t="s">
        <v>201</v>
      </c>
      <c r="B16" s="81" t="s">
        <v>201</v>
      </c>
      <c r="C16" s="82"/>
      <c r="D16" s="83"/>
      <c r="E16" s="193"/>
      <c r="F16" s="194"/>
      <c r="G16" s="193"/>
      <c r="H16" s="194"/>
      <c r="I16" s="193">
        <v>0</v>
      </c>
      <c r="J16" s="195"/>
    </row>
    <row r="17" spans="1:10" ht="23.25" customHeight="1" x14ac:dyDescent="0.25">
      <c r="A17" s="80" t="s">
        <v>202</v>
      </c>
      <c r="B17" s="81" t="s">
        <v>202</v>
      </c>
      <c r="C17" s="82"/>
      <c r="D17" s="83"/>
      <c r="E17" s="193"/>
      <c r="F17" s="194"/>
      <c r="G17" s="193"/>
      <c r="H17" s="194"/>
      <c r="I17" s="193">
        <v>0</v>
      </c>
      <c r="J17" s="195"/>
    </row>
    <row r="18" spans="1:10" ht="23.25" customHeight="1" x14ac:dyDescent="0.25">
      <c r="A18" s="80" t="s">
        <v>203</v>
      </c>
      <c r="B18" s="81" t="s">
        <v>203</v>
      </c>
      <c r="C18" s="82"/>
      <c r="D18" s="83"/>
      <c r="E18" s="193"/>
      <c r="F18" s="194"/>
      <c r="G18" s="193"/>
      <c r="H18" s="194"/>
      <c r="I18" s="193">
        <v>0</v>
      </c>
      <c r="J18" s="195"/>
    </row>
    <row r="19" spans="1:10" ht="23.25" customHeight="1" x14ac:dyDescent="0.25">
      <c r="A19" s="80" t="s">
        <v>204</v>
      </c>
      <c r="B19" s="81" t="s">
        <v>205</v>
      </c>
      <c r="C19" s="82"/>
      <c r="D19" s="83"/>
      <c r="E19" s="193"/>
      <c r="F19" s="194"/>
      <c r="G19" s="193"/>
      <c r="H19" s="194"/>
      <c r="I19" s="193">
        <v>0</v>
      </c>
      <c r="J19" s="195"/>
    </row>
    <row r="20" spans="1:10" ht="23.25" customHeight="1" x14ac:dyDescent="0.25">
      <c r="A20" s="80" t="s">
        <v>206</v>
      </c>
      <c r="B20" s="81" t="s">
        <v>207</v>
      </c>
      <c r="C20" s="82"/>
      <c r="D20" s="83"/>
      <c r="E20" s="193"/>
      <c r="F20" s="194"/>
      <c r="G20" s="193"/>
      <c r="H20" s="194"/>
      <c r="I20" s="193">
        <v>0</v>
      </c>
      <c r="J20" s="195"/>
    </row>
    <row r="21" spans="1:10" ht="23.25" customHeight="1" x14ac:dyDescent="0.25">
      <c r="A21" s="41"/>
      <c r="B21" s="84" t="s">
        <v>15</v>
      </c>
      <c r="C21" s="85"/>
      <c r="D21" s="86"/>
      <c r="E21" s="198"/>
      <c r="F21" s="199"/>
      <c r="G21" s="198"/>
      <c r="H21" s="199"/>
      <c r="I21" s="198">
        <v>0</v>
      </c>
      <c r="J21" s="200"/>
    </row>
    <row r="22" spans="1:10" ht="33" customHeight="1" x14ac:dyDescent="0.25">
      <c r="A22" s="41"/>
      <c r="B22" s="87" t="s">
        <v>208</v>
      </c>
      <c r="C22" s="82"/>
      <c r="D22" s="83"/>
      <c r="E22" s="88"/>
      <c r="F22" s="89"/>
      <c r="G22" s="90"/>
      <c r="H22" s="90"/>
      <c r="I22" s="90"/>
      <c r="J22" s="91"/>
    </row>
    <row r="23" spans="1:10" ht="23.25" customHeight="1" x14ac:dyDescent="0.25">
      <c r="A23" s="41"/>
      <c r="B23" s="81" t="s">
        <v>209</v>
      </c>
      <c r="C23" s="82"/>
      <c r="D23" s="83"/>
      <c r="E23" s="92">
        <v>15</v>
      </c>
      <c r="F23" s="89" t="s">
        <v>210</v>
      </c>
      <c r="G23" s="201">
        <v>0</v>
      </c>
      <c r="H23" s="202"/>
      <c r="I23" s="202"/>
      <c r="J23" s="91" t="str">
        <f t="shared" ref="J23:J28" si="0">Mena</f>
        <v>CZK</v>
      </c>
    </row>
    <row r="24" spans="1:10" ht="23.25" customHeight="1" x14ac:dyDescent="0.25">
      <c r="A24" s="41"/>
      <c r="B24" s="81" t="s">
        <v>211</v>
      </c>
      <c r="C24" s="82"/>
      <c r="D24" s="83"/>
      <c r="E24" s="92">
        <f>SazbaDPH1</f>
        <v>15</v>
      </c>
      <c r="F24" s="89" t="s">
        <v>210</v>
      </c>
      <c r="G24" s="203">
        <v>0</v>
      </c>
      <c r="H24" s="204"/>
      <c r="I24" s="204"/>
      <c r="J24" s="91" t="str">
        <f t="shared" si="0"/>
        <v>CZK</v>
      </c>
    </row>
    <row r="25" spans="1:10" ht="23.25" customHeight="1" x14ac:dyDescent="0.25">
      <c r="A25" s="41"/>
      <c r="B25" s="81" t="s">
        <v>212</v>
      </c>
      <c r="C25" s="82"/>
      <c r="D25" s="83"/>
      <c r="E25" s="92">
        <v>21</v>
      </c>
      <c r="F25" s="89" t="s">
        <v>210</v>
      </c>
      <c r="G25" s="201">
        <v>0</v>
      </c>
      <c r="H25" s="202"/>
      <c r="I25" s="202"/>
      <c r="J25" s="91" t="str">
        <f t="shared" si="0"/>
        <v>CZK</v>
      </c>
    </row>
    <row r="26" spans="1:10" ht="23.25" customHeight="1" x14ac:dyDescent="0.25">
      <c r="A26" s="41"/>
      <c r="B26" s="93" t="s">
        <v>213</v>
      </c>
      <c r="C26" s="94"/>
      <c r="D26" s="79"/>
      <c r="E26" s="95">
        <f>SazbaDPH2</f>
        <v>21</v>
      </c>
      <c r="F26" s="96" t="s">
        <v>210</v>
      </c>
      <c r="G26" s="205">
        <v>0</v>
      </c>
      <c r="H26" s="206"/>
      <c r="I26" s="206"/>
      <c r="J26" s="97" t="str">
        <f t="shared" si="0"/>
        <v>CZK</v>
      </c>
    </row>
    <row r="27" spans="1:10" ht="23.25" customHeight="1" thickBot="1" x14ac:dyDescent="0.3">
      <c r="A27" s="41"/>
      <c r="B27" s="52" t="s">
        <v>214</v>
      </c>
      <c r="C27" s="98"/>
      <c r="D27" s="99"/>
      <c r="E27" s="98"/>
      <c r="F27" s="100"/>
      <c r="G27" s="207">
        <v>0</v>
      </c>
      <c r="H27" s="207"/>
      <c r="I27" s="207"/>
      <c r="J27" s="101" t="str">
        <f t="shared" si="0"/>
        <v>CZK</v>
      </c>
    </row>
    <row r="28" spans="1:10" ht="27.75" hidden="1" customHeight="1" thickBot="1" x14ac:dyDescent="0.3">
      <c r="A28" s="41"/>
      <c r="B28" s="102" t="s">
        <v>215</v>
      </c>
      <c r="C28" s="103"/>
      <c r="D28" s="103"/>
      <c r="E28" s="104"/>
      <c r="F28" s="105"/>
      <c r="G28" s="196">
        <v>722267.17</v>
      </c>
      <c r="H28" s="197"/>
      <c r="I28" s="197"/>
      <c r="J28" s="106" t="str">
        <f t="shared" si="0"/>
        <v>CZK</v>
      </c>
    </row>
    <row r="29" spans="1:10" ht="27.75" customHeight="1" thickBot="1" x14ac:dyDescent="0.3">
      <c r="A29" s="41"/>
      <c r="B29" s="102" t="s">
        <v>216</v>
      </c>
      <c r="C29" s="107"/>
      <c r="D29" s="107"/>
      <c r="E29" s="107"/>
      <c r="F29" s="108"/>
      <c r="G29" s="196">
        <v>0</v>
      </c>
      <c r="H29" s="196"/>
      <c r="I29" s="196"/>
      <c r="J29" s="109" t="s">
        <v>217</v>
      </c>
    </row>
    <row r="30" spans="1:10" ht="12.75" customHeight="1" x14ac:dyDescent="0.25">
      <c r="A30" s="41"/>
      <c r="B30" s="41"/>
      <c r="J30" s="110"/>
    </row>
    <row r="31" spans="1:10" ht="30" customHeight="1" x14ac:dyDescent="0.25">
      <c r="A31" s="41"/>
      <c r="B31" s="41"/>
      <c r="J31" s="110"/>
    </row>
    <row r="32" spans="1:10" ht="18.75" customHeight="1" x14ac:dyDescent="0.25">
      <c r="A32" s="41"/>
      <c r="B32" s="111"/>
      <c r="C32" s="112" t="s">
        <v>218</v>
      </c>
      <c r="D32" s="113"/>
      <c r="E32" s="113"/>
      <c r="F32" s="114" t="s">
        <v>219</v>
      </c>
      <c r="G32" s="115"/>
      <c r="H32" s="116"/>
      <c r="I32" s="115"/>
      <c r="J32" s="110"/>
    </row>
    <row r="33" spans="1:10" ht="47.25" customHeight="1" x14ac:dyDescent="0.25">
      <c r="A33" s="41"/>
      <c r="B33" s="41"/>
      <c r="J33" s="110"/>
    </row>
    <row r="34" spans="1:10" s="119" customFormat="1" ht="18.75" customHeight="1" x14ac:dyDescent="0.25">
      <c r="A34" s="117"/>
      <c r="B34" s="117"/>
      <c r="C34" s="118"/>
      <c r="D34" s="210"/>
      <c r="E34" s="211"/>
      <c r="G34" s="212"/>
      <c r="H34" s="213"/>
      <c r="I34" s="213"/>
      <c r="J34" s="120"/>
    </row>
    <row r="35" spans="1:10" ht="12.75" customHeight="1" x14ac:dyDescent="0.25">
      <c r="A35" s="41"/>
      <c r="B35" s="41"/>
      <c r="D35" s="214" t="s">
        <v>220</v>
      </c>
      <c r="E35" s="214"/>
      <c r="H35" s="6" t="s">
        <v>221</v>
      </c>
      <c r="J35" s="110"/>
    </row>
    <row r="36" spans="1:10" ht="13.5" customHeight="1" thickBot="1" x14ac:dyDescent="0.3">
      <c r="A36" s="121"/>
      <c r="B36" s="121"/>
      <c r="C36" s="122"/>
      <c r="D36" s="122"/>
      <c r="E36" s="122"/>
      <c r="F36" s="123"/>
      <c r="G36" s="123"/>
      <c r="H36" s="123"/>
      <c r="I36" s="123"/>
      <c r="J36" s="124"/>
    </row>
    <row r="37" spans="1:10" ht="27" hidden="1" customHeight="1" x14ac:dyDescent="0.25">
      <c r="B37" s="125" t="s">
        <v>222</v>
      </c>
      <c r="C37" s="126"/>
      <c r="D37" s="126"/>
      <c r="E37" s="126"/>
      <c r="F37" s="127"/>
      <c r="G37" s="127"/>
      <c r="H37" s="127"/>
      <c r="I37" s="127"/>
      <c r="J37" s="128"/>
    </row>
    <row r="38" spans="1:10" ht="25.5" hidden="1" customHeight="1" x14ac:dyDescent="0.25">
      <c r="A38" s="129" t="s">
        <v>223</v>
      </c>
      <c r="B38" s="130" t="s">
        <v>224</v>
      </c>
      <c r="C38" s="131" t="s">
        <v>225</v>
      </c>
      <c r="D38" s="131"/>
      <c r="E38" s="131"/>
      <c r="F38" s="132" t="str">
        <f>B23</f>
        <v>Základ pro sníženou DPH</v>
      </c>
      <c r="G38" s="132" t="str">
        <f>B25</f>
        <v>Základ pro základní DPH</v>
      </c>
      <c r="H38" s="133" t="s">
        <v>226</v>
      </c>
      <c r="I38" s="133" t="s">
        <v>227</v>
      </c>
      <c r="J38" s="134" t="s">
        <v>210</v>
      </c>
    </row>
    <row r="39" spans="1:10" ht="25.5" hidden="1" customHeight="1" x14ac:dyDescent="0.25">
      <c r="A39" s="129">
        <v>1</v>
      </c>
      <c r="B39" s="135" t="s">
        <v>228</v>
      </c>
      <c r="C39" s="215"/>
      <c r="D39" s="215"/>
      <c r="E39" s="215"/>
      <c r="F39" s="136">
        <v>722267.17</v>
      </c>
      <c r="G39" s="137">
        <v>0</v>
      </c>
      <c r="H39" s="138">
        <v>108340.08</v>
      </c>
      <c r="I39" s="138">
        <v>830607.25</v>
      </c>
      <c r="J39" s="139">
        <f>IF(CenaCelkemVypocet=0,"",I39/CenaCelkemVypocet*100)</f>
        <v>100</v>
      </c>
    </row>
    <row r="40" spans="1:10" ht="25.5" hidden="1" customHeight="1" x14ac:dyDescent="0.25">
      <c r="A40" s="129">
        <v>2</v>
      </c>
      <c r="B40" s="140" t="s">
        <v>229</v>
      </c>
      <c r="C40" s="216" t="s">
        <v>230</v>
      </c>
      <c r="D40" s="216"/>
      <c r="E40" s="216"/>
      <c r="F40" s="141">
        <v>722267.17</v>
      </c>
      <c r="G40" s="142">
        <v>0</v>
      </c>
      <c r="H40" s="142">
        <v>108340.08</v>
      </c>
      <c r="I40" s="142">
        <v>830607.25</v>
      </c>
      <c r="J40" s="143">
        <f>IF(CenaCelkemVypocet=0,"",I40/CenaCelkemVypocet*100)</f>
        <v>100</v>
      </c>
    </row>
    <row r="41" spans="1:10" ht="25.5" hidden="1" customHeight="1" x14ac:dyDescent="0.25">
      <c r="A41" s="129">
        <v>3</v>
      </c>
      <c r="B41" s="144" t="s">
        <v>231</v>
      </c>
      <c r="C41" s="215" t="s">
        <v>7</v>
      </c>
      <c r="D41" s="215"/>
      <c r="E41" s="215"/>
      <c r="F41" s="145">
        <v>722267.17</v>
      </c>
      <c r="G41" s="138">
        <v>0</v>
      </c>
      <c r="H41" s="138">
        <v>108340.08</v>
      </c>
      <c r="I41" s="138">
        <v>830607.25</v>
      </c>
      <c r="J41" s="139">
        <f>IF(CenaCelkemVypocet=0,"",I41/CenaCelkemVypocet*100)</f>
        <v>100</v>
      </c>
    </row>
    <row r="42" spans="1:10" ht="25.5" hidden="1" customHeight="1" x14ac:dyDescent="0.25">
      <c r="A42" s="129"/>
      <c r="B42" s="217" t="s">
        <v>232</v>
      </c>
      <c r="C42" s="218"/>
      <c r="D42" s="218"/>
      <c r="E42" s="219"/>
      <c r="F42" s="146">
        <f>SUMIF(A39:A41,"=1",F39:F41)</f>
        <v>722267.17</v>
      </c>
      <c r="G42" s="147">
        <f>SUMIF(A39:A41,"=1",G39:G41)</f>
        <v>0</v>
      </c>
      <c r="H42" s="147">
        <f>SUMIF(A39:A41,"=1",H39:H41)</f>
        <v>108340.08</v>
      </c>
      <c r="I42" s="147">
        <f>SUMIF(A39:A41,"=1",I39:I41)</f>
        <v>830607.25</v>
      </c>
      <c r="J42" s="148">
        <f>SUMIF(A39:A41,"=1",J39:J41)</f>
        <v>100</v>
      </c>
    </row>
    <row r="46" spans="1:10" ht="15.6" x14ac:dyDescent="0.3">
      <c r="B46" s="149" t="s">
        <v>233</v>
      </c>
    </row>
    <row r="48" spans="1:10" ht="25.5" customHeight="1" x14ac:dyDescent="0.25">
      <c r="A48" s="150"/>
      <c r="B48" s="151" t="s">
        <v>224</v>
      </c>
      <c r="C48" s="151" t="s">
        <v>225</v>
      </c>
      <c r="D48" s="152"/>
      <c r="E48" s="152"/>
      <c r="F48" s="153" t="s">
        <v>234</v>
      </c>
      <c r="G48" s="153"/>
      <c r="H48" s="153"/>
      <c r="I48" s="153" t="s">
        <v>15</v>
      </c>
      <c r="J48" s="153" t="s">
        <v>210</v>
      </c>
    </row>
    <row r="49" spans="1:10" ht="36.75" customHeight="1" x14ac:dyDescent="0.25">
      <c r="A49" s="154"/>
      <c r="B49" s="155" t="s">
        <v>18</v>
      </c>
      <c r="C49" s="208" t="s">
        <v>19</v>
      </c>
      <c r="D49" s="209"/>
      <c r="E49" s="209"/>
      <c r="F49" s="156" t="s">
        <v>201</v>
      </c>
      <c r="G49" s="157"/>
      <c r="H49" s="157"/>
      <c r="I49" s="157">
        <v>0</v>
      </c>
      <c r="J49" s="158" t="str">
        <f>IF(I75=0,"",I49/I75*100)</f>
        <v/>
      </c>
    </row>
    <row r="50" spans="1:10" ht="36.75" customHeight="1" x14ac:dyDescent="0.25">
      <c r="A50" s="154"/>
      <c r="B50" s="155" t="s">
        <v>25</v>
      </c>
      <c r="C50" s="208" t="s">
        <v>26</v>
      </c>
      <c r="D50" s="209"/>
      <c r="E50" s="209"/>
      <c r="F50" s="156" t="s">
        <v>201</v>
      </c>
      <c r="G50" s="157"/>
      <c r="H50" s="157"/>
      <c r="I50" s="157">
        <v>0</v>
      </c>
      <c r="J50" s="158" t="str">
        <f>IF(I75=0,"",I50/I75*100)</f>
        <v/>
      </c>
    </row>
    <row r="51" spans="1:10" ht="36.75" customHeight="1" x14ac:dyDescent="0.25">
      <c r="A51" s="154"/>
      <c r="B51" s="155" t="s">
        <v>29</v>
      </c>
      <c r="C51" s="208" t="s">
        <v>30</v>
      </c>
      <c r="D51" s="209"/>
      <c r="E51" s="209"/>
      <c r="F51" s="156" t="s">
        <v>201</v>
      </c>
      <c r="G51" s="157"/>
      <c r="H51" s="157"/>
      <c r="I51" s="157">
        <v>0</v>
      </c>
      <c r="J51" s="158" t="str">
        <f>IF(I75=0,"",I51/I75*100)</f>
        <v/>
      </c>
    </row>
    <row r="52" spans="1:10" ht="36.75" customHeight="1" x14ac:dyDescent="0.25">
      <c r="A52" s="154"/>
      <c r="B52" s="155" t="s">
        <v>35</v>
      </c>
      <c r="C52" s="208" t="s">
        <v>36</v>
      </c>
      <c r="D52" s="209"/>
      <c r="E52" s="209"/>
      <c r="F52" s="156" t="s">
        <v>201</v>
      </c>
      <c r="G52" s="157"/>
      <c r="H52" s="157"/>
      <c r="I52" s="157">
        <v>0</v>
      </c>
      <c r="J52" s="158" t="str">
        <f>IF(I75=0,"",I52/I75*100)</f>
        <v/>
      </c>
    </row>
    <row r="53" spans="1:10" ht="36.75" customHeight="1" x14ac:dyDescent="0.25">
      <c r="A53" s="154"/>
      <c r="B53" s="155" t="s">
        <v>39</v>
      </c>
      <c r="C53" s="208" t="s">
        <v>40</v>
      </c>
      <c r="D53" s="209"/>
      <c r="E53" s="209"/>
      <c r="F53" s="156" t="s">
        <v>201</v>
      </c>
      <c r="G53" s="157"/>
      <c r="H53" s="157"/>
      <c r="I53" s="157">
        <v>0</v>
      </c>
      <c r="J53" s="158" t="str">
        <f>IF(I75=0,"",I53/I75*100)</f>
        <v/>
      </c>
    </row>
    <row r="54" spans="1:10" ht="36.75" customHeight="1" x14ac:dyDescent="0.25">
      <c r="A54" s="154"/>
      <c r="B54" s="155" t="s">
        <v>43</v>
      </c>
      <c r="C54" s="208" t="s">
        <v>44</v>
      </c>
      <c r="D54" s="209"/>
      <c r="E54" s="209"/>
      <c r="F54" s="156" t="s">
        <v>201</v>
      </c>
      <c r="G54" s="157"/>
      <c r="H54" s="157"/>
      <c r="I54" s="157">
        <v>0</v>
      </c>
      <c r="J54" s="158" t="str">
        <f>IF(I75=0,"",I54/I75*100)</f>
        <v/>
      </c>
    </row>
    <row r="55" spans="1:10" ht="36.75" customHeight="1" x14ac:dyDescent="0.25">
      <c r="A55" s="154"/>
      <c r="B55" s="155" t="s">
        <v>50</v>
      </c>
      <c r="C55" s="208" t="s">
        <v>51</v>
      </c>
      <c r="D55" s="209"/>
      <c r="E55" s="209"/>
      <c r="F55" s="156" t="s">
        <v>201</v>
      </c>
      <c r="G55" s="157"/>
      <c r="H55" s="157"/>
      <c r="I55" s="157">
        <v>0</v>
      </c>
      <c r="J55" s="158" t="str">
        <f>IF(I75=0,"",I55/I75*100)</f>
        <v/>
      </c>
    </row>
    <row r="56" spans="1:10" ht="36.75" customHeight="1" x14ac:dyDescent="0.25">
      <c r="A56" s="154"/>
      <c r="B56" s="155" t="s">
        <v>58</v>
      </c>
      <c r="C56" s="208" t="s">
        <v>59</v>
      </c>
      <c r="D56" s="209"/>
      <c r="E56" s="209"/>
      <c r="F56" s="156" t="s">
        <v>201</v>
      </c>
      <c r="G56" s="157"/>
      <c r="H56" s="157"/>
      <c r="I56" s="157">
        <v>0</v>
      </c>
      <c r="J56" s="158" t="str">
        <f>IF(I75=0,"",I56/I75*100)</f>
        <v/>
      </c>
    </row>
    <row r="57" spans="1:10" ht="36.75" customHeight="1" x14ac:dyDescent="0.25">
      <c r="A57" s="154"/>
      <c r="B57" s="155" t="s">
        <v>62</v>
      </c>
      <c r="C57" s="208" t="s">
        <v>63</v>
      </c>
      <c r="D57" s="209"/>
      <c r="E57" s="209"/>
      <c r="F57" s="156" t="s">
        <v>201</v>
      </c>
      <c r="G57" s="157"/>
      <c r="H57" s="157"/>
      <c r="I57" s="157">
        <v>0</v>
      </c>
      <c r="J57" s="158" t="str">
        <f>IF(I75=0,"",I57/I75*100)</f>
        <v/>
      </c>
    </row>
    <row r="58" spans="1:10" ht="36.75" customHeight="1" x14ac:dyDescent="0.25">
      <c r="A58" s="154"/>
      <c r="B58" s="155" t="s">
        <v>66</v>
      </c>
      <c r="C58" s="208" t="s">
        <v>67</v>
      </c>
      <c r="D58" s="209"/>
      <c r="E58" s="209"/>
      <c r="F58" s="156" t="s">
        <v>201</v>
      </c>
      <c r="G58" s="157"/>
      <c r="H58" s="157"/>
      <c r="I58" s="157">
        <v>0</v>
      </c>
      <c r="J58" s="158" t="str">
        <f>IF(I75=0,"",I58/I75*100)</f>
        <v/>
      </c>
    </row>
    <row r="59" spans="1:10" ht="36.75" customHeight="1" x14ac:dyDescent="0.25">
      <c r="A59" s="154"/>
      <c r="B59" s="155" t="s">
        <v>76</v>
      </c>
      <c r="C59" s="208" t="s">
        <v>77</v>
      </c>
      <c r="D59" s="209"/>
      <c r="E59" s="209"/>
      <c r="F59" s="156" t="s">
        <v>201</v>
      </c>
      <c r="G59" s="157"/>
      <c r="H59" s="157"/>
      <c r="I59" s="157">
        <v>0</v>
      </c>
      <c r="J59" s="158" t="str">
        <f>IF(I75=0,"",I59/I75*100)</f>
        <v/>
      </c>
    </row>
    <row r="60" spans="1:10" ht="36.75" customHeight="1" x14ac:dyDescent="0.25">
      <c r="A60" s="154"/>
      <c r="B60" s="155" t="s">
        <v>81</v>
      </c>
      <c r="C60" s="208" t="s">
        <v>82</v>
      </c>
      <c r="D60" s="209"/>
      <c r="E60" s="209"/>
      <c r="F60" s="156" t="s">
        <v>202</v>
      </c>
      <c r="G60" s="157"/>
      <c r="H60" s="157"/>
      <c r="I60" s="157">
        <v>0</v>
      </c>
      <c r="J60" s="158" t="str">
        <f>IF(I75=0,"",I60/I75*100)</f>
        <v/>
      </c>
    </row>
    <row r="61" spans="1:10" ht="36.75" customHeight="1" x14ac:dyDescent="0.25">
      <c r="A61" s="154"/>
      <c r="B61" s="155" t="s">
        <v>85</v>
      </c>
      <c r="C61" s="208" t="s">
        <v>86</v>
      </c>
      <c r="D61" s="209"/>
      <c r="E61" s="209"/>
      <c r="F61" s="156" t="s">
        <v>202</v>
      </c>
      <c r="G61" s="157"/>
      <c r="H61" s="157"/>
      <c r="I61" s="157">
        <v>0</v>
      </c>
      <c r="J61" s="158" t="str">
        <f>IF(I75=0,"",I61/I75*100)</f>
        <v/>
      </c>
    </row>
    <row r="62" spans="1:10" ht="36.75" customHeight="1" x14ac:dyDescent="0.25">
      <c r="A62" s="154"/>
      <c r="B62" s="155" t="s">
        <v>91</v>
      </c>
      <c r="C62" s="208" t="s">
        <v>92</v>
      </c>
      <c r="D62" s="209"/>
      <c r="E62" s="209"/>
      <c r="F62" s="156" t="s">
        <v>202</v>
      </c>
      <c r="G62" s="157"/>
      <c r="H62" s="157"/>
      <c r="I62" s="157">
        <v>0</v>
      </c>
      <c r="J62" s="158" t="str">
        <f>IF(I75=0,"",I62/I75*100)</f>
        <v/>
      </c>
    </row>
    <row r="63" spans="1:10" ht="36.75" customHeight="1" x14ac:dyDescent="0.25">
      <c r="A63" s="154"/>
      <c r="B63" s="155" t="s">
        <v>95</v>
      </c>
      <c r="C63" s="208" t="s">
        <v>96</v>
      </c>
      <c r="D63" s="209"/>
      <c r="E63" s="209"/>
      <c r="F63" s="156" t="s">
        <v>202</v>
      </c>
      <c r="G63" s="157"/>
      <c r="H63" s="157"/>
      <c r="I63" s="157">
        <v>0</v>
      </c>
      <c r="J63" s="158" t="str">
        <f>IF(I75=0,"",I63/I75*100)</f>
        <v/>
      </c>
    </row>
    <row r="64" spans="1:10" ht="36.75" customHeight="1" x14ac:dyDescent="0.25">
      <c r="A64" s="154"/>
      <c r="B64" s="155" t="s">
        <v>99</v>
      </c>
      <c r="C64" s="208" t="s">
        <v>100</v>
      </c>
      <c r="D64" s="209"/>
      <c r="E64" s="209"/>
      <c r="F64" s="156" t="s">
        <v>202</v>
      </c>
      <c r="G64" s="157"/>
      <c r="H64" s="157"/>
      <c r="I64" s="157">
        <v>0</v>
      </c>
      <c r="J64" s="158" t="str">
        <f>IF(I75=0,"",I64/I75*100)</f>
        <v/>
      </c>
    </row>
    <row r="65" spans="1:10" ht="36.75" customHeight="1" x14ac:dyDescent="0.25">
      <c r="A65" s="154"/>
      <c r="B65" s="155" t="s">
        <v>119</v>
      </c>
      <c r="C65" s="208" t="s">
        <v>120</v>
      </c>
      <c r="D65" s="209"/>
      <c r="E65" s="209"/>
      <c r="F65" s="156" t="s">
        <v>202</v>
      </c>
      <c r="G65" s="157"/>
      <c r="H65" s="157"/>
      <c r="I65" s="157">
        <v>0</v>
      </c>
      <c r="J65" s="158" t="str">
        <f>IF(I75=0,"",I65/I75*100)</f>
        <v/>
      </c>
    </row>
    <row r="66" spans="1:10" ht="36.75" customHeight="1" x14ac:dyDescent="0.25">
      <c r="A66" s="154"/>
      <c r="B66" s="155" t="s">
        <v>131</v>
      </c>
      <c r="C66" s="208" t="s">
        <v>132</v>
      </c>
      <c r="D66" s="209"/>
      <c r="E66" s="209"/>
      <c r="F66" s="156" t="s">
        <v>202</v>
      </c>
      <c r="G66" s="157"/>
      <c r="H66" s="157"/>
      <c r="I66" s="157">
        <v>0</v>
      </c>
      <c r="J66" s="158" t="str">
        <f>IF(I75=0,"",I66/I75*100)</f>
        <v/>
      </c>
    </row>
    <row r="67" spans="1:10" ht="36.75" customHeight="1" x14ac:dyDescent="0.25">
      <c r="A67" s="154"/>
      <c r="B67" s="155" t="s">
        <v>135</v>
      </c>
      <c r="C67" s="208" t="s">
        <v>136</v>
      </c>
      <c r="D67" s="209"/>
      <c r="E67" s="209"/>
      <c r="F67" s="156" t="s">
        <v>202</v>
      </c>
      <c r="G67" s="157"/>
      <c r="H67" s="157"/>
      <c r="I67" s="157">
        <v>0</v>
      </c>
      <c r="J67" s="158" t="str">
        <f>IF(I75=0,"",I67/I75*100)</f>
        <v/>
      </c>
    </row>
    <row r="68" spans="1:10" ht="36.75" customHeight="1" x14ac:dyDescent="0.25">
      <c r="A68" s="154"/>
      <c r="B68" s="155" t="s">
        <v>145</v>
      </c>
      <c r="C68" s="208" t="s">
        <v>146</v>
      </c>
      <c r="D68" s="209"/>
      <c r="E68" s="209"/>
      <c r="F68" s="156" t="s">
        <v>202</v>
      </c>
      <c r="G68" s="157"/>
      <c r="H68" s="157"/>
      <c r="I68" s="157">
        <v>0</v>
      </c>
      <c r="J68" s="158" t="str">
        <f>IF(I75=0,"",I68/I75*100)</f>
        <v/>
      </c>
    </row>
    <row r="69" spans="1:10" ht="36.75" customHeight="1" x14ac:dyDescent="0.25">
      <c r="A69" s="154"/>
      <c r="B69" s="155" t="s">
        <v>149</v>
      </c>
      <c r="C69" s="208" t="s">
        <v>150</v>
      </c>
      <c r="D69" s="209"/>
      <c r="E69" s="209"/>
      <c r="F69" s="156" t="s">
        <v>202</v>
      </c>
      <c r="G69" s="157"/>
      <c r="H69" s="157"/>
      <c r="I69" s="157">
        <v>0</v>
      </c>
      <c r="J69" s="158" t="str">
        <f>IF(I75=0,"",I69/I75*100)</f>
        <v/>
      </c>
    </row>
    <row r="70" spans="1:10" ht="36.75" customHeight="1" x14ac:dyDescent="0.25">
      <c r="A70" s="154"/>
      <c r="B70" s="155" t="s">
        <v>155</v>
      </c>
      <c r="C70" s="208" t="s">
        <v>156</v>
      </c>
      <c r="D70" s="209"/>
      <c r="E70" s="209"/>
      <c r="F70" s="156" t="s">
        <v>202</v>
      </c>
      <c r="G70" s="157"/>
      <c r="H70" s="157"/>
      <c r="I70" s="157">
        <v>0</v>
      </c>
      <c r="J70" s="158" t="str">
        <f>IF(I75=0,"",I70/I75*100)</f>
        <v/>
      </c>
    </row>
    <row r="71" spans="1:10" ht="36.75" customHeight="1" x14ac:dyDescent="0.25">
      <c r="A71" s="154"/>
      <c r="B71" s="155" t="s">
        <v>162</v>
      </c>
      <c r="C71" s="208" t="s">
        <v>163</v>
      </c>
      <c r="D71" s="209"/>
      <c r="E71" s="209"/>
      <c r="F71" s="156" t="s">
        <v>202</v>
      </c>
      <c r="G71" s="157"/>
      <c r="H71" s="157"/>
      <c r="I71" s="157">
        <v>0</v>
      </c>
      <c r="J71" s="158" t="str">
        <f>IF(I75=0,"",I71/I75*100)</f>
        <v/>
      </c>
    </row>
    <row r="72" spans="1:10" ht="36.75" customHeight="1" x14ac:dyDescent="0.25">
      <c r="A72" s="154"/>
      <c r="B72" s="155" t="s">
        <v>168</v>
      </c>
      <c r="C72" s="208" t="s">
        <v>169</v>
      </c>
      <c r="D72" s="209"/>
      <c r="E72" s="209"/>
      <c r="F72" s="156" t="s">
        <v>203</v>
      </c>
      <c r="G72" s="157"/>
      <c r="H72" s="157"/>
      <c r="I72" s="157">
        <v>0</v>
      </c>
      <c r="J72" s="158" t="str">
        <f>IF(I75=0,"",I72/I75*100)</f>
        <v/>
      </c>
    </row>
    <row r="73" spans="1:10" ht="36.75" customHeight="1" x14ac:dyDescent="0.25">
      <c r="A73" s="154"/>
      <c r="B73" s="155" t="s">
        <v>174</v>
      </c>
      <c r="C73" s="208" t="s">
        <v>175</v>
      </c>
      <c r="D73" s="209"/>
      <c r="E73" s="209"/>
      <c r="F73" s="156" t="s">
        <v>203</v>
      </c>
      <c r="G73" s="157"/>
      <c r="H73" s="157"/>
      <c r="I73" s="157">
        <v>0</v>
      </c>
      <c r="J73" s="158" t="str">
        <f>IF(I75=0,"",I73/I75*100)</f>
        <v/>
      </c>
    </row>
    <row r="74" spans="1:10" ht="36.75" customHeight="1" x14ac:dyDescent="0.25">
      <c r="A74" s="154"/>
      <c r="B74" s="155" t="s">
        <v>177</v>
      </c>
      <c r="C74" s="208" t="s">
        <v>178</v>
      </c>
      <c r="D74" s="209"/>
      <c r="E74" s="209"/>
      <c r="F74" s="156" t="s">
        <v>235</v>
      </c>
      <c r="G74" s="157"/>
      <c r="H74" s="157"/>
      <c r="I74" s="157">
        <v>0</v>
      </c>
      <c r="J74" s="158" t="str">
        <f>IF(I75=0,"",I74/I75*100)</f>
        <v/>
      </c>
    </row>
    <row r="75" spans="1:10" ht="25.5" customHeight="1" x14ac:dyDescent="0.25">
      <c r="A75" s="159"/>
      <c r="B75" s="160" t="s">
        <v>227</v>
      </c>
      <c r="C75" s="161"/>
      <c r="D75" s="162"/>
      <c r="E75" s="162"/>
      <c r="F75" s="163"/>
      <c r="G75" s="164"/>
      <c r="H75" s="164"/>
      <c r="I75" s="164">
        <f>SUM(I49:I74)</f>
        <v>0</v>
      </c>
      <c r="J75" s="165">
        <f>SUM(J49:J74)</f>
        <v>0</v>
      </c>
    </row>
    <row r="76" spans="1:10" x14ac:dyDescent="0.25">
      <c r="F76" s="166"/>
      <c r="G76" s="166"/>
      <c r="H76" s="166"/>
      <c r="I76" s="166"/>
      <c r="J76" s="167"/>
    </row>
    <row r="77" spans="1:10" x14ac:dyDescent="0.25">
      <c r="F77" s="166"/>
      <c r="G77" s="166"/>
      <c r="H77" s="166"/>
      <c r="I77" s="166"/>
      <c r="J77" s="167"/>
    </row>
    <row r="78" spans="1:10" x14ac:dyDescent="0.25">
      <c r="F78" s="166"/>
      <c r="G78" s="166"/>
      <c r="H78" s="166"/>
      <c r="I78" s="166"/>
      <c r="J78" s="167"/>
    </row>
  </sheetData>
  <mergeCells count="71"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70:E70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52:E52"/>
    <mergeCell ref="G29:I29"/>
    <mergeCell ref="D34:E34"/>
    <mergeCell ref="G34:I34"/>
    <mergeCell ref="D35:E35"/>
    <mergeCell ref="C39:E39"/>
    <mergeCell ref="C40:E40"/>
    <mergeCell ref="C41:E41"/>
    <mergeCell ref="B42:E42"/>
    <mergeCell ref="C49:E49"/>
    <mergeCell ref="C50:E50"/>
    <mergeCell ref="C51:E51"/>
    <mergeCell ref="G28:I28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E18:F18"/>
    <mergeCell ref="G18:H18"/>
    <mergeCell ref="I18:J18"/>
    <mergeCell ref="E19:F19"/>
    <mergeCell ref="G19:H19"/>
    <mergeCell ref="I19:J19"/>
    <mergeCell ref="I15:J15"/>
    <mergeCell ref="E16:F16"/>
    <mergeCell ref="G16:H16"/>
    <mergeCell ref="I16:J16"/>
    <mergeCell ref="E17:F17"/>
    <mergeCell ref="G17:H17"/>
    <mergeCell ref="I17:J17"/>
    <mergeCell ref="E7:G7"/>
    <mergeCell ref="D11:G11"/>
    <mergeCell ref="D12:G12"/>
    <mergeCell ref="E13:G13"/>
    <mergeCell ref="E15:F15"/>
    <mergeCell ref="G15:H15"/>
    <mergeCell ref="D6:G6"/>
    <mergeCell ref="B1:J1"/>
    <mergeCell ref="E2:J2"/>
    <mergeCell ref="E3:J3"/>
    <mergeCell ref="E4:J4"/>
    <mergeCell ref="D5:G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2A79-1666-4778-958D-A33AC7BAAB92}">
  <sheetPr>
    <outlinePr summaryBelow="0"/>
  </sheetPr>
  <dimension ref="A1:AQ5002"/>
  <sheetViews>
    <sheetView workbookViewId="0">
      <pane ySplit="7" topLeftCell="A8" activePane="bottomLeft" state="frozen"/>
      <selection pane="bottomLeft" activeCell="Z9" sqref="Z9"/>
    </sheetView>
  </sheetViews>
  <sheetFormatPr defaultRowHeight="13.2" outlineLevelRow="1" x14ac:dyDescent="0.25"/>
  <cols>
    <col min="1" max="1" width="3.44140625" customWidth="1"/>
    <col min="2" max="2" width="12.6640625" style="3" customWidth="1"/>
    <col min="3" max="3" width="38.33203125" style="3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0" t="s">
        <v>0</v>
      </c>
      <c r="B1" s="220"/>
      <c r="C1" s="220"/>
      <c r="D1" s="220"/>
      <c r="E1" s="220"/>
      <c r="F1" s="220"/>
      <c r="G1" s="220"/>
      <c r="P1" t="s">
        <v>1</v>
      </c>
    </row>
    <row r="2" spans="1:43" ht="25.05" customHeight="1" x14ac:dyDescent="0.25">
      <c r="A2" s="1" t="s">
        <v>2</v>
      </c>
      <c r="B2" s="2"/>
      <c r="C2" s="221"/>
      <c r="D2" s="222"/>
      <c r="E2" s="222"/>
      <c r="F2" s="222"/>
      <c r="G2" s="223"/>
      <c r="P2" t="s">
        <v>3</v>
      </c>
    </row>
    <row r="3" spans="1:43" ht="25.05" customHeight="1" x14ac:dyDescent="0.25">
      <c r="A3" s="1" t="s">
        <v>4</v>
      </c>
      <c r="B3" s="2"/>
      <c r="C3" s="221"/>
      <c r="D3" s="222"/>
      <c r="E3" s="222"/>
      <c r="F3" s="222"/>
      <c r="G3" s="223"/>
      <c r="L3" s="3" t="s">
        <v>3</v>
      </c>
      <c r="P3" t="s">
        <v>5</v>
      </c>
    </row>
    <row r="4" spans="1:43" ht="25.05" customHeight="1" x14ac:dyDescent="0.25">
      <c r="A4" s="4" t="s">
        <v>6</v>
      </c>
      <c r="B4" s="5"/>
      <c r="C4" s="224" t="s">
        <v>7</v>
      </c>
      <c r="D4" s="225"/>
      <c r="E4" s="225"/>
      <c r="F4" s="225"/>
      <c r="G4" s="226"/>
      <c r="P4" t="s">
        <v>8</v>
      </c>
    </row>
    <row r="5" spans="1:43" x14ac:dyDescent="0.25">
      <c r="D5" s="6"/>
    </row>
    <row r="6" spans="1:43" x14ac:dyDescent="0.25">
      <c r="A6" s="7" t="s">
        <v>9</v>
      </c>
      <c r="B6" s="8" t="s">
        <v>10</v>
      </c>
      <c r="C6" s="8" t="s">
        <v>11</v>
      </c>
      <c r="D6" s="9" t="s">
        <v>12</v>
      </c>
      <c r="E6" s="7" t="s">
        <v>13</v>
      </c>
      <c r="F6" s="10" t="s">
        <v>14</v>
      </c>
      <c r="G6" s="7" t="s">
        <v>15</v>
      </c>
    </row>
    <row r="7" spans="1:43" hidden="1" x14ac:dyDescent="0.25">
      <c r="A7" s="11"/>
      <c r="B7" s="12"/>
      <c r="C7" s="12"/>
      <c r="D7" s="13"/>
      <c r="E7" s="14"/>
      <c r="F7" s="15"/>
      <c r="G7" s="15"/>
    </row>
    <row r="8" spans="1:43" x14ac:dyDescent="0.25">
      <c r="A8" s="16" t="s">
        <v>17</v>
      </c>
      <c r="B8" s="17" t="s">
        <v>18</v>
      </c>
      <c r="C8" s="18" t="s">
        <v>19</v>
      </c>
      <c r="D8" s="19"/>
      <c r="E8" s="20"/>
      <c r="F8" s="21"/>
      <c r="G8" s="22">
        <f>SUMIF(P9:P9,"&lt;&gt;NOR",G9:G9)</f>
        <v>0</v>
      </c>
      <c r="P8" t="s">
        <v>20</v>
      </c>
    </row>
    <row r="9" spans="1:43" ht="20.399999999999999" outlineLevel="1" x14ac:dyDescent="0.25">
      <c r="A9" s="23">
        <v>1</v>
      </c>
      <c r="B9" s="24" t="s">
        <v>21</v>
      </c>
      <c r="C9" s="25" t="s">
        <v>22</v>
      </c>
      <c r="D9" s="26" t="s">
        <v>23</v>
      </c>
      <c r="E9" s="27">
        <v>14</v>
      </c>
      <c r="F9" s="28">
        <v>0</v>
      </c>
      <c r="G9" s="29">
        <f>ROUND(E9*F9,2)</f>
        <v>0</v>
      </c>
      <c r="H9" s="30"/>
      <c r="I9" s="30"/>
      <c r="J9" s="30"/>
      <c r="K9" s="30"/>
      <c r="L9" s="30"/>
      <c r="M9" s="30"/>
      <c r="N9" s="30"/>
      <c r="O9" s="30"/>
      <c r="P9" s="30" t="s">
        <v>24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3" x14ac:dyDescent="0.25">
      <c r="A10" s="16" t="s">
        <v>17</v>
      </c>
      <c r="B10" s="17" t="s">
        <v>25</v>
      </c>
      <c r="C10" s="18" t="s">
        <v>26</v>
      </c>
      <c r="D10" s="19"/>
      <c r="E10" s="20"/>
      <c r="F10" s="21"/>
      <c r="G10" s="22">
        <f>SUMIF(P11:P11,"&lt;&gt;NOR",G11:G11)</f>
        <v>0</v>
      </c>
      <c r="P10" t="s">
        <v>20</v>
      </c>
    </row>
    <row r="11" spans="1:43" outlineLevel="1" x14ac:dyDescent="0.25">
      <c r="A11" s="23">
        <v>2</v>
      </c>
      <c r="B11" s="24" t="s">
        <v>27</v>
      </c>
      <c r="C11" s="25" t="s">
        <v>28</v>
      </c>
      <c r="D11" s="26" t="s">
        <v>23</v>
      </c>
      <c r="E11" s="27">
        <v>55</v>
      </c>
      <c r="F11" s="28">
        <v>0</v>
      </c>
      <c r="G11" s="29">
        <f>ROUND(E11*F11,2)</f>
        <v>0</v>
      </c>
      <c r="H11" s="30"/>
      <c r="I11" s="30"/>
      <c r="J11" s="30"/>
      <c r="K11" s="30"/>
      <c r="L11" s="30"/>
      <c r="M11" s="30"/>
      <c r="N11" s="30"/>
      <c r="O11" s="30"/>
      <c r="P11" s="30" t="s">
        <v>24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</row>
    <row r="12" spans="1:43" x14ac:dyDescent="0.25">
      <c r="A12" s="16" t="s">
        <v>17</v>
      </c>
      <c r="B12" s="17" t="s">
        <v>29</v>
      </c>
      <c r="C12" s="18" t="s">
        <v>30</v>
      </c>
      <c r="D12" s="19"/>
      <c r="E12" s="20"/>
      <c r="F12" s="21"/>
      <c r="G12" s="22">
        <f>SUMIF(P13:P14,"&lt;&gt;NOR",G13:G14)</f>
        <v>0</v>
      </c>
      <c r="P12" t="s">
        <v>20</v>
      </c>
    </row>
    <row r="13" spans="1:43" outlineLevel="1" x14ac:dyDescent="0.25">
      <c r="A13" s="23">
        <v>3</v>
      </c>
      <c r="B13" s="24" t="s">
        <v>31</v>
      </c>
      <c r="C13" s="25" t="s">
        <v>32</v>
      </c>
      <c r="D13" s="26" t="s">
        <v>23</v>
      </c>
      <c r="E13" s="27">
        <v>188</v>
      </c>
      <c r="F13" s="28">
        <v>0</v>
      </c>
      <c r="G13" s="29">
        <f>ROUND(E13*F13,2)</f>
        <v>0</v>
      </c>
      <c r="H13" s="30"/>
      <c r="I13" s="30"/>
      <c r="J13" s="30"/>
      <c r="K13" s="30"/>
      <c r="L13" s="30"/>
      <c r="M13" s="30"/>
      <c r="N13" s="30"/>
      <c r="O13" s="30"/>
      <c r="P13" s="30" t="s">
        <v>24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</row>
    <row r="14" spans="1:43" outlineLevel="1" x14ac:dyDescent="0.25">
      <c r="A14" s="23">
        <v>4</v>
      </c>
      <c r="B14" s="24" t="s">
        <v>33</v>
      </c>
      <c r="C14" s="25" t="s">
        <v>34</v>
      </c>
      <c r="D14" s="26" t="s">
        <v>23</v>
      </c>
      <c r="E14" s="27">
        <v>40</v>
      </c>
      <c r="F14" s="28">
        <v>0</v>
      </c>
      <c r="G14" s="29">
        <f>ROUND(E14*F14,2)</f>
        <v>0</v>
      </c>
      <c r="H14" s="30"/>
      <c r="I14" s="30"/>
      <c r="J14" s="30"/>
      <c r="K14" s="30"/>
      <c r="L14" s="30"/>
      <c r="M14" s="30"/>
      <c r="N14" s="30"/>
      <c r="O14" s="30"/>
      <c r="P14" s="30" t="s">
        <v>24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x14ac:dyDescent="0.25">
      <c r="A15" s="16" t="s">
        <v>17</v>
      </c>
      <c r="B15" s="17" t="s">
        <v>35</v>
      </c>
      <c r="C15" s="18" t="s">
        <v>36</v>
      </c>
      <c r="D15" s="19"/>
      <c r="E15" s="20"/>
      <c r="F15" s="21"/>
      <c r="G15" s="22">
        <f>SUMIF(P16:P16,"&lt;&gt;NOR",G16:G16)</f>
        <v>0</v>
      </c>
      <c r="P15" t="s">
        <v>20</v>
      </c>
    </row>
    <row r="16" spans="1:43" ht="20.399999999999999" outlineLevel="1" x14ac:dyDescent="0.25">
      <c r="A16" s="23">
        <v>5</v>
      </c>
      <c r="B16" s="24" t="s">
        <v>37</v>
      </c>
      <c r="C16" s="25" t="s">
        <v>38</v>
      </c>
      <c r="D16" s="26" t="s">
        <v>23</v>
      </c>
      <c r="E16" s="27">
        <v>188</v>
      </c>
      <c r="F16" s="28">
        <v>0</v>
      </c>
      <c r="G16" s="29">
        <f>ROUND(E16*F16,2)</f>
        <v>0</v>
      </c>
      <c r="H16" s="30"/>
      <c r="I16" s="30"/>
      <c r="J16" s="30"/>
      <c r="K16" s="30"/>
      <c r="L16" s="30"/>
      <c r="M16" s="30"/>
      <c r="N16" s="30"/>
      <c r="O16" s="30"/>
      <c r="P16" s="30" t="s">
        <v>24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</row>
    <row r="17" spans="1:43" x14ac:dyDescent="0.25">
      <c r="A17" s="16" t="s">
        <v>17</v>
      </c>
      <c r="B17" s="17" t="s">
        <v>39</v>
      </c>
      <c r="C17" s="18" t="s">
        <v>40</v>
      </c>
      <c r="D17" s="19"/>
      <c r="E17" s="20"/>
      <c r="F17" s="21"/>
      <c r="G17" s="22">
        <f>SUMIF(P18:P18,"&lt;&gt;NOR",G18:G18)</f>
        <v>0</v>
      </c>
      <c r="P17" t="s">
        <v>20</v>
      </c>
    </row>
    <row r="18" spans="1:43" ht="20.399999999999999" outlineLevel="1" x14ac:dyDescent="0.25">
      <c r="A18" s="23">
        <v>6</v>
      </c>
      <c r="B18" s="24" t="s">
        <v>41</v>
      </c>
      <c r="C18" s="25" t="s">
        <v>42</v>
      </c>
      <c r="D18" s="26" t="s">
        <v>23</v>
      </c>
      <c r="E18" s="27">
        <v>3</v>
      </c>
      <c r="F18" s="28">
        <v>0</v>
      </c>
      <c r="G18" s="29">
        <f>ROUND(E18*F18,2)</f>
        <v>0</v>
      </c>
      <c r="H18" s="30"/>
      <c r="I18" s="30"/>
      <c r="J18" s="30"/>
      <c r="K18" s="30"/>
      <c r="L18" s="30"/>
      <c r="M18" s="30"/>
      <c r="N18" s="30"/>
      <c r="O18" s="30"/>
      <c r="P18" s="30" t="s">
        <v>24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</row>
    <row r="19" spans="1:43" x14ac:dyDescent="0.25">
      <c r="A19" s="16" t="s">
        <v>17</v>
      </c>
      <c r="B19" s="17" t="s">
        <v>43</v>
      </c>
      <c r="C19" s="18" t="s">
        <v>44</v>
      </c>
      <c r="D19" s="19"/>
      <c r="E19" s="20"/>
      <c r="F19" s="21"/>
      <c r="G19" s="22">
        <f>SUMIF(P20:P21,"&lt;&gt;NOR",G20:G21)</f>
        <v>0</v>
      </c>
      <c r="P19" t="s">
        <v>20</v>
      </c>
    </row>
    <row r="20" spans="1:43" outlineLevel="1" x14ac:dyDescent="0.25">
      <c r="A20" s="23">
        <v>7</v>
      </c>
      <c r="B20" s="24" t="s">
        <v>45</v>
      </c>
      <c r="C20" s="25" t="s">
        <v>46</v>
      </c>
      <c r="D20" s="26" t="s">
        <v>47</v>
      </c>
      <c r="E20" s="27">
        <v>1</v>
      </c>
      <c r="F20" s="28">
        <v>0</v>
      </c>
      <c r="G20" s="29">
        <f>ROUND(E20*F20,2)</f>
        <v>0</v>
      </c>
      <c r="H20" s="30"/>
      <c r="I20" s="30"/>
      <c r="J20" s="30"/>
      <c r="K20" s="30"/>
      <c r="L20" s="30"/>
      <c r="M20" s="30"/>
      <c r="N20" s="30"/>
      <c r="O20" s="30"/>
      <c r="P20" s="30" t="s">
        <v>24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ht="20.399999999999999" outlineLevel="1" x14ac:dyDescent="0.25">
      <c r="A21" s="23">
        <v>8</v>
      </c>
      <c r="B21" s="24" t="s">
        <v>48</v>
      </c>
      <c r="C21" s="25" t="s">
        <v>49</v>
      </c>
      <c r="D21" s="26" t="s">
        <v>23</v>
      </c>
      <c r="E21" s="27">
        <v>55</v>
      </c>
      <c r="F21" s="28">
        <v>0</v>
      </c>
      <c r="G21" s="29">
        <f>ROUND(E21*F21,2)</f>
        <v>0</v>
      </c>
      <c r="H21" s="30"/>
      <c r="I21" s="30"/>
      <c r="J21" s="30"/>
      <c r="K21" s="30"/>
      <c r="L21" s="30"/>
      <c r="M21" s="30"/>
      <c r="N21" s="30"/>
      <c r="O21" s="30"/>
      <c r="P21" s="30" t="s">
        <v>24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1:43" x14ac:dyDescent="0.25">
      <c r="A22" s="16" t="s">
        <v>17</v>
      </c>
      <c r="B22" s="17" t="s">
        <v>50</v>
      </c>
      <c r="C22" s="18" t="s">
        <v>51</v>
      </c>
      <c r="D22" s="19"/>
      <c r="E22" s="20"/>
      <c r="F22" s="21"/>
      <c r="G22" s="22">
        <f>SUMIF(P23:P24,"&lt;&gt;NOR",G23:G24)</f>
        <v>0</v>
      </c>
      <c r="P22" t="s">
        <v>20</v>
      </c>
    </row>
    <row r="23" spans="1:43" ht="20.399999999999999" outlineLevel="1" x14ac:dyDescent="0.25">
      <c r="A23" s="23">
        <v>9</v>
      </c>
      <c r="B23" s="24" t="s">
        <v>52</v>
      </c>
      <c r="C23" s="25" t="s">
        <v>53</v>
      </c>
      <c r="D23" s="26" t="s">
        <v>54</v>
      </c>
      <c r="E23" s="27">
        <v>3</v>
      </c>
      <c r="F23" s="28">
        <v>0</v>
      </c>
      <c r="G23" s="29">
        <f>ROUND(E23*F23,2)</f>
        <v>0</v>
      </c>
      <c r="H23" s="30"/>
      <c r="I23" s="30"/>
      <c r="J23" s="30"/>
      <c r="K23" s="30"/>
      <c r="L23" s="30"/>
      <c r="M23" s="30"/>
      <c r="N23" s="30"/>
      <c r="O23" s="30"/>
      <c r="P23" s="30" t="s">
        <v>24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</row>
    <row r="24" spans="1:43" ht="20.399999999999999" outlineLevel="1" x14ac:dyDescent="0.25">
      <c r="A24" s="23">
        <v>10</v>
      </c>
      <c r="B24" s="24" t="s">
        <v>55</v>
      </c>
      <c r="C24" s="25" t="s">
        <v>56</v>
      </c>
      <c r="D24" s="26" t="s">
        <v>57</v>
      </c>
      <c r="E24" s="27">
        <v>5</v>
      </c>
      <c r="F24" s="28">
        <v>0</v>
      </c>
      <c r="G24" s="29">
        <f>ROUND(E24*F24,2)</f>
        <v>0</v>
      </c>
      <c r="H24" s="30"/>
      <c r="I24" s="30"/>
      <c r="J24" s="30"/>
      <c r="K24" s="30"/>
      <c r="L24" s="30"/>
      <c r="M24" s="30"/>
      <c r="N24" s="30"/>
      <c r="O24" s="30"/>
      <c r="P24" s="30" t="s">
        <v>24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</row>
    <row r="25" spans="1:43" x14ac:dyDescent="0.25">
      <c r="A25" s="16" t="s">
        <v>17</v>
      </c>
      <c r="B25" s="17" t="s">
        <v>58</v>
      </c>
      <c r="C25" s="18" t="s">
        <v>59</v>
      </c>
      <c r="D25" s="19"/>
      <c r="E25" s="20"/>
      <c r="F25" s="21"/>
      <c r="G25" s="22">
        <f>SUMIF(P26:P26,"&lt;&gt;NOR",G26:G26)</f>
        <v>0</v>
      </c>
      <c r="P25" t="s">
        <v>20</v>
      </c>
    </row>
    <row r="26" spans="1:43" outlineLevel="1" x14ac:dyDescent="0.25">
      <c r="A26" s="23">
        <v>11</v>
      </c>
      <c r="B26" s="24" t="s">
        <v>60</v>
      </c>
      <c r="C26" s="25" t="s">
        <v>61</v>
      </c>
      <c r="D26" s="26" t="s">
        <v>23</v>
      </c>
      <c r="E26" s="27">
        <v>36</v>
      </c>
      <c r="F26" s="28">
        <v>0</v>
      </c>
      <c r="G26" s="29">
        <f>ROUND(E26*F26,2)</f>
        <v>0</v>
      </c>
      <c r="H26" s="30"/>
      <c r="I26" s="30"/>
      <c r="J26" s="30"/>
      <c r="K26" s="30"/>
      <c r="L26" s="30"/>
      <c r="M26" s="30"/>
      <c r="N26" s="30"/>
      <c r="O26" s="30"/>
      <c r="P26" s="30" t="s">
        <v>24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</row>
    <row r="27" spans="1:43" ht="26.4" x14ac:dyDescent="0.25">
      <c r="A27" s="16" t="s">
        <v>17</v>
      </c>
      <c r="B27" s="17" t="s">
        <v>62</v>
      </c>
      <c r="C27" s="18" t="s">
        <v>63</v>
      </c>
      <c r="D27" s="19"/>
      <c r="E27" s="20"/>
      <c r="F27" s="21"/>
      <c r="G27" s="22">
        <f>SUMIF(P28:P28,"&lt;&gt;NOR",G28:G28)</f>
        <v>0</v>
      </c>
      <c r="P27" t="s">
        <v>20</v>
      </c>
    </row>
    <row r="28" spans="1:43" outlineLevel="1" x14ac:dyDescent="0.25">
      <c r="A28" s="23">
        <v>12</v>
      </c>
      <c r="B28" s="24" t="s">
        <v>64</v>
      </c>
      <c r="C28" s="25" t="s">
        <v>65</v>
      </c>
      <c r="D28" s="26" t="s">
        <v>23</v>
      </c>
      <c r="E28" s="27">
        <v>36</v>
      </c>
      <c r="F28" s="28">
        <v>0</v>
      </c>
      <c r="G28" s="29">
        <f>ROUND(E28*F28,2)</f>
        <v>0</v>
      </c>
      <c r="H28" s="30"/>
      <c r="I28" s="30"/>
      <c r="J28" s="30"/>
      <c r="K28" s="30"/>
      <c r="L28" s="30"/>
      <c r="M28" s="30"/>
      <c r="N28" s="30"/>
      <c r="O28" s="30"/>
      <c r="P28" s="30" t="s">
        <v>24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</row>
    <row r="29" spans="1:43" x14ac:dyDescent="0.25">
      <c r="A29" s="16" t="s">
        <v>17</v>
      </c>
      <c r="B29" s="17" t="s">
        <v>66</v>
      </c>
      <c r="C29" s="18" t="s">
        <v>67</v>
      </c>
      <c r="D29" s="19"/>
      <c r="E29" s="20"/>
      <c r="F29" s="21"/>
      <c r="G29" s="22">
        <f>SUMIF(P30:P33,"&lt;&gt;NOR",G30:G33)</f>
        <v>0</v>
      </c>
      <c r="P29" t="s">
        <v>20</v>
      </c>
    </row>
    <row r="30" spans="1:43" outlineLevel="1" x14ac:dyDescent="0.25">
      <c r="A30" s="23">
        <v>13</v>
      </c>
      <c r="B30" s="24" t="s">
        <v>68</v>
      </c>
      <c r="C30" s="25" t="s">
        <v>69</v>
      </c>
      <c r="D30" s="26" t="s">
        <v>23</v>
      </c>
      <c r="E30" s="27">
        <v>15</v>
      </c>
      <c r="F30" s="28">
        <v>0</v>
      </c>
      <c r="G30" s="29">
        <f>ROUND(E30*F30,2)</f>
        <v>0</v>
      </c>
      <c r="H30" s="30"/>
      <c r="I30" s="30"/>
      <c r="J30" s="30"/>
      <c r="K30" s="30"/>
      <c r="L30" s="30"/>
      <c r="M30" s="30"/>
      <c r="N30" s="30"/>
      <c r="O30" s="30"/>
      <c r="P30" s="30" t="s">
        <v>24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1:43" outlineLevel="1" x14ac:dyDescent="0.25">
      <c r="A31" s="23">
        <v>14</v>
      </c>
      <c r="B31" s="24" t="s">
        <v>70</v>
      </c>
      <c r="C31" s="25" t="s">
        <v>71</v>
      </c>
      <c r="D31" s="26" t="s">
        <v>23</v>
      </c>
      <c r="E31" s="27">
        <v>6</v>
      </c>
      <c r="F31" s="28">
        <v>0</v>
      </c>
      <c r="G31" s="29">
        <f>ROUND(E31*F31,2)</f>
        <v>0</v>
      </c>
      <c r="H31" s="30"/>
      <c r="I31" s="30"/>
      <c r="J31" s="30"/>
      <c r="K31" s="30"/>
      <c r="L31" s="30"/>
      <c r="M31" s="30"/>
      <c r="N31" s="30"/>
      <c r="O31" s="30"/>
      <c r="P31" s="30" t="s">
        <v>24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</row>
    <row r="32" spans="1:43" outlineLevel="1" x14ac:dyDescent="0.25">
      <c r="A32" s="23">
        <v>15</v>
      </c>
      <c r="B32" s="24" t="s">
        <v>72</v>
      </c>
      <c r="C32" s="25" t="s">
        <v>73</v>
      </c>
      <c r="D32" s="26" t="s">
        <v>23</v>
      </c>
      <c r="E32" s="27">
        <v>40</v>
      </c>
      <c r="F32" s="28">
        <v>0</v>
      </c>
      <c r="G32" s="29">
        <f>ROUND(E32*F32,2)</f>
        <v>0</v>
      </c>
      <c r="H32" s="30"/>
      <c r="I32" s="30"/>
      <c r="J32" s="30"/>
      <c r="K32" s="30"/>
      <c r="L32" s="30"/>
      <c r="M32" s="30"/>
      <c r="N32" s="30"/>
      <c r="O32" s="30"/>
      <c r="P32" s="30" t="s">
        <v>24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</row>
    <row r="33" spans="1:43" outlineLevel="1" x14ac:dyDescent="0.25">
      <c r="A33" s="23">
        <v>16</v>
      </c>
      <c r="B33" s="24" t="s">
        <v>74</v>
      </c>
      <c r="C33" s="25" t="s">
        <v>75</v>
      </c>
      <c r="D33" s="26" t="s">
        <v>23</v>
      </c>
      <c r="E33" s="27">
        <v>32</v>
      </c>
      <c r="F33" s="28">
        <v>0</v>
      </c>
      <c r="G33" s="29">
        <f>ROUND(E33*F33,2)</f>
        <v>0</v>
      </c>
      <c r="H33" s="30"/>
      <c r="I33" s="30"/>
      <c r="J33" s="30"/>
      <c r="K33" s="30"/>
      <c r="L33" s="30"/>
      <c r="M33" s="30"/>
      <c r="N33" s="30"/>
      <c r="O33" s="30"/>
      <c r="P33" s="30" t="s">
        <v>24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</row>
    <row r="34" spans="1:43" x14ac:dyDescent="0.25">
      <c r="A34" s="16" t="s">
        <v>17</v>
      </c>
      <c r="B34" s="17" t="s">
        <v>76</v>
      </c>
      <c r="C34" s="18" t="s">
        <v>77</v>
      </c>
      <c r="D34" s="19"/>
      <c r="E34" s="20"/>
      <c r="F34" s="21"/>
      <c r="G34" s="22">
        <f>SUMIF(P35:P35,"&lt;&gt;NOR",G35:G35)</f>
        <v>0</v>
      </c>
      <c r="P34" t="s">
        <v>20</v>
      </c>
    </row>
    <row r="35" spans="1:43" outlineLevel="1" x14ac:dyDescent="0.25">
      <c r="A35" s="23">
        <v>17</v>
      </c>
      <c r="B35" s="24" t="s">
        <v>78</v>
      </c>
      <c r="C35" s="25" t="s">
        <v>79</v>
      </c>
      <c r="D35" s="26" t="s">
        <v>80</v>
      </c>
      <c r="E35" s="27">
        <v>2.9521999999999999</v>
      </c>
      <c r="F35" s="28">
        <v>0</v>
      </c>
      <c r="G35" s="29">
        <f>ROUND(E35*F35,2)</f>
        <v>0</v>
      </c>
      <c r="H35" s="30"/>
      <c r="I35" s="30"/>
      <c r="J35" s="30"/>
      <c r="K35" s="30"/>
      <c r="L35" s="30"/>
      <c r="M35" s="30"/>
      <c r="N35" s="30"/>
      <c r="O35" s="30"/>
      <c r="P35" s="30" t="s">
        <v>24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</row>
    <row r="36" spans="1:43" x14ac:dyDescent="0.25">
      <c r="A36" s="16" t="s">
        <v>17</v>
      </c>
      <c r="B36" s="17" t="s">
        <v>81</v>
      </c>
      <c r="C36" s="18" t="s">
        <v>82</v>
      </c>
      <c r="D36" s="19"/>
      <c r="E36" s="20"/>
      <c r="F36" s="21"/>
      <c r="G36" s="22">
        <f>SUMIF(P37:P37,"&lt;&gt;NOR",G37:G37)</f>
        <v>0</v>
      </c>
      <c r="P36" t="s">
        <v>20</v>
      </c>
    </row>
    <row r="37" spans="1:43" outlineLevel="1" x14ac:dyDescent="0.25">
      <c r="A37" s="23">
        <v>18</v>
      </c>
      <c r="B37" s="24" t="s">
        <v>83</v>
      </c>
      <c r="C37" s="25" t="s">
        <v>84</v>
      </c>
      <c r="D37" s="26" t="s">
        <v>23</v>
      </c>
      <c r="E37" s="27">
        <v>40</v>
      </c>
      <c r="F37" s="28">
        <v>0</v>
      </c>
      <c r="G37" s="29">
        <f>ROUND(E37*F37,2)</f>
        <v>0</v>
      </c>
      <c r="H37" s="30"/>
      <c r="I37" s="30"/>
      <c r="J37" s="30"/>
      <c r="K37" s="30"/>
      <c r="L37" s="30"/>
      <c r="M37" s="30"/>
      <c r="N37" s="30"/>
      <c r="O37" s="30"/>
      <c r="P37" s="30" t="s">
        <v>24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</row>
    <row r="38" spans="1:43" x14ac:dyDescent="0.25">
      <c r="A38" s="16" t="s">
        <v>17</v>
      </c>
      <c r="B38" s="17" t="s">
        <v>85</v>
      </c>
      <c r="C38" s="18" t="s">
        <v>86</v>
      </c>
      <c r="D38" s="19"/>
      <c r="E38" s="20"/>
      <c r="F38" s="21"/>
      <c r="G38" s="22">
        <f>SUMIF(P39:P39,"&lt;&gt;NOR",G39:G39)</f>
        <v>0</v>
      </c>
      <c r="P38" t="s">
        <v>20</v>
      </c>
    </row>
    <row r="39" spans="1:43" ht="40.799999999999997" outlineLevel="1" x14ac:dyDescent="0.25">
      <c r="A39" s="23">
        <v>19</v>
      </c>
      <c r="B39" s="24" t="s">
        <v>87</v>
      </c>
      <c r="C39" s="25" t="s">
        <v>88</v>
      </c>
      <c r="D39" s="26" t="s">
        <v>89</v>
      </c>
      <c r="E39" s="27">
        <v>1</v>
      </c>
      <c r="F39" s="28">
        <v>0</v>
      </c>
      <c r="G39" s="29">
        <f>ROUND(E39*F39,2)</f>
        <v>0</v>
      </c>
      <c r="H39" s="30"/>
      <c r="I39" s="30"/>
      <c r="J39" s="30"/>
      <c r="K39" s="30"/>
      <c r="L39" s="30"/>
      <c r="M39" s="30"/>
      <c r="N39" s="30"/>
      <c r="O39" s="30"/>
      <c r="P39" s="30" t="s">
        <v>90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</row>
    <row r="40" spans="1:43" x14ac:dyDescent="0.25">
      <c r="A40" s="16" t="s">
        <v>17</v>
      </c>
      <c r="B40" s="17" t="s">
        <v>91</v>
      </c>
      <c r="C40" s="18" t="s">
        <v>92</v>
      </c>
      <c r="D40" s="19"/>
      <c r="E40" s="20"/>
      <c r="F40" s="21"/>
      <c r="G40" s="22">
        <f>SUMIF(P41:P41,"&lt;&gt;NOR",G41:G41)</f>
        <v>0</v>
      </c>
      <c r="P40" t="s">
        <v>20</v>
      </c>
    </row>
    <row r="41" spans="1:43" outlineLevel="1" x14ac:dyDescent="0.25">
      <c r="A41" s="23">
        <v>20</v>
      </c>
      <c r="B41" s="24" t="s">
        <v>93</v>
      </c>
      <c r="C41" s="25" t="s">
        <v>94</v>
      </c>
      <c r="D41" s="26" t="s">
        <v>54</v>
      </c>
      <c r="E41" s="27">
        <v>3</v>
      </c>
      <c r="F41" s="28">
        <v>0</v>
      </c>
      <c r="G41" s="29">
        <f>ROUND(E41*F41,2)</f>
        <v>0</v>
      </c>
      <c r="H41" s="30"/>
      <c r="I41" s="30"/>
      <c r="J41" s="30"/>
      <c r="K41" s="30"/>
      <c r="L41" s="30"/>
      <c r="M41" s="30"/>
      <c r="N41" s="30"/>
      <c r="O41" s="30"/>
      <c r="P41" s="30" t="s">
        <v>24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</row>
    <row r="42" spans="1:43" x14ac:dyDescent="0.25">
      <c r="A42" s="16" t="s">
        <v>17</v>
      </c>
      <c r="B42" s="17" t="s">
        <v>95</v>
      </c>
      <c r="C42" s="18" t="s">
        <v>96</v>
      </c>
      <c r="D42" s="19"/>
      <c r="E42" s="20"/>
      <c r="F42" s="21"/>
      <c r="G42" s="22">
        <f>SUMIF(P43:P43,"&lt;&gt;NOR",G43:G43)</f>
        <v>0</v>
      </c>
      <c r="P42" t="s">
        <v>20</v>
      </c>
    </row>
    <row r="43" spans="1:43" ht="20.399999999999999" outlineLevel="1" x14ac:dyDescent="0.25">
      <c r="A43" s="23">
        <v>21</v>
      </c>
      <c r="B43" s="24" t="s">
        <v>97</v>
      </c>
      <c r="C43" s="25" t="s">
        <v>98</v>
      </c>
      <c r="D43" s="26" t="s">
        <v>23</v>
      </c>
      <c r="E43" s="27">
        <v>40</v>
      </c>
      <c r="F43" s="28">
        <v>0</v>
      </c>
      <c r="G43" s="29">
        <f>ROUND(E43*F43,2)</f>
        <v>0</v>
      </c>
      <c r="H43" s="30"/>
      <c r="I43" s="30"/>
      <c r="J43" s="30"/>
      <c r="K43" s="30"/>
      <c r="L43" s="30"/>
      <c r="M43" s="30"/>
      <c r="N43" s="30"/>
      <c r="O43" s="30"/>
      <c r="P43" s="30" t="s">
        <v>24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</row>
    <row r="44" spans="1:43" x14ac:dyDescent="0.25">
      <c r="A44" s="16" t="s">
        <v>17</v>
      </c>
      <c r="B44" s="17" t="s">
        <v>99</v>
      </c>
      <c r="C44" s="18" t="s">
        <v>100</v>
      </c>
      <c r="D44" s="19"/>
      <c r="E44" s="20"/>
      <c r="F44" s="21"/>
      <c r="G44" s="22">
        <f>SUMIF(P45:P52,"&lt;&gt;NOR",G45:G52)</f>
        <v>0</v>
      </c>
      <c r="P44" t="s">
        <v>20</v>
      </c>
    </row>
    <row r="45" spans="1:43" outlineLevel="1" x14ac:dyDescent="0.25">
      <c r="A45" s="23">
        <v>22</v>
      </c>
      <c r="B45" s="24" t="s">
        <v>101</v>
      </c>
      <c r="C45" s="25" t="s">
        <v>102</v>
      </c>
      <c r="D45" s="26" t="s">
        <v>54</v>
      </c>
      <c r="E45" s="27">
        <v>3</v>
      </c>
      <c r="F45" s="28">
        <v>0</v>
      </c>
      <c r="G45" s="29">
        <f t="shared" ref="G45:G52" si="0">ROUND(E45*F45,2)</f>
        <v>0</v>
      </c>
      <c r="H45" s="30"/>
      <c r="I45" s="30"/>
      <c r="J45" s="30"/>
      <c r="K45" s="30"/>
      <c r="L45" s="30"/>
      <c r="M45" s="30"/>
      <c r="N45" s="30"/>
      <c r="O45" s="30"/>
      <c r="P45" s="30" t="s">
        <v>24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</row>
    <row r="46" spans="1:43" outlineLevel="1" x14ac:dyDescent="0.25">
      <c r="A46" s="23">
        <v>23</v>
      </c>
      <c r="B46" s="24" t="s">
        <v>103</v>
      </c>
      <c r="C46" s="25" t="s">
        <v>104</v>
      </c>
      <c r="D46" s="26" t="s">
        <v>54</v>
      </c>
      <c r="E46" s="27">
        <v>3</v>
      </c>
      <c r="F46" s="28">
        <v>0</v>
      </c>
      <c r="G46" s="29">
        <f t="shared" si="0"/>
        <v>0</v>
      </c>
      <c r="H46" s="30"/>
      <c r="I46" s="30"/>
      <c r="J46" s="30"/>
      <c r="K46" s="30"/>
      <c r="L46" s="30"/>
      <c r="M46" s="30"/>
      <c r="N46" s="30"/>
      <c r="O46" s="30"/>
      <c r="P46" s="30" t="s">
        <v>24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</row>
    <row r="47" spans="1:43" ht="30.6" outlineLevel="1" x14ac:dyDescent="0.25">
      <c r="A47" s="23">
        <v>24</v>
      </c>
      <c r="B47" s="24" t="s">
        <v>105</v>
      </c>
      <c r="C47" s="25" t="s">
        <v>106</v>
      </c>
      <c r="D47" s="26" t="s">
        <v>54</v>
      </c>
      <c r="E47" s="27">
        <v>1</v>
      </c>
      <c r="F47" s="28">
        <v>0</v>
      </c>
      <c r="G47" s="29">
        <f t="shared" si="0"/>
        <v>0</v>
      </c>
      <c r="H47" s="30"/>
      <c r="I47" s="30"/>
      <c r="J47" s="30"/>
      <c r="K47" s="30"/>
      <c r="L47" s="30"/>
      <c r="M47" s="30"/>
      <c r="N47" s="30"/>
      <c r="O47" s="30"/>
      <c r="P47" s="30" t="s">
        <v>24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</row>
    <row r="48" spans="1:43" ht="20.399999999999999" outlineLevel="1" x14ac:dyDescent="0.25">
      <c r="A48" s="23">
        <v>25</v>
      </c>
      <c r="B48" s="24" t="s">
        <v>107</v>
      </c>
      <c r="C48" s="25" t="s">
        <v>108</v>
      </c>
      <c r="D48" s="26" t="s">
        <v>54</v>
      </c>
      <c r="E48" s="27">
        <v>1</v>
      </c>
      <c r="F48" s="28">
        <v>0</v>
      </c>
      <c r="G48" s="29">
        <f t="shared" si="0"/>
        <v>0</v>
      </c>
      <c r="H48" s="30"/>
      <c r="I48" s="30"/>
      <c r="J48" s="30"/>
      <c r="K48" s="30"/>
      <c r="L48" s="30"/>
      <c r="M48" s="30"/>
      <c r="N48" s="30"/>
      <c r="O48" s="30"/>
      <c r="P48" s="30" t="s">
        <v>24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43" outlineLevel="1" x14ac:dyDescent="0.25">
      <c r="A49" s="23">
        <v>26</v>
      </c>
      <c r="B49" s="24" t="s">
        <v>109</v>
      </c>
      <c r="C49" s="25" t="s">
        <v>110</v>
      </c>
      <c r="D49" s="26" t="s">
        <v>54</v>
      </c>
      <c r="E49" s="27">
        <v>3</v>
      </c>
      <c r="F49" s="28">
        <v>0</v>
      </c>
      <c r="G49" s="29">
        <f t="shared" si="0"/>
        <v>0</v>
      </c>
      <c r="H49" s="30"/>
      <c r="I49" s="30"/>
      <c r="J49" s="30"/>
      <c r="K49" s="30"/>
      <c r="L49" s="30"/>
      <c r="M49" s="30"/>
      <c r="N49" s="30"/>
      <c r="O49" s="30"/>
      <c r="P49" s="30" t="s">
        <v>111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</row>
    <row r="50" spans="1:43" outlineLevel="1" x14ac:dyDescent="0.25">
      <c r="A50" s="23">
        <v>27</v>
      </c>
      <c r="B50" s="24" t="s">
        <v>112</v>
      </c>
      <c r="C50" s="25" t="s">
        <v>113</v>
      </c>
      <c r="D50" s="26" t="s">
        <v>54</v>
      </c>
      <c r="E50" s="27">
        <v>3</v>
      </c>
      <c r="F50" s="28">
        <v>0</v>
      </c>
      <c r="G50" s="29">
        <f t="shared" si="0"/>
        <v>0</v>
      </c>
      <c r="H50" s="30"/>
      <c r="I50" s="30"/>
      <c r="J50" s="30"/>
      <c r="K50" s="30"/>
      <c r="L50" s="30"/>
      <c r="M50" s="30"/>
      <c r="N50" s="30"/>
      <c r="O50" s="30"/>
      <c r="P50" s="30" t="s">
        <v>111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</row>
    <row r="51" spans="1:43" ht="20.399999999999999" outlineLevel="1" x14ac:dyDescent="0.25">
      <c r="A51" s="23">
        <v>28</v>
      </c>
      <c r="B51" s="24" t="s">
        <v>114</v>
      </c>
      <c r="C51" s="25" t="s">
        <v>115</v>
      </c>
      <c r="D51" s="26" t="s">
        <v>54</v>
      </c>
      <c r="E51" s="27">
        <v>1</v>
      </c>
      <c r="F51" s="28">
        <v>0</v>
      </c>
      <c r="G51" s="29">
        <f t="shared" si="0"/>
        <v>0</v>
      </c>
      <c r="H51" s="30"/>
      <c r="I51" s="30"/>
      <c r="J51" s="30"/>
      <c r="K51" s="30"/>
      <c r="L51" s="30"/>
      <c r="M51" s="30"/>
      <c r="N51" s="30"/>
      <c r="O51" s="30"/>
      <c r="P51" s="30" t="s">
        <v>111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</row>
    <row r="52" spans="1:43" outlineLevel="1" x14ac:dyDescent="0.25">
      <c r="A52" s="23">
        <v>29</v>
      </c>
      <c r="B52" s="24" t="s">
        <v>116</v>
      </c>
      <c r="C52" s="25" t="s">
        <v>117</v>
      </c>
      <c r="D52" s="26" t="s">
        <v>80</v>
      </c>
      <c r="E52" s="27">
        <v>0.11075</v>
      </c>
      <c r="F52" s="28">
        <v>0</v>
      </c>
      <c r="G52" s="29">
        <f t="shared" si="0"/>
        <v>0</v>
      </c>
      <c r="H52" s="30"/>
      <c r="I52" s="30"/>
      <c r="J52" s="30"/>
      <c r="K52" s="30"/>
      <c r="L52" s="30"/>
      <c r="M52" s="30"/>
      <c r="N52" s="30"/>
      <c r="O52" s="30"/>
      <c r="P52" s="30" t="s">
        <v>118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</row>
    <row r="53" spans="1:43" x14ac:dyDescent="0.25">
      <c r="A53" s="16" t="s">
        <v>17</v>
      </c>
      <c r="B53" s="17" t="s">
        <v>119</v>
      </c>
      <c r="C53" s="18" t="s">
        <v>120</v>
      </c>
      <c r="D53" s="19"/>
      <c r="E53" s="20"/>
      <c r="F53" s="21"/>
      <c r="G53" s="22">
        <f>SUMIF(P54:P58,"&lt;&gt;NOR",G54:G58)</f>
        <v>0</v>
      </c>
      <c r="P53" t="s">
        <v>20</v>
      </c>
    </row>
    <row r="54" spans="1:43" ht="20.399999999999999" outlineLevel="1" x14ac:dyDescent="0.25">
      <c r="A54" s="23">
        <v>30</v>
      </c>
      <c r="B54" s="24" t="s">
        <v>121</v>
      </c>
      <c r="C54" s="25" t="s">
        <v>122</v>
      </c>
      <c r="D54" s="26" t="s">
        <v>23</v>
      </c>
      <c r="E54" s="27">
        <v>30</v>
      </c>
      <c r="F54" s="28">
        <v>0</v>
      </c>
      <c r="G54" s="29">
        <f>ROUND(E54*F54,2)</f>
        <v>0</v>
      </c>
      <c r="H54" s="30"/>
      <c r="I54" s="30"/>
      <c r="J54" s="30"/>
      <c r="K54" s="30"/>
      <c r="L54" s="30"/>
      <c r="M54" s="30"/>
      <c r="N54" s="30"/>
      <c r="O54" s="30"/>
      <c r="P54" s="30" t="s">
        <v>24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outlineLevel="1" x14ac:dyDescent="0.25">
      <c r="A55" s="23">
        <v>31</v>
      </c>
      <c r="B55" s="24" t="s">
        <v>123</v>
      </c>
      <c r="C55" s="25" t="s">
        <v>124</v>
      </c>
      <c r="D55" s="26" t="s">
        <v>23</v>
      </c>
      <c r="E55" s="27">
        <v>15</v>
      </c>
      <c r="F55" s="28">
        <v>0</v>
      </c>
      <c r="G55" s="29">
        <f>ROUND(E55*F55,2)</f>
        <v>0</v>
      </c>
      <c r="H55" s="30"/>
      <c r="I55" s="30"/>
      <c r="J55" s="30"/>
      <c r="K55" s="30"/>
      <c r="L55" s="30"/>
      <c r="M55" s="30"/>
      <c r="N55" s="30"/>
      <c r="O55" s="30"/>
      <c r="P55" s="30" t="s">
        <v>24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outlineLevel="1" x14ac:dyDescent="0.25">
      <c r="A56" s="23">
        <v>32</v>
      </c>
      <c r="B56" s="24" t="s">
        <v>125</v>
      </c>
      <c r="C56" s="25" t="s">
        <v>126</v>
      </c>
      <c r="D56" s="26" t="s">
        <v>57</v>
      </c>
      <c r="E56" s="27">
        <v>55</v>
      </c>
      <c r="F56" s="28">
        <v>0</v>
      </c>
      <c r="G56" s="29">
        <f>ROUND(E56*F56,2)</f>
        <v>0</v>
      </c>
      <c r="H56" s="30"/>
      <c r="I56" s="30"/>
      <c r="J56" s="30"/>
      <c r="K56" s="30"/>
      <c r="L56" s="30"/>
      <c r="M56" s="30"/>
      <c r="N56" s="30"/>
      <c r="O56" s="30"/>
      <c r="P56" s="30" t="s">
        <v>24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ht="20.399999999999999" outlineLevel="1" x14ac:dyDescent="0.25">
      <c r="A57" s="23">
        <v>33</v>
      </c>
      <c r="B57" s="24" t="s">
        <v>127</v>
      </c>
      <c r="C57" s="25" t="s">
        <v>128</v>
      </c>
      <c r="D57" s="26" t="s">
        <v>23</v>
      </c>
      <c r="E57" s="27">
        <v>30</v>
      </c>
      <c r="F57" s="28">
        <v>0</v>
      </c>
      <c r="G57" s="29">
        <f>ROUND(E57*F57,2)</f>
        <v>0</v>
      </c>
      <c r="H57" s="30"/>
      <c r="I57" s="30"/>
      <c r="J57" s="30"/>
      <c r="K57" s="30"/>
      <c r="L57" s="30"/>
      <c r="M57" s="30"/>
      <c r="N57" s="30"/>
      <c r="O57" s="30"/>
      <c r="P57" s="30" t="s">
        <v>24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outlineLevel="1" x14ac:dyDescent="0.25">
      <c r="A58" s="23">
        <v>34</v>
      </c>
      <c r="B58" s="24" t="s">
        <v>129</v>
      </c>
      <c r="C58" s="25" t="s">
        <v>130</v>
      </c>
      <c r="D58" s="26" t="s">
        <v>23</v>
      </c>
      <c r="E58" s="27">
        <v>20</v>
      </c>
      <c r="F58" s="28">
        <v>0</v>
      </c>
      <c r="G58" s="29">
        <f>ROUND(E58*F58,2)</f>
        <v>0</v>
      </c>
      <c r="H58" s="30"/>
      <c r="I58" s="30"/>
      <c r="J58" s="30"/>
      <c r="K58" s="30"/>
      <c r="L58" s="30"/>
      <c r="M58" s="30"/>
      <c r="N58" s="30"/>
      <c r="O58" s="30"/>
      <c r="P58" s="30" t="s">
        <v>111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</row>
    <row r="59" spans="1:43" x14ac:dyDescent="0.25">
      <c r="A59" s="16" t="s">
        <v>17</v>
      </c>
      <c r="B59" s="17" t="s">
        <v>131</v>
      </c>
      <c r="C59" s="18" t="s">
        <v>132</v>
      </c>
      <c r="D59" s="19"/>
      <c r="E59" s="20"/>
      <c r="F59" s="21"/>
      <c r="G59" s="22">
        <f>SUMIF(P60:P60,"&lt;&gt;NOR",G60:G60)</f>
        <v>0</v>
      </c>
      <c r="P59" t="s">
        <v>20</v>
      </c>
    </row>
    <row r="60" spans="1:43" outlineLevel="1" x14ac:dyDescent="0.25">
      <c r="A60" s="23">
        <v>35</v>
      </c>
      <c r="B60" s="24" t="s">
        <v>133</v>
      </c>
      <c r="C60" s="25" t="s">
        <v>134</v>
      </c>
      <c r="D60" s="26" t="s">
        <v>23</v>
      </c>
      <c r="E60" s="27">
        <v>35</v>
      </c>
      <c r="F60" s="28">
        <v>0</v>
      </c>
      <c r="G60" s="29">
        <f>ROUND(E60*F60,2)</f>
        <v>0</v>
      </c>
      <c r="H60" s="30"/>
      <c r="I60" s="30"/>
      <c r="J60" s="30"/>
      <c r="K60" s="30"/>
      <c r="L60" s="30"/>
      <c r="M60" s="30"/>
      <c r="N60" s="30"/>
      <c r="O60" s="30"/>
      <c r="P60" s="30" t="s">
        <v>24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</row>
    <row r="61" spans="1:43" x14ac:dyDescent="0.25">
      <c r="A61" s="16" t="s">
        <v>17</v>
      </c>
      <c r="B61" s="17" t="s">
        <v>135</v>
      </c>
      <c r="C61" s="18" t="s">
        <v>136</v>
      </c>
      <c r="D61" s="19"/>
      <c r="E61" s="20"/>
      <c r="F61" s="21"/>
      <c r="G61" s="22">
        <f>SUMIF(P62:P65,"&lt;&gt;NOR",G62:G65)</f>
        <v>0</v>
      </c>
      <c r="P61" t="s">
        <v>20</v>
      </c>
    </row>
    <row r="62" spans="1:43" outlineLevel="1" x14ac:dyDescent="0.25">
      <c r="A62" s="23">
        <v>36</v>
      </c>
      <c r="B62" s="24" t="s">
        <v>137</v>
      </c>
      <c r="C62" s="25" t="s">
        <v>138</v>
      </c>
      <c r="D62" s="26" t="s">
        <v>23</v>
      </c>
      <c r="E62" s="27">
        <v>35</v>
      </c>
      <c r="F62" s="28">
        <v>0</v>
      </c>
      <c r="G62" s="29">
        <f>ROUND(E62*F62,2)</f>
        <v>0</v>
      </c>
      <c r="H62" s="30"/>
      <c r="I62" s="30"/>
      <c r="J62" s="30"/>
      <c r="K62" s="30"/>
      <c r="L62" s="30"/>
      <c r="M62" s="30"/>
      <c r="N62" s="30"/>
      <c r="O62" s="30"/>
      <c r="P62" s="30" t="s">
        <v>24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</row>
    <row r="63" spans="1:43" outlineLevel="1" x14ac:dyDescent="0.25">
      <c r="A63" s="23">
        <v>37</v>
      </c>
      <c r="B63" s="24" t="s">
        <v>139</v>
      </c>
      <c r="C63" s="25" t="s">
        <v>140</v>
      </c>
      <c r="D63" s="26" t="s">
        <v>57</v>
      </c>
      <c r="E63" s="27">
        <v>50</v>
      </c>
      <c r="F63" s="28">
        <v>0</v>
      </c>
      <c r="G63" s="29">
        <f>ROUND(E63*F63,2)</f>
        <v>0</v>
      </c>
      <c r="H63" s="30"/>
      <c r="I63" s="30"/>
      <c r="J63" s="30"/>
      <c r="K63" s="30"/>
      <c r="L63" s="30"/>
      <c r="M63" s="30"/>
      <c r="N63" s="30"/>
      <c r="O63" s="30"/>
      <c r="P63" s="30" t="s">
        <v>24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</row>
    <row r="64" spans="1:43" ht="20.399999999999999" outlineLevel="1" x14ac:dyDescent="0.25">
      <c r="A64" s="23">
        <v>38</v>
      </c>
      <c r="B64" s="24" t="s">
        <v>141</v>
      </c>
      <c r="C64" s="25" t="s">
        <v>142</v>
      </c>
      <c r="D64" s="26" t="s">
        <v>23</v>
      </c>
      <c r="E64" s="27">
        <v>35</v>
      </c>
      <c r="F64" s="28">
        <v>0</v>
      </c>
      <c r="G64" s="29">
        <f>ROUND(E64*F64,2)</f>
        <v>0</v>
      </c>
      <c r="H64" s="30"/>
      <c r="I64" s="30"/>
      <c r="J64" s="30"/>
      <c r="K64" s="30"/>
      <c r="L64" s="30"/>
      <c r="M64" s="30"/>
      <c r="N64" s="30"/>
      <c r="O64" s="30"/>
      <c r="P64" s="30" t="s">
        <v>24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</row>
    <row r="65" spans="1:43" outlineLevel="1" x14ac:dyDescent="0.25">
      <c r="A65" s="23">
        <v>39</v>
      </c>
      <c r="B65" s="24" t="s">
        <v>143</v>
      </c>
      <c r="C65" s="25" t="s">
        <v>144</v>
      </c>
      <c r="D65" s="26" t="s">
        <v>80</v>
      </c>
      <c r="E65" s="27">
        <v>1.4403999999999999</v>
      </c>
      <c r="F65" s="28">
        <v>0</v>
      </c>
      <c r="G65" s="29">
        <f>ROUND(E65*F65,2)</f>
        <v>0</v>
      </c>
      <c r="H65" s="30"/>
      <c r="I65" s="30"/>
      <c r="J65" s="30"/>
      <c r="K65" s="30"/>
      <c r="L65" s="30"/>
      <c r="M65" s="30"/>
      <c r="N65" s="30"/>
      <c r="O65" s="30"/>
      <c r="P65" s="30" t="s">
        <v>118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 x14ac:dyDescent="0.25">
      <c r="A66" s="16" t="s">
        <v>17</v>
      </c>
      <c r="B66" s="17" t="s">
        <v>145</v>
      </c>
      <c r="C66" s="18" t="s">
        <v>146</v>
      </c>
      <c r="D66" s="19"/>
      <c r="E66" s="20"/>
      <c r="F66" s="21"/>
      <c r="G66" s="22">
        <f>SUMIF(P67:P67,"&lt;&gt;NOR",G67:G67)</f>
        <v>0</v>
      </c>
      <c r="P66" t="s">
        <v>20</v>
      </c>
    </row>
    <row r="67" spans="1:43" outlineLevel="1" x14ac:dyDescent="0.25">
      <c r="A67" s="23">
        <v>40</v>
      </c>
      <c r="B67" s="24" t="s">
        <v>147</v>
      </c>
      <c r="C67" s="25" t="s">
        <v>148</v>
      </c>
      <c r="D67" s="26" t="s">
        <v>23</v>
      </c>
      <c r="E67" s="27">
        <v>70</v>
      </c>
      <c r="F67" s="28">
        <v>0</v>
      </c>
      <c r="G67" s="29">
        <f>ROUND(E67*F67,2)</f>
        <v>0</v>
      </c>
      <c r="H67" s="30"/>
      <c r="I67" s="30"/>
      <c r="J67" s="30"/>
      <c r="K67" s="30"/>
      <c r="L67" s="30"/>
      <c r="M67" s="30"/>
      <c r="N67" s="30"/>
      <c r="O67" s="30"/>
      <c r="P67" s="30" t="s">
        <v>24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</row>
    <row r="68" spans="1:43" x14ac:dyDescent="0.25">
      <c r="A68" s="16" t="s">
        <v>17</v>
      </c>
      <c r="B68" s="17" t="s">
        <v>149</v>
      </c>
      <c r="C68" s="18" t="s">
        <v>150</v>
      </c>
      <c r="D68" s="19"/>
      <c r="E68" s="20"/>
      <c r="F68" s="21"/>
      <c r="G68" s="22">
        <f>SUMIF(P69:P70,"&lt;&gt;NOR",G69:G70)</f>
        <v>0</v>
      </c>
      <c r="P68" t="s">
        <v>20</v>
      </c>
    </row>
    <row r="69" spans="1:43" ht="20.399999999999999" outlineLevel="1" x14ac:dyDescent="0.25">
      <c r="A69" s="23">
        <v>41</v>
      </c>
      <c r="B69" s="24" t="s">
        <v>151</v>
      </c>
      <c r="C69" s="25" t="s">
        <v>152</v>
      </c>
      <c r="D69" s="26" t="s">
        <v>23</v>
      </c>
      <c r="E69" s="27">
        <v>32</v>
      </c>
      <c r="F69" s="28">
        <v>0</v>
      </c>
      <c r="G69" s="29">
        <f>ROUND(E69*F69,2)</f>
        <v>0</v>
      </c>
      <c r="H69" s="30"/>
      <c r="I69" s="30"/>
      <c r="J69" s="30"/>
      <c r="K69" s="30"/>
      <c r="L69" s="30"/>
      <c r="M69" s="30"/>
      <c r="N69" s="30"/>
      <c r="O69" s="30"/>
      <c r="P69" s="30" t="s">
        <v>24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</row>
    <row r="70" spans="1:43" outlineLevel="1" x14ac:dyDescent="0.25">
      <c r="A70" s="23">
        <v>42</v>
      </c>
      <c r="B70" s="24" t="s">
        <v>153</v>
      </c>
      <c r="C70" s="25" t="s">
        <v>154</v>
      </c>
      <c r="D70" s="26" t="s">
        <v>23</v>
      </c>
      <c r="E70" s="27">
        <v>40</v>
      </c>
      <c r="F70" s="28">
        <v>0</v>
      </c>
      <c r="G70" s="29">
        <f>ROUND(E70*F70,2)</f>
        <v>0</v>
      </c>
      <c r="H70" s="30"/>
      <c r="I70" s="30"/>
      <c r="J70" s="30"/>
      <c r="K70" s="30"/>
      <c r="L70" s="30"/>
      <c r="M70" s="30"/>
      <c r="N70" s="30"/>
      <c r="O70" s="30"/>
      <c r="P70" s="30" t="s">
        <v>111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</row>
    <row r="71" spans="1:43" x14ac:dyDescent="0.25">
      <c r="A71" s="16" t="s">
        <v>17</v>
      </c>
      <c r="B71" s="17" t="s">
        <v>155</v>
      </c>
      <c r="C71" s="18" t="s">
        <v>156</v>
      </c>
      <c r="D71" s="19"/>
      <c r="E71" s="20"/>
      <c r="F71" s="21"/>
      <c r="G71" s="22">
        <f>SUMIF(P72:P73,"&lt;&gt;NOR",G72:G73)</f>
        <v>0</v>
      </c>
      <c r="P71" t="s">
        <v>20</v>
      </c>
    </row>
    <row r="72" spans="1:43" outlineLevel="1" x14ac:dyDescent="0.25">
      <c r="A72" s="23">
        <v>43</v>
      </c>
      <c r="B72" s="24" t="s">
        <v>157</v>
      </c>
      <c r="C72" s="25" t="s">
        <v>158</v>
      </c>
      <c r="D72" s="26" t="s">
        <v>54</v>
      </c>
      <c r="E72" s="27">
        <v>3</v>
      </c>
      <c r="F72" s="28">
        <v>0</v>
      </c>
      <c r="G72" s="29">
        <f>ROUND(E72*F72,2)</f>
        <v>0</v>
      </c>
      <c r="H72" s="30"/>
      <c r="I72" s="30"/>
      <c r="J72" s="30"/>
      <c r="K72" s="30"/>
      <c r="L72" s="30"/>
      <c r="M72" s="30"/>
      <c r="N72" s="30"/>
      <c r="O72" s="30"/>
      <c r="P72" s="30" t="s">
        <v>24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</row>
    <row r="73" spans="1:43" outlineLevel="1" x14ac:dyDescent="0.25">
      <c r="A73" s="23">
        <v>44</v>
      </c>
      <c r="B73" s="24" t="s">
        <v>159</v>
      </c>
      <c r="C73" s="25" t="s">
        <v>160</v>
      </c>
      <c r="D73" s="26" t="s">
        <v>161</v>
      </c>
      <c r="E73" s="27">
        <v>1</v>
      </c>
      <c r="F73" s="28">
        <v>0</v>
      </c>
      <c r="G73" s="29">
        <f>ROUND(E73*F73,2)</f>
        <v>0</v>
      </c>
      <c r="H73" s="30"/>
      <c r="I73" s="30"/>
      <c r="J73" s="30"/>
      <c r="K73" s="30"/>
      <c r="L73" s="30"/>
      <c r="M73" s="30"/>
      <c r="N73" s="30"/>
      <c r="O73" s="30"/>
      <c r="P73" s="30" t="s">
        <v>24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</row>
    <row r="74" spans="1:43" x14ac:dyDescent="0.25">
      <c r="A74" s="16" t="s">
        <v>17</v>
      </c>
      <c r="B74" s="17" t="s">
        <v>162</v>
      </c>
      <c r="C74" s="18" t="s">
        <v>163</v>
      </c>
      <c r="D74" s="19"/>
      <c r="E74" s="20"/>
      <c r="F74" s="21"/>
      <c r="G74" s="22">
        <f>SUMIF(P75:P76,"&lt;&gt;NOR",G75:G76)</f>
        <v>0</v>
      </c>
      <c r="P74" t="s">
        <v>20</v>
      </c>
    </row>
    <row r="75" spans="1:43" outlineLevel="1" x14ac:dyDescent="0.25">
      <c r="A75" s="23">
        <v>45</v>
      </c>
      <c r="B75" s="24" t="s">
        <v>164</v>
      </c>
      <c r="C75" s="25" t="s">
        <v>165</v>
      </c>
      <c r="D75" s="26" t="s">
        <v>23</v>
      </c>
      <c r="E75" s="27">
        <v>180</v>
      </c>
      <c r="F75" s="28">
        <v>0</v>
      </c>
      <c r="G75" s="29">
        <f>ROUND(E75*F75,2)</f>
        <v>0</v>
      </c>
      <c r="H75" s="30"/>
      <c r="I75" s="30"/>
      <c r="J75" s="30"/>
      <c r="K75" s="30"/>
      <c r="L75" s="30"/>
      <c r="M75" s="30"/>
      <c r="N75" s="30"/>
      <c r="O75" s="30"/>
      <c r="P75" s="30" t="s">
        <v>24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</row>
    <row r="76" spans="1:43" outlineLevel="1" x14ac:dyDescent="0.25">
      <c r="A76" s="23">
        <v>46</v>
      </c>
      <c r="B76" s="24" t="s">
        <v>166</v>
      </c>
      <c r="C76" s="25" t="s">
        <v>167</v>
      </c>
      <c r="D76" s="26" t="s">
        <v>23</v>
      </c>
      <c r="E76" s="27">
        <v>180</v>
      </c>
      <c r="F76" s="28">
        <v>0</v>
      </c>
      <c r="G76" s="29">
        <f>ROUND(E76*F76,2)</f>
        <v>0</v>
      </c>
      <c r="H76" s="30"/>
      <c r="I76" s="30"/>
      <c r="J76" s="30"/>
      <c r="K76" s="30"/>
      <c r="L76" s="30"/>
      <c r="M76" s="30"/>
      <c r="N76" s="30"/>
      <c r="O76" s="30"/>
      <c r="P76" s="30" t="s">
        <v>24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</row>
    <row r="77" spans="1:43" x14ac:dyDescent="0.25">
      <c r="A77" s="16" t="s">
        <v>17</v>
      </c>
      <c r="B77" s="17" t="s">
        <v>168</v>
      </c>
      <c r="C77" s="18" t="s">
        <v>169</v>
      </c>
      <c r="D77" s="19"/>
      <c r="E77" s="20"/>
      <c r="F77" s="21"/>
      <c r="G77" s="22">
        <f>SUMIF(P78:P79,"&lt;&gt;NOR",G78:G79)</f>
        <v>0</v>
      </c>
      <c r="P77" t="s">
        <v>20</v>
      </c>
    </row>
    <row r="78" spans="1:43" outlineLevel="1" x14ac:dyDescent="0.25">
      <c r="A78" s="23">
        <v>47</v>
      </c>
      <c r="B78" s="24" t="s">
        <v>170</v>
      </c>
      <c r="C78" s="25" t="s">
        <v>171</v>
      </c>
      <c r="D78" s="26" t="s">
        <v>57</v>
      </c>
      <c r="E78" s="27">
        <v>155</v>
      </c>
      <c r="F78" s="28">
        <v>0</v>
      </c>
      <c r="G78" s="29">
        <f>ROUND(E78*F78,2)</f>
        <v>0</v>
      </c>
      <c r="H78" s="30"/>
      <c r="I78" s="30"/>
      <c r="J78" s="30"/>
      <c r="K78" s="30"/>
      <c r="L78" s="30"/>
      <c r="M78" s="30"/>
      <c r="N78" s="30"/>
      <c r="O78" s="30"/>
      <c r="P78" s="30" t="s">
        <v>24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</row>
    <row r="79" spans="1:43" ht="20.399999999999999" outlineLevel="1" x14ac:dyDescent="0.25">
      <c r="A79" s="23">
        <v>48</v>
      </c>
      <c r="B79" s="24" t="s">
        <v>172</v>
      </c>
      <c r="C79" s="25" t="s">
        <v>173</v>
      </c>
      <c r="D79" s="26" t="s">
        <v>161</v>
      </c>
      <c r="E79" s="27">
        <v>1</v>
      </c>
      <c r="F79" s="28">
        <v>0</v>
      </c>
      <c r="G79" s="29">
        <f>ROUND(E79*F79,2)</f>
        <v>0</v>
      </c>
      <c r="H79" s="30"/>
      <c r="I79" s="30"/>
      <c r="J79" s="30"/>
      <c r="K79" s="30"/>
      <c r="L79" s="30"/>
      <c r="M79" s="30"/>
      <c r="N79" s="30"/>
      <c r="O79" s="30"/>
      <c r="P79" s="30" t="s">
        <v>24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</row>
    <row r="80" spans="1:43" x14ac:dyDescent="0.25">
      <c r="A80" s="16" t="s">
        <v>17</v>
      </c>
      <c r="B80" s="17" t="s">
        <v>174</v>
      </c>
      <c r="C80" s="18" t="s">
        <v>175</v>
      </c>
      <c r="D80" s="19"/>
      <c r="E80" s="20"/>
      <c r="F80" s="21"/>
      <c r="G80" s="22">
        <f>SUMIF(P81:P81,"&lt;&gt;NOR",G81:G81)</f>
        <v>0</v>
      </c>
      <c r="P80" t="s">
        <v>20</v>
      </c>
    </row>
    <row r="81" spans="1:43" outlineLevel="1" x14ac:dyDescent="0.25">
      <c r="A81" s="23">
        <v>49</v>
      </c>
      <c r="B81" s="24" t="s">
        <v>139</v>
      </c>
      <c r="C81" s="25" t="s">
        <v>176</v>
      </c>
      <c r="D81" s="26" t="s">
        <v>57</v>
      </c>
      <c r="E81" s="27">
        <v>48</v>
      </c>
      <c r="F81" s="28">
        <v>0</v>
      </c>
      <c r="G81" s="29">
        <f>ROUND(E81*F81,2)</f>
        <v>0</v>
      </c>
      <c r="H81" s="30"/>
      <c r="I81" s="30"/>
      <c r="J81" s="30"/>
      <c r="K81" s="30"/>
      <c r="L81" s="30"/>
      <c r="M81" s="30"/>
      <c r="N81" s="30"/>
      <c r="O81" s="30"/>
      <c r="P81" s="30" t="s">
        <v>24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</row>
    <row r="82" spans="1:43" x14ac:dyDescent="0.25">
      <c r="A82" s="16" t="s">
        <v>17</v>
      </c>
      <c r="B82" s="17" t="s">
        <v>177</v>
      </c>
      <c r="C82" s="18" t="s">
        <v>178</v>
      </c>
      <c r="D82" s="19"/>
      <c r="E82" s="20"/>
      <c r="F82" s="21"/>
      <c r="G82" s="22">
        <f>SUMIF(P83:P86,"&lt;&gt;NOR",G83:G86)</f>
        <v>0</v>
      </c>
      <c r="P82" t="s">
        <v>20</v>
      </c>
    </row>
    <row r="83" spans="1:43" outlineLevel="1" x14ac:dyDescent="0.25">
      <c r="A83" s="23">
        <v>50</v>
      </c>
      <c r="B83" s="24" t="s">
        <v>179</v>
      </c>
      <c r="C83" s="25" t="s">
        <v>180</v>
      </c>
      <c r="D83" s="26" t="s">
        <v>80</v>
      </c>
      <c r="E83" s="27">
        <v>3.5760000000000001</v>
      </c>
      <c r="F83" s="28">
        <v>0</v>
      </c>
      <c r="G83" s="29">
        <f>ROUND(E83*F83,2)</f>
        <v>0</v>
      </c>
      <c r="H83" s="30"/>
      <c r="I83" s="30"/>
      <c r="J83" s="30"/>
      <c r="K83" s="30"/>
      <c r="L83" s="30"/>
      <c r="M83" s="30"/>
      <c r="N83" s="30"/>
      <c r="O83" s="30"/>
      <c r="P83" s="30" t="s">
        <v>181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</row>
    <row r="84" spans="1:43" outlineLevel="1" x14ac:dyDescent="0.25">
      <c r="A84" s="23">
        <v>51</v>
      </c>
      <c r="B84" s="24" t="s">
        <v>182</v>
      </c>
      <c r="C84" s="25" t="s">
        <v>183</v>
      </c>
      <c r="D84" s="26" t="s">
        <v>80</v>
      </c>
      <c r="E84" s="27">
        <v>3.5760000000000001</v>
      </c>
      <c r="F84" s="28">
        <v>0</v>
      </c>
      <c r="G84" s="29">
        <f>ROUND(E84*F84,2)</f>
        <v>0</v>
      </c>
      <c r="H84" s="30"/>
      <c r="I84" s="30"/>
      <c r="J84" s="30"/>
      <c r="K84" s="30"/>
      <c r="L84" s="30"/>
      <c r="M84" s="30"/>
      <c r="N84" s="30"/>
      <c r="O84" s="30"/>
      <c r="P84" s="30" t="s">
        <v>181</v>
      </c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</row>
    <row r="85" spans="1:43" outlineLevel="1" x14ac:dyDescent="0.25">
      <c r="A85" s="23">
        <v>52</v>
      </c>
      <c r="B85" s="24" t="s">
        <v>184</v>
      </c>
      <c r="C85" s="25" t="s">
        <v>185</v>
      </c>
      <c r="D85" s="26" t="s">
        <v>80</v>
      </c>
      <c r="E85" s="27">
        <v>3.5760000000000001</v>
      </c>
      <c r="F85" s="28">
        <v>0</v>
      </c>
      <c r="G85" s="29">
        <f>ROUND(E85*F85,2)</f>
        <v>0</v>
      </c>
      <c r="H85" s="30"/>
      <c r="I85" s="30"/>
      <c r="J85" s="30"/>
      <c r="K85" s="30"/>
      <c r="L85" s="30"/>
      <c r="M85" s="30"/>
      <c r="N85" s="30"/>
      <c r="O85" s="30"/>
      <c r="P85" s="30" t="s">
        <v>181</v>
      </c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</row>
    <row r="86" spans="1:43" outlineLevel="1" x14ac:dyDescent="0.25">
      <c r="A86" s="31">
        <v>53</v>
      </c>
      <c r="B86" s="32" t="s">
        <v>186</v>
      </c>
      <c r="C86" s="33" t="s">
        <v>187</v>
      </c>
      <c r="D86" s="34" t="s">
        <v>80</v>
      </c>
      <c r="E86" s="35">
        <v>3.5760000000000001</v>
      </c>
      <c r="F86" s="36">
        <v>0</v>
      </c>
      <c r="G86" s="37">
        <f>ROUND(E86*F86,2)</f>
        <v>0</v>
      </c>
      <c r="H86" s="30"/>
      <c r="I86" s="30"/>
      <c r="J86" s="30"/>
      <c r="K86" s="30"/>
      <c r="L86" s="30"/>
      <c r="M86" s="30"/>
      <c r="N86" s="30"/>
      <c r="O86" s="30"/>
      <c r="P86" s="30" t="s">
        <v>181</v>
      </c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</row>
    <row r="87" spans="1:43" x14ac:dyDescent="0.25">
      <c r="A87" s="11"/>
      <c r="B87" s="12"/>
      <c r="C87" s="38"/>
      <c r="D87" s="13"/>
      <c r="E87" s="11"/>
      <c r="F87" s="11"/>
      <c r="G87" s="11"/>
      <c r="N87">
        <v>15</v>
      </c>
      <c r="O87">
        <v>21</v>
      </c>
      <c r="P87" t="s">
        <v>16</v>
      </c>
    </row>
    <row r="88" spans="1:43" x14ac:dyDescent="0.25">
      <c r="C88" s="39"/>
      <c r="D88" s="6"/>
      <c r="P88" t="s">
        <v>188</v>
      </c>
    </row>
    <row r="89" spans="1:43" x14ac:dyDescent="0.25">
      <c r="D89" s="6"/>
    </row>
    <row r="90" spans="1:43" x14ac:dyDescent="0.25">
      <c r="D90" s="6"/>
    </row>
    <row r="91" spans="1:43" x14ac:dyDescent="0.25">
      <c r="D91" s="6"/>
    </row>
    <row r="92" spans="1:43" x14ac:dyDescent="0.25">
      <c r="D92" s="6"/>
    </row>
    <row r="93" spans="1:43" x14ac:dyDescent="0.25">
      <c r="D93" s="6"/>
    </row>
    <row r="94" spans="1:43" x14ac:dyDescent="0.25">
      <c r="D94" s="6"/>
    </row>
    <row r="95" spans="1:43" x14ac:dyDescent="0.25">
      <c r="D95" s="6"/>
    </row>
    <row r="96" spans="1:43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  <row r="4984" spans="4:4" x14ac:dyDescent="0.25">
      <c r="D4984" s="6"/>
    </row>
    <row r="4985" spans="4:4" x14ac:dyDescent="0.25">
      <c r="D4985" s="6"/>
    </row>
    <row r="4986" spans="4:4" x14ac:dyDescent="0.25">
      <c r="D4986" s="6"/>
    </row>
    <row r="4987" spans="4:4" x14ac:dyDescent="0.25">
      <c r="D4987" s="6"/>
    </row>
    <row r="4988" spans="4:4" x14ac:dyDescent="0.25">
      <c r="D4988" s="6"/>
    </row>
    <row r="4989" spans="4:4" x14ac:dyDescent="0.25">
      <c r="D4989" s="6"/>
    </row>
    <row r="4990" spans="4:4" x14ac:dyDescent="0.25">
      <c r="D4990" s="6"/>
    </row>
    <row r="4991" spans="4:4" x14ac:dyDescent="0.25">
      <c r="D4991" s="6"/>
    </row>
    <row r="4992" spans="4:4" x14ac:dyDescent="0.25">
      <c r="D4992" s="6"/>
    </row>
    <row r="4993" spans="4:4" x14ac:dyDescent="0.25">
      <c r="D4993" s="6"/>
    </row>
    <row r="4994" spans="4:4" x14ac:dyDescent="0.25">
      <c r="D4994" s="6"/>
    </row>
    <row r="4995" spans="4:4" x14ac:dyDescent="0.25">
      <c r="D4995" s="6"/>
    </row>
    <row r="4996" spans="4:4" x14ac:dyDescent="0.25">
      <c r="D4996" s="6"/>
    </row>
    <row r="4997" spans="4:4" x14ac:dyDescent="0.25">
      <c r="D4997" s="6"/>
    </row>
    <row r="4998" spans="4:4" x14ac:dyDescent="0.25">
      <c r="D4998" s="6"/>
    </row>
    <row r="4999" spans="4:4" x14ac:dyDescent="0.25">
      <c r="D4999" s="6"/>
    </row>
    <row r="5000" spans="4:4" x14ac:dyDescent="0.25">
      <c r="D5000" s="6"/>
    </row>
    <row r="5001" spans="4:4" x14ac:dyDescent="0.25">
      <c r="D5001" s="6"/>
    </row>
    <row r="5002" spans="4:4" x14ac:dyDescent="0.25">
      <c r="D5002" s="6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47</vt:i4>
      </vt:variant>
    </vt:vector>
  </HeadingPairs>
  <TitlesOfParts>
    <vt:vector size="49" baseType="lpstr">
      <vt:lpstr>Stavba</vt:lpstr>
      <vt:lpstr>01 28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MistoStavby</vt:lpstr>
      <vt:lpstr>nazevobjektu</vt:lpstr>
      <vt:lpstr>Stavba!NazevStavby</vt:lpstr>
      <vt:lpstr>NazevStavebnihoRozpoctu</vt:lpstr>
      <vt:lpstr>'01 28 Pol'!Názvy_tisku</vt:lpstr>
      <vt:lpstr>oadresa</vt:lpstr>
      <vt:lpstr>Stavba!Objednatel</vt:lpstr>
      <vt:lpstr>Stavba!Objekt</vt:lpstr>
      <vt:lpstr>'01 28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dcterms:created xsi:type="dcterms:W3CDTF">2021-10-01T04:56:25Z</dcterms:created>
  <dcterms:modified xsi:type="dcterms:W3CDTF">2021-10-01T05:31:45Z</dcterms:modified>
</cp:coreProperties>
</file>