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rabek.petr\Desktop\01_ZADÁVACÍ DOKUMENTACE FINAL\"/>
    </mc:Choice>
  </mc:AlternateContent>
  <bookViews>
    <workbookView xWindow="0" yWindow="0" windowWidth="28800" windowHeight="12435" tabRatio="500"/>
  </bookViews>
  <sheets>
    <sheet name="Rozpoc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1" l="1"/>
  <c r="D22" i="1" l="1"/>
  <c r="G9" i="1" l="1"/>
  <c r="G10" i="1"/>
  <c r="G11" i="1"/>
  <c r="G12" i="1"/>
  <c r="G13" i="1"/>
  <c r="G14" i="1"/>
  <c r="I23" i="1" l="1"/>
  <c r="D15" i="1" l="1"/>
  <c r="D24" i="1" s="1"/>
  <c r="D17" i="1" l="1"/>
  <c r="I26" i="1" l="1"/>
  <c r="G25" i="1"/>
  <c r="I22" i="1"/>
  <c r="I21" i="1"/>
  <c r="G20" i="1"/>
  <c r="I19" i="1"/>
  <c r="H18" i="1"/>
  <c r="H32" i="1" s="1"/>
  <c r="G41" i="1" s="1"/>
  <c r="G16" i="1"/>
  <c r="G8" i="1"/>
  <c r="G27" i="1" l="1"/>
  <c r="G17" i="1"/>
  <c r="H41" i="1"/>
  <c r="I41" i="1" s="1"/>
  <c r="G15" i="1"/>
  <c r="F30" i="1" l="1"/>
  <c r="G24" i="1"/>
  <c r="G32" i="1" s="1"/>
  <c r="F29" i="1" l="1"/>
  <c r="I29" i="1" s="1"/>
  <c r="I30" i="1"/>
  <c r="I32" i="1" l="1"/>
  <c r="G37" i="1" s="1"/>
  <c r="H37" i="1" s="1"/>
  <c r="G40" i="1"/>
  <c r="H40" i="1" s="1"/>
  <c r="I40" i="1" s="1"/>
  <c r="G36" i="1"/>
  <c r="I37" i="1" l="1"/>
  <c r="D32" i="1"/>
  <c r="G35" i="1" s="1"/>
  <c r="H35" i="1" s="1"/>
  <c r="I35" i="1" s="1"/>
  <c r="H36" i="1"/>
  <c r="I36" i="1" s="1"/>
  <c r="G39" i="1"/>
  <c r="E36" i="1" l="1"/>
  <c r="E37" i="1" s="1"/>
  <c r="E40" i="1"/>
  <c r="E41" i="1" s="1"/>
  <c r="H39" i="1"/>
  <c r="I39" i="1" s="1"/>
</calcChain>
</file>

<file path=xl/sharedStrings.xml><?xml version="1.0" encoding="utf-8"?>
<sst xmlns="http://schemas.openxmlformats.org/spreadsheetml/2006/main" count="77" uniqueCount="53">
  <si>
    <t>Položkový rozpočet k akci:</t>
  </si>
  <si>
    <t>č.</t>
  </si>
  <si>
    <t>Položka</t>
  </si>
  <si>
    <t>Počet</t>
  </si>
  <si>
    <t>MJ</t>
  </si>
  <si>
    <t>Kč/MJ</t>
  </si>
  <si>
    <t>osvětlovací soustava</t>
  </si>
  <si>
    <t>řídící systém</t>
  </si>
  <si>
    <t>ks</t>
  </si>
  <si>
    <t>Popl. za recykl. svítidla</t>
  </si>
  <si>
    <t>Demont. sv. vč.eko.likv.</t>
  </si>
  <si>
    <t>kmpl</t>
  </si>
  <si>
    <t>Kabel CYKY 3x1,5mm2 vč.montáže</t>
  </si>
  <si>
    <t>m</t>
  </si>
  <si>
    <t xml:space="preserve">Ost.konstr.materiál </t>
  </si>
  <si>
    <t>Montáž výložníků či nástavců</t>
  </si>
  <si>
    <t>Plošina</t>
  </si>
  <si>
    <t>hod</t>
  </si>
  <si>
    <t>Proj. Dok. skutečného provedení</t>
  </si>
  <si>
    <t>Měření osvětlení autoriz.osobou, protokol</t>
  </si>
  <si>
    <t>Aktualizace pasportu</t>
  </si>
  <si>
    <t>Celkem</t>
  </si>
  <si>
    <t>Rekapitulace</t>
  </si>
  <si>
    <t>podíl</t>
  </si>
  <si>
    <t>bez DPH</t>
  </si>
  <si>
    <t>DPH (21%)</t>
  </si>
  <si>
    <t>s DPH</t>
  </si>
  <si>
    <t>tis. Kč</t>
  </si>
  <si>
    <t>Zpracování revizní zprávy</t>
  </si>
  <si>
    <t>Mont. sv. vč. zapoj.</t>
  </si>
  <si>
    <t>Výdaje v Kč bez DPH</t>
  </si>
  <si>
    <t>z toho výdaje na osvětlovací soustavu</t>
  </si>
  <si>
    <t>z toho výdaje na řídící systém</t>
  </si>
  <si>
    <t>Celkové výdaje</t>
  </si>
  <si>
    <t>Způsobilé</t>
  </si>
  <si>
    <t>z toho způsobilé výdaje</t>
  </si>
  <si>
    <t>z toho nezpůsobilé výdaje</t>
  </si>
  <si>
    <t>Nezpůsobilé</t>
  </si>
  <si>
    <t>Způsobilé výdaje</t>
  </si>
  <si>
    <t>Rekonstr. RVO (+ doplnění čítače provoz. hod. vč. Adm.)</t>
  </si>
  <si>
    <t>Demontáž stávajících výložníků</t>
  </si>
  <si>
    <t>Zařízení staveniště a dopravní značení (5,48% z ceny práce)</t>
  </si>
  <si>
    <t>Výložník 700mm vč. přísl.</t>
  </si>
  <si>
    <t>Provozní vlivy (2,5% z ceny práce)</t>
  </si>
  <si>
    <t>Modernizace části veřejného osvětlení ve městě Hodonín - EFEKT 2021</t>
  </si>
  <si>
    <t>Příloha č.1</t>
  </si>
  <si>
    <t>Svítidlo dle konfigurace 1  (2700K)</t>
  </si>
  <si>
    <t>Svítidlo dle konfigurace 2  (2700K)</t>
  </si>
  <si>
    <t>Svítidlo dle konfigurace 3  (2700K)</t>
  </si>
  <si>
    <t>Svítidlo dle konfigurace 4  (2700K)</t>
  </si>
  <si>
    <t>Svítidlo dle konfigurace 5  (2700K)</t>
  </si>
  <si>
    <t>Svítidlo dle konfigurace 6  (2700K)</t>
  </si>
  <si>
    <t>Svítidlo dle konfigurace 7  (2700K)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</si>
</sst>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\ %"/>
    <numFmt numFmtId="166" formatCode="0.0%"/>
  </numFmts>
  <fonts count="9" x14ac:knownFonts="1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D9D9D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rgb="FFD9D9D9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2" fillId="0" borderId="0" xfId="0" applyFont="1" applyBorder="1"/>
    <xf numFmtId="0" fontId="0" fillId="0" borderId="0" xfId="0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164" fontId="0" fillId="0" borderId="1" xfId="0" applyNumberFormat="1" applyBorder="1"/>
    <xf numFmtId="166" fontId="0" fillId="0" borderId="1" xfId="1" applyNumberFormat="1" applyFont="1" applyBorder="1" applyAlignment="1" applyProtection="1"/>
    <xf numFmtId="164" fontId="0" fillId="0" borderId="0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4" fontId="0" fillId="0" borderId="0" xfId="0" applyNumberFormat="1"/>
    <xf numFmtId="0" fontId="0" fillId="0" borderId="1" xfId="0" applyFill="1" applyBorder="1"/>
    <xf numFmtId="4" fontId="0" fillId="0" borderId="1" xfId="0" applyNumberFormat="1" applyFill="1" applyBorder="1"/>
    <xf numFmtId="0" fontId="3" fillId="0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Procenta" xfId="1" builtinId="5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5.42578125" style="1" customWidth="1"/>
    <col min="2" max="2" width="3.42578125" customWidth="1"/>
    <col min="3" max="3" width="58.7109375" customWidth="1"/>
    <col min="4" max="4" width="13.85546875" customWidth="1"/>
    <col min="5" max="5" width="6.85546875" customWidth="1"/>
    <col min="6" max="6" width="10.85546875" bestFit="1" customWidth="1"/>
    <col min="7" max="7" width="12.5703125" customWidth="1"/>
    <col min="8" max="8" width="11.5703125" customWidth="1"/>
    <col min="9" max="9" width="12.42578125" customWidth="1"/>
    <col min="10" max="10" width="11" customWidth="1"/>
    <col min="11" max="1025" width="8.7109375" customWidth="1"/>
  </cols>
  <sheetData>
    <row r="1" spans="1:9" ht="7.5" customHeight="1" x14ac:dyDescent="0.25"/>
    <row r="2" spans="1:9" s="22" customFormat="1" ht="21" x14ac:dyDescent="0.35">
      <c r="A2" s="21"/>
      <c r="C2" s="22" t="s">
        <v>0</v>
      </c>
      <c r="H2" s="23" t="s">
        <v>45</v>
      </c>
      <c r="I2" s="23"/>
    </row>
    <row r="3" spans="1:9" ht="24" customHeight="1" x14ac:dyDescent="0.3">
      <c r="C3" s="20" t="s">
        <v>44</v>
      </c>
    </row>
    <row r="4" spans="1:9" ht="5.25" customHeight="1" x14ac:dyDescent="0.25"/>
    <row r="5" spans="1:9" ht="15" customHeight="1" x14ac:dyDescent="0.25">
      <c r="B5" s="24" t="s">
        <v>1</v>
      </c>
      <c r="C5" s="24" t="s">
        <v>2</v>
      </c>
      <c r="D5" s="24" t="s">
        <v>3</v>
      </c>
      <c r="E5" s="24" t="s">
        <v>4</v>
      </c>
      <c r="F5" s="24" t="s">
        <v>30</v>
      </c>
      <c r="G5" s="24"/>
      <c r="H5" s="24"/>
      <c r="I5" s="24"/>
    </row>
    <row r="6" spans="1:9" ht="15" customHeight="1" x14ac:dyDescent="0.25">
      <c r="B6" s="24"/>
      <c r="C6" s="24"/>
      <c r="D6" s="24"/>
      <c r="E6" s="24"/>
      <c r="F6" s="24" t="s">
        <v>5</v>
      </c>
      <c r="G6" s="24" t="s">
        <v>34</v>
      </c>
      <c r="H6" s="24"/>
      <c r="I6" s="24" t="s">
        <v>37</v>
      </c>
    </row>
    <row r="7" spans="1:9" ht="30" x14ac:dyDescent="0.25">
      <c r="B7" s="24"/>
      <c r="C7" s="24"/>
      <c r="D7" s="24"/>
      <c r="E7" s="24"/>
      <c r="F7" s="24"/>
      <c r="G7" s="2" t="s">
        <v>6</v>
      </c>
      <c r="H7" s="2" t="s">
        <v>7</v>
      </c>
      <c r="I7" s="24"/>
    </row>
    <row r="8" spans="1:9" x14ac:dyDescent="0.25">
      <c r="B8" s="3">
        <v>1</v>
      </c>
      <c r="C8" s="3" t="s">
        <v>46</v>
      </c>
      <c r="D8" s="3">
        <v>114</v>
      </c>
      <c r="E8" s="3" t="s">
        <v>8</v>
      </c>
      <c r="F8" s="4">
        <v>0</v>
      </c>
      <c r="G8" s="4">
        <f t="shared" ref="G8:G16" si="0">D8*F8</f>
        <v>0</v>
      </c>
      <c r="H8" s="4"/>
      <c r="I8" s="4"/>
    </row>
    <row r="9" spans="1:9" x14ac:dyDescent="0.25">
      <c r="B9" s="3">
        <v>2</v>
      </c>
      <c r="C9" s="3" t="s">
        <v>47</v>
      </c>
      <c r="D9" s="3">
        <v>24</v>
      </c>
      <c r="E9" s="3" t="s">
        <v>8</v>
      </c>
      <c r="F9" s="4">
        <v>0</v>
      </c>
      <c r="G9" s="4">
        <f t="shared" si="0"/>
        <v>0</v>
      </c>
      <c r="H9" s="4"/>
      <c r="I9" s="4"/>
    </row>
    <row r="10" spans="1:9" x14ac:dyDescent="0.25">
      <c r="B10" s="3">
        <v>3</v>
      </c>
      <c r="C10" s="3" t="s">
        <v>48</v>
      </c>
      <c r="D10" s="3">
        <v>28</v>
      </c>
      <c r="E10" s="3" t="s">
        <v>8</v>
      </c>
      <c r="F10" s="4">
        <v>0</v>
      </c>
      <c r="G10" s="4">
        <f t="shared" si="0"/>
        <v>0</v>
      </c>
      <c r="H10" s="4"/>
      <c r="I10" s="4"/>
    </row>
    <row r="11" spans="1:9" x14ac:dyDescent="0.25">
      <c r="B11" s="3">
        <v>4</v>
      </c>
      <c r="C11" s="3" t="s">
        <v>49</v>
      </c>
      <c r="D11" s="3">
        <v>65</v>
      </c>
      <c r="E11" s="3" t="s">
        <v>8</v>
      </c>
      <c r="F11" s="4">
        <v>0</v>
      </c>
      <c r="G11" s="4">
        <f t="shared" si="0"/>
        <v>0</v>
      </c>
      <c r="H11" s="4"/>
      <c r="I11" s="4"/>
    </row>
    <row r="12" spans="1:9" x14ac:dyDescent="0.25">
      <c r="B12" s="3">
        <v>5</v>
      </c>
      <c r="C12" s="3" t="s">
        <v>50</v>
      </c>
      <c r="D12" s="3">
        <v>35</v>
      </c>
      <c r="E12" s="3" t="s">
        <v>8</v>
      </c>
      <c r="F12" s="4">
        <v>0</v>
      </c>
      <c r="G12" s="4">
        <f t="shared" si="0"/>
        <v>0</v>
      </c>
      <c r="H12" s="4"/>
      <c r="I12" s="4"/>
    </row>
    <row r="13" spans="1:9" x14ac:dyDescent="0.25">
      <c r="B13" s="3">
        <v>6</v>
      </c>
      <c r="C13" s="3" t="s">
        <v>51</v>
      </c>
      <c r="D13" s="3">
        <v>14</v>
      </c>
      <c r="E13" s="3" t="s">
        <v>8</v>
      </c>
      <c r="F13" s="4">
        <v>0</v>
      </c>
      <c r="G13" s="4">
        <f t="shared" si="0"/>
        <v>0</v>
      </c>
      <c r="H13" s="4"/>
      <c r="I13" s="4"/>
    </row>
    <row r="14" spans="1:9" x14ac:dyDescent="0.25">
      <c r="B14" s="3">
        <v>7</v>
      </c>
      <c r="C14" s="3" t="s">
        <v>52</v>
      </c>
      <c r="D14" s="3">
        <v>33</v>
      </c>
      <c r="E14" s="3" t="s">
        <v>8</v>
      </c>
      <c r="F14" s="4">
        <v>0</v>
      </c>
      <c r="G14" s="4">
        <f t="shared" si="0"/>
        <v>0</v>
      </c>
      <c r="H14" s="4"/>
      <c r="I14" s="4"/>
    </row>
    <row r="15" spans="1:9" x14ac:dyDescent="0.25">
      <c r="B15" s="3">
        <v>8</v>
      </c>
      <c r="C15" s="3" t="s">
        <v>9</v>
      </c>
      <c r="D15" s="3">
        <f>SUM(D8:D14)</f>
        <v>313</v>
      </c>
      <c r="E15" s="3" t="s">
        <v>8</v>
      </c>
      <c r="F15" s="4">
        <v>0</v>
      </c>
      <c r="G15" s="4">
        <f t="shared" si="0"/>
        <v>0</v>
      </c>
      <c r="H15" s="4"/>
      <c r="I15" s="4"/>
    </row>
    <row r="16" spans="1:9" x14ac:dyDescent="0.25">
      <c r="B16" s="3">
        <v>9</v>
      </c>
      <c r="C16" s="18" t="s">
        <v>10</v>
      </c>
      <c r="D16" s="18">
        <v>320</v>
      </c>
      <c r="E16" s="18" t="s">
        <v>8</v>
      </c>
      <c r="F16" s="19">
        <v>0</v>
      </c>
      <c r="G16" s="19">
        <f t="shared" si="0"/>
        <v>0</v>
      </c>
      <c r="H16" s="19"/>
      <c r="I16" s="4"/>
    </row>
    <row r="17" spans="1:9" x14ac:dyDescent="0.25">
      <c r="B17" s="3">
        <v>10</v>
      </c>
      <c r="C17" s="3" t="s">
        <v>29</v>
      </c>
      <c r="D17" s="3">
        <f>D15</f>
        <v>313</v>
      </c>
      <c r="E17" s="3" t="s">
        <v>8</v>
      </c>
      <c r="F17" s="4">
        <v>0</v>
      </c>
      <c r="G17" s="4">
        <f>D17*F17</f>
        <v>0</v>
      </c>
      <c r="H17" s="4"/>
      <c r="I17" s="4"/>
    </row>
    <row r="18" spans="1:9" x14ac:dyDescent="0.25">
      <c r="B18" s="3">
        <v>11</v>
      </c>
      <c r="C18" s="18" t="s">
        <v>39</v>
      </c>
      <c r="D18" s="18">
        <v>18</v>
      </c>
      <c r="E18" s="18" t="s">
        <v>11</v>
      </c>
      <c r="F18" s="19">
        <v>0</v>
      </c>
      <c r="G18" s="19"/>
      <c r="H18" s="19">
        <f>D18*F18</f>
        <v>0</v>
      </c>
      <c r="I18" s="4"/>
    </row>
    <row r="19" spans="1:9" s="6" customFormat="1" x14ac:dyDescent="0.25">
      <c r="A19" s="5"/>
      <c r="B19" s="3">
        <v>12</v>
      </c>
      <c r="C19" s="3" t="s">
        <v>42</v>
      </c>
      <c r="D19" s="3">
        <v>146</v>
      </c>
      <c r="E19" s="3" t="s">
        <v>8</v>
      </c>
      <c r="F19" s="4">
        <v>0</v>
      </c>
      <c r="G19" s="4"/>
      <c r="H19" s="3"/>
      <c r="I19" s="4">
        <f>D19*F19</f>
        <v>0</v>
      </c>
    </row>
    <row r="20" spans="1:9" s="6" customFormat="1" x14ac:dyDescent="0.25">
      <c r="A20" s="5"/>
      <c r="B20" s="3">
        <v>13</v>
      </c>
      <c r="C20" s="3" t="s">
        <v>12</v>
      </c>
      <c r="D20" s="3">
        <v>2950</v>
      </c>
      <c r="E20" s="3" t="s">
        <v>13</v>
      </c>
      <c r="F20" s="4">
        <v>0</v>
      </c>
      <c r="G20" s="4">
        <f>D20*F20</f>
        <v>0</v>
      </c>
      <c r="H20" s="4"/>
      <c r="I20" s="4"/>
    </row>
    <row r="21" spans="1:9" s="6" customFormat="1" x14ac:dyDescent="0.25">
      <c r="A21" s="5"/>
      <c r="B21" s="3">
        <v>14</v>
      </c>
      <c r="C21" s="3" t="s">
        <v>14</v>
      </c>
      <c r="D21" s="3">
        <v>1</v>
      </c>
      <c r="E21" s="3" t="s">
        <v>11</v>
      </c>
      <c r="F21" s="4">
        <v>0</v>
      </c>
      <c r="G21" s="4"/>
      <c r="H21" s="4"/>
      <c r="I21" s="4">
        <f>D21*F21</f>
        <v>0</v>
      </c>
    </row>
    <row r="22" spans="1:9" s="6" customFormat="1" x14ac:dyDescent="0.25">
      <c r="A22" s="5"/>
      <c r="B22" s="3">
        <v>15</v>
      </c>
      <c r="C22" s="3" t="s">
        <v>15</v>
      </c>
      <c r="D22" s="3">
        <f>SUM(D19:D19)</f>
        <v>146</v>
      </c>
      <c r="E22" s="3" t="s">
        <v>8</v>
      </c>
      <c r="F22" s="4">
        <v>0</v>
      </c>
      <c r="G22" s="4"/>
      <c r="H22" s="4"/>
      <c r="I22" s="4">
        <f>D22*F22</f>
        <v>0</v>
      </c>
    </row>
    <row r="23" spans="1:9" s="6" customFormat="1" x14ac:dyDescent="0.25">
      <c r="A23" s="5"/>
      <c r="B23" s="3">
        <v>16</v>
      </c>
      <c r="C23" s="3" t="s">
        <v>40</v>
      </c>
      <c r="D23" s="3">
        <v>164</v>
      </c>
      <c r="E23" s="3" t="s">
        <v>8</v>
      </c>
      <c r="F23" s="4">
        <v>0</v>
      </c>
      <c r="G23" s="4"/>
      <c r="H23" s="4"/>
      <c r="I23" s="4">
        <f>D23*F23</f>
        <v>0</v>
      </c>
    </row>
    <row r="24" spans="1:9" s="6" customFormat="1" x14ac:dyDescent="0.25">
      <c r="A24" s="5"/>
      <c r="B24" s="3">
        <v>17</v>
      </c>
      <c r="C24" s="3" t="s">
        <v>16</v>
      </c>
      <c r="D24" s="3">
        <f>ROUND((D15/2)+(0.2*D15/2)+(D22/3),0)</f>
        <v>236</v>
      </c>
      <c r="E24" s="3" t="s">
        <v>17</v>
      </c>
      <c r="F24" s="4">
        <v>0</v>
      </c>
      <c r="G24" s="4">
        <f>D24*F24</f>
        <v>0</v>
      </c>
      <c r="H24" s="4"/>
      <c r="I24" s="4"/>
    </row>
    <row r="25" spans="1:9" s="6" customFormat="1" x14ac:dyDescent="0.25">
      <c r="A25" s="5"/>
      <c r="B25" s="3">
        <v>18</v>
      </c>
      <c r="C25" s="18" t="s">
        <v>28</v>
      </c>
      <c r="D25" s="18">
        <v>1</v>
      </c>
      <c r="E25" s="18" t="s">
        <v>11</v>
      </c>
      <c r="F25" s="19">
        <v>0</v>
      </c>
      <c r="G25" s="19">
        <f>D25*F25</f>
        <v>0</v>
      </c>
      <c r="H25" s="4"/>
      <c r="I25" s="4"/>
    </row>
    <row r="26" spans="1:9" s="6" customFormat="1" x14ac:dyDescent="0.25">
      <c r="A26" s="5"/>
      <c r="B26" s="3">
        <v>19</v>
      </c>
      <c r="C26" s="18" t="s">
        <v>18</v>
      </c>
      <c r="D26" s="18">
        <v>1</v>
      </c>
      <c r="E26" s="18" t="s">
        <v>11</v>
      </c>
      <c r="F26" s="19">
        <v>0</v>
      </c>
      <c r="G26" s="19"/>
      <c r="H26" s="4"/>
      <c r="I26" s="4">
        <f>D26*F26</f>
        <v>0</v>
      </c>
    </row>
    <row r="27" spans="1:9" s="6" customFormat="1" x14ac:dyDescent="0.25">
      <c r="A27" s="5"/>
      <c r="B27" s="3">
        <v>20</v>
      </c>
      <c r="C27" s="18" t="s">
        <v>19</v>
      </c>
      <c r="D27" s="18">
        <v>14</v>
      </c>
      <c r="E27" s="18" t="s">
        <v>8</v>
      </c>
      <c r="F27" s="19">
        <v>0</v>
      </c>
      <c r="G27" s="19">
        <f>D27*F27</f>
        <v>0</v>
      </c>
      <c r="H27" s="4"/>
      <c r="I27" s="4"/>
    </row>
    <row r="28" spans="1:9" s="6" customFormat="1" x14ac:dyDescent="0.25">
      <c r="A28" s="5"/>
      <c r="B28" s="3">
        <v>21</v>
      </c>
      <c r="C28" s="18" t="s">
        <v>20</v>
      </c>
      <c r="D28" s="18">
        <v>1</v>
      </c>
      <c r="E28" s="18" t="s">
        <v>11</v>
      </c>
      <c r="F28" s="19">
        <v>0</v>
      </c>
      <c r="H28" s="4"/>
      <c r="I28" s="19">
        <f>D28*F28</f>
        <v>0</v>
      </c>
    </row>
    <row r="29" spans="1:9" s="6" customFormat="1" x14ac:dyDescent="0.25">
      <c r="A29" s="5"/>
      <c r="B29" s="3">
        <v>22</v>
      </c>
      <c r="C29" s="3" t="s">
        <v>41</v>
      </c>
      <c r="D29" s="3">
        <v>1</v>
      </c>
      <c r="E29" s="3" t="s">
        <v>11</v>
      </c>
      <c r="F29" s="4">
        <f>(0.0548*((SUM(G16,G17,I22,G24))))</f>
        <v>0</v>
      </c>
      <c r="G29" s="4"/>
      <c r="H29" s="4"/>
      <c r="I29" s="4">
        <f>D29*F29</f>
        <v>0</v>
      </c>
    </row>
    <row r="30" spans="1:9" s="6" customFormat="1" x14ac:dyDescent="0.25">
      <c r="A30" s="5"/>
      <c r="B30" s="3">
        <v>23</v>
      </c>
      <c r="C30" s="3" t="s">
        <v>43</v>
      </c>
      <c r="D30" s="3">
        <v>1</v>
      </c>
      <c r="E30" s="3" t="s">
        <v>11</v>
      </c>
      <c r="F30" s="4">
        <f>(0.025*((SUM(G16,G17,I22,G24))))</f>
        <v>0</v>
      </c>
      <c r="G30" s="4"/>
      <c r="H30" s="4"/>
      <c r="I30" s="4">
        <f>D30*F30</f>
        <v>0</v>
      </c>
    </row>
    <row r="31" spans="1:9" s="6" customFormat="1" ht="9.75" customHeight="1" x14ac:dyDescent="0.25">
      <c r="A31" s="5"/>
    </row>
    <row r="32" spans="1:9" x14ac:dyDescent="0.25">
      <c r="B32" s="6"/>
      <c r="C32" s="7" t="s">
        <v>21</v>
      </c>
      <c r="D32" s="8">
        <f>SUM(G32:I32)</f>
        <v>0</v>
      </c>
      <c r="E32" s="6"/>
      <c r="F32" s="6"/>
      <c r="G32" s="8">
        <f>SUM(G8:G30)</f>
        <v>0</v>
      </c>
      <c r="H32" s="8">
        <f>SUM(H8:H30)</f>
        <v>0</v>
      </c>
      <c r="I32" s="8">
        <f>SUM(I8:I30)</f>
        <v>0</v>
      </c>
    </row>
    <row r="33" spans="1:9" s="6" customFormat="1" ht="8.25" customHeight="1" x14ac:dyDescent="0.25">
      <c r="A33" s="5"/>
      <c r="B33" s="9"/>
      <c r="C33" s="10"/>
      <c r="D33" s="10"/>
      <c r="E33" s="9"/>
      <c r="F33" s="9"/>
      <c r="G33" s="10"/>
      <c r="H33" s="10"/>
      <c r="I33" s="10"/>
    </row>
    <row r="34" spans="1:9" s="6" customFormat="1" x14ac:dyDescent="0.25">
      <c r="A34" s="5"/>
      <c r="B34" s="11"/>
      <c r="C34" s="11" t="s">
        <v>22</v>
      </c>
      <c r="D34" s="11"/>
      <c r="E34" s="11" t="s">
        <v>23</v>
      </c>
      <c r="F34" s="11"/>
      <c r="G34" s="11" t="s">
        <v>24</v>
      </c>
      <c r="H34" s="11" t="s">
        <v>25</v>
      </c>
      <c r="I34" s="11" t="s">
        <v>26</v>
      </c>
    </row>
    <row r="35" spans="1:9" x14ac:dyDescent="0.25">
      <c r="B35" s="3">
        <v>1</v>
      </c>
      <c r="C35" s="3" t="s">
        <v>33</v>
      </c>
      <c r="D35" s="3"/>
      <c r="E35" s="3"/>
      <c r="F35" s="3" t="s">
        <v>27</v>
      </c>
      <c r="G35" s="12">
        <f>D32/1000</f>
        <v>0</v>
      </c>
      <c r="H35" s="12">
        <f>0.21*G35</f>
        <v>0</v>
      </c>
      <c r="I35" s="12">
        <f>G35+H35</f>
        <v>0</v>
      </c>
    </row>
    <row r="36" spans="1:9" x14ac:dyDescent="0.25">
      <c r="B36" s="3">
        <v>2</v>
      </c>
      <c r="C36" s="3" t="s">
        <v>35</v>
      </c>
      <c r="D36" s="3"/>
      <c r="E36" s="13" t="e">
        <f>G36/G35</f>
        <v>#DIV/0!</v>
      </c>
      <c r="F36" s="3" t="s">
        <v>27</v>
      </c>
      <c r="G36" s="12">
        <f>(G32+H32)/1000</f>
        <v>0</v>
      </c>
      <c r="H36" s="12">
        <f>0.21*G36</f>
        <v>0</v>
      </c>
      <c r="I36" s="12">
        <f>G36+H36</f>
        <v>0</v>
      </c>
    </row>
    <row r="37" spans="1:9" x14ac:dyDescent="0.25">
      <c r="B37" s="3">
        <v>3</v>
      </c>
      <c r="C37" s="3" t="s">
        <v>36</v>
      </c>
      <c r="D37" s="3"/>
      <c r="E37" s="13" t="e">
        <f>1-E36</f>
        <v>#DIV/0!</v>
      </c>
      <c r="F37" s="3" t="s">
        <v>27</v>
      </c>
      <c r="G37" s="12">
        <f>I32/1000</f>
        <v>0</v>
      </c>
      <c r="H37" s="12">
        <f>0.21*G37</f>
        <v>0</v>
      </c>
      <c r="I37" s="12">
        <f>G37+H37</f>
        <v>0</v>
      </c>
    </row>
    <row r="38" spans="1:9" s="6" customFormat="1" ht="8.25" customHeight="1" x14ac:dyDescent="0.25">
      <c r="A38" s="5"/>
      <c r="G38" s="14"/>
      <c r="H38" s="14"/>
      <c r="I38" s="14"/>
    </row>
    <row r="39" spans="1:9" x14ac:dyDescent="0.25">
      <c r="B39" s="3">
        <v>4</v>
      </c>
      <c r="C39" s="3" t="s">
        <v>38</v>
      </c>
      <c r="D39" s="3"/>
      <c r="E39" s="3"/>
      <c r="F39" s="3" t="s">
        <v>27</v>
      </c>
      <c r="G39" s="12">
        <f>G36</f>
        <v>0</v>
      </c>
      <c r="H39" s="12">
        <f>0.21*G39</f>
        <v>0</v>
      </c>
      <c r="I39" s="12">
        <f>G39+H39</f>
        <v>0</v>
      </c>
    </row>
    <row r="40" spans="1:9" x14ac:dyDescent="0.25">
      <c r="B40" s="3">
        <v>5</v>
      </c>
      <c r="C40" s="3" t="s">
        <v>31</v>
      </c>
      <c r="D40" s="3"/>
      <c r="E40" s="13" t="e">
        <f>G40/G39</f>
        <v>#DIV/0!</v>
      </c>
      <c r="F40" s="3" t="s">
        <v>27</v>
      </c>
      <c r="G40" s="12">
        <f>G32/1000</f>
        <v>0</v>
      </c>
      <c r="H40" s="12">
        <f>0.21*G40</f>
        <v>0</v>
      </c>
      <c r="I40" s="12">
        <f>G40+H40</f>
        <v>0</v>
      </c>
    </row>
    <row r="41" spans="1:9" x14ac:dyDescent="0.25">
      <c r="B41" s="3">
        <v>6</v>
      </c>
      <c r="C41" s="3" t="s">
        <v>32</v>
      </c>
      <c r="D41" s="3"/>
      <c r="E41" s="13" t="e">
        <f>1-E40</f>
        <v>#DIV/0!</v>
      </c>
      <c r="F41" s="3" t="s">
        <v>27</v>
      </c>
      <c r="G41" s="12">
        <f>H32/1000</f>
        <v>0</v>
      </c>
      <c r="H41" s="12">
        <f>0.21*G41</f>
        <v>0</v>
      </c>
      <c r="I41" s="12">
        <f>G41+H41</f>
        <v>0</v>
      </c>
    </row>
    <row r="44" spans="1:9" x14ac:dyDescent="0.25">
      <c r="F44" s="15"/>
    </row>
    <row r="47" spans="1:9" x14ac:dyDescent="0.25">
      <c r="I47" s="16"/>
    </row>
    <row r="49" spans="6:9" x14ac:dyDescent="0.25">
      <c r="F49" s="15"/>
      <c r="G49" s="17"/>
      <c r="I49" s="17"/>
    </row>
    <row r="50" spans="6:9" x14ac:dyDescent="0.25">
      <c r="F50" s="15"/>
      <c r="G50" s="17"/>
      <c r="I50" s="17"/>
    </row>
    <row r="51" spans="6:9" x14ac:dyDescent="0.25">
      <c r="F51" s="15"/>
      <c r="G51" s="17"/>
      <c r="I51" s="17"/>
    </row>
    <row r="52" spans="6:9" x14ac:dyDescent="0.25">
      <c r="F52" s="15"/>
      <c r="G52" s="17"/>
      <c r="I52" s="17"/>
    </row>
  </sheetData>
  <mergeCells count="9">
    <mergeCell ref="H2:I2"/>
    <mergeCell ref="B5:B7"/>
    <mergeCell ref="C5:C7"/>
    <mergeCell ref="D5:D7"/>
    <mergeCell ref="E5:E7"/>
    <mergeCell ref="F5:I5"/>
    <mergeCell ref="F6:F7"/>
    <mergeCell ref="G6:H6"/>
    <mergeCell ref="I6:I7"/>
  </mergeCells>
  <pageMargins left="0.7" right="0.7" top="0.78749999999999998" bottom="0.78749999999999998" header="0.51180555555555496" footer="0.51180555555555496"/>
  <pageSetup paperSize="9" scale="6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Vaněk</dc:creator>
  <cp:lastModifiedBy>Drábek Petr</cp:lastModifiedBy>
  <cp:revision>2</cp:revision>
  <cp:lastPrinted>2018-10-25T13:48:05Z</cp:lastPrinted>
  <dcterms:created xsi:type="dcterms:W3CDTF">2015-11-07T13:06:05Z</dcterms:created>
  <dcterms:modified xsi:type="dcterms:W3CDTF">2021-10-14T08:04:39Z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