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dtemp01" reservationPassword="0"/>
  <workbookPr/>
  <bookViews>
    <workbookView xWindow="240" yWindow="120" windowWidth="14940" windowHeight="9225" activeTab="0"/>
  </bookViews>
  <sheets>
    <sheet name="Rekapitulace" sheetId="1" r:id="rId1"/>
    <sheet name="SO 001 UN" sheetId="2" r:id="rId2"/>
    <sheet name="SO 002 NN" sheetId="3" r:id="rId3"/>
    <sheet name="SO 101.1.1 UN" sheetId="4" r:id="rId4"/>
    <sheet name="SO 101.1.2 NN" sheetId="5" r:id="rId5"/>
    <sheet name="SO 101.3.1 UN" sheetId="6" r:id="rId6"/>
    <sheet name="SO 101.3.2 UN" sheetId="7" r:id="rId7"/>
    <sheet name="SO 185.1" sheetId="8" r:id="rId8"/>
  </sheets>
  <definedNames/>
  <calcPr/>
  <webPublishing/>
</workbook>
</file>

<file path=xl/sharedStrings.xml><?xml version="1.0" encoding="utf-8"?>
<sst xmlns="http://schemas.openxmlformats.org/spreadsheetml/2006/main" count="1588" uniqueCount="467">
  <si>
    <t>Firma: Advisia,s.r.o.</t>
  </si>
  <si>
    <t>Rekapitulace ceny</t>
  </si>
  <si>
    <t>Stavba: 20_019-A-dot_02 - STEZKA PRO PĚŠÍ A CYKLISTY, UHERSKÝ BROD-dotační_02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</si>
  <si>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</si>
  <si>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</si>
  <si>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</si>
  <si>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</si>
  <si>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</si>
  <si>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</si>
  <si>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</si>
  <si>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</si>
  <si>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</si>
  <si>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</si>
  <si>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</si>
  <si>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</si>
  <si>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20_019-A-dot_02</t>
  </si>
  <si>
    <t>STEZKA PRO PĚŠÍ A CYKLISTY, UHERSKÝ BROD-dotační_02</t>
  </si>
  <si>
    <t>O</t>
  </si>
  <si>
    <t>Rozpočet:</t>
  </si>
  <si>
    <t>0,00</t>
  </si>
  <si>
    <t>15,00</t>
  </si>
  <si>
    <t>21,00</t>
  </si>
  <si>
    <t>3</t>
  </si>
  <si>
    <t>2</t>
  </si>
  <si>
    <t>SO 001 UN</t>
  </si>
  <si>
    <t>Všeobecné a ostatní náklady- uznatelné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</si>
  <si>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</si>
  <si>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</si>
  <si>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</si>
  <si>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</si>
  <si>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</si>
  <si>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</si>
  <si>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</si>
  <si>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</si>
  <si>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</si>
  <si>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</si>
  <si>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</si>
  <si>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</si>
  <si>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</si>
  <si>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</si>
  <si>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</si>
  <si>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</si>
  <si>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</si>
  <si>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</si>
  <si>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</si>
  <si>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</si>
  <si>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</si>
  <si>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</si>
  <si>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</si>
  <si>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</si>
  <si>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</si>
  <si>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zkoušky materiálů na stavbě, hutnící zkoušky</t>
  </si>
  <si>
    <t>VV</t>
  </si>
  <si>
    <t>1,00=1,000 [A]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</si>
  <si>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</si>
  <si>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</si>
  <si>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</si>
  <si>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</si>
  <si>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Zajištšní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
Délka stavby 1480m  
Pevná cena</t>
  </si>
  <si>
    <t>1,00=1,000 [A] 
ochrana stávajících inženýrských sítí dle stanovisek správců jednotlivých sítí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</si>
  <si>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</si>
  <si>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</si>
  <si>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</si>
  <si>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stavby.  
Délka stavby 1480m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</si>
  <si>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</si>
  <si>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03100</t>
  </si>
  <si>
    <t>ZAŘÍZENÍ STAVENIŠTĚ - ZŘÍZENÍ, PROVOZ, DEMONTÁŽ</t>
  </si>
  <si>
    <t>zařízení staveniště pro zhotovitele</t>
  </si>
  <si>
    <t>1=1,000 [A]</t>
  </si>
  <si>
    <t>zahrnuje objednatelem povolené náklady na pořízení (event. pronájem), provozování, udržování a likvidaci zhotovitelova zařízení</t>
  </si>
  <si>
    <t>SO 002 NN</t>
  </si>
  <si>
    <t>Všeobecné a ostatní náklady- neuznatelné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</si>
  <si>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</si>
  <si>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</si>
  <si>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  
Délka stavby 1480m  
Pevná cena</t>
  </si>
  <si>
    <t>zahrnuje veškeré náklady spojené s objednatelem požadovanými pracemi</t>
  </si>
  <si>
    <t>02940</t>
  </si>
  <si>
    <t>OSTATNÍ POŽADAVKY - VYPRACOVÁNÍ DOKUMENTACE</t>
  </si>
  <si>
    <t>SOUBOR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</si>
  <si>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Zadavatel poskytne projektovou dokumentaci v otevřené formátu *.dwg.  
Délka stavby 1480m  
Pevná cena</t>
  </si>
  <si>
    <t>SO 101.1.1 UN</t>
  </si>
  <si>
    <t>STEZKA PRO PĚŠÍ A CYKLISTY- UZNATELNÉ NÁKLADY</t>
  </si>
  <si>
    <t>014102</t>
  </si>
  <si>
    <t>POPLATKY ZA SKLÁDKU</t>
  </si>
  <si>
    <t>T</t>
  </si>
  <si>
    <t>poplatky za uložení zemin a přebytků výkopku-skládka dle zadávacích podmínek v režii dodavatele s poplatkem a evidencí</t>
  </si>
  <si>
    <t>pol.č.        výměra      hmotnost   celkem 
                     m3           t/m3           t 
12373.1    251 *           2,2        =552,200 [B] 
12373.2   1820,4  *             2,2        =4 004,880 [C] 
132733      1,5  *       2,2      =3,300 [F]    
Celkem: B+C+F=4 560,380 [G]</t>
  </si>
  <si>
    <t>zahrnuje veškeré poplatky provozovateli skládky související s uložením odpadu na skládce.</t>
  </si>
  <si>
    <t>014112</t>
  </si>
  <si>
    <t>POPLATKY ZA SKLÁDKU TYP S-IO (INERTNÍ ODPAD)</t>
  </si>
  <si>
    <t>poplatek za skládku kameniva z podkladní vrstvy polní cesty</t>
  </si>
  <si>
    <t>pol.č. 113323 6*2,5=15,000 [A] přepočet na t</t>
  </si>
  <si>
    <t>014122</t>
  </si>
  <si>
    <t>POPLATKY ZA SKLÁDKU TYP S-OO (OSTATNÍ ODPAD)</t>
  </si>
  <si>
    <t>poplatky za uložení odstraněných asfaltových vrstev- skládka dle zadávacích podmínek v režii dodavatele s poplatkem a evidencí   
dle pol.č. 113133</t>
  </si>
  <si>
    <t>0,5*2,5=1,250 [A] dle pol.č. 113136 * přepočet na tuny</t>
  </si>
  <si>
    <t>Zemní práce</t>
  </si>
  <si>
    <t>11202</t>
  </si>
  <si>
    <t>KÁCENÍ STROMŮ D KMENE DO 0,9M S ODSTRANĚNÍM PAŘEZŮ</t>
  </si>
  <si>
    <t>KUS</t>
  </si>
  <si>
    <t>zhotovitel v ceně zohlední možnost zpětného využití materiálu na stavbě  
odstranění včetně pařezů  
cena stanovena investorem</t>
  </si>
  <si>
    <t>3=3,000 [A] V MÍSTĚ KŘÍŽENÍ STEZKY SE SILNICÍ III/49714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</si>
  <si>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</si>
  <si>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113133</t>
  </si>
  <si>
    <t>ODSTRANĚNÍ KRYTU ZPEVNĚNÝCH PLOCH S ASFALT POJIVEM, ODVOZ DO 3KM</t>
  </si>
  <si>
    <t>M3</t>
  </si>
  <si>
    <t>odstranění stávajícího krytu polní cesty v km 1,260, v tl.0,05m, vč. odvozu na skládku dle zhotovitele (předpoklad do 3km)</t>
  </si>
  <si>
    <t>10*0,05=0,500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</si>
  <si>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</si>
  <si>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113323</t>
  </si>
  <si>
    <t>ODSTRAN PODKL ZPEVNĚNÝCH PLOCH Z KAMENIVA NESTMEL, ODVOZ DO 3KM</t>
  </si>
  <si>
    <t>odstranění podkladní vrstvy z kameniva stávající polní cesty  
vč. odvozu na skládku dle zhotovitele (předpoklad do 3km)</t>
  </si>
  <si>
    <t>10*0,6=6,000 [A]</t>
  </si>
  <si>
    <t>7</t>
  </si>
  <si>
    <t>12110</t>
  </si>
  <si>
    <t>SEJMUTÍ ORNICE NEBO LESNÍ PŮDY</t>
  </si>
  <si>
    <t>sejmutí ornice v tl.0,30m před stavbou, tl. stanovena dle IG pruzkumu 
včetně složení podél trasy a částečně na mezideponii v místě stavby pro zpětné rozhrnutí 
ornice bude uložena na pozemku města – hranici pozemku kde začíná pole 
Ornice po dohodě se zemědělci bude rozhrnuta na pole časově dle dohody se Zemaspolem – po sklizni.</t>
  </si>
  <si>
    <t>8160*0,30=2 448,000 [A]</t>
  </si>
  <si>
    <t>položka zahrnuje sejmutí ornice bez ohledu na tloušťku vrstvy a její vodorovnou dopravu  
nezahrnuje uložení na trvalou skládku</t>
  </si>
  <si>
    <t>8</t>
  </si>
  <si>
    <t>12373</t>
  </si>
  <si>
    <t>ODKOP PRO SPOD STAVBU SILNIC A ŽELEZNIC TŘ. I</t>
  </si>
  <si>
    <t>odkop stávající zeminy (dle IGP jíly) na úroveň pláně stezky pro pěší a cyklisty  
odvoz na skládku  je v samostatné pol.č.12373B.1</t>
  </si>
  <si>
    <t>251=251,000 [A]  Kubatura z modelu CIVIL 3D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</si>
  <si>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</si>
  <si>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stávající zeminy na parapláň stezky pro pěší a cyklisty, tl.0,30m  
odvoz na skládku  je v samostatné pol.č.12373B.2</t>
  </si>
  <si>
    <t>4,1*0,3*1480=1 820,400 [A]  šířka pláně * tl. aktivní zóny * délka stezky pro pěší a cyklisty</t>
  </si>
  <si>
    <t>12373B</t>
  </si>
  <si>
    <t>ODKOP PRO SPOD STAVBU SILNIC A ŽELEZNIC TŘ. I - DOPRAVA</t>
  </si>
  <si>
    <t>M3KM</t>
  </si>
  <si>
    <t>odvoz odkopané zemíny na skládku, předpoklad do 3km</t>
  </si>
  <si>
    <t>dle pol.č.12373.1    251*3=753,000 [A]   předpoklad 3km</t>
  </si>
  <si>
    <t>Položka zahrnuje samostatnou dopravu zeminy. Množství se určí jako součin kubatutry [m3] a požadované vzdálenosti [km].</t>
  </si>
  <si>
    <t>11</t>
  </si>
  <si>
    <t>dle pol.č.12373.2       1820,4*3=5 461,200 [A]     předpoklad 3km</t>
  </si>
  <si>
    <t>12</t>
  </si>
  <si>
    <t>12573</t>
  </si>
  <si>
    <t>VYKOPÁVKY ZE ZEMNÍKŮ A SKLÁDEK TŘ. I</t>
  </si>
  <si>
    <t>ornice z deponie pro ohumusování terénu (násypových a zářezových svahů) podél stezky pro pěší a cyklisty</t>
  </si>
  <si>
    <t>2180*0,15=327,000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</si>
  <si>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</si>
  <si>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</si>
  <si>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132733</t>
  </si>
  <si>
    <t>HLOUBENÍ RÝH ŠÍŘ DO 2M PAŽ I NEPAŽ TŘ. I, ODVOZ DO 3KM</t>
  </si>
  <si>
    <t>odkop pro osazení chrániček na stávající kabely v místech křížení  
vč. odvozu na trvalou skládku   
Skládkovné je uvedeno v pol.č.014102.1</t>
  </si>
  <si>
    <t>6*0,5*0,5=1,500 [A] pro osazení chrániček na stávající kabely v místech křížení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</si>
  <si>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</si>
  <si>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</si>
  <si>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</si>
  <si>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</si>
  <si>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uložení sejmuté ornice na meziskládku a její zpětné rozprostření</t>
  </si>
  <si>
    <t>8160*0,15=1 224,000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</si>
  <si>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</si>
  <si>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</si>
  <si>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</si>
  <si>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</si>
  <si>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násypové těleso stezky pro pěší a cyklisty, z dovezené nenamrzavé zeminy, dle ČSN 73 6133, vrstvy hutnit max po 0,20m</t>
  </si>
  <si>
    <t>390=390,000 [A] výpočet z modelu v programu CIVIL 3D dle vymodelovaného povrchu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</si>
  <si>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</si>
  <si>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</si>
  <si>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</si>
  <si>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</si>
  <si>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NEZPEVNĚNÁ KRAJNICE podél stezky pro pěší a cyklisty  
ZEMINA MIN. PODMÍNEČNĚ VHODNÁ DLE ČSN 73 6133  
snížená o 3-4cm oproti vozovce</t>
  </si>
  <si>
    <t>1480*0,15=222,000 [A]  výměra ze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</si>
  <si>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</si>
  <si>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</si>
  <si>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17390</t>
  </si>
  <si>
    <t>ZEMNÍ KRAJNICE A DOSYPÁVKY Z JINÝCH MATERIÁLŮ</t>
  </si>
  <si>
    <t>DOSYPÁVKA KRAJNICE NENAMRZAVÝM MATERIÁLEM VHODNÝM DLE ČSN 73 6133 
DOSYPÁVKA KRAJNICE 100% PS 
NENAMRZAVÝ MATERIÁL DLE ČSN 73 6133</t>
  </si>
  <si>
    <t>(2*1480)*0,06=177,600 [A] délka hran x prům. plocha dle vzorového řezu</t>
  </si>
  <si>
    <t>18</t>
  </si>
  <si>
    <t>17411</t>
  </si>
  <si>
    <t>ZÁSYP JAM A RÝH ZEMINOU SE ZHUTNĚNÍM</t>
  </si>
  <si>
    <t>zásyp rýh po osazení chrániček, s řádným zhutněním ve dvou vrstvách</t>
  </si>
  <si>
    <t>6*0,5*0,2=0,600 [A]  zasyp rýh po osazení chrániček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</si>
  <si>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</si>
  <si>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</si>
  <si>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17581</t>
  </si>
  <si>
    <t>OBSYP POTRUBÍ A OBJEKTŮ Z NAKUPOVANÝCH MATERIÁLŮ</t>
  </si>
  <si>
    <t>obsypy chrániček, včetně výstražné fólie</t>
  </si>
  <si>
    <t>6*0,5*0,3=0,900 [A] pro osazení chrániček na stávající kabely v místech křížení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</si>
  <si>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</si>
  <si>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20</t>
  </si>
  <si>
    <t>18110</t>
  </si>
  <si>
    <t>ÚPRAVA PLÁNĚ SE ZHUTNĚNÍM V HORNINĚ TŘ. I</t>
  </si>
  <si>
    <t>M2</t>
  </si>
  <si>
    <t>vč. zkoušek zhutnění, zhutnění na projektem dané parametry</t>
  </si>
  <si>
    <t>4,1*1480=6 068,000 [A]</t>
  </si>
  <si>
    <t>položka zahrnuje úpravu pláně včetně vyrovnání výškových rozdílů. Míru zhutnění určuje projekt.</t>
  </si>
  <si>
    <t>21</t>
  </si>
  <si>
    <t>18481</t>
  </si>
  <si>
    <t>OCHRANA STROMŮ BEDNĚNÍM</t>
  </si>
  <si>
    <t>trvalá podpovrchová ochrana kořenů stávajících mladých stromků v blízkosti stezky pro pěší a cyklisty  
pozor! jedná se o plastovou zábranu (fólii) proti prorůstání kořenů pod stezku, tl. min. 2mm</t>
  </si>
  <si>
    <t>30*1,0=30,000 [A]  délka ochrany * výška ochrany</t>
  </si>
  <si>
    <t>položka zahrnuje veškerý materiál, výrobky a polotovary, včetně mimostaveništní a vnitrostaveništní dopravy (rovněž přesuny), včetně naložení a složení, případně s uložením</t>
  </si>
  <si>
    <t>22</t>
  </si>
  <si>
    <t>ochrana stávajících stromů v průběhu stavby</t>
  </si>
  <si>
    <t>10=10,000 [A] odborný odhad dle stávající polohy stromů</t>
  </si>
  <si>
    <t>Základy</t>
  </si>
  <si>
    <t>23</t>
  </si>
  <si>
    <t>21450</t>
  </si>
  <si>
    <t>SANAČNÍ VRSTVY Z KAMENIVA</t>
  </si>
  <si>
    <t>aktivní zóna tl.0,30m, dle ČSN 73 6133, tab. A.7.1,nenamrzavá zemina nebo sypanina vhodná do AZ (např. GW-štěrk dobře zrněný), alt. kamenivo fr.0/63 nebo  0/125, včetně hutnění po vrstvách 0,15m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</si>
  <si>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</si>
  <si>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</si>
  <si>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21461</t>
  </si>
  <si>
    <t>SEPARAČNÍ GEOTEXTILIE</t>
  </si>
  <si>
    <t>netkaná separační geotextilie 500 g/m2 odolná na průraz, na parapláni, vč. technologického přesahu a okraje výkopu pro AZ</t>
  </si>
  <si>
    <t>(1480*5,1)*1,2=9 057,600 [D] na parpláni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</si>
  <si>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</si>
  <si>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</si>
  <si>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25</t>
  </si>
  <si>
    <t>34895</t>
  </si>
  <si>
    <t>ZÁBRADLÍ ZE DŘEVA TRVALÉ</t>
  </si>
  <si>
    <t>dřevěné zábradlí podél stezky pro pěší  
dle stanoviska PČR čj: KRPZ-77905-1/ČJ-2020-151106</t>
  </si>
  <si>
    <t>583*(3,14*0,075*0,075)=10,297 [A] dřevěné pásnice z kulatiny prům.0,15m 
(583/2)*2,0*(3,14*0,075*0,075)=10,297 [B] sloupky zábradlí po 2m, výška zábradlí 1,3m nad terénem- délka sloupků 2,0m 
Celkem: A+B=20,594 [C]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</si>
  <si>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</t>
  </si>
  <si>
    <t>Vodorovné konstrukce</t>
  </si>
  <si>
    <t>26</t>
  </si>
  <si>
    <t>45131A</t>
  </si>
  <si>
    <t>PODKLADNÍ A VÝPLŇOVÉ VRSTVY Z PROSTÉHO BETONU C20/25</t>
  </si>
  <si>
    <t>betonové lože pod oddělovací pruhy stezky a sjezdů ze žulových kostek, beton C20/25nXF3</t>
  </si>
  <si>
    <t>24*0,15=3,600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</si>
  <si>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</si>
  <si>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</si>
  <si>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27</t>
  </si>
  <si>
    <t>56333</t>
  </si>
  <si>
    <t>VOZOVKOVÉ VRSTVY ZE ŠTĚRKODRTI TL. DO 150MM</t>
  </si>
  <si>
    <t>ŠDA 0/32, HORNÍ PODKLADNÍ VRSTVA, vč. zhutnění na požadovaný parametr dle projektu</t>
  </si>
  <si>
    <t>4430*1,15=5 094,500 [A] plocha dle 574B33 * procentuální rozdíl ploch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</si>
  <si>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</si>
  <si>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</si>
  <si>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min.ŠDB 0/63, SPODNÍ PODKLADNÍ VRSTVA, vč. zhutnění na požadovaný parametr dle projektu</t>
  </si>
  <si>
    <t>4430*1,22=5 404,600 [A] plocha dle 574B33 * procentuální rozdíl ploch</t>
  </si>
  <si>
    <t>29</t>
  </si>
  <si>
    <t>56340</t>
  </si>
  <si>
    <t>VOZOVKOVÉ VRSTVY ZE ŠTĚRKOPÍSKU</t>
  </si>
  <si>
    <t>pískové lože pod silniční panely v místech křížení VTL plynovodu - viz. stanovisko GASNET</t>
  </si>
  <si>
    <t>(4*4*2)*0,5=16,000 [A]</t>
  </si>
  <si>
    <t>30</t>
  </si>
  <si>
    <t>572123</t>
  </si>
  <si>
    <t>INFILTRAČNÍ POSTŘIK Z EMULZE DO 1,0KG/M2</t>
  </si>
  <si>
    <t>infiltrační postřik modifikovanou asfaltovou emulzí C 50 BP 5 v množství 0,60 kg/m2 zbytkového asfaltu</t>
  </si>
  <si>
    <t>4 695,800=4 695,800 [A] dle pol.č.574E46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</si>
  <si>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</si>
  <si>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</si>
  <si>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572214</t>
  </si>
  <si>
    <t>SPOJOVACÍ POSTŘIK Z MODIFIK EMULZE DO 0,5KG/M2</t>
  </si>
  <si>
    <t>spojovací postřik modifikovanou asfaltovou emulzí C 60 BP 5 v množství 0,35kg/m2 zbytkového asfaltu</t>
  </si>
  <si>
    <t>4430=4 430,000 [A]  dle pol.č. 574B33</t>
  </si>
  <si>
    <t>32</t>
  </si>
  <si>
    <t>574A33</t>
  </si>
  <si>
    <t>ASFALTOVÝ BETON PRO OBRUSNÉ VRSTVY ACO 11 TL. 40MM</t>
  </si>
  <si>
    <t>typu asfaltový beton ACO 11 50/70 podle ČSN EN 13108-1 v tloušťce 40 mm</t>
  </si>
  <si>
    <t>2605+1825=4 430,000 [A] úsek 1 + úsek 2,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</si>
  <si>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</si>
  <si>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</si>
  <si>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574E46</t>
  </si>
  <si>
    <t>ASFALTOVÝ BETON PRO PODKLADNÍ VRSTVY ACP 16+, 16S TL. 50MM</t>
  </si>
  <si>
    <t>asfaltový beton ACP 16 S podle ČSN EN   13108-1  v tloušťce 50 mm s asfaltovým pojivem 50/70</t>
  </si>
  <si>
    <t>4430*1,06=4 695,800 [A] plocha dle pol.č.574B33 * procentuální přesah vrstvy ACP</t>
  </si>
  <si>
    <t>34</t>
  </si>
  <si>
    <t>58210</t>
  </si>
  <si>
    <t>DLÁŽDĚNÉ KRYTY Z VELKÝCH KOSTEK BEZ LOŽE</t>
  </si>
  <si>
    <t>kamenné kostky o vel.hrany 0,12m</t>
  </si>
  <si>
    <t>24=24,000 [A] 
výměra dle situace, kostky na oddělení stezky pro pěší a sousedních sjezdů  
kostky o vel. hrany min. 0,12m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</si>
  <si>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</si>
  <si>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35</t>
  </si>
  <si>
    <t>58262B</t>
  </si>
  <si>
    <t>KRYTY Z BETON DLAŽDIC SE ZÁMKEM BAREV RELIÉF TL 80MM DO LOŽE Z MC</t>
  </si>
  <si>
    <t>reliéfní dlažba pro varovné pásy, tl. 80mm, do lože z malty M25 XF4  
Pro zhotovování varovných pásů musí být použita schválená dlažba s výstupky - materiál použitý pro hmatové úpravy musí splňovat NV 163/2002 Sb. (nařízení vlády) a TN TZÚS 12.03.04. – 06 (technický návod Technického a zkušebního ústavu stavebního</t>
  </si>
  <si>
    <t>7,5+7,8+13,8+3,3+8,2=40,600 [A] DÉLKA VAROVNÝCH PÁSŮ 
A*0,4=16,240 [B] DÉLKA * ŠÍŘKA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</si>
  <si>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</si>
  <si>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</si>
  <si>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58301</t>
  </si>
  <si>
    <t>KRYT ZE SINIČNÍCH DÍLCŮ (PANELŮ) TL 150MM</t>
  </si>
  <si>
    <t>silniční panely pro ochranu VTL plynovodu v místech křížení, vč. lože TL.50MM Z DROBNÉHO KAMENIVA</t>
  </si>
  <si>
    <t>(4*4)*2=32,000 [A]    dl. * šířka * počet křížení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</si>
  <si>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</si>
  <si>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</si>
  <si>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37</t>
  </si>
  <si>
    <t>87727</t>
  </si>
  <si>
    <t>CHRÁNIČKY PŮLENÉ Z TRUB PLAST DN DO 100MM</t>
  </si>
  <si>
    <t>M</t>
  </si>
  <si>
    <t>uložení stávajících kabelů do půlených chrániček v případě jejich zastižení v konstrukčních vrstvách vozovky  
čerpání se souhlasem investora a TDI</t>
  </si>
  <si>
    <t>7*2*6=84,000 [A] počet křížení * počet chrániček *  délka chrániček 
v místě stávajícího křížení kabelového vedení pod AZ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</si>
  <si>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</si>
  <si>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práce-a</t>
  </si>
  <si>
    <t>38</t>
  </si>
  <si>
    <t>91228</t>
  </si>
  <si>
    <t>SMĚROVÉ SLOUPKY Z PLAST HMOT VČETNĚ ODRAZNÉHO PÁSKU</t>
  </si>
  <si>
    <t>plastové směrové sloupky, červené</t>
  </si>
  <si>
    <t>8=8,000 [B] červené Z11g, kulaté</t>
  </si>
  <si>
    <t>položka zahrnuje:  
- dodání a osazení sloupku včetně nutných zemních prací  
- vnitrostaveništní a mimostaveništní doprava  
- odrazky plastové nebo z retroreflexní fólie</t>
  </si>
  <si>
    <t>39</t>
  </si>
  <si>
    <t>914121</t>
  </si>
  <si>
    <t>DOPRAVNÍ ZNAČKY ZÁKLADNÍ VELIKOSTI OCELOVÉ FÓLIE TŘ 1 - DODÁVKA A MONTÁŽ</t>
  </si>
  <si>
    <t>pouze se souhlasem TDI a investora po provedeném passport. Měněné budou jen nektuální značky a značky ve špatném stavu</t>
  </si>
  <si>
    <t>Počet Název Viditelnost 
1=1,000 [J] A01n Zatáčka vpravo (A1a)  
1=1,000 [A] A05n Nebezpečné klesání (A5a)   
1=1,000 [B] IS19n Směrová tabule pro cyklisty vlevo (s jedním cílem) (IS19b)   
1=1,000 [C] IS19n Směrová tabule pro cyklisty vpravo (s jedním cílem) (IS19c)   
2=2,000 [D] IS19n Směrová tabule pro cyklisty (s jedním cílem) (IS19a)   
4=4,000 [G] C09n Stezka pro chodce a cyklisty (C9a)   
4=4,000 [H] C09n Konec stezky pro chodce a cyklisty (C9b) 
Celkem: A+B+C+D+G+H+j=14,000 [I]</t>
  </si>
  <si>
    <t>položka zahrnuje:  
- dodávku a montáž značek v požadovaném provedení</t>
  </si>
  <si>
    <t>40</t>
  </si>
  <si>
    <t>914421</t>
  </si>
  <si>
    <t>DOPRAVNÍ ZNAČKY 100X150CM OCELOVÉ FÓLIE TŘ 1 - DODÁVKA A MONTÁŽ</t>
  </si>
  <si>
    <t>velkoformátové značky se žlutozeleným fluorescečním podkladem</t>
  </si>
  <si>
    <t>Velkoformátová značka obsahuje následující značení: 
 A19n Cyklisté (A19) a Vzdálenost (E3a)   
 A12n Chodci (A12a) bez sloupku  
celkem značek : 2=2,000 [A]</t>
  </si>
  <si>
    <t>41</t>
  </si>
  <si>
    <t>914911</t>
  </si>
  <si>
    <t>SLOUPKY A STOJKY DOPRAVNÍCH ZNAČEK Z OCEL TRUBEK SE ZABETONOVÁNÍM - DODÁVKA A MO</t>
  </si>
  <si>
    <t>4=4,000 [A] dle pol.914421 (2 SLOUPKY NA JEDNU ZNACKU)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</si>
  <si>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</si>
  <si>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42</t>
  </si>
  <si>
    <t>916111</t>
  </si>
  <si>
    <t>DOPRAV SVĚTLO VÝSTRAŽ SAMOSTATNÉ - DOD A MONTÁŽ</t>
  </si>
  <si>
    <t>výstražné světla na velkoformátových značkách, vč. solárního napájení</t>
  </si>
  <si>
    <t>4=4,000 [A]  2 ks na jedné značce)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</si>
  <si>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</si>
  <si>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43</t>
  </si>
  <si>
    <t>917223</t>
  </si>
  <si>
    <t>SILNIČNÍ A CHODNÍKOVÉ OBRUBY Z BETONOVÝCH OBRUBNÍKŮ ŠÍŘ 100MM</t>
  </si>
  <si>
    <t>betonové silniční obruby do lože z betonu C16/20nXF1  
v místech varovných pásů jako boční opora, zapuštěná bez nášlapu</t>
  </si>
  <si>
    <t>(6*2)*1=12,000 [A] POČET VAROVNÝCH PÁSŮ  * DL. OBRUB</t>
  </si>
  <si>
    <t>Položka zahrnuje:  
dodání a pokládku betonových obrubníků o rozměrech předepsaných zadávací dokumentací  
betonové lože i boční betonovou opěrku.</t>
  </si>
  <si>
    <t>44</t>
  </si>
  <si>
    <t>919111</t>
  </si>
  <si>
    <t>ŘEZÁNÍ ASFALTOVÉHO KRYTU VOZOVEK TL DO 50MM</t>
  </si>
  <si>
    <t>v místě křížení se silnicí III/49714</t>
  </si>
  <si>
    <t>4*4=16,000 [A]</t>
  </si>
  <si>
    <t>položka zahrnuje řezání vozovkové vrstvy v předepsané tloušťce, včetně spotřeby vody</t>
  </si>
  <si>
    <t>45</t>
  </si>
  <si>
    <t>931324</t>
  </si>
  <si>
    <t>TĚSNĚNÍ DILATAČ SPAR ASF ZÁLIVKOU MODIFIK PRŮŘ DO 400MM2</t>
  </si>
  <si>
    <t>podél dlážděných prvků (varovné pásy, žlabovky)</t>
  </si>
  <si>
    <t>43,9=43,900 [A] těsnění zálivkou podél varovných pásů 
80=80,000 [B] těsnění zálivkou podél příkopových tvárnic 
Celkem: A+B=123,900 [C]</t>
  </si>
  <si>
    <t>položka zahrnuje dodávku a osazení předepsaného materiálu, očištění ploch spáry před úpravou, očištění okolí spáry po úpravě  
nezahrnuje těsnící profil</t>
  </si>
  <si>
    <t>46</t>
  </si>
  <si>
    <t>935212</t>
  </si>
  <si>
    <t>PŘÍKOPOVÉ ŽLABY Z BETON TVÁRNIC ŠÍŘ DO 600MM DO BETONU TL 100MM</t>
  </si>
  <si>
    <t>PŘIKOPOVÉ TVÁRNICE DO BET. LOŽE C20/25nXF3</t>
  </si>
  <si>
    <t>80=80,000 [A] od začátku úseku po pravé straně, do staničení cca km 0,075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</si>
  <si>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</si>
  <si>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9.1</t>
  </si>
  <si>
    <t>Ostatní konstrukce a práce- b</t>
  </si>
  <si>
    <t>Počet Název Viditelnost 
1=1,000 [B] IS19n Směrová tabule pro cyklisty vlevo (s jedním cílem) (IS19b)   
1=1,000 [C] IS19n Směrová tabule pro cyklisty vpravo (s jedním cílem) (IS19c)   
2=2,000 [D] IS19n Směrová tabule pro cyklisty (s jedním cílem) (IS19a)   
1=1,000 [J] IS20         Návěst před křižovatkou pro cyklisty 
Celkem: B+C+D+J=5,000 [K]</t>
  </si>
  <si>
    <t>5=5,000 [A] dle pol.914121</t>
  </si>
  <si>
    <t>SO 101.1.2 NN</t>
  </si>
  <si>
    <t>STEZKA PRO PĚŠÍ A CYKLISTY- NEUZNATELNÉ NÁKLADY</t>
  </si>
  <si>
    <t>pol.č.        výměra      hmotnost   celkem 
                     m3           t/m3           t 
12933      (190*0,5) *  2,2     =209,000 [E]</t>
  </si>
  <si>
    <t>ornice z mezideponie na ohumusování upraveného terénu</t>
  </si>
  <si>
    <t>12933</t>
  </si>
  <si>
    <t>ČIŠTĚNÍ PŘÍKOPŮ OD NÁNOSU PŘES 0,50M3/M</t>
  </si>
  <si>
    <t>vč. odvozu na skládku (předpoklad 3km)  
poplatek za skládku je v pol.č. 014102.1</t>
  </si>
  <si>
    <t>70+25+70+25=190,000 [A]   délka úseku  
výměra ze situace, pročíštění příkopů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</si>
  <si>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</si>
  <si>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18220</t>
  </si>
  <si>
    <t>ROZPROSTŘENÍ ORNICE VE SVAHU</t>
  </si>
  <si>
    <t>ohumusování svahů cyklostezky tl.0,15m</t>
  </si>
  <si>
    <t>2180*0,15=327,000 [A] 
výměra ze situace</t>
  </si>
  <si>
    <t>položka zahrnuje:  
nutné přemístění ornice z dočasných skládek vzdálených do 50m  
rozprostření ornice v předepsané tloušťce ve svahu přes 1:5</t>
  </si>
  <si>
    <t>18230</t>
  </si>
  <si>
    <t>ROZPROSTŘENÍ ORNICE V ROVINĚ</t>
  </si>
  <si>
    <t>Rozprostření ornice na poli, tl.0,10m 
Ornice po dohodě se zemědělci bude rozhrnuta na pole časově dle dohody se Zemaspolem – po sklizni.</t>
  </si>
  <si>
    <t>2121=2 121,000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</si>
  <si>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</si>
  <si>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</si>
  <si>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</si>
  <si>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2180=2 180,000 [A] 
dle pol. 18220</t>
  </si>
  <si>
    <t>Zahrnuje dodání předepsané travní směsi, její výsev na ornici, zalévání, první pokosení, to vše bez ohledu na sklon terénu</t>
  </si>
  <si>
    <t>18247</t>
  </si>
  <si>
    <t>OŠETŘOVÁNÍ TRÁVNÍKU</t>
  </si>
  <si>
    <t>2180=2 180,000 [A] 
dle pol. 18241</t>
  </si>
  <si>
    <t>Zahrnuje pokosení se shrabáním, naložení shrabků na dopravní prostředek, s odvozem a se složením, to vše bez ohledu na sklon terénu  
zahrnuje nutné zalití a hnojení</t>
  </si>
  <si>
    <t>Ostatní konstrukce a práce</t>
  </si>
  <si>
    <t>914123</t>
  </si>
  <si>
    <t>DOPRAVNÍ ZNAČKY ZÁKLADNÍ VELIKOSTI OCELOVÉ FÓLIE TŘ 1 - DEMONTÁŽ</t>
  </si>
  <si>
    <t>vč. odvozu na sklad investora, vč. demontáže sloupků  
odstranění neaktuálních značek pro cyklisty v návaznosti na novou stezku</t>
  </si>
  <si>
    <t>3=3,000 [A] 
výměra ze situace</t>
  </si>
  <si>
    <t>Položka zahrnuje odstranění, demontáž a odklizení materiálu s odvozem na předepsané místo</t>
  </si>
  <si>
    <t>93711</t>
  </si>
  <si>
    <t>MOBILIÁŘ - DŘEVĚNÉ LAVIČKY</t>
  </si>
  <si>
    <t>na odpočívadlech, včetně základů a přichycení</t>
  </si>
  <si>
    <t>2=2,000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</si>
  <si>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</si>
  <si>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93753</t>
  </si>
  <si>
    <t>MOBILIÁŘ - KOVOVÉ KOŠE NA ODPADKY</t>
  </si>
  <si>
    <t>odpadkové koše na odpočívadlech, vč. případného základu a jeho uchycení</t>
  </si>
  <si>
    <t>93754</t>
  </si>
  <si>
    <t>MOBILIÁŘ - KOVOVÉ STOJANY NA KOLA</t>
  </si>
  <si>
    <t>kolostavy na odpočívadlech-pouze osazení,, kolostavy dodá investor</t>
  </si>
  <si>
    <t>SO 101.3.1 UN</t>
  </si>
  <si>
    <t>Propustek č.1 km 0,868 50  (dle stezky)-část pod stezkou</t>
  </si>
  <si>
    <t>POPLATKY ZA SKLÁDKU  
Zemina a kamení (17 05 04) . Investor požaduje k fakturaci této položky doložit vážní lístky ze skládky a doklad o úhradě poplatku za skládku za uvedený materiál z této stavby.</t>
  </si>
  <si>
    <t>pol.č. 132733 výkop - rýha - 16,2=16,200 [A] pro rýhu potrubí a základy 
pol.č. 122733 odkopávky 3,108=3,108 [J] 
prepočet na tuny *2,2 
Celkem: (A+J)*2,2=42,478 [K]</t>
  </si>
  <si>
    <t>122733</t>
  </si>
  <si>
    <t>ODKOPÁVKY A PROKOPÁVKY OBECNÉ TŘ. I, ODVOZ DO 3KM</t>
  </si>
  <si>
    <t>poplatek za skládku uveden v položce: 014102.1  
výkop pro odláždění výtoku a olemování betonem za propustkem, vč. odvozu na skládku určenou zhotovitelem (PŘEDPOKLAD DO 3KM)</t>
  </si>
  <si>
    <t>pod dlažbou (11,1)*0,2=2,220 [A] plocha ze situace * prům. hloubka    
pro lemování (14,8)*0,3*0,2=0,888 [B]obvod ze situace * hloubka* tl, 
A+B=3,108 [C]</t>
  </si>
  <si>
    <t>VČ. ODVOZU NA SKLÁDKU VE ZHOTOVITELEM DEFINOVANÉ VZDÁLENOSTI (PŘEDPOKLAD 3KM)  
skládkovné je zahrnuto v pol.č.014102.1</t>
  </si>
  <si>
    <t>plocha *šířka 
rýha pro potrubí - 9*1,8=16,200 [E] plocha dle VZR* šířka rýhy rýha pod stezkou)</t>
  </si>
  <si>
    <t>17481</t>
  </si>
  <si>
    <t>ZÁSYP JAM A RÝH Z NAKUPOVANÝCH MATERIÁLŮ</t>
  </si>
  <si>
    <t>těleso náspu nad propustkem včetně rozšíření a včetně hutnění  
 hutněný zásyp ŠD fr. 0-32 mm  
hutněno po vrstvách max.150 mm na MIN ID=0,9</t>
  </si>
  <si>
    <t>zásyp rýhy propustku 
0,32*7=2,240 [B] plocha z rezu * délka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</si>
  <si>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</si>
  <si>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materiál s co největší pevností,např.lomová výsevka, fr. 0-8 mm, od úrovně 0,20m nad potrubím lze ŠD 0-32, HUTNĚNO NA 98% PS</t>
  </si>
  <si>
    <t>plocha dle řezu bez potrubí* délka  
0,5*6,7=3,350 [A]</t>
  </si>
  <si>
    <t>úprava pláně pod propustkem</t>
  </si>
  <si>
    <t>6,7*1,8=12,060 [A]</t>
  </si>
  <si>
    <t>272314</t>
  </si>
  <si>
    <t>ZÁKLADY Z PROSTÉHO BETONU DO C25/30</t>
  </si>
  <si>
    <t>základ pod propustek, beton C25/30nXF4</t>
  </si>
  <si>
    <t>základový pás pod propustkem 
1*1,8*0,4*0,6=0,432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</si>
  <si>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</si>
  <si>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lemovaní dlažby z betonu, betonové lože pod dlažbu a lůžko pod ŽB propustek C20/25 XF4</t>
  </si>
  <si>
    <t>lemovaní dlažby z betonu C20/25 XF4, plocha odměřena ze situace x tl.  
(14,8*0,3)*0,2=0,888 [A] 
lože pod dlažbu z lomového kamene 
(11,1)*0,1=1,110 [B] plocha x tl. 
lůžko pod propustek 
7*1,0*0,25=1,750 [D] délka x šířka x tl. 
A+B+D=3,748 [C]</t>
  </si>
  <si>
    <t>465512</t>
  </si>
  <si>
    <t>DLAŽBY Z LOMOVÉHO KAMENE NA MC</t>
  </si>
  <si>
    <t>hloubkové spárování cementovou maltou M25-XF4  
Přírodní kámen- vyvřelá hornina, min. tl.200 mm, pevnost v tlaku min. 50 MPa, nasákavost &lt;1,5%, součinitel odolnosti proti mrazu 0,75  
Opevnění čel propustků nebo svahů u propustku.</t>
  </si>
  <si>
    <t>plocha odečtená ze situace s navýšením s ohledem na šikmé stěny * tl. dlažby 
(11,1)*0,2=2,220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</si>
  <si>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</si>
  <si>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</si>
  <si>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</si>
  <si>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Beton C25/30nXF4-XC2  
šíř.*výška*délka  
na začátku a konci propustku</t>
  </si>
  <si>
    <t>betonový práh 2,8*0,25*0,5=0,350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</si>
  <si>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</si>
  <si>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89952A</t>
  </si>
  <si>
    <t>OBETONOVÁNÍ POTRUBÍ Z PROSTÉHO BETONU DO C20/25</t>
  </si>
  <si>
    <t>obetonování potrubí betonem C20/25nXF4</t>
  </si>
  <si>
    <t>0,5*6,7=3,350 [A] plocha z řezu * dl. potrubí</t>
  </si>
  <si>
    <t>899672</t>
  </si>
  <si>
    <t>ZKOUŠKA VODOTĚSNOSTI POTRUBÍ DN DO 600MM</t>
  </si>
  <si>
    <t>6,7=6,700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</si>
  <si>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</si>
  <si>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9183D2</t>
  </si>
  <si>
    <t>PROPUSTY Z TRUB DN 600MM ŽELEZOBETONOVÝCH</t>
  </si>
  <si>
    <t>propustek z žb c30/37, XF4+XD3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</si>
  <si>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</si>
  <si>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101.3.2 UN</t>
  </si>
  <si>
    <t>Propustek č.2 km 0,877 30 (dle stezky)- část pod stezkou</t>
  </si>
  <si>
    <t>pol.č. 132736 výkop - rýha - 11,7=11,700 [A] pro rýhu potrubí a základy 
pol.č. 122733 odkopávky  2,910=2,910 [J] 
prepočet na tuny *2,2 
Celkem: (A+J)*2,2=32,142 [K]</t>
  </si>
  <si>
    <t>pod dlažbou 10,5*0,2=2,100 [A] plocha ze situace * prům. hloubka    
pro lemování 13,5*0,3*0,2=0,810 [B] obvod *hl. *š. 
A+B=2,910 [C]</t>
  </si>
  <si>
    <t>13283</t>
  </si>
  <si>
    <t>HLOUBENÍ RÝH ŠÍŘ DO 2M PAŽ I NEPAŽ TŘ. II</t>
  </si>
  <si>
    <t>hloubení rýhy pro propustek</t>
  </si>
  <si>
    <t>plocha *šířka 
rýha pro potrubí - 6,5*1,8=11,700 [E] plocha dle VZR* šířka rýhy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</si>
  <si>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</si>
  <si>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rýhy propustku 
0,32*6=1,920 [B] plocha z rezu * délka</t>
  </si>
  <si>
    <t>plocha dle řezu bez potrubí* délka  
0,5*6,5=3,250 [A]</t>
  </si>
  <si>
    <t>zhutnění pod propustkem</t>
  </si>
  <si>
    <t>6,5*1,8=11,700 [A] DÉLKA * ŠÍŘKA RÝHY</t>
  </si>
  <si>
    <t>272315</t>
  </si>
  <si>
    <t>ZÁKLADY Z PROSTÉHO BETONU DO C30/37</t>
  </si>
  <si>
    <t>základy pod popustek, beton C25/30nXF4</t>
  </si>
  <si>
    <t>základový pás pod propustkem 
1,8*0,4*0,6=0,432 [A]</t>
  </si>
  <si>
    <t>lemovaní dlažby z betonu C20/25 XF4, plocha odměřena ze situace x tl.  
13,5*0,2*0,3=0,810 [A] 
lože pod dlažbu z lomového kamene 
10,5*0,1=1,050 [B] plocha x tl. 
lůžko pod propustek 
6.50*1,0*0,25=1,625 [D] délka x šířka x tl. 
Celkem: A+B+D=3,485 [E]</t>
  </si>
  <si>
    <t>plocha odečtená ze situace s navýšením s ohledem na šikmé stěny * tl. dlažby 
10,5*0,2=2,100 [A]</t>
  </si>
  <si>
    <t>Beton C25/30nXF4-XC2  
šíř.*výška*délka</t>
  </si>
  <si>
    <t>0,5*6,50=3,250 [A] plocha z řezu * dl. potrubí</t>
  </si>
  <si>
    <t>6,5=6,500 [A]</t>
  </si>
  <si>
    <t>SO 185.1</t>
  </si>
  <si>
    <t>Dopravně - inženýrská opatření</t>
  </si>
  <si>
    <t>02720</t>
  </si>
  <si>
    <t>POMOC PRÁCE ZŘÍZ NEBO ZAJIŠŤ REGULACI A OCHRANU DOPRAVY</t>
  </si>
  <si>
    <t>projekt DIO během výstavby, vč. projednání a stanovení</t>
  </si>
  <si>
    <t>03720</t>
  </si>
  <si>
    <t>POMOC PRÁCE ZAJIŠŤ NEBO ZŘÍZ REGULACI A OCHRANU DOPRAVY</t>
  </si>
  <si>
    <t>Položka zahrnuje dopravně inženýrská opatření v průběhu celé stavby (dle schváleného plánu ZOV, DIO a vyjádření DI PČR), zahrnuje pronájem dopravního znační - tzn. osazení, přesuny a odvoz provizorního dopravního značení po dobu etapy. Zahrnuje dočasné dopravní značení, semafory, dopravní zařízení (např citybloky, provizorní betonová a ocelová svodidla, světelné výstražné zařízení atd.) oplocení a všechny související práce po dobu trvání celé stavby. Zahrnuje úpravu DZ. Součástí položky je i údržba a péče o dopravně inženýrská opatření v průběhu celé stavby. Součástí položky je vyřízení DIR včetně jeho projednání.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</si>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</sst>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 UN'!I3</f>
      </c>
      <c s="21">
        <f>'SO 001 UN'!O2</f>
      </c>
      <c s="21">
        <f>C10+D10</f>
      </c>
    </row>
    <row r="11" spans="1:5" ht="12.75" customHeight="1">
      <c r="A11" s="20" t="s">
        <v>70</v>
      </c>
      <c s="20" t="s">
        <v>71</v>
      </c>
      <c s="21">
        <f>'SO 002 NN'!I3</f>
      </c>
      <c s="21">
        <f>'SO 002 NN'!O2</f>
      </c>
      <c s="21">
        <f>C11+D11</f>
      </c>
    </row>
    <row r="12" spans="1:5" ht="12.75" customHeight="1">
      <c r="A12" s="20" t="s">
        <v>80</v>
      </c>
      <c s="20" t="s">
        <v>81</v>
      </c>
      <c s="21">
        <f>'SO 101.1.1 UN'!I3</f>
      </c>
      <c s="21">
        <f>'SO 101.1.1 UN'!O2</f>
      </c>
      <c s="21">
        <f>C12+D12</f>
      </c>
    </row>
    <row r="13" spans="1:5" ht="12.75" customHeight="1">
      <c r="A13" s="20" t="s">
        <v>344</v>
      </c>
      <c s="20" t="s">
        <v>345</v>
      </c>
      <c s="21">
        <f>'SO 101.1.2 NN'!I3</f>
      </c>
      <c s="21">
        <f>'SO 101.1.2 NN'!O2</f>
      </c>
      <c s="21">
        <f>C13+D13</f>
      </c>
    </row>
    <row r="14" spans="1:5" ht="12.75" customHeight="1">
      <c r="A14" s="20" t="s">
        <v>388</v>
      </c>
      <c s="20" t="s">
        <v>389</v>
      </c>
      <c s="21">
        <f>'SO 101.3.1 UN'!I3</f>
      </c>
      <c s="21">
        <f>'SO 101.3.1 UN'!O2</f>
      </c>
      <c s="21">
        <f>C14+D14</f>
      </c>
    </row>
    <row r="15" spans="1:5" ht="12.75" customHeight="1">
      <c r="A15" s="20" t="s">
        <v>436</v>
      </c>
      <c s="20" t="s">
        <v>437</v>
      </c>
      <c s="21">
        <f>'SO 101.3.2 UN'!I3</f>
      </c>
      <c s="21">
        <f>'SO 101.3.2 UN'!O2</f>
      </c>
      <c s="21">
        <f>C15+D15</f>
      </c>
    </row>
    <row r="16" spans="1:5" ht="12.75" customHeight="1">
      <c r="A16" s="20" t="s">
        <v>458</v>
      </c>
      <c s="20" t="s">
        <v>459</v>
      </c>
      <c s="21">
        <f>'SO 185.1'!I3</f>
      </c>
      <c s="21">
        <f>'SO 185.1'!O2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02">
      <c r="A14" s="34" t="s">
        <v>50</v>
      </c>
      <c r="E14" s="35" t="s">
        <v>58</v>
      </c>
    </row>
    <row r="15" spans="1:5" ht="25.5">
      <c r="A15" s="36" t="s">
        <v>52</v>
      </c>
      <c r="E15" s="37" t="s">
        <v>59</v>
      </c>
    </row>
    <row r="16" spans="1:5" ht="12.75">
      <c r="A16" t="s">
        <v>54</v>
      </c>
      <c r="E16" s="35" t="s">
        <v>60</v>
      </c>
    </row>
    <row r="17" spans="1:16" ht="12.75">
      <c r="A17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63</v>
      </c>
    </row>
    <row r="19" spans="1:5" ht="12.75">
      <c r="A19" s="36" t="s">
        <v>52</v>
      </c>
      <c r="E19" s="37" t="s">
        <v>53</v>
      </c>
    </row>
    <row r="20" spans="1:5" ht="38.25">
      <c r="A20" t="s">
        <v>54</v>
      </c>
      <c r="E20" s="35" t="s">
        <v>64</v>
      </c>
    </row>
    <row r="21" spans="1:16" ht="12.75">
      <c r="A21" s="25" t="s">
        <v>45</v>
      </c>
      <c s="29" t="s">
        <v>33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67</v>
      </c>
    </row>
    <row r="23" spans="1:5" ht="12.75">
      <c r="A23" s="36" t="s">
        <v>52</v>
      </c>
      <c r="E23" s="37" t="s">
        <v>68</v>
      </c>
    </row>
    <row r="24" spans="1:5" ht="25.5">
      <c r="A24" t="s">
        <v>54</v>
      </c>
      <c r="E24" s="35" t="s">
        <v>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</v>
      </c>
      <c s="6"/>
      <c s="18" t="s">
        <v>71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72</v>
      </c>
      <c s="25" t="s">
        <v>23</v>
      </c>
      <c s="30" t="s">
        <v>73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74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75</v>
      </c>
    </row>
    <row r="13" spans="1:16" ht="12.75">
      <c r="A13" s="25" t="s">
        <v>45</v>
      </c>
      <c s="29" t="s">
        <v>23</v>
      </c>
      <c s="29" t="s">
        <v>76</v>
      </c>
      <c s="25" t="s">
        <v>47</v>
      </c>
      <c s="30" t="s">
        <v>77</v>
      </c>
      <c s="31" t="s">
        <v>78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89.25">
      <c r="A14" s="34" t="s">
        <v>50</v>
      </c>
      <c r="E14" s="35" t="s">
        <v>79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0+O8+O21+O98+O107+O112+O117+O158+O163+O200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8">
        <f>0+I8+I21+I98+I107+I112+I117+I158+I163+I200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82</v>
      </c>
      <c s="25" t="s">
        <v>29</v>
      </c>
      <c s="30" t="s">
        <v>83</v>
      </c>
      <c s="31" t="s">
        <v>84</v>
      </c>
      <c s="32">
        <v>4560.38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85</v>
      </c>
    </row>
    <row r="11" spans="1:5" ht="114.75">
      <c r="A11" s="36" t="s">
        <v>52</v>
      </c>
      <c r="E11" s="37" t="s">
        <v>86</v>
      </c>
    </row>
    <row r="12" spans="1:5" ht="25.5">
      <c r="A12" t="s">
        <v>54</v>
      </c>
      <c r="E12" s="35" t="s">
        <v>87</v>
      </c>
    </row>
    <row r="13" spans="1:16" ht="12.75">
      <c r="A13" s="25" t="s">
        <v>45</v>
      </c>
      <c s="29" t="s">
        <v>23</v>
      </c>
      <c s="29" t="s">
        <v>88</v>
      </c>
      <c s="25" t="s">
        <v>47</v>
      </c>
      <c s="30" t="s">
        <v>89</v>
      </c>
      <c s="31" t="s">
        <v>84</v>
      </c>
      <c s="32">
        <v>15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90</v>
      </c>
    </row>
    <row r="15" spans="1:5" ht="12.75">
      <c r="A15" s="36" t="s">
        <v>52</v>
      </c>
      <c r="E15" s="37" t="s">
        <v>91</v>
      </c>
    </row>
    <row r="16" spans="1:5" ht="25.5">
      <c r="A16" t="s">
        <v>54</v>
      </c>
      <c r="E16" s="35" t="s">
        <v>87</v>
      </c>
    </row>
    <row r="17" spans="1:16" ht="12.75">
      <c r="A17" s="25" t="s">
        <v>45</v>
      </c>
      <c s="29" t="s">
        <v>22</v>
      </c>
      <c s="29" t="s">
        <v>92</v>
      </c>
      <c s="25" t="s">
        <v>47</v>
      </c>
      <c s="30" t="s">
        <v>93</v>
      </c>
      <c s="31" t="s">
        <v>84</v>
      </c>
      <c s="32">
        <v>1.25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50</v>
      </c>
      <c r="E18" s="35" t="s">
        <v>94</v>
      </c>
    </row>
    <row r="19" spans="1:5" ht="12.75">
      <c r="A19" s="36" t="s">
        <v>52</v>
      </c>
      <c r="E19" s="37" t="s">
        <v>95</v>
      </c>
    </row>
    <row r="20" spans="1:5" ht="25.5">
      <c r="A20" t="s">
        <v>54</v>
      </c>
      <c r="E20" s="35" t="s">
        <v>87</v>
      </c>
    </row>
    <row r="21" spans="1:18" ht="12.75" customHeight="1">
      <c r="A21" s="6" t="s">
        <v>43</v>
      </c>
      <c s="6"/>
      <c s="40" t="s">
        <v>29</v>
      </c>
      <c s="6"/>
      <c s="27" t="s">
        <v>96</v>
      </c>
      <c s="6"/>
      <c s="6"/>
      <c s="6"/>
      <c s="41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12.75">
      <c r="A22" s="25" t="s">
        <v>45</v>
      </c>
      <c s="29" t="s">
        <v>33</v>
      </c>
      <c s="29" t="s">
        <v>97</v>
      </c>
      <c s="25" t="s">
        <v>47</v>
      </c>
      <c s="30" t="s">
        <v>98</v>
      </c>
      <c s="31" t="s">
        <v>99</v>
      </c>
      <c s="32">
        <v>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100</v>
      </c>
    </row>
    <row r="24" spans="1:5" ht="12.75">
      <c r="A24" s="36" t="s">
        <v>52</v>
      </c>
      <c r="E24" s="37" t="s">
        <v>101</v>
      </c>
    </row>
    <row r="25" spans="1:5" ht="165.75">
      <c r="A25" t="s">
        <v>54</v>
      </c>
      <c r="E25" s="35" t="s">
        <v>102</v>
      </c>
    </row>
    <row r="26" spans="1:16" ht="25.5">
      <c r="A26" s="25" t="s">
        <v>45</v>
      </c>
      <c s="29" t="s">
        <v>35</v>
      </c>
      <c s="29" t="s">
        <v>103</v>
      </c>
      <c s="25" t="s">
        <v>47</v>
      </c>
      <c s="30" t="s">
        <v>104</v>
      </c>
      <c s="31" t="s">
        <v>105</v>
      </c>
      <c s="32">
        <v>0.5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106</v>
      </c>
    </row>
    <row r="28" spans="1:5" ht="12.75">
      <c r="A28" s="36" t="s">
        <v>52</v>
      </c>
      <c r="E28" s="37" t="s">
        <v>107</v>
      </c>
    </row>
    <row r="29" spans="1:5" ht="63.75">
      <c r="A29" t="s">
        <v>54</v>
      </c>
      <c r="E29" s="35" t="s">
        <v>108</v>
      </c>
    </row>
    <row r="30" spans="1:16" ht="25.5">
      <c r="A30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105</v>
      </c>
      <c s="32">
        <v>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111</v>
      </c>
    </row>
    <row r="32" spans="1:5" ht="12.75">
      <c r="A32" s="36" t="s">
        <v>52</v>
      </c>
      <c r="E32" s="37" t="s">
        <v>112</v>
      </c>
    </row>
    <row r="33" spans="1:5" ht="63.75">
      <c r="A33" t="s">
        <v>54</v>
      </c>
      <c r="E33" s="35" t="s">
        <v>108</v>
      </c>
    </row>
    <row r="34" spans="1:16" ht="12.75">
      <c r="A34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105</v>
      </c>
      <c s="32">
        <v>2448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76.5">
      <c r="A35" s="34" t="s">
        <v>50</v>
      </c>
      <c r="E35" s="35" t="s">
        <v>116</v>
      </c>
    </row>
    <row r="36" spans="1:5" ht="12.75">
      <c r="A36" s="36" t="s">
        <v>52</v>
      </c>
      <c r="E36" s="37" t="s">
        <v>117</v>
      </c>
    </row>
    <row r="37" spans="1:5" ht="38.25">
      <c r="A37" t="s">
        <v>54</v>
      </c>
      <c r="E37" s="35" t="s">
        <v>118</v>
      </c>
    </row>
    <row r="38" spans="1:16" ht="12.75">
      <c r="A38" s="25" t="s">
        <v>45</v>
      </c>
      <c s="29" t="s">
        <v>119</v>
      </c>
      <c s="29" t="s">
        <v>120</v>
      </c>
      <c s="25" t="s">
        <v>29</v>
      </c>
      <c s="30" t="s">
        <v>121</v>
      </c>
      <c s="31" t="s">
        <v>105</v>
      </c>
      <c s="32">
        <v>251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122</v>
      </c>
    </row>
    <row r="40" spans="1:5" ht="12.75">
      <c r="A40" s="36" t="s">
        <v>52</v>
      </c>
      <c r="E40" s="37" t="s">
        <v>123</v>
      </c>
    </row>
    <row r="41" spans="1:5" ht="369.75">
      <c r="A41" t="s">
        <v>54</v>
      </c>
      <c r="E41" s="35" t="s">
        <v>124</v>
      </c>
    </row>
    <row r="42" spans="1:16" ht="12.75">
      <c r="A42" s="25" t="s">
        <v>45</v>
      </c>
      <c s="29" t="s">
        <v>40</v>
      </c>
      <c s="29" t="s">
        <v>120</v>
      </c>
      <c s="25" t="s">
        <v>23</v>
      </c>
      <c s="30" t="s">
        <v>121</v>
      </c>
      <c s="31" t="s">
        <v>105</v>
      </c>
      <c s="32">
        <v>1820.4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125</v>
      </c>
    </row>
    <row r="44" spans="1:5" ht="25.5">
      <c r="A44" s="36" t="s">
        <v>52</v>
      </c>
      <c r="E44" s="37" t="s">
        <v>126</v>
      </c>
    </row>
    <row r="45" spans="1:5" ht="369.75">
      <c r="A45" t="s">
        <v>54</v>
      </c>
      <c r="E45" s="35" t="s">
        <v>124</v>
      </c>
    </row>
    <row r="46" spans="1:16" ht="12.75">
      <c r="A46" s="25" t="s">
        <v>45</v>
      </c>
      <c s="29" t="s">
        <v>42</v>
      </c>
      <c s="29" t="s">
        <v>127</v>
      </c>
      <c s="25" t="s">
        <v>29</v>
      </c>
      <c s="30" t="s">
        <v>128</v>
      </c>
      <c s="31" t="s">
        <v>129</v>
      </c>
      <c s="32">
        <v>753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130</v>
      </c>
    </row>
    <row r="48" spans="1:5" ht="12.75">
      <c r="A48" s="36" t="s">
        <v>52</v>
      </c>
      <c r="E48" s="37" t="s">
        <v>131</v>
      </c>
    </row>
    <row r="49" spans="1:5" ht="25.5">
      <c r="A49" t="s">
        <v>54</v>
      </c>
      <c r="E49" s="35" t="s">
        <v>132</v>
      </c>
    </row>
    <row r="50" spans="1:16" ht="12.75">
      <c r="A50" s="25" t="s">
        <v>45</v>
      </c>
      <c s="29" t="s">
        <v>133</v>
      </c>
      <c s="29" t="s">
        <v>127</v>
      </c>
      <c s="25" t="s">
        <v>23</v>
      </c>
      <c s="30" t="s">
        <v>128</v>
      </c>
      <c s="31" t="s">
        <v>129</v>
      </c>
      <c s="32">
        <v>5461.2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134</v>
      </c>
    </row>
    <row r="53" spans="1:5" ht="25.5">
      <c r="A53" t="s">
        <v>54</v>
      </c>
      <c r="E53" s="35" t="s">
        <v>132</v>
      </c>
    </row>
    <row r="54" spans="1:16" ht="12.75">
      <c r="A54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105</v>
      </c>
      <c s="32">
        <v>327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138</v>
      </c>
    </row>
    <row r="56" spans="1:5" ht="12.75">
      <c r="A56" s="36" t="s">
        <v>52</v>
      </c>
      <c r="E56" s="37" t="s">
        <v>139</v>
      </c>
    </row>
    <row r="57" spans="1:5" ht="306">
      <c r="A57" t="s">
        <v>54</v>
      </c>
      <c r="E57" s="35" t="s">
        <v>140</v>
      </c>
    </row>
    <row r="58" spans="1:16" ht="12.75">
      <c r="A58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105</v>
      </c>
      <c s="32">
        <v>1.5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144</v>
      </c>
    </row>
    <row r="60" spans="1:5" ht="12.75">
      <c r="A60" s="36" t="s">
        <v>52</v>
      </c>
      <c r="E60" s="37" t="s">
        <v>145</v>
      </c>
    </row>
    <row r="61" spans="1:5" ht="318.75">
      <c r="A61" t="s">
        <v>54</v>
      </c>
      <c r="E61" s="35" t="s">
        <v>146</v>
      </c>
    </row>
    <row r="62" spans="1:16" ht="12.75">
      <c r="A62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105</v>
      </c>
      <c s="32">
        <v>1224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150</v>
      </c>
    </row>
    <row r="64" spans="1:5" ht="12.75">
      <c r="A64" s="36" t="s">
        <v>52</v>
      </c>
      <c r="E64" s="37" t="s">
        <v>151</v>
      </c>
    </row>
    <row r="65" spans="1:5" ht="191.25">
      <c r="A65" t="s">
        <v>54</v>
      </c>
      <c r="E65" s="35" t="s">
        <v>152</v>
      </c>
    </row>
    <row r="66" spans="1:16" ht="12.75">
      <c r="A66" s="25" t="s">
        <v>45</v>
      </c>
      <c s="29" t="s">
        <v>153</v>
      </c>
      <c s="29" t="s">
        <v>154</v>
      </c>
      <c s="25" t="s">
        <v>29</v>
      </c>
      <c s="30" t="s">
        <v>155</v>
      </c>
      <c s="31" t="s">
        <v>105</v>
      </c>
      <c s="32">
        <v>390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156</v>
      </c>
    </row>
    <row r="68" spans="1:5" ht="25.5">
      <c r="A68" s="36" t="s">
        <v>52</v>
      </c>
      <c r="E68" s="37" t="s">
        <v>157</v>
      </c>
    </row>
    <row r="69" spans="1:5" ht="280.5">
      <c r="A69" t="s">
        <v>54</v>
      </c>
      <c r="E69" s="35" t="s">
        <v>158</v>
      </c>
    </row>
    <row r="70" spans="1:16" ht="12.75">
      <c r="A70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105</v>
      </c>
      <c s="32">
        <v>222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162</v>
      </c>
    </row>
    <row r="72" spans="1:5" ht="12.75">
      <c r="A72" s="36" t="s">
        <v>52</v>
      </c>
      <c r="E72" s="37" t="s">
        <v>163</v>
      </c>
    </row>
    <row r="73" spans="1:5" ht="242.25">
      <c r="A73" t="s">
        <v>54</v>
      </c>
      <c r="E73" s="35" t="s">
        <v>164</v>
      </c>
    </row>
    <row r="74" spans="1:16" ht="12.75">
      <c r="A74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105</v>
      </c>
      <c s="32">
        <v>177.6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51">
      <c r="A75" s="34" t="s">
        <v>50</v>
      </c>
      <c r="E75" s="35" t="s">
        <v>168</v>
      </c>
    </row>
    <row r="76" spans="1:5" ht="12.75">
      <c r="A76" s="36" t="s">
        <v>52</v>
      </c>
      <c r="E76" s="37" t="s">
        <v>169</v>
      </c>
    </row>
    <row r="77" spans="1:5" ht="242.25">
      <c r="A77" t="s">
        <v>54</v>
      </c>
      <c r="E77" s="35" t="s">
        <v>164</v>
      </c>
    </row>
    <row r="78" spans="1:16" ht="12.75">
      <c r="A78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105</v>
      </c>
      <c s="32">
        <v>0.6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173</v>
      </c>
    </row>
    <row r="80" spans="1:5" ht="12.75">
      <c r="A80" s="36" t="s">
        <v>52</v>
      </c>
      <c r="E80" s="37" t="s">
        <v>174</v>
      </c>
    </row>
    <row r="81" spans="1:5" ht="229.5">
      <c r="A81" t="s">
        <v>54</v>
      </c>
      <c r="E81" s="35" t="s">
        <v>175</v>
      </c>
    </row>
    <row r="82" spans="1:16" ht="12.75">
      <c r="A82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105</v>
      </c>
      <c s="32">
        <v>0.9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179</v>
      </c>
    </row>
    <row r="84" spans="1:5" ht="12.75">
      <c r="A84" s="36" t="s">
        <v>52</v>
      </c>
      <c r="E84" s="37" t="s">
        <v>180</v>
      </c>
    </row>
    <row r="85" spans="1:5" ht="293.25">
      <c r="A85" t="s">
        <v>54</v>
      </c>
      <c r="E85" s="35" t="s">
        <v>181</v>
      </c>
    </row>
    <row r="86" spans="1:16" ht="12.75">
      <c r="A86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185</v>
      </c>
      <c s="32">
        <v>6068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186</v>
      </c>
    </row>
    <row r="88" spans="1:5" ht="12.75">
      <c r="A88" s="36" t="s">
        <v>52</v>
      </c>
      <c r="E88" s="37" t="s">
        <v>187</v>
      </c>
    </row>
    <row r="89" spans="1:5" ht="25.5">
      <c r="A89" t="s">
        <v>54</v>
      </c>
      <c r="E89" s="35" t="s">
        <v>188</v>
      </c>
    </row>
    <row r="90" spans="1:16" ht="12.75">
      <c r="A90" s="25" t="s">
        <v>45</v>
      </c>
      <c s="29" t="s">
        <v>189</v>
      </c>
      <c s="29" t="s">
        <v>190</v>
      </c>
      <c s="25" t="s">
        <v>29</v>
      </c>
      <c s="30" t="s">
        <v>191</v>
      </c>
      <c s="31" t="s">
        <v>185</v>
      </c>
      <c s="32">
        <v>30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51">
      <c r="A91" s="34" t="s">
        <v>50</v>
      </c>
      <c r="E91" s="35" t="s">
        <v>192</v>
      </c>
    </row>
    <row r="92" spans="1:5" ht="12.75">
      <c r="A92" s="36" t="s">
        <v>52</v>
      </c>
      <c r="E92" s="37" t="s">
        <v>193</v>
      </c>
    </row>
    <row r="93" spans="1:5" ht="38.25">
      <c r="A93" t="s">
        <v>54</v>
      </c>
      <c r="E93" s="35" t="s">
        <v>194</v>
      </c>
    </row>
    <row r="94" spans="1:16" ht="12.75">
      <c r="A94" s="25" t="s">
        <v>45</v>
      </c>
      <c s="29" t="s">
        <v>195</v>
      </c>
      <c s="29" t="s">
        <v>190</v>
      </c>
      <c s="25" t="s">
        <v>23</v>
      </c>
      <c s="30" t="s">
        <v>191</v>
      </c>
      <c s="31" t="s">
        <v>185</v>
      </c>
      <c s="32">
        <v>10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196</v>
      </c>
    </row>
    <row r="96" spans="1:5" ht="12.75">
      <c r="A96" s="36" t="s">
        <v>52</v>
      </c>
      <c r="E96" s="37" t="s">
        <v>197</v>
      </c>
    </row>
    <row r="97" spans="1:5" ht="38.25">
      <c r="A97" t="s">
        <v>54</v>
      </c>
      <c r="E97" s="35" t="s">
        <v>194</v>
      </c>
    </row>
    <row r="98" spans="1:18" ht="12.75" customHeight="1">
      <c r="A98" s="6" t="s">
        <v>43</v>
      </c>
      <c s="6"/>
      <c s="40" t="s">
        <v>23</v>
      </c>
      <c s="6"/>
      <c s="27" t="s">
        <v>198</v>
      </c>
      <c s="6"/>
      <c s="6"/>
      <c s="6"/>
      <c s="41">
        <f>0+Q98</f>
      </c>
      <c r="O98">
        <f>0+R98</f>
      </c>
      <c r="Q98">
        <f>0+I99+I103</f>
      </c>
      <c>
        <f>0+O99+O103</f>
      </c>
    </row>
    <row r="99" spans="1:16" ht="12.75">
      <c r="A99" s="25" t="s">
        <v>45</v>
      </c>
      <c s="29" t="s">
        <v>199</v>
      </c>
      <c s="29" t="s">
        <v>200</v>
      </c>
      <c s="25" t="s">
        <v>47</v>
      </c>
      <c s="30" t="s">
        <v>201</v>
      </c>
      <c s="31" t="s">
        <v>105</v>
      </c>
      <c s="32">
        <v>1820.4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38.25">
      <c r="A100" s="34" t="s">
        <v>50</v>
      </c>
      <c r="E100" s="35" t="s">
        <v>202</v>
      </c>
    </row>
    <row r="101" spans="1:5" ht="25.5">
      <c r="A101" s="36" t="s">
        <v>52</v>
      </c>
      <c r="E101" s="37" t="s">
        <v>126</v>
      </c>
    </row>
    <row r="102" spans="1:5" ht="38.25">
      <c r="A102" t="s">
        <v>54</v>
      </c>
      <c r="E102" s="35" t="s">
        <v>203</v>
      </c>
    </row>
    <row r="103" spans="1:16" ht="12.75">
      <c r="A103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185</v>
      </c>
      <c s="32">
        <v>9057.6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25.5">
      <c r="A104" s="34" t="s">
        <v>50</v>
      </c>
      <c r="E104" s="35" t="s">
        <v>207</v>
      </c>
    </row>
    <row r="105" spans="1:5" ht="12.75">
      <c r="A105" s="36" t="s">
        <v>52</v>
      </c>
      <c r="E105" s="37" t="s">
        <v>208</v>
      </c>
    </row>
    <row r="106" spans="1:5" ht="102">
      <c r="A106" t="s">
        <v>54</v>
      </c>
      <c r="E106" s="35" t="s">
        <v>209</v>
      </c>
    </row>
    <row r="107" spans="1:18" ht="12.75" customHeight="1">
      <c r="A107" s="6" t="s">
        <v>43</v>
      </c>
      <c s="6"/>
      <c s="40" t="s">
        <v>22</v>
      </c>
      <c s="6"/>
      <c s="27" t="s">
        <v>210</v>
      </c>
      <c s="6"/>
      <c s="6"/>
      <c s="6"/>
      <c s="41">
        <f>0+Q107</f>
      </c>
      <c r="O107">
        <f>0+R107</f>
      </c>
      <c r="Q107">
        <f>0+I108</f>
      </c>
      <c>
        <f>0+O108</f>
      </c>
    </row>
    <row r="108" spans="1:16" ht="12.75">
      <c r="A108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105</v>
      </c>
      <c s="32">
        <v>20.594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214</v>
      </c>
    </row>
    <row r="110" spans="1:5" ht="63.75">
      <c r="A110" s="36" t="s">
        <v>52</v>
      </c>
      <c r="E110" s="37" t="s">
        <v>215</v>
      </c>
    </row>
    <row r="111" spans="1:5" ht="280.5">
      <c r="A111" t="s">
        <v>54</v>
      </c>
      <c r="E111" s="35" t="s">
        <v>216</v>
      </c>
    </row>
    <row r="112" spans="1:18" ht="12.75" customHeight="1">
      <c r="A112" s="6" t="s">
        <v>43</v>
      </c>
      <c s="6"/>
      <c s="40" t="s">
        <v>33</v>
      </c>
      <c s="6"/>
      <c s="27" t="s">
        <v>217</v>
      </c>
      <c s="6"/>
      <c s="6"/>
      <c s="6"/>
      <c s="41">
        <f>0+Q112</f>
      </c>
      <c r="O112">
        <f>0+R112</f>
      </c>
      <c r="Q112">
        <f>0+I113</f>
      </c>
      <c>
        <f>0+O113</f>
      </c>
    </row>
    <row r="113" spans="1:16" ht="12.75">
      <c r="A113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105</v>
      </c>
      <c s="32">
        <v>3.6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221</v>
      </c>
    </row>
    <row r="115" spans="1:5" ht="12.75">
      <c r="A115" s="36" t="s">
        <v>52</v>
      </c>
      <c r="E115" s="37" t="s">
        <v>222</v>
      </c>
    </row>
    <row r="116" spans="1:5" ht="369.75">
      <c r="A116" t="s">
        <v>54</v>
      </c>
      <c r="E116" s="35" t="s">
        <v>223</v>
      </c>
    </row>
    <row r="117" spans="1:18" ht="12.75" customHeight="1">
      <c r="A117" s="6" t="s">
        <v>43</v>
      </c>
      <c s="6"/>
      <c s="40" t="s">
        <v>35</v>
      </c>
      <c s="6"/>
      <c s="27" t="s">
        <v>224</v>
      </c>
      <c s="6"/>
      <c s="6"/>
      <c s="6"/>
      <c s="41">
        <f>0+Q117</f>
      </c>
      <c r="O117">
        <f>0+R117</f>
      </c>
      <c r="Q117">
        <f>0+I118+I122+I126+I130+I134+I138+I142+I146+I150+I154</f>
      </c>
      <c>
        <f>0+O118+O122+O126+O130+O134+O138+O142+O146+O150+O154</f>
      </c>
    </row>
    <row r="118" spans="1:16" ht="12.75">
      <c r="A118" s="25" t="s">
        <v>45</v>
      </c>
      <c s="29" t="s">
        <v>225</v>
      </c>
      <c s="29" t="s">
        <v>226</v>
      </c>
      <c s="25" t="s">
        <v>29</v>
      </c>
      <c s="30" t="s">
        <v>227</v>
      </c>
      <c s="31" t="s">
        <v>185</v>
      </c>
      <c s="32">
        <v>5094.5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25.5">
      <c r="A119" s="34" t="s">
        <v>50</v>
      </c>
      <c r="E119" s="35" t="s">
        <v>228</v>
      </c>
    </row>
    <row r="120" spans="1:5" ht="12.75">
      <c r="A120" s="36" t="s">
        <v>52</v>
      </c>
      <c r="E120" s="37" t="s">
        <v>229</v>
      </c>
    </row>
    <row r="121" spans="1:5" ht="51">
      <c r="A121" t="s">
        <v>54</v>
      </c>
      <c r="E121" s="35" t="s">
        <v>230</v>
      </c>
    </row>
    <row r="122" spans="1:16" ht="12.75">
      <c r="A122" s="25" t="s">
        <v>45</v>
      </c>
      <c s="29" t="s">
        <v>231</v>
      </c>
      <c s="29" t="s">
        <v>226</v>
      </c>
      <c s="25" t="s">
        <v>23</v>
      </c>
      <c s="30" t="s">
        <v>227</v>
      </c>
      <c s="31" t="s">
        <v>185</v>
      </c>
      <c s="32">
        <v>5404.6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25.5">
      <c r="A123" s="34" t="s">
        <v>50</v>
      </c>
      <c r="E123" s="35" t="s">
        <v>232</v>
      </c>
    </row>
    <row r="124" spans="1:5" ht="12.75">
      <c r="A124" s="36" t="s">
        <v>52</v>
      </c>
      <c r="E124" s="37" t="s">
        <v>233</v>
      </c>
    </row>
    <row r="125" spans="1:5" ht="51">
      <c r="A125" t="s">
        <v>54</v>
      </c>
      <c r="E125" s="35" t="s">
        <v>230</v>
      </c>
    </row>
    <row r="126" spans="1:16" ht="12.75">
      <c r="A126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105</v>
      </c>
      <c s="32">
        <v>16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237</v>
      </c>
    </row>
    <row r="128" spans="1:5" ht="12.75">
      <c r="A128" s="36" t="s">
        <v>52</v>
      </c>
      <c r="E128" s="37" t="s">
        <v>238</v>
      </c>
    </row>
    <row r="129" spans="1:5" ht="51">
      <c r="A129" t="s">
        <v>54</v>
      </c>
      <c r="E129" s="35" t="s">
        <v>230</v>
      </c>
    </row>
    <row r="130" spans="1:16" ht="12.75">
      <c r="A130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185</v>
      </c>
      <c s="32">
        <v>4695.8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25.5">
      <c r="A131" s="34" t="s">
        <v>50</v>
      </c>
      <c r="E131" s="35" t="s">
        <v>242</v>
      </c>
    </row>
    <row r="132" spans="1:5" ht="12.75">
      <c r="A132" s="36" t="s">
        <v>52</v>
      </c>
      <c r="E132" s="37" t="s">
        <v>243</v>
      </c>
    </row>
    <row r="133" spans="1:5" ht="51">
      <c r="A133" t="s">
        <v>54</v>
      </c>
      <c r="E133" s="35" t="s">
        <v>244</v>
      </c>
    </row>
    <row r="134" spans="1:16" ht="12.75">
      <c r="A134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185</v>
      </c>
      <c s="32">
        <v>4430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25.5">
      <c r="A135" s="34" t="s">
        <v>50</v>
      </c>
      <c r="E135" s="35" t="s">
        <v>248</v>
      </c>
    </row>
    <row r="136" spans="1:5" ht="12.75">
      <c r="A136" s="36" t="s">
        <v>52</v>
      </c>
      <c r="E136" s="37" t="s">
        <v>249</v>
      </c>
    </row>
    <row r="137" spans="1:5" ht="51">
      <c r="A137" t="s">
        <v>54</v>
      </c>
      <c r="E137" s="35" t="s">
        <v>244</v>
      </c>
    </row>
    <row r="138" spans="1:16" ht="12.75">
      <c r="A138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185</v>
      </c>
      <c s="32">
        <v>4430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253</v>
      </c>
    </row>
    <row r="140" spans="1:5" ht="12.75">
      <c r="A140" s="36" t="s">
        <v>52</v>
      </c>
      <c r="E140" s="37" t="s">
        <v>254</v>
      </c>
    </row>
    <row r="141" spans="1:5" ht="140.25">
      <c r="A141" t="s">
        <v>54</v>
      </c>
      <c r="E141" s="35" t="s">
        <v>255</v>
      </c>
    </row>
    <row r="142" spans="1:16" ht="12.75">
      <c r="A142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185</v>
      </c>
      <c s="32">
        <v>4695.8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25.5">
      <c r="A143" s="34" t="s">
        <v>50</v>
      </c>
      <c r="E143" s="35" t="s">
        <v>259</v>
      </c>
    </row>
    <row r="144" spans="1:5" ht="12.75">
      <c r="A144" s="36" t="s">
        <v>52</v>
      </c>
      <c r="E144" s="37" t="s">
        <v>260</v>
      </c>
    </row>
    <row r="145" spans="1:5" ht="140.25">
      <c r="A145" t="s">
        <v>54</v>
      </c>
      <c r="E145" s="35" t="s">
        <v>255</v>
      </c>
    </row>
    <row r="146" spans="1:16" ht="12.75">
      <c r="A146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185</v>
      </c>
      <c s="32">
        <v>24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264</v>
      </c>
    </row>
    <row r="148" spans="1:5" ht="38.25">
      <c r="A148" s="36" t="s">
        <v>52</v>
      </c>
      <c r="E148" s="37" t="s">
        <v>265</v>
      </c>
    </row>
    <row r="149" spans="1:5" ht="153">
      <c r="A149" t="s">
        <v>54</v>
      </c>
      <c r="E149" s="35" t="s">
        <v>266</v>
      </c>
    </row>
    <row r="150" spans="1:16" ht="25.5">
      <c r="A150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185</v>
      </c>
      <c s="32">
        <v>16.24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76.5">
      <c r="A151" s="34" t="s">
        <v>50</v>
      </c>
      <c r="E151" s="35" t="s">
        <v>270</v>
      </c>
    </row>
    <row r="152" spans="1:5" ht="25.5">
      <c r="A152" s="36" t="s">
        <v>52</v>
      </c>
      <c r="E152" s="37" t="s">
        <v>271</v>
      </c>
    </row>
    <row r="153" spans="1:5" ht="153">
      <c r="A153" t="s">
        <v>54</v>
      </c>
      <c r="E153" s="35" t="s">
        <v>272</v>
      </c>
    </row>
    <row r="154" spans="1:16" ht="12.75">
      <c r="A154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185</v>
      </c>
      <c s="32">
        <v>32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276</v>
      </c>
    </row>
    <row r="156" spans="1:5" ht="12.75">
      <c r="A156" s="36" t="s">
        <v>52</v>
      </c>
      <c r="E156" s="37" t="s">
        <v>277</v>
      </c>
    </row>
    <row r="157" spans="1:5" ht="153">
      <c r="A157" t="s">
        <v>54</v>
      </c>
      <c r="E157" s="35" t="s">
        <v>278</v>
      </c>
    </row>
    <row r="158" spans="1:18" ht="12.75" customHeight="1">
      <c r="A158" s="6" t="s">
        <v>43</v>
      </c>
      <c s="6"/>
      <c s="40" t="s">
        <v>119</v>
      </c>
      <c s="6"/>
      <c s="27" t="s">
        <v>279</v>
      </c>
      <c s="6"/>
      <c s="6"/>
      <c s="6"/>
      <c s="41">
        <f>0+Q158</f>
      </c>
      <c r="O158">
        <f>0+R158</f>
      </c>
      <c r="Q158">
        <f>0+I159</f>
      </c>
      <c>
        <f>0+O159</f>
      </c>
    </row>
    <row r="159" spans="1:16" ht="12.75">
      <c r="A159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283</v>
      </c>
      <c s="32">
        <v>84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38.25">
      <c r="A160" s="34" t="s">
        <v>50</v>
      </c>
      <c r="E160" s="35" t="s">
        <v>284</v>
      </c>
    </row>
    <row r="161" spans="1:5" ht="25.5">
      <c r="A161" s="36" t="s">
        <v>52</v>
      </c>
      <c r="E161" s="37" t="s">
        <v>285</v>
      </c>
    </row>
    <row r="162" spans="1:5" ht="242.25">
      <c r="A162" t="s">
        <v>54</v>
      </c>
      <c r="E162" s="35" t="s">
        <v>286</v>
      </c>
    </row>
    <row r="163" spans="1:18" ht="12.75" customHeight="1">
      <c r="A163" s="6" t="s">
        <v>43</v>
      </c>
      <c s="6"/>
      <c s="40" t="s">
        <v>40</v>
      </c>
      <c s="6"/>
      <c s="27" t="s">
        <v>287</v>
      </c>
      <c s="6"/>
      <c s="6"/>
      <c s="6"/>
      <c s="41">
        <f>0+Q163</f>
      </c>
      <c r="O163">
        <f>0+R163</f>
      </c>
      <c r="Q163">
        <f>0+I164+I168+I172+I176+I180+I184+I188+I192+I196</f>
      </c>
      <c>
        <f>0+O164+O168+O172+O176+O180+O184+O188+O192+O196</f>
      </c>
    </row>
    <row r="164" spans="1:16" ht="12.75">
      <c r="A164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99</v>
      </c>
      <c s="32">
        <v>8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291</v>
      </c>
    </row>
    <row r="166" spans="1:5" ht="12.75">
      <c r="A166" s="36" t="s">
        <v>52</v>
      </c>
      <c r="E166" s="37" t="s">
        <v>292</v>
      </c>
    </row>
    <row r="167" spans="1:5" ht="51">
      <c r="A167" t="s">
        <v>54</v>
      </c>
      <c r="E167" s="35" t="s">
        <v>293</v>
      </c>
    </row>
    <row r="168" spans="1:16" ht="25.5">
      <c r="A168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99</v>
      </c>
      <c s="32">
        <v>14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25.5">
      <c r="A169" s="34" t="s">
        <v>50</v>
      </c>
      <c r="E169" s="35" t="s">
        <v>297</v>
      </c>
    </row>
    <row r="170" spans="1:5" ht="153">
      <c r="A170" s="36" t="s">
        <v>52</v>
      </c>
      <c r="E170" s="37" t="s">
        <v>298</v>
      </c>
    </row>
    <row r="171" spans="1:5" ht="25.5">
      <c r="A171" t="s">
        <v>54</v>
      </c>
      <c r="E171" s="35" t="s">
        <v>299</v>
      </c>
    </row>
    <row r="172" spans="1:16" ht="12.75">
      <c r="A172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99</v>
      </c>
      <c s="32">
        <v>2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303</v>
      </c>
    </row>
    <row r="174" spans="1:5" ht="76.5">
      <c r="A174" s="36" t="s">
        <v>52</v>
      </c>
      <c r="E174" s="37" t="s">
        <v>304</v>
      </c>
    </row>
    <row r="175" spans="1:5" ht="25.5">
      <c r="A175" t="s">
        <v>54</v>
      </c>
      <c r="E175" s="35" t="s">
        <v>299</v>
      </c>
    </row>
    <row r="176" spans="1:16" ht="25.5">
      <c r="A176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99</v>
      </c>
      <c s="32">
        <v>4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6" t="s">
        <v>52</v>
      </c>
      <c r="E178" s="37" t="s">
        <v>308</v>
      </c>
    </row>
    <row r="179" spans="1:5" ht="51">
      <c r="A179" t="s">
        <v>54</v>
      </c>
      <c r="E179" s="35" t="s">
        <v>309</v>
      </c>
    </row>
    <row r="180" spans="1:16" ht="12.75">
      <c r="A180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99</v>
      </c>
      <c s="32">
        <v>4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313</v>
      </c>
    </row>
    <row r="182" spans="1:5" ht="12.75">
      <c r="A182" s="36" t="s">
        <v>52</v>
      </c>
      <c r="E182" s="37" t="s">
        <v>314</v>
      </c>
    </row>
    <row r="183" spans="1:5" ht="63.75">
      <c r="A183" t="s">
        <v>54</v>
      </c>
      <c r="E183" s="35" t="s">
        <v>315</v>
      </c>
    </row>
    <row r="184" spans="1:16" ht="12.75">
      <c r="A184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283</v>
      </c>
      <c s="32">
        <v>12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25.5">
      <c r="A185" s="34" t="s">
        <v>50</v>
      </c>
      <c r="E185" s="35" t="s">
        <v>319</v>
      </c>
    </row>
    <row r="186" spans="1:5" ht="12.75">
      <c r="A186" s="36" t="s">
        <v>52</v>
      </c>
      <c r="E186" s="37" t="s">
        <v>320</v>
      </c>
    </row>
    <row r="187" spans="1:5" ht="51">
      <c r="A187" t="s">
        <v>54</v>
      </c>
      <c r="E187" s="35" t="s">
        <v>321</v>
      </c>
    </row>
    <row r="188" spans="1:16" ht="12.75">
      <c r="A188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283</v>
      </c>
      <c s="32">
        <v>16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325</v>
      </c>
    </row>
    <row r="190" spans="1:5" ht="12.75">
      <c r="A190" s="36" t="s">
        <v>52</v>
      </c>
      <c r="E190" s="37" t="s">
        <v>326</v>
      </c>
    </row>
    <row r="191" spans="1:5" ht="25.5">
      <c r="A191" t="s">
        <v>54</v>
      </c>
      <c r="E191" s="35" t="s">
        <v>327</v>
      </c>
    </row>
    <row r="192" spans="1:16" ht="12.75">
      <c r="A192" s="25" t="s">
        <v>45</v>
      </c>
      <c s="29" t="s">
        <v>328</v>
      </c>
      <c s="29" t="s">
        <v>329</v>
      </c>
      <c s="25" t="s">
        <v>47</v>
      </c>
      <c s="30" t="s">
        <v>330</v>
      </c>
      <c s="31" t="s">
        <v>283</v>
      </c>
      <c s="32">
        <v>123.9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331</v>
      </c>
    </row>
    <row r="194" spans="1:5" ht="51">
      <c r="A194" s="36" t="s">
        <v>52</v>
      </c>
      <c r="E194" s="37" t="s">
        <v>332</v>
      </c>
    </row>
    <row r="195" spans="1:5" ht="38.25">
      <c r="A195" t="s">
        <v>54</v>
      </c>
      <c r="E195" s="35" t="s">
        <v>333</v>
      </c>
    </row>
    <row r="196" spans="1:16" ht="12.75">
      <c r="A196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283</v>
      </c>
      <c s="32">
        <v>80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50</v>
      </c>
      <c r="E197" s="35" t="s">
        <v>337</v>
      </c>
    </row>
    <row r="198" spans="1:5" ht="12.75">
      <c r="A198" s="36" t="s">
        <v>52</v>
      </c>
      <c r="E198" s="37" t="s">
        <v>338</v>
      </c>
    </row>
    <row r="199" spans="1:5" ht="89.25">
      <c r="A199" t="s">
        <v>54</v>
      </c>
      <c r="E199" s="35" t="s">
        <v>339</v>
      </c>
    </row>
    <row r="200" spans="1:18" ht="12.75" customHeight="1">
      <c r="A200" s="6" t="s">
        <v>43</v>
      </c>
      <c s="6"/>
      <c s="40" t="s">
        <v>340</v>
      </c>
      <c s="6"/>
      <c s="27" t="s">
        <v>341</v>
      </c>
      <c s="6"/>
      <c s="6"/>
      <c s="6"/>
      <c s="41">
        <f>0+Q200</f>
      </c>
      <c r="O200">
        <f>0+R200</f>
      </c>
      <c r="Q200">
        <f>0+I201+I205</f>
      </c>
      <c>
        <f>0+O201+O205</f>
      </c>
    </row>
    <row r="201" spans="1:16" ht="25.5">
      <c r="A201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99</v>
      </c>
      <c s="32">
        <v>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25.5">
      <c r="A202" s="34" t="s">
        <v>50</v>
      </c>
      <c r="E202" s="35" t="s">
        <v>297</v>
      </c>
    </row>
    <row r="203" spans="1:5" ht="114.75">
      <c r="A203" s="36" t="s">
        <v>52</v>
      </c>
      <c r="E203" s="37" t="s">
        <v>342</v>
      </c>
    </row>
    <row r="204" spans="1:5" ht="25.5">
      <c r="A204" t="s">
        <v>54</v>
      </c>
      <c r="E204" s="35" t="s">
        <v>299</v>
      </c>
    </row>
    <row r="205" spans="1:16" ht="25.5">
      <c r="A205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99</v>
      </c>
      <c s="32">
        <v>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47</v>
      </c>
    </row>
    <row r="207" spans="1:5" ht="12.75">
      <c r="A207" s="36" t="s">
        <v>52</v>
      </c>
      <c r="E207" s="37" t="s">
        <v>343</v>
      </c>
    </row>
    <row r="208" spans="1:5" ht="51">
      <c r="A208" t="s">
        <v>54</v>
      </c>
      <c r="E208" s="35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344</v>
      </c>
      <c s="38">
        <f>0+I8+I13+I38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344</v>
      </c>
      <c s="6"/>
      <c s="18" t="s">
        <v>345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82</v>
      </c>
      <c s="25" t="s">
        <v>29</v>
      </c>
      <c s="30" t="s">
        <v>83</v>
      </c>
      <c s="31" t="s">
        <v>84</v>
      </c>
      <c s="32">
        <v>209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85</v>
      </c>
    </row>
    <row r="11" spans="1:5" ht="51">
      <c r="A11" s="36" t="s">
        <v>52</v>
      </c>
      <c r="E11" s="37" t="s">
        <v>346</v>
      </c>
    </row>
    <row r="12" spans="1:5" ht="25.5">
      <c r="A12" t="s">
        <v>54</v>
      </c>
      <c r="E12" s="35" t="s">
        <v>87</v>
      </c>
    </row>
    <row r="13" spans="1:18" ht="12.75" customHeight="1">
      <c r="A13" s="6" t="s">
        <v>43</v>
      </c>
      <c s="6"/>
      <c s="40" t="s">
        <v>29</v>
      </c>
      <c s="6"/>
      <c s="27" t="s">
        <v>96</v>
      </c>
      <c s="6"/>
      <c s="6"/>
      <c s="6"/>
      <c s="41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23</v>
      </c>
      <c s="29" t="s">
        <v>136</v>
      </c>
      <c s="25" t="s">
        <v>47</v>
      </c>
      <c s="30" t="s">
        <v>137</v>
      </c>
      <c s="31" t="s">
        <v>105</v>
      </c>
      <c s="32">
        <v>327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347</v>
      </c>
    </row>
    <row r="16" spans="1:5" ht="12.75">
      <c r="A16" s="36" t="s">
        <v>52</v>
      </c>
      <c r="E16" s="37" t="s">
        <v>139</v>
      </c>
    </row>
    <row r="17" spans="1:5" ht="306">
      <c r="A17" t="s">
        <v>54</v>
      </c>
      <c r="E17" s="35" t="s">
        <v>140</v>
      </c>
    </row>
    <row r="18" spans="1:16" ht="12.75">
      <c r="A18" s="25" t="s">
        <v>45</v>
      </c>
      <c s="29" t="s">
        <v>22</v>
      </c>
      <c s="29" t="s">
        <v>348</v>
      </c>
      <c s="25" t="s">
        <v>47</v>
      </c>
      <c s="30" t="s">
        <v>349</v>
      </c>
      <c s="31" t="s">
        <v>283</v>
      </c>
      <c s="32">
        <v>190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350</v>
      </c>
    </row>
    <row r="20" spans="1:5" ht="25.5">
      <c r="A20" s="36" t="s">
        <v>52</v>
      </c>
      <c r="E20" s="37" t="s">
        <v>351</v>
      </c>
    </row>
    <row r="21" spans="1:5" ht="63.75">
      <c r="A21" t="s">
        <v>54</v>
      </c>
      <c r="E21" s="35" t="s">
        <v>352</v>
      </c>
    </row>
    <row r="22" spans="1:16" ht="12.75">
      <c r="A22" s="25" t="s">
        <v>45</v>
      </c>
      <c s="29" t="s">
        <v>33</v>
      </c>
      <c s="29" t="s">
        <v>353</v>
      </c>
      <c s="25" t="s">
        <v>47</v>
      </c>
      <c s="30" t="s">
        <v>354</v>
      </c>
      <c s="31" t="s">
        <v>105</v>
      </c>
      <c s="32">
        <v>327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355</v>
      </c>
    </row>
    <row r="24" spans="1:5" ht="25.5">
      <c r="A24" s="36" t="s">
        <v>52</v>
      </c>
      <c r="E24" s="37" t="s">
        <v>356</v>
      </c>
    </row>
    <row r="25" spans="1:5" ht="38.25">
      <c r="A25" t="s">
        <v>54</v>
      </c>
      <c r="E25" s="35" t="s">
        <v>357</v>
      </c>
    </row>
    <row r="26" spans="1:16" ht="12.75">
      <c r="A26" s="25" t="s">
        <v>45</v>
      </c>
      <c s="29" t="s">
        <v>35</v>
      </c>
      <c s="29" t="s">
        <v>358</v>
      </c>
      <c s="25" t="s">
        <v>47</v>
      </c>
      <c s="30" t="s">
        <v>359</v>
      </c>
      <c s="31" t="s">
        <v>105</v>
      </c>
      <c s="32">
        <v>2121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360</v>
      </c>
    </row>
    <row r="28" spans="1:5" ht="12.75">
      <c r="A28" s="36" t="s">
        <v>52</v>
      </c>
      <c r="E28" s="37" t="s">
        <v>361</v>
      </c>
    </row>
    <row r="29" spans="1:5" ht="38.25">
      <c r="A29" t="s">
        <v>54</v>
      </c>
      <c r="E29" s="35" t="s">
        <v>362</v>
      </c>
    </row>
    <row r="30" spans="1:16" ht="12.75">
      <c r="A30" s="25" t="s">
        <v>45</v>
      </c>
      <c s="29" t="s">
        <v>37</v>
      </c>
      <c s="29" t="s">
        <v>363</v>
      </c>
      <c s="25" t="s">
        <v>47</v>
      </c>
      <c s="30" t="s">
        <v>364</v>
      </c>
      <c s="31" t="s">
        <v>185</v>
      </c>
      <c s="32">
        <v>2180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25.5">
      <c r="A32" s="36" t="s">
        <v>52</v>
      </c>
      <c r="E32" s="37" t="s">
        <v>365</v>
      </c>
    </row>
    <row r="33" spans="1:5" ht="25.5">
      <c r="A33" t="s">
        <v>54</v>
      </c>
      <c r="E33" s="35" t="s">
        <v>366</v>
      </c>
    </row>
    <row r="34" spans="1:16" ht="12.75">
      <c r="A34" s="25" t="s">
        <v>45</v>
      </c>
      <c s="29" t="s">
        <v>113</v>
      </c>
      <c s="29" t="s">
        <v>367</v>
      </c>
      <c s="25" t="s">
        <v>47</v>
      </c>
      <c s="30" t="s">
        <v>368</v>
      </c>
      <c s="31" t="s">
        <v>185</v>
      </c>
      <c s="32">
        <v>2180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25.5">
      <c r="A36" s="36" t="s">
        <v>52</v>
      </c>
      <c r="E36" s="37" t="s">
        <v>369</v>
      </c>
    </row>
    <row r="37" spans="1:5" ht="38.25">
      <c r="A37" t="s">
        <v>54</v>
      </c>
      <c r="E37" s="35" t="s">
        <v>370</v>
      </c>
    </row>
    <row r="38" spans="1:18" ht="12.75" customHeight="1">
      <c r="A38" s="6" t="s">
        <v>43</v>
      </c>
      <c s="6"/>
      <c s="40" t="s">
        <v>40</v>
      </c>
      <c s="6"/>
      <c s="27" t="s">
        <v>371</v>
      </c>
      <c s="6"/>
      <c s="6"/>
      <c s="6"/>
      <c s="41">
        <f>0+Q38</f>
      </c>
      <c r="O38">
        <f>0+R38</f>
      </c>
      <c r="Q38">
        <f>0+I39+I43+I47+I51</f>
      </c>
      <c>
        <f>0+O39+O43+O47+O51</f>
      </c>
    </row>
    <row r="39" spans="1:16" ht="12.75">
      <c r="A39" s="25" t="s">
        <v>45</v>
      </c>
      <c s="29" t="s">
        <v>119</v>
      </c>
      <c s="29" t="s">
        <v>372</v>
      </c>
      <c s="25" t="s">
        <v>47</v>
      </c>
      <c s="30" t="s">
        <v>373</v>
      </c>
      <c s="31" t="s">
        <v>99</v>
      </c>
      <c s="32">
        <v>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374</v>
      </c>
    </row>
    <row r="41" spans="1:5" ht="25.5">
      <c r="A41" s="36" t="s">
        <v>52</v>
      </c>
      <c r="E41" s="37" t="s">
        <v>375</v>
      </c>
    </row>
    <row r="42" spans="1:5" ht="25.5">
      <c r="A42" t="s">
        <v>54</v>
      </c>
      <c r="E42" s="35" t="s">
        <v>376</v>
      </c>
    </row>
    <row r="43" spans="1:16" ht="12.75">
      <c r="A43" s="25" t="s">
        <v>45</v>
      </c>
      <c s="29" t="s">
        <v>40</v>
      </c>
      <c s="29" t="s">
        <v>377</v>
      </c>
      <c s="25" t="s">
        <v>47</v>
      </c>
      <c s="30" t="s">
        <v>378</v>
      </c>
      <c s="31" t="s">
        <v>99</v>
      </c>
      <c s="32">
        <v>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379</v>
      </c>
    </row>
    <row r="45" spans="1:5" ht="12.75">
      <c r="A45" s="36" t="s">
        <v>52</v>
      </c>
      <c r="E45" s="37" t="s">
        <v>380</v>
      </c>
    </row>
    <row r="46" spans="1:5" ht="89.25">
      <c r="A46" t="s">
        <v>54</v>
      </c>
      <c r="E46" s="35" t="s">
        <v>381</v>
      </c>
    </row>
    <row r="47" spans="1:16" ht="12.75">
      <c r="A47" s="25" t="s">
        <v>45</v>
      </c>
      <c s="29" t="s">
        <v>42</v>
      </c>
      <c s="29" t="s">
        <v>382</v>
      </c>
      <c s="25" t="s">
        <v>47</v>
      </c>
      <c s="30" t="s">
        <v>383</v>
      </c>
      <c s="31" t="s">
        <v>99</v>
      </c>
      <c s="32">
        <v>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384</v>
      </c>
    </row>
    <row r="49" spans="1:5" ht="12.75">
      <c r="A49" s="36" t="s">
        <v>52</v>
      </c>
      <c r="E49" s="37" t="s">
        <v>380</v>
      </c>
    </row>
    <row r="50" spans="1:5" ht="89.25">
      <c r="A50" t="s">
        <v>54</v>
      </c>
      <c r="E50" s="35" t="s">
        <v>381</v>
      </c>
    </row>
    <row r="51" spans="1:16" ht="12.75">
      <c r="A51" s="25" t="s">
        <v>45</v>
      </c>
      <c s="29" t="s">
        <v>133</v>
      </c>
      <c s="29" t="s">
        <v>385</v>
      </c>
      <c s="25" t="s">
        <v>47</v>
      </c>
      <c s="30" t="s">
        <v>386</v>
      </c>
      <c s="31" t="s">
        <v>99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387</v>
      </c>
    </row>
    <row r="53" spans="1:5" ht="12.75">
      <c r="A53" s="36" t="s">
        <v>52</v>
      </c>
      <c r="E53" s="37" t="s">
        <v>380</v>
      </c>
    </row>
    <row r="54" spans="1:5" ht="89.25">
      <c r="A54" t="s">
        <v>54</v>
      </c>
      <c r="E54" s="35" t="s">
        <v>381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0+O8+O13+O34+O39+O52+O61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388</v>
      </c>
      <c s="38">
        <f>0+I8+I13+I34+I39+I52+I61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388</v>
      </c>
      <c s="6"/>
      <c s="18" t="s">
        <v>389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82</v>
      </c>
      <c s="25" t="s">
        <v>29</v>
      </c>
      <c s="30" t="s">
        <v>83</v>
      </c>
      <c s="31" t="s">
        <v>84</v>
      </c>
      <c s="32">
        <v>42.478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50</v>
      </c>
      <c r="E10" s="35" t="s">
        <v>390</v>
      </c>
    </row>
    <row r="11" spans="1:5" ht="63.75">
      <c r="A11" s="36" t="s">
        <v>52</v>
      </c>
      <c r="E11" s="37" t="s">
        <v>391</v>
      </c>
    </row>
    <row r="12" spans="1:5" ht="25.5">
      <c r="A12" t="s">
        <v>54</v>
      </c>
      <c r="E12" s="35" t="s">
        <v>87</v>
      </c>
    </row>
    <row r="13" spans="1:18" ht="12.75" customHeight="1">
      <c r="A13" s="6" t="s">
        <v>43</v>
      </c>
      <c s="6"/>
      <c s="40" t="s">
        <v>29</v>
      </c>
      <c s="6"/>
      <c s="27" t="s">
        <v>96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392</v>
      </c>
      <c s="25" t="s">
        <v>47</v>
      </c>
      <c s="30" t="s">
        <v>393</v>
      </c>
      <c s="31" t="s">
        <v>105</v>
      </c>
      <c s="32">
        <v>3.108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394</v>
      </c>
    </row>
    <row r="16" spans="1:5" ht="51">
      <c r="A16" s="36" t="s">
        <v>52</v>
      </c>
      <c r="E16" s="37" t="s">
        <v>395</v>
      </c>
    </row>
    <row r="17" spans="1:5" ht="369.75">
      <c r="A17" t="s">
        <v>54</v>
      </c>
      <c r="E17" s="35" t="s">
        <v>124</v>
      </c>
    </row>
    <row r="18" spans="1:16" ht="12.75">
      <c r="A18" s="25" t="s">
        <v>45</v>
      </c>
      <c s="29" t="s">
        <v>22</v>
      </c>
      <c s="29" t="s">
        <v>142</v>
      </c>
      <c s="25" t="s">
        <v>47</v>
      </c>
      <c s="30" t="s">
        <v>143</v>
      </c>
      <c s="31" t="s">
        <v>105</v>
      </c>
      <c s="32">
        <v>16.2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396</v>
      </c>
    </row>
    <row r="20" spans="1:5" ht="25.5">
      <c r="A20" s="36" t="s">
        <v>52</v>
      </c>
      <c r="E20" s="37" t="s">
        <v>397</v>
      </c>
    </row>
    <row r="21" spans="1:5" ht="318.75">
      <c r="A21" t="s">
        <v>54</v>
      </c>
      <c r="E21" s="35" t="s">
        <v>146</v>
      </c>
    </row>
    <row r="22" spans="1:16" ht="12.75">
      <c r="A22" s="25" t="s">
        <v>45</v>
      </c>
      <c s="29" t="s">
        <v>33</v>
      </c>
      <c s="29" t="s">
        <v>398</v>
      </c>
      <c s="25" t="s">
        <v>47</v>
      </c>
      <c s="30" t="s">
        <v>399</v>
      </c>
      <c s="31" t="s">
        <v>105</v>
      </c>
      <c s="32">
        <v>2.24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400</v>
      </c>
    </row>
    <row r="24" spans="1:5" ht="25.5">
      <c r="A24" s="36" t="s">
        <v>52</v>
      </c>
      <c r="E24" s="37" t="s">
        <v>401</v>
      </c>
    </row>
    <row r="25" spans="1:5" ht="229.5">
      <c r="A25" t="s">
        <v>54</v>
      </c>
      <c r="E25" s="35" t="s">
        <v>402</v>
      </c>
    </row>
    <row r="26" spans="1:16" ht="12.75">
      <c r="A26" s="25" t="s">
        <v>45</v>
      </c>
      <c s="29" t="s">
        <v>35</v>
      </c>
      <c s="29" t="s">
        <v>177</v>
      </c>
      <c s="25" t="s">
        <v>47</v>
      </c>
      <c s="30" t="s">
        <v>178</v>
      </c>
      <c s="31" t="s">
        <v>105</v>
      </c>
      <c s="32">
        <v>3.35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403</v>
      </c>
    </row>
    <row r="28" spans="1:5" ht="25.5">
      <c r="A28" s="36" t="s">
        <v>52</v>
      </c>
      <c r="E28" s="37" t="s">
        <v>404</v>
      </c>
    </row>
    <row r="29" spans="1:5" ht="293.25">
      <c r="A29" t="s">
        <v>54</v>
      </c>
      <c r="E29" s="35" t="s">
        <v>181</v>
      </c>
    </row>
    <row r="30" spans="1:16" ht="12.75">
      <c r="A30" s="25" t="s">
        <v>45</v>
      </c>
      <c s="29" t="s">
        <v>37</v>
      </c>
      <c s="29" t="s">
        <v>183</v>
      </c>
      <c s="25" t="s">
        <v>47</v>
      </c>
      <c s="30" t="s">
        <v>184</v>
      </c>
      <c s="31" t="s">
        <v>185</v>
      </c>
      <c s="32">
        <v>12.06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405</v>
      </c>
    </row>
    <row r="32" spans="1:5" ht="12.75">
      <c r="A32" s="36" t="s">
        <v>52</v>
      </c>
      <c r="E32" s="37" t="s">
        <v>406</v>
      </c>
    </row>
    <row r="33" spans="1:5" ht="25.5">
      <c r="A33" t="s">
        <v>54</v>
      </c>
      <c r="E33" s="35" t="s">
        <v>188</v>
      </c>
    </row>
    <row r="34" spans="1:18" ht="12.75" customHeight="1">
      <c r="A34" s="6" t="s">
        <v>43</v>
      </c>
      <c s="6"/>
      <c s="40" t="s">
        <v>23</v>
      </c>
      <c s="6"/>
      <c s="27" t="s">
        <v>198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113</v>
      </c>
      <c s="29" t="s">
        <v>407</v>
      </c>
      <c s="25" t="s">
        <v>47</v>
      </c>
      <c s="30" t="s">
        <v>408</v>
      </c>
      <c s="31" t="s">
        <v>105</v>
      </c>
      <c s="32">
        <v>0.432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409</v>
      </c>
    </row>
    <row r="37" spans="1:5" ht="38.25">
      <c r="A37" s="36" t="s">
        <v>52</v>
      </c>
      <c r="E37" s="37" t="s">
        <v>410</v>
      </c>
    </row>
    <row r="38" spans="1:5" ht="369.75">
      <c r="A38" t="s">
        <v>54</v>
      </c>
      <c r="E38" s="35" t="s">
        <v>411</v>
      </c>
    </row>
    <row r="39" spans="1:18" ht="12.75" customHeight="1">
      <c r="A39" s="6" t="s">
        <v>43</v>
      </c>
      <c s="6"/>
      <c s="40" t="s">
        <v>33</v>
      </c>
      <c s="6"/>
      <c s="27" t="s">
        <v>217</v>
      </c>
      <c s="6"/>
      <c s="6"/>
      <c s="6"/>
      <c s="41">
        <f>0+Q39</f>
      </c>
      <c r="O39">
        <f>0+R39</f>
      </c>
      <c r="Q39">
        <f>0+I40+I44+I48</f>
      </c>
      <c>
        <f>0+O40+O44+O48</f>
      </c>
    </row>
    <row r="40" spans="1:16" ht="12.75">
      <c r="A40" s="25" t="s">
        <v>45</v>
      </c>
      <c s="29" t="s">
        <v>119</v>
      </c>
      <c s="29" t="s">
        <v>219</v>
      </c>
      <c s="25" t="s">
        <v>47</v>
      </c>
      <c s="30" t="s">
        <v>220</v>
      </c>
      <c s="31" t="s">
        <v>105</v>
      </c>
      <c s="32">
        <v>3.748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412</v>
      </c>
    </row>
    <row r="42" spans="1:5" ht="127.5">
      <c r="A42" s="36" t="s">
        <v>52</v>
      </c>
      <c r="E42" s="37" t="s">
        <v>413</v>
      </c>
    </row>
    <row r="43" spans="1:5" ht="369.75">
      <c r="A43" t="s">
        <v>54</v>
      </c>
      <c r="E43" s="35" t="s">
        <v>223</v>
      </c>
    </row>
    <row r="44" spans="1:16" ht="12.75">
      <c r="A44" s="25" t="s">
        <v>45</v>
      </c>
      <c s="29" t="s">
        <v>40</v>
      </c>
      <c s="29" t="s">
        <v>414</v>
      </c>
      <c s="25" t="s">
        <v>47</v>
      </c>
      <c s="30" t="s">
        <v>415</v>
      </c>
      <c s="31" t="s">
        <v>105</v>
      </c>
      <c s="32">
        <v>2.22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50</v>
      </c>
      <c r="E45" s="35" t="s">
        <v>416</v>
      </c>
    </row>
    <row r="46" spans="1:5" ht="38.25">
      <c r="A46" s="36" t="s">
        <v>52</v>
      </c>
      <c r="E46" s="37" t="s">
        <v>417</v>
      </c>
    </row>
    <row r="47" spans="1:5" ht="102">
      <c r="A47" t="s">
        <v>54</v>
      </c>
      <c r="E47" s="35" t="s">
        <v>418</v>
      </c>
    </row>
    <row r="48" spans="1:16" ht="12.75">
      <c r="A48" s="25" t="s">
        <v>45</v>
      </c>
      <c s="29" t="s">
        <v>42</v>
      </c>
      <c s="29" t="s">
        <v>419</v>
      </c>
      <c s="25" t="s">
        <v>47</v>
      </c>
      <c s="30" t="s">
        <v>420</v>
      </c>
      <c s="31" t="s">
        <v>105</v>
      </c>
      <c s="32">
        <v>0.35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38.25">
      <c r="A49" s="34" t="s">
        <v>50</v>
      </c>
      <c r="E49" s="35" t="s">
        <v>421</v>
      </c>
    </row>
    <row r="50" spans="1:5" ht="12.75">
      <c r="A50" s="36" t="s">
        <v>52</v>
      </c>
      <c r="E50" s="37" t="s">
        <v>422</v>
      </c>
    </row>
    <row r="51" spans="1:5" ht="357">
      <c r="A51" t="s">
        <v>54</v>
      </c>
      <c r="E51" s="35" t="s">
        <v>423</v>
      </c>
    </row>
    <row r="52" spans="1:18" ht="12.75" customHeight="1">
      <c r="A52" s="6" t="s">
        <v>43</v>
      </c>
      <c s="6"/>
      <c s="40" t="s">
        <v>119</v>
      </c>
      <c s="6"/>
      <c s="27" t="s">
        <v>279</v>
      </c>
      <c s="6"/>
      <c s="6"/>
      <c s="6"/>
      <c s="41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133</v>
      </c>
      <c s="29" t="s">
        <v>424</v>
      </c>
      <c s="25" t="s">
        <v>47</v>
      </c>
      <c s="30" t="s">
        <v>425</v>
      </c>
      <c s="31" t="s">
        <v>105</v>
      </c>
      <c s="32">
        <v>3.35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426</v>
      </c>
    </row>
    <row r="55" spans="1:5" ht="12.75">
      <c r="A55" s="36" t="s">
        <v>52</v>
      </c>
      <c r="E55" s="37" t="s">
        <v>427</v>
      </c>
    </row>
    <row r="56" spans="1:5" ht="369.75">
      <c r="A56" t="s">
        <v>54</v>
      </c>
      <c r="E56" s="35" t="s">
        <v>223</v>
      </c>
    </row>
    <row r="57" spans="1:16" ht="12.75">
      <c r="A57" s="25" t="s">
        <v>45</v>
      </c>
      <c s="29" t="s">
        <v>135</v>
      </c>
      <c s="29" t="s">
        <v>428</v>
      </c>
      <c s="25" t="s">
        <v>47</v>
      </c>
      <c s="30" t="s">
        <v>429</v>
      </c>
      <c s="31" t="s">
        <v>283</v>
      </c>
      <c s="32">
        <v>6.7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430</v>
      </c>
    </row>
    <row r="60" spans="1:5" ht="51">
      <c r="A60" t="s">
        <v>54</v>
      </c>
      <c r="E60" s="35" t="s">
        <v>431</v>
      </c>
    </row>
    <row r="61" spans="1:18" ht="12.75" customHeight="1">
      <c r="A61" s="6" t="s">
        <v>43</v>
      </c>
      <c s="6"/>
      <c s="40" t="s">
        <v>40</v>
      </c>
      <c s="6"/>
      <c s="27" t="s">
        <v>371</v>
      </c>
      <c s="6"/>
      <c s="6"/>
      <c s="6"/>
      <c s="41">
        <f>0+Q61</f>
      </c>
      <c r="O61">
        <f>0+R61</f>
      </c>
      <c r="Q61">
        <f>0+I62</f>
      </c>
      <c>
        <f>0+O62</f>
      </c>
    </row>
    <row r="62" spans="1:16" ht="12.75">
      <c r="A62" s="25" t="s">
        <v>45</v>
      </c>
      <c s="29" t="s">
        <v>141</v>
      </c>
      <c s="29" t="s">
        <v>432</v>
      </c>
      <c s="25" t="s">
        <v>47</v>
      </c>
      <c s="30" t="s">
        <v>433</v>
      </c>
      <c s="31" t="s">
        <v>283</v>
      </c>
      <c s="32">
        <v>6.7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434</v>
      </c>
    </row>
    <row r="64" spans="1:5" ht="12.75">
      <c r="A64" s="36" t="s">
        <v>52</v>
      </c>
      <c r="E64" s="37" t="s">
        <v>430</v>
      </c>
    </row>
    <row r="65" spans="1:5" ht="63.75">
      <c r="A65" t="s">
        <v>54</v>
      </c>
      <c r="E65" s="35" t="s">
        <v>435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0+O8+O13+O34+O39+O52+O61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436</v>
      </c>
      <c s="38">
        <f>0+I8+I13+I34+I39+I52+I61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436</v>
      </c>
      <c s="6"/>
      <c s="18" t="s">
        <v>437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82</v>
      </c>
      <c s="25" t="s">
        <v>29</v>
      </c>
      <c s="30" t="s">
        <v>83</v>
      </c>
      <c s="31" t="s">
        <v>84</v>
      </c>
      <c s="32">
        <v>32.142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51">
      <c r="A10" s="34" t="s">
        <v>50</v>
      </c>
      <c r="E10" s="35" t="s">
        <v>390</v>
      </c>
    </row>
    <row r="11" spans="1:5" ht="63.75">
      <c r="A11" s="36" t="s">
        <v>52</v>
      </c>
      <c r="E11" s="37" t="s">
        <v>438</v>
      </c>
    </row>
    <row r="12" spans="1:5" ht="25.5">
      <c r="A12" t="s">
        <v>54</v>
      </c>
      <c r="E12" s="35" t="s">
        <v>87</v>
      </c>
    </row>
    <row r="13" spans="1:18" ht="12.75" customHeight="1">
      <c r="A13" s="6" t="s">
        <v>43</v>
      </c>
      <c s="6"/>
      <c s="40" t="s">
        <v>29</v>
      </c>
      <c s="6"/>
      <c s="27" t="s">
        <v>96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45</v>
      </c>
      <c s="29" t="s">
        <v>23</v>
      </c>
      <c s="29" t="s">
        <v>392</v>
      </c>
      <c s="25" t="s">
        <v>47</v>
      </c>
      <c s="30" t="s">
        <v>393</v>
      </c>
      <c s="31" t="s">
        <v>105</v>
      </c>
      <c s="32">
        <v>2.91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394</v>
      </c>
    </row>
    <row r="16" spans="1:5" ht="51">
      <c r="A16" s="36" t="s">
        <v>52</v>
      </c>
      <c r="E16" s="37" t="s">
        <v>439</v>
      </c>
    </row>
    <row r="17" spans="1:5" ht="369.75">
      <c r="A17" t="s">
        <v>54</v>
      </c>
      <c r="E17" s="35" t="s">
        <v>124</v>
      </c>
    </row>
    <row r="18" spans="1:16" ht="12.75">
      <c r="A18" s="25" t="s">
        <v>45</v>
      </c>
      <c s="29" t="s">
        <v>22</v>
      </c>
      <c s="29" t="s">
        <v>440</v>
      </c>
      <c s="25" t="s">
        <v>47</v>
      </c>
      <c s="30" t="s">
        <v>441</v>
      </c>
      <c s="31" t="s">
        <v>105</v>
      </c>
      <c s="32">
        <v>11.7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442</v>
      </c>
    </row>
    <row r="20" spans="1:5" ht="25.5">
      <c r="A20" s="36" t="s">
        <v>52</v>
      </c>
      <c r="E20" s="37" t="s">
        <v>443</v>
      </c>
    </row>
    <row r="21" spans="1:5" ht="318.75">
      <c r="A21" t="s">
        <v>54</v>
      </c>
      <c r="E21" s="35" t="s">
        <v>444</v>
      </c>
    </row>
    <row r="22" spans="1:16" ht="12.75">
      <c r="A22" s="25" t="s">
        <v>45</v>
      </c>
      <c s="29" t="s">
        <v>33</v>
      </c>
      <c s="29" t="s">
        <v>398</v>
      </c>
      <c s="25" t="s">
        <v>47</v>
      </c>
      <c s="30" t="s">
        <v>399</v>
      </c>
      <c s="31" t="s">
        <v>105</v>
      </c>
      <c s="32">
        <v>1.92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400</v>
      </c>
    </row>
    <row r="24" spans="1:5" ht="25.5">
      <c r="A24" s="36" t="s">
        <v>52</v>
      </c>
      <c r="E24" s="37" t="s">
        <v>445</v>
      </c>
    </row>
    <row r="25" spans="1:5" ht="229.5">
      <c r="A25" t="s">
        <v>54</v>
      </c>
      <c r="E25" s="35" t="s">
        <v>402</v>
      </c>
    </row>
    <row r="26" spans="1:16" ht="12.75">
      <c r="A26" s="25" t="s">
        <v>45</v>
      </c>
      <c s="29" t="s">
        <v>35</v>
      </c>
      <c s="29" t="s">
        <v>177</v>
      </c>
      <c s="25" t="s">
        <v>47</v>
      </c>
      <c s="30" t="s">
        <v>178</v>
      </c>
      <c s="31" t="s">
        <v>105</v>
      </c>
      <c s="32">
        <v>3.25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403</v>
      </c>
    </row>
    <row r="28" spans="1:5" ht="25.5">
      <c r="A28" s="36" t="s">
        <v>52</v>
      </c>
      <c r="E28" s="37" t="s">
        <v>446</v>
      </c>
    </row>
    <row r="29" spans="1:5" ht="293.25">
      <c r="A29" t="s">
        <v>54</v>
      </c>
      <c r="E29" s="35" t="s">
        <v>181</v>
      </c>
    </row>
    <row r="30" spans="1:16" ht="12.75">
      <c r="A30" s="25" t="s">
        <v>45</v>
      </c>
      <c s="29" t="s">
        <v>37</v>
      </c>
      <c s="29" t="s">
        <v>183</v>
      </c>
      <c s="25" t="s">
        <v>47</v>
      </c>
      <c s="30" t="s">
        <v>184</v>
      </c>
      <c s="31" t="s">
        <v>185</v>
      </c>
      <c s="32">
        <v>11.7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447</v>
      </c>
    </row>
    <row r="32" spans="1:5" ht="12.75">
      <c r="A32" s="36" t="s">
        <v>52</v>
      </c>
      <c r="E32" s="37" t="s">
        <v>448</v>
      </c>
    </row>
    <row r="33" spans="1:5" ht="25.5">
      <c r="A33" t="s">
        <v>54</v>
      </c>
      <c r="E33" s="35" t="s">
        <v>188</v>
      </c>
    </row>
    <row r="34" spans="1:18" ht="12.75" customHeight="1">
      <c r="A34" s="6" t="s">
        <v>43</v>
      </c>
      <c s="6"/>
      <c s="40" t="s">
        <v>23</v>
      </c>
      <c s="6"/>
      <c s="27" t="s">
        <v>198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113</v>
      </c>
      <c s="29" t="s">
        <v>449</v>
      </c>
      <c s="25" t="s">
        <v>47</v>
      </c>
      <c s="30" t="s">
        <v>450</v>
      </c>
      <c s="31" t="s">
        <v>105</v>
      </c>
      <c s="32">
        <v>0.432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451</v>
      </c>
    </row>
    <row r="37" spans="1:5" ht="38.25">
      <c r="A37" s="36" t="s">
        <v>52</v>
      </c>
      <c r="E37" s="37" t="s">
        <v>452</v>
      </c>
    </row>
    <row r="38" spans="1:5" ht="369.75">
      <c r="A38" t="s">
        <v>54</v>
      </c>
      <c r="E38" s="35" t="s">
        <v>411</v>
      </c>
    </row>
    <row r="39" spans="1:18" ht="12.75" customHeight="1">
      <c r="A39" s="6" t="s">
        <v>43</v>
      </c>
      <c s="6"/>
      <c s="40" t="s">
        <v>33</v>
      </c>
      <c s="6"/>
      <c s="27" t="s">
        <v>217</v>
      </c>
      <c s="6"/>
      <c s="6"/>
      <c s="6"/>
      <c s="41">
        <f>0+Q39</f>
      </c>
      <c r="O39">
        <f>0+R39</f>
      </c>
      <c r="Q39">
        <f>0+I40+I44+I48</f>
      </c>
      <c>
        <f>0+O40+O44+O48</f>
      </c>
    </row>
    <row r="40" spans="1:16" ht="12.75">
      <c r="A40" s="25" t="s">
        <v>45</v>
      </c>
      <c s="29" t="s">
        <v>119</v>
      </c>
      <c s="29" t="s">
        <v>219</v>
      </c>
      <c s="25" t="s">
        <v>47</v>
      </c>
      <c s="30" t="s">
        <v>220</v>
      </c>
      <c s="31" t="s">
        <v>105</v>
      </c>
      <c s="32">
        <v>3.485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412</v>
      </c>
    </row>
    <row r="42" spans="1:5" ht="127.5">
      <c r="A42" s="36" t="s">
        <v>52</v>
      </c>
      <c r="E42" s="37" t="s">
        <v>453</v>
      </c>
    </row>
    <row r="43" spans="1:5" ht="369.75">
      <c r="A43" t="s">
        <v>54</v>
      </c>
      <c r="E43" s="35" t="s">
        <v>223</v>
      </c>
    </row>
    <row r="44" spans="1:16" ht="12.75">
      <c r="A44" s="25" t="s">
        <v>45</v>
      </c>
      <c s="29" t="s">
        <v>40</v>
      </c>
      <c s="29" t="s">
        <v>414</v>
      </c>
      <c s="25" t="s">
        <v>47</v>
      </c>
      <c s="30" t="s">
        <v>415</v>
      </c>
      <c s="31" t="s">
        <v>105</v>
      </c>
      <c s="32">
        <v>2.1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51">
      <c r="A45" s="34" t="s">
        <v>50</v>
      </c>
      <c r="E45" s="35" t="s">
        <v>416</v>
      </c>
    </row>
    <row r="46" spans="1:5" ht="38.25">
      <c r="A46" s="36" t="s">
        <v>52</v>
      </c>
      <c r="E46" s="37" t="s">
        <v>454</v>
      </c>
    </row>
    <row r="47" spans="1:5" ht="102">
      <c r="A47" t="s">
        <v>54</v>
      </c>
      <c r="E47" s="35" t="s">
        <v>418</v>
      </c>
    </row>
    <row r="48" spans="1:16" ht="12.75">
      <c r="A48" s="25" t="s">
        <v>45</v>
      </c>
      <c s="29" t="s">
        <v>42</v>
      </c>
      <c s="29" t="s">
        <v>419</v>
      </c>
      <c s="25" t="s">
        <v>47</v>
      </c>
      <c s="30" t="s">
        <v>420</v>
      </c>
      <c s="31" t="s">
        <v>105</v>
      </c>
      <c s="32">
        <v>0.35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25.5">
      <c r="A49" s="34" t="s">
        <v>50</v>
      </c>
      <c r="E49" s="35" t="s">
        <v>455</v>
      </c>
    </row>
    <row r="50" spans="1:5" ht="12.75">
      <c r="A50" s="36" t="s">
        <v>52</v>
      </c>
      <c r="E50" s="37" t="s">
        <v>422</v>
      </c>
    </row>
    <row r="51" spans="1:5" ht="357">
      <c r="A51" t="s">
        <v>54</v>
      </c>
      <c r="E51" s="35" t="s">
        <v>423</v>
      </c>
    </row>
    <row r="52" spans="1:18" ht="12.75" customHeight="1">
      <c r="A52" s="6" t="s">
        <v>43</v>
      </c>
      <c s="6"/>
      <c s="40" t="s">
        <v>119</v>
      </c>
      <c s="6"/>
      <c s="27" t="s">
        <v>279</v>
      </c>
      <c s="6"/>
      <c s="6"/>
      <c s="6"/>
      <c s="41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133</v>
      </c>
      <c s="29" t="s">
        <v>424</v>
      </c>
      <c s="25" t="s">
        <v>47</v>
      </c>
      <c s="30" t="s">
        <v>425</v>
      </c>
      <c s="31" t="s">
        <v>105</v>
      </c>
      <c s="32">
        <v>3.25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426</v>
      </c>
    </row>
    <row r="55" spans="1:5" ht="12.75">
      <c r="A55" s="36" t="s">
        <v>52</v>
      </c>
      <c r="E55" s="37" t="s">
        <v>456</v>
      </c>
    </row>
    <row r="56" spans="1:5" ht="369.75">
      <c r="A56" t="s">
        <v>54</v>
      </c>
      <c r="E56" s="35" t="s">
        <v>223</v>
      </c>
    </row>
    <row r="57" spans="1:16" ht="12.75">
      <c r="A57" s="25" t="s">
        <v>45</v>
      </c>
      <c s="29" t="s">
        <v>135</v>
      </c>
      <c s="29" t="s">
        <v>428</v>
      </c>
      <c s="25" t="s">
        <v>47</v>
      </c>
      <c s="30" t="s">
        <v>429</v>
      </c>
      <c s="31" t="s">
        <v>283</v>
      </c>
      <c s="32">
        <v>6.5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457</v>
      </c>
    </row>
    <row r="60" spans="1:5" ht="51">
      <c r="A60" t="s">
        <v>54</v>
      </c>
      <c r="E60" s="35" t="s">
        <v>431</v>
      </c>
    </row>
    <row r="61" spans="1:18" ht="12.75" customHeight="1">
      <c r="A61" s="6" t="s">
        <v>43</v>
      </c>
      <c s="6"/>
      <c s="40" t="s">
        <v>40</v>
      </c>
      <c s="6"/>
      <c s="27" t="s">
        <v>371</v>
      </c>
      <c s="6"/>
      <c s="6"/>
      <c s="6"/>
      <c s="41">
        <f>0+Q61</f>
      </c>
      <c r="O61">
        <f>0+R61</f>
      </c>
      <c r="Q61">
        <f>0+I62</f>
      </c>
      <c>
        <f>0+O62</f>
      </c>
    </row>
    <row r="62" spans="1:16" ht="12.75">
      <c r="A62" s="25" t="s">
        <v>45</v>
      </c>
      <c s="29" t="s">
        <v>141</v>
      </c>
      <c s="29" t="s">
        <v>432</v>
      </c>
      <c s="25" t="s">
        <v>47</v>
      </c>
      <c s="30" t="s">
        <v>433</v>
      </c>
      <c s="31" t="s">
        <v>283</v>
      </c>
      <c s="32">
        <v>6.5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434</v>
      </c>
    </row>
    <row r="64" spans="1:5" ht="12.75">
      <c r="A64" s="36" t="s">
        <v>52</v>
      </c>
      <c r="E64" s="37" t="s">
        <v>457</v>
      </c>
    </row>
    <row r="65" spans="1:5" ht="63.75">
      <c r="A65" t="s">
        <v>54</v>
      </c>
      <c r="E65" s="35" t="s">
        <v>435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458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458</v>
      </c>
      <c s="6"/>
      <c s="18" t="s">
        <v>459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460</v>
      </c>
      <c s="25" t="s">
        <v>47</v>
      </c>
      <c s="30" t="s">
        <v>461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462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60</v>
      </c>
    </row>
    <row r="13" spans="1:16" ht="12.75">
      <c r="A13" s="25" t="s">
        <v>45</v>
      </c>
      <c s="29" t="s">
        <v>23</v>
      </c>
      <c s="29" t="s">
        <v>463</v>
      </c>
      <c s="25" t="s">
        <v>47</v>
      </c>
      <c s="30" t="s">
        <v>464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02">
      <c r="A14" s="34" t="s">
        <v>50</v>
      </c>
      <c r="E14" s="35" t="s">
        <v>465</v>
      </c>
    </row>
    <row r="15" spans="1:5" ht="12.75">
      <c r="A15" s="36" t="s">
        <v>52</v>
      </c>
      <c r="E15" s="37" t="s">
        <v>68</v>
      </c>
    </row>
    <row r="16" spans="1:5" ht="12.75">
      <c r="A16" t="s">
        <v>54</v>
      </c>
      <c r="E16" s="35" t="s">
        <v>466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