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Chodník" sheetId="2" r:id="rId2"/>
    <sheet name="SO 102 - Parkovací stání" sheetId="3" r:id="rId3"/>
    <sheet name="SO 000 - Vedlejší rozpočt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101 - Chodník'!$C$122:$K$233</definedName>
    <definedName name="_xlnm.Print_Area" localSheetId="1">'SO 101 - Chodník'!$C$4:$J$76,'SO 101 - Chodník'!$C$82:$J$104,'SO 101 - Chodník'!$C$110:$K$233</definedName>
    <definedName name="_xlnm.Print_Titles" localSheetId="1">'SO 101 - Chodník'!$122:$122</definedName>
    <definedName name="_xlnm._FilterDatabase" localSheetId="2" hidden="1">'SO 102 - Parkovací stání'!$C$124:$K$279</definedName>
    <definedName name="_xlnm.Print_Area" localSheetId="2">'SO 102 - Parkovací stání'!$C$4:$J$76,'SO 102 - Parkovací stání'!$C$82:$J$106,'SO 102 - Parkovací stání'!$C$112:$K$279</definedName>
    <definedName name="_xlnm.Print_Titles" localSheetId="2">'SO 102 - Parkovací stání'!$124:$124</definedName>
    <definedName name="_xlnm._FilterDatabase" localSheetId="3" hidden="1">'SO 000 - Vedlejší rozpočt...'!$C$118:$K$136</definedName>
    <definedName name="_xlnm.Print_Area" localSheetId="3">'SO 000 - Vedlejší rozpočt...'!$C$4:$J$76,'SO 000 - Vedlejší rozpočt...'!$C$82:$J$100,'SO 000 - Vedlejší rozpočt...'!$C$106:$K$136</definedName>
    <definedName name="_xlnm.Print_Titles" localSheetId="3">'SO 000 - Vedlejší rozpočt...'!$118:$118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89"/>
  <c r="E7"/>
  <c r="E85"/>
  <c i="3" r="J37"/>
  <c r="J36"/>
  <c i="1" r="AY96"/>
  <c i="3" r="J35"/>
  <c i="1" r="AX96"/>
  <c i="3" r="BI279"/>
  <c r="BH279"/>
  <c r="BG279"/>
  <c r="BF279"/>
  <c r="T279"/>
  <c r="T278"/>
  <c r="T277"/>
  <c r="R279"/>
  <c r="R278"/>
  <c r="R277"/>
  <c r="P279"/>
  <c r="P278"/>
  <c r="P277"/>
  <c r="BI276"/>
  <c r="BH276"/>
  <c r="BG276"/>
  <c r="BF276"/>
  <c r="T276"/>
  <c r="T275"/>
  <c r="R276"/>
  <c r="R275"/>
  <c r="P276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7"/>
  <c r="BH167"/>
  <c r="BG167"/>
  <c r="BF167"/>
  <c r="T167"/>
  <c r="R167"/>
  <c r="P167"/>
  <c r="BI165"/>
  <c r="BH165"/>
  <c r="BG165"/>
  <c r="BF165"/>
  <c r="T165"/>
  <c r="R165"/>
  <c r="P165"/>
  <c r="BI158"/>
  <c r="BH158"/>
  <c r="BG158"/>
  <c r="BF158"/>
  <c r="T158"/>
  <c r="R158"/>
  <c r="P158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119"/>
  <c r="E7"/>
  <c r="E115"/>
  <c i="2" r="T181"/>
  <c r="J37"/>
  <c r="J36"/>
  <c i="1" r="AY95"/>
  <c i="2" r="J35"/>
  <c i="1" r="AX95"/>
  <c i="2" r="BI233"/>
  <c r="BH233"/>
  <c r="BG233"/>
  <c r="BF233"/>
  <c r="T233"/>
  <c r="T232"/>
  <c r="R233"/>
  <c r="R232"/>
  <c r="P233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T178"/>
  <c r="R179"/>
  <c r="R178"/>
  <c r="P179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58"/>
  <c r="BH158"/>
  <c r="BG158"/>
  <c r="BF158"/>
  <c r="T158"/>
  <c r="R158"/>
  <c r="P158"/>
  <c r="BI156"/>
  <c r="BH156"/>
  <c r="BG156"/>
  <c r="BF156"/>
  <c r="T156"/>
  <c r="R156"/>
  <c r="P156"/>
  <c r="BI150"/>
  <c r="BH150"/>
  <c r="BG150"/>
  <c r="BF150"/>
  <c r="T150"/>
  <c r="R150"/>
  <c r="P150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113"/>
  <c i="1" r="L90"/>
  <c r="AM90"/>
  <c r="AM89"/>
  <c r="L89"/>
  <c r="AM87"/>
  <c r="L87"/>
  <c r="L85"/>
  <c r="L84"/>
  <c i="4" r="BK136"/>
  <c r="J123"/>
  <c i="3" r="BK253"/>
  <c r="J251"/>
  <c r="J245"/>
  <c r="J239"/>
  <c r="J237"/>
  <c r="BK236"/>
  <c r="BK228"/>
  <c r="J220"/>
  <c r="J216"/>
  <c r="J212"/>
  <c r="J208"/>
  <c r="BK206"/>
  <c r="J198"/>
  <c r="BK195"/>
  <c r="BK193"/>
  <c r="BK191"/>
  <c r="J189"/>
  <c r="J182"/>
  <c r="BK147"/>
  <c r="J140"/>
  <c i="2" r="J229"/>
  <c r="BK227"/>
  <c r="J225"/>
  <c r="J214"/>
  <c r="BK182"/>
  <c r="BK175"/>
  <c r="J166"/>
  <c i="4" r="BK135"/>
  <c r="BK134"/>
  <c r="BK132"/>
  <c r="J125"/>
  <c i="3" r="J279"/>
  <c r="J272"/>
  <c r="BK270"/>
  <c r="J261"/>
  <c r="BK257"/>
  <c r="J253"/>
  <c r="J247"/>
  <c r="BK242"/>
  <c r="J230"/>
  <c r="J226"/>
  <c r="BK222"/>
  <c r="BK211"/>
  <c r="J200"/>
  <c r="BK198"/>
  <c r="BK175"/>
  <c r="BK158"/>
  <c r="BK143"/>
  <c i="2" r="BK231"/>
  <c r="BK229"/>
  <c r="J220"/>
  <c r="J218"/>
  <c r="BK216"/>
  <c r="BK212"/>
  <c r="J199"/>
  <c r="BK194"/>
  <c r="J193"/>
  <c r="BK191"/>
  <c r="BK190"/>
  <c r="BK174"/>
  <c r="BK143"/>
  <c i="4" r="J136"/>
  <c r="J135"/>
  <c r="BK122"/>
  <c i="3" r="BK272"/>
  <c r="BK265"/>
  <c r="J255"/>
  <c r="J242"/>
  <c r="BK241"/>
  <c r="BK239"/>
  <c r="J204"/>
  <c r="J195"/>
  <c r="J191"/>
  <c r="J141"/>
  <c r="J133"/>
  <c r="BK128"/>
  <c i="2" r="BK203"/>
  <c r="BK199"/>
  <c r="J191"/>
  <c r="J186"/>
  <c r="J184"/>
  <c r="J177"/>
  <c r="J170"/>
  <c r="BK156"/>
  <c i="3" r="J274"/>
  <c r="BK273"/>
  <c r="BK246"/>
  <c r="J241"/>
  <c r="J236"/>
  <c r="BK235"/>
  <c r="J234"/>
  <c r="BK226"/>
  <c r="J222"/>
  <c r="BK216"/>
  <c r="BK182"/>
  <c r="J175"/>
  <c r="J129"/>
  <c r="J128"/>
  <c i="2" r="J227"/>
  <c r="BK225"/>
  <c r="BK222"/>
  <c r="BK220"/>
  <c r="BK214"/>
  <c r="J207"/>
  <c r="J206"/>
  <c r="BK177"/>
  <c r="J175"/>
  <c r="J174"/>
  <c r="BK158"/>
  <c r="J145"/>
  <c r="J139"/>
  <c r="BK135"/>
  <c r="BK130"/>
  <c i="4" r="J134"/>
  <c r="BK125"/>
  <c r="J122"/>
  <c i="3" r="J276"/>
  <c r="BK247"/>
  <c r="J243"/>
  <c r="J235"/>
  <c r="BK230"/>
  <c r="BK220"/>
  <c r="J213"/>
  <c r="J211"/>
  <c r="BK209"/>
  <c r="J202"/>
  <c r="J174"/>
  <c r="BK172"/>
  <c r="J158"/>
  <c r="BK153"/>
  <c r="J138"/>
  <c r="BK133"/>
  <c i="2" r="J233"/>
  <c r="J230"/>
  <c r="J216"/>
  <c r="BK213"/>
  <c r="J208"/>
  <c r="BK207"/>
  <c r="BK195"/>
  <c r="J190"/>
  <c r="J182"/>
  <c r="J179"/>
  <c r="BK165"/>
  <c r="J156"/>
  <c r="BK150"/>
  <c r="J134"/>
  <c i="1" r="AS94"/>
  <c i="4" r="BK124"/>
  <c r="BK123"/>
  <c i="3" r="BK276"/>
  <c r="J268"/>
  <c r="BK261"/>
  <c r="J259"/>
  <c r="J257"/>
  <c r="BK255"/>
  <c r="BK251"/>
  <c r="J246"/>
  <c r="BK243"/>
  <c r="BK234"/>
  <c r="J228"/>
  <c r="BK225"/>
  <c r="J218"/>
  <c r="BK213"/>
  <c r="BK208"/>
  <c r="BK202"/>
  <c r="J193"/>
  <c r="BK180"/>
  <c r="BK174"/>
  <c r="J167"/>
  <c r="J165"/>
  <c r="BK138"/>
  <c i="2" r="J231"/>
  <c r="J213"/>
  <c r="BK208"/>
  <c r="BK206"/>
  <c r="J203"/>
  <c r="J194"/>
  <c r="BK184"/>
  <c r="J172"/>
  <c r="BK163"/>
  <c r="J150"/>
  <c r="J143"/>
  <c r="J135"/>
  <c i="4" r="J132"/>
  <c r="J124"/>
  <c i="3" r="BK279"/>
  <c r="BK274"/>
  <c r="J270"/>
  <c r="BK245"/>
  <c r="J225"/>
  <c r="BK218"/>
  <c r="BK212"/>
  <c r="J209"/>
  <c r="BK200"/>
  <c r="J185"/>
  <c r="J180"/>
  <c r="BK167"/>
  <c r="J151"/>
  <c r="J147"/>
  <c r="J143"/>
  <c r="BK141"/>
  <c r="BK129"/>
  <c i="2" r="BK233"/>
  <c r="BK230"/>
  <c r="J222"/>
  <c r="BK218"/>
  <c r="J212"/>
  <c r="J195"/>
  <c r="BK193"/>
  <c r="BK186"/>
  <c r="BK179"/>
  <c r="BK172"/>
  <c r="BK170"/>
  <c r="J165"/>
  <c r="J158"/>
  <c r="BK145"/>
  <c r="J126"/>
  <c i="3" r="J273"/>
  <c r="BK268"/>
  <c r="J265"/>
  <c r="BK259"/>
  <c r="BK237"/>
  <c r="J206"/>
  <c r="BK204"/>
  <c r="BK189"/>
  <c r="BK185"/>
  <c r="J172"/>
  <c r="BK165"/>
  <c r="J153"/>
  <c r="BK151"/>
  <c r="BK140"/>
  <c i="2" r="BK166"/>
  <c r="J163"/>
  <c r="BK139"/>
  <c r="BK134"/>
  <c r="J130"/>
  <c r="BK126"/>
  <c l="1" r="T224"/>
  <c r="R125"/>
  <c r="T205"/>
  <c i="3" r="BK192"/>
  <c r="J192"/>
  <c r="J99"/>
  <c r="R224"/>
  <c i="2" r="P125"/>
  <c r="R181"/>
  <c r="P224"/>
  <c i="3" r="R127"/>
  <c r="R197"/>
  <c r="BK267"/>
  <c r="J267"/>
  <c r="J102"/>
  <c i="2" r="P181"/>
  <c r="R224"/>
  <c i="3" r="R192"/>
  <c i="2" r="T125"/>
  <c r="T124"/>
  <c r="T123"/>
  <c r="R205"/>
  <c i="3" r="BK197"/>
  <c r="J197"/>
  <c r="J100"/>
  <c r="T224"/>
  <c i="2" r="BK181"/>
  <c r="J181"/>
  <c r="J100"/>
  <c r="P205"/>
  <c i="3" r="T127"/>
  <c r="BK224"/>
  <c r="J224"/>
  <c r="J101"/>
  <c r="R267"/>
  <c i="4" r="P121"/>
  <c i="3" r="BK127"/>
  <c r="P197"/>
  <c r="T197"/>
  <c r="P267"/>
  <c i="4" r="R121"/>
  <c r="R120"/>
  <c r="R119"/>
  <c r="R133"/>
  <c i="2" r="BK125"/>
  <c r="J125"/>
  <c r="J98"/>
  <c r="BK205"/>
  <c r="J205"/>
  <c r="J101"/>
  <c r="BK224"/>
  <c r="J224"/>
  <c r="J102"/>
  <c i="3" r="P127"/>
  <c r="P126"/>
  <c r="P125"/>
  <c i="1" r="AU96"/>
  <c i="3" r="P192"/>
  <c r="T192"/>
  <c r="P224"/>
  <c r="T267"/>
  <c i="4" r="BK121"/>
  <c r="J121"/>
  <c r="J98"/>
  <c r="T121"/>
  <c r="BK133"/>
  <c r="J133"/>
  <c r="J99"/>
  <c r="P133"/>
  <c r="T133"/>
  <c i="3" r="BE138"/>
  <c r="BE147"/>
  <c r="BE209"/>
  <c r="BE212"/>
  <c r="BE213"/>
  <c r="BE216"/>
  <c r="BE218"/>
  <c r="BE242"/>
  <c r="BE243"/>
  <c r="BE246"/>
  <c i="2" r="F92"/>
  <c r="BE166"/>
  <c r="BE216"/>
  <c r="BE227"/>
  <c r="BE229"/>
  <c i="3" r="J89"/>
  <c r="F122"/>
  <c r="BE228"/>
  <c r="BK275"/>
  <c r="J275"/>
  <c r="J103"/>
  <c i="2" r="BE130"/>
  <c r="BE179"/>
  <c r="BE182"/>
  <c r="BE230"/>
  <c r="BE231"/>
  <c r="BE233"/>
  <c i="3" r="BE129"/>
  <c r="BE140"/>
  <c r="BE141"/>
  <c r="BE182"/>
  <c r="BE195"/>
  <c r="BE198"/>
  <c r="BE220"/>
  <c r="BE222"/>
  <c r="BE237"/>
  <c r="BE239"/>
  <c r="BE247"/>
  <c r="BE253"/>
  <c i="4" r="J113"/>
  <c i="2" r="J117"/>
  <c r="BE163"/>
  <c r="BE175"/>
  <c r="BE177"/>
  <c r="BE218"/>
  <c r="BE220"/>
  <c r="BE222"/>
  <c i="3" r="BE175"/>
  <c r="BE191"/>
  <c r="BE193"/>
  <c r="BE236"/>
  <c r="BE268"/>
  <c r="BE279"/>
  <c i="4" r="E109"/>
  <c r="BE122"/>
  <c r="BE123"/>
  <c i="2" r="BE126"/>
  <c r="BE184"/>
  <c r="BE186"/>
  <c r="BE190"/>
  <c r="BE191"/>
  <c r="BE193"/>
  <c r="BE212"/>
  <c i="3" r="BE165"/>
  <c r="BE167"/>
  <c r="BE189"/>
  <c r="BE251"/>
  <c r="BE257"/>
  <c r="BE272"/>
  <c r="BK278"/>
  <c r="J278"/>
  <c r="J105"/>
  <c i="4" r="BE125"/>
  <c r="BE134"/>
  <c r="BE136"/>
  <c i="2" r="E85"/>
  <c r="BE135"/>
  <c r="BE139"/>
  <c r="BE158"/>
  <c r="BE194"/>
  <c r="BE195"/>
  <c r="BE206"/>
  <c r="BE225"/>
  <c i="3" r="E85"/>
  <c r="BE143"/>
  <c r="BE151"/>
  <c r="BE158"/>
  <c r="BE185"/>
  <c r="BE200"/>
  <c r="BE245"/>
  <c r="BE259"/>
  <c r="BE270"/>
  <c i="4" r="F92"/>
  <c r="BE124"/>
  <c r="BE132"/>
  <c i="2" r="BE150"/>
  <c r="BE156"/>
  <c r="BE208"/>
  <c r="BE213"/>
  <c r="BE214"/>
  <c r="BK178"/>
  <c r="J178"/>
  <c r="J99"/>
  <c i="3" r="BE128"/>
  <c r="BE180"/>
  <c r="BE204"/>
  <c r="BE206"/>
  <c r="BE208"/>
  <c r="BE225"/>
  <c r="BE273"/>
  <c r="BE274"/>
  <c i="2" r="BE134"/>
  <c r="BE143"/>
  <c r="BE145"/>
  <c r="BE165"/>
  <c r="BE170"/>
  <c r="BE172"/>
  <c r="BE174"/>
  <c r="BE199"/>
  <c r="BE203"/>
  <c r="BE207"/>
  <c r="BK232"/>
  <c r="J232"/>
  <c r="J103"/>
  <c i="3" r="BE133"/>
  <c r="BE153"/>
  <c r="BE172"/>
  <c r="BE174"/>
  <c r="BE202"/>
  <c r="BE211"/>
  <c r="BE226"/>
  <c r="BE230"/>
  <c r="BE234"/>
  <c r="BE235"/>
  <c r="BE241"/>
  <c r="BE255"/>
  <c r="BE261"/>
  <c r="BE265"/>
  <c r="BE276"/>
  <c i="4" r="BE135"/>
  <c i="3" r="F35"/>
  <c i="1" r="BB96"/>
  <c i="4" r="J34"/>
  <c i="1" r="AW97"/>
  <c i="3" r="F34"/>
  <c i="1" r="BA96"/>
  <c i="2" r="F34"/>
  <c i="1" r="BA95"/>
  <c i="2" r="J34"/>
  <c i="1" r="AW95"/>
  <c i="4" r="F34"/>
  <c i="1" r="BA97"/>
  <c i="4" r="F36"/>
  <c i="1" r="BC97"/>
  <c i="3" r="F37"/>
  <c i="1" r="BD96"/>
  <c i="3" r="J34"/>
  <c i="1" r="AW96"/>
  <c i="2" r="F35"/>
  <c i="1" r="BB95"/>
  <c i="4" r="F35"/>
  <c i="1" r="BB97"/>
  <c i="3" r="F36"/>
  <c i="1" r="BC96"/>
  <c i="2" r="F37"/>
  <c i="1" r="BD95"/>
  <c i="2" r="F36"/>
  <c i="1" r="BC95"/>
  <c i="4" r="F37"/>
  <c i="1" r="BD97"/>
  <c i="3" l="1" r="BK126"/>
  <c r="J126"/>
  <c r="J97"/>
  <c i="4" r="T120"/>
  <c r="T119"/>
  <c i="2" r="P124"/>
  <c r="P123"/>
  <c i="1" r="AU95"/>
  <c i="4" r="P120"/>
  <c r="P119"/>
  <c i="1" r="AU97"/>
  <c i="2" r="R124"/>
  <c r="R123"/>
  <c i="3" r="T126"/>
  <c r="T125"/>
  <c r="R126"/>
  <c r="R125"/>
  <c i="2" r="BK124"/>
  <c r="J124"/>
  <c r="J97"/>
  <c i="3" r="J127"/>
  <c r="J98"/>
  <c r="BK277"/>
  <c r="J277"/>
  <c r="J104"/>
  <c i="4" r="BK120"/>
  <c r="BK119"/>
  <c r="J119"/>
  <c r="J96"/>
  <c i="2" r="J33"/>
  <c i="1" r="AV95"/>
  <c r="AT95"/>
  <c r="BB94"/>
  <c r="W31"/>
  <c i="3" r="F33"/>
  <c i="1" r="AZ96"/>
  <c r="BA94"/>
  <c r="AW94"/>
  <c r="AK30"/>
  <c i="2" r="F33"/>
  <c i="1" r="AZ95"/>
  <c i="3" r="J33"/>
  <c i="1" r="AV96"/>
  <c r="AT96"/>
  <c r="BC94"/>
  <c r="W32"/>
  <c i="4" r="F33"/>
  <c i="1" r="AZ97"/>
  <c i="4" r="J33"/>
  <c i="1" r="AV97"/>
  <c r="AT97"/>
  <c r="BD94"/>
  <c r="W33"/>
  <c i="2" l="1" r="BK123"/>
  <c r="J123"/>
  <c r="J96"/>
  <c i="3" r="BK125"/>
  <c r="J125"/>
  <c r="J96"/>
  <c i="4" r="J120"/>
  <c r="J97"/>
  <c i="1" r="AU94"/>
  <c r="AZ94"/>
  <c r="W29"/>
  <c r="AX94"/>
  <c r="W30"/>
  <c i="4" r="J30"/>
  <c i="1" r="AG97"/>
  <c r="AN97"/>
  <c r="AY94"/>
  <c i="4" l="1" r="J39"/>
  <c i="3" r="J30"/>
  <c i="1" r="AG96"/>
  <c r="AN96"/>
  <c r="AV94"/>
  <c r="AK29"/>
  <c i="2" r="J30"/>
  <c i="1" r="AG95"/>
  <c r="AN95"/>
  <c i="3" l="1" r="J39"/>
  <c i="2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<sst xmlns="http://schemas.openxmlformats.org/spreadsheetml/2006/main">
  <si>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</si>
  <si>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</si>
  <si>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</si>
  <si>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</si>
  <si>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</si>
  <si>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{6da25ec9-405e-4863-a640-7c6dbb751d3f}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</si>
  <si>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</si>
  <si>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</si>
  <si>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</si>
  <si>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</si>
  <si>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</si>
  <si>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</si>
  <si>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</si>
  <si>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</si>
  <si>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VH0012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</si>
  <si>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</si>
  <si>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</si>
  <si>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Parkoviště Mezi Mlaty, Kyjov</t>
  </si>
  <si>
    <t>KSO:</t>
  </si>
  <si>
    <t>CC-CZ:</t>
  </si>
  <si>
    <t>Místo:</t>
  </si>
  <si>
    <t xml:space="preserve"> </t>
  </si>
  <si>
    <t>Datum:</t>
  </si>
  <si>
    <t>17. 4. 2021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</si>
  <si>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</si>
  <si>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</si>
  <si>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</si>
  <si>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</si>
  <si>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</si>
  <si>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</si>
  <si>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</si>
  <si>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</si>
  <si>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</si>
  <si>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</si>
  <si>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</si>
  <si>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</si>
  <si>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</si>
  <si>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</si>
  <si>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</si>
  <si>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</si>
  <si>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</si>
  <si>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</si>
  <si>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</si>
  <si>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</si>
  <si>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</si>
  <si>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</si>
  <si>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</si>
  <si>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</si>
  <si>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</si>
  <si>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</si>
  <si>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</si>
  <si>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</si>
  <si>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</si>
  <si>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</si>
  <si>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</si>
  <si>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</si>
  <si>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</si>
  <si>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</si>
  <si>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</si>
  <si>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</si>
  <si>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</si>
  <si>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</si>
  <si>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</si>
  <si>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</si>
  <si>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</si>
  <si>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</si>
  <si>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</si>
  <si>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</si>
  <si>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</si>
  <si>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</si>
  <si>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</si>
  <si>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</si>
  <si>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</si>
  <si>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</si>
  <si>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</si>
  <si>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</si>
  <si>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</si>
  <si>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</si>
  <si>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</si>
  <si>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Chodník</t>
  </si>
  <si>
    <t>STA</t>
  </si>
  <si>
    <t>1</t>
  </si>
  <si>
    <t>{4707d095-c5c8-4d13-a06f-8937021618ad}</t>
  </si>
  <si>
    <t>2</t>
  </si>
  <si>
    <t>SO 102</t>
  </si>
  <si>
    <t>Parkovací stání</t>
  </si>
  <si>
    <t>{f2af3b67-8d05-4681-9cca-1b2ae46547cf}</t>
  </si>
  <si>
    <t>SO 000</t>
  </si>
  <si>
    <t>Vedlejší rozpočtové náklady</t>
  </si>
  <si>
    <t>{1d5425ae-fbea-4d43-aa61-866a7e49a9a1}</t>
  </si>
  <si>
    <t>KRYCÍ LIST SOUPISU PRACÍ</t>
  </si>
  <si>
    <t>Objekt:</t>
  </si>
  <si>
    <t>SO 101 - Chodník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</si>
  <si>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</si>
  <si>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</si>
  <si>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</si>
  <si>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</si>
  <si>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</si>
  <si>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</si>
  <si>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</si>
  <si>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</si>
  <si>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</si>
  <si>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</si>
  <si>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</si>
  <si>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</si>
  <si>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</si>
  <si>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</si>
  <si>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</si>
  <si>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</si>
  <si>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</si>
  <si>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</si>
  <si>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</si>
  <si>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</si>
  <si>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</si>
  <si>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</si>
  <si>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</si>
  <si>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</si>
  <si>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</si>
  <si>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</si>
  <si>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</si>
  <si>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</si>
  <si>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</si>
  <si>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</si>
  <si>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113106134</t>
  </si>
  <si>
    <t>Rozebrání dlažeb ze zámkových dlaždic komunikací pro pěší strojně pl do 50 m2</t>
  </si>
  <si>
    <t>m2</t>
  </si>
  <si>
    <t>CS ÚRS 2021 01</t>
  </si>
  <si>
    <t>4</t>
  </si>
  <si>
    <t>188732635</t>
  </si>
  <si>
    <t>VV</t>
  </si>
  <si>
    <t>"stáv.chodník"10,41+7,73</t>
  </si>
  <si>
    <t>"výškové napojení ploch"1,03</t>
  </si>
  <si>
    <t>Součet</t>
  </si>
  <si>
    <t>113107152</t>
  </si>
  <si>
    <t>Odstranění podkladu z kameniva těženého tl 200 mm strojně pl přes 50 do 200 m2</t>
  </si>
  <si>
    <t>470672861</t>
  </si>
  <si>
    <t>"tl.170mm - výměna asf. krytu"3,1</t>
  </si>
  <si>
    <t>"tl. 180mm - odstranění dlažby"7,73</t>
  </si>
  <si>
    <t>3</t>
  </si>
  <si>
    <t>113107342</t>
  </si>
  <si>
    <t>Odstranění podkladu živičného tl 100 mm strojně pl do 50 m2</t>
  </si>
  <si>
    <t>1087389926</t>
  </si>
  <si>
    <t>113202111</t>
  </si>
  <si>
    <t>Vytrhání obrub krajníků obrubníků stojatých</t>
  </si>
  <si>
    <t>m</t>
  </si>
  <si>
    <t>578443757</t>
  </si>
  <si>
    <t>"silniční obrubníky"6,25</t>
  </si>
  <si>
    <t>"chodníkové obrubníky"11,45</t>
  </si>
  <si>
    <t>5</t>
  </si>
  <si>
    <t>122251103</t>
  </si>
  <si>
    <t>Odkopávky a prokopávky nezapažené v hornině třídy těžitelnosti I, skupiny 3 objem do 100 m3 strojně</t>
  </si>
  <si>
    <t>m3</t>
  </si>
  <si>
    <t>2048228872</t>
  </si>
  <si>
    <t>"odkop zeminy"30,65*0,1+7,73*0,26+128,88*0,5</t>
  </si>
  <si>
    <t>"odkop zeminy za obrubou"(10+12,5+47,6+2,16)*0,03</t>
  </si>
  <si>
    <t>6</t>
  </si>
  <si>
    <t>132212111</t>
  </si>
  <si>
    <t>Hloubení rýh š do 800 mm v soudržných horninách třídy těžitelnosti I, skupiny 3 ručně</t>
  </si>
  <si>
    <t>340233099</t>
  </si>
  <si>
    <t xml:space="preserve">"výkop rýhy pro stranovou přeložku sdělovacích kabelů  Cetin"(7,21+5,65)*0,5*0,6 </t>
  </si>
  <si>
    <t>7</t>
  </si>
  <si>
    <t>162351103</t>
  </si>
  <si>
    <t>Vodorovné přemístění do 500 m výkopku/sypaniny z horniny třídy těžitelnosti I, skupiny 1 až 3</t>
  </si>
  <si>
    <t>-1655206274</t>
  </si>
  <si>
    <t>"odvoz na mezideponii a zpět"</t>
  </si>
  <si>
    <t>"zásyp za obrubníkem"3,195*2</t>
  </si>
  <si>
    <t>"ohumusování tl. 0,1m"48,75*0,1*2</t>
  </si>
  <si>
    <t>8</t>
  </si>
  <si>
    <t>162751117</t>
  </si>
  <si>
    <t>Vodorovné přemístění do 10000 m výkopku/sypaniny z horniny třídy těžitelnosti I, skupiny 1 až 3</t>
  </si>
  <si>
    <t>-1569984289</t>
  </si>
  <si>
    <t>"odkopávky"71,683</t>
  </si>
  <si>
    <t>"výkop rýhy"3,858</t>
  </si>
  <si>
    <t>"zásyp za obrubníkem"-3,195</t>
  </si>
  <si>
    <t>"ohumusování tl. 0,1m"-48,75*0,1</t>
  </si>
  <si>
    <t>9</t>
  </si>
  <si>
    <t>162751139</t>
  </si>
  <si>
    <t>Příplatek k vodorovnému přemístění výkopku/sypaniny z horniny třídy těžitelnosti II, skupiny 4 a 5 ZKD 1000 m přes 10000 m</t>
  </si>
  <si>
    <t>1884417164</t>
  </si>
  <si>
    <t>8*67,471</t>
  </si>
  <si>
    <t>10</t>
  </si>
  <si>
    <t>167151101</t>
  </si>
  <si>
    <t>Nakládání výkopku z hornin třídy těžitelnosti I, skupiny 1 až 3 do 100 m3</t>
  </si>
  <si>
    <t>520553677</t>
  </si>
  <si>
    <t>"odvoz z mezideponie"</t>
  </si>
  <si>
    <t>"zásyp za obrubníkem"3,195</t>
  </si>
  <si>
    <t>"ohumusování tl. 0,1m"48,75*0,1</t>
  </si>
  <si>
    <t>11</t>
  </si>
  <si>
    <t>171201231</t>
  </si>
  <si>
    <t>Poplatek za uložení zeminy a kamení na recyklační skládce (skládkovné) kód odpadu 17 05 04</t>
  </si>
  <si>
    <t>t</t>
  </si>
  <si>
    <t>1530508190</t>
  </si>
  <si>
    <t>67,471*1,8</t>
  </si>
  <si>
    <t>12</t>
  </si>
  <si>
    <t>171251201</t>
  </si>
  <si>
    <t>Uložení sypaniny na skládky nebo meziskládky</t>
  </si>
  <si>
    <t>1262864808</t>
  </si>
  <si>
    <t>13</t>
  </si>
  <si>
    <t>174151101</t>
  </si>
  <si>
    <t>Zásyp jam, šachet rýh nebo kolem objektů sypaninou se zhutněním</t>
  </si>
  <si>
    <t>-282023895</t>
  </si>
  <si>
    <t xml:space="preserve">"zásyp rýh pro uložení sdělovacích kabelů - štěrkopísek"(7,21+5,65)*0,4*0,6 </t>
  </si>
  <si>
    <t>"zásyp zeminou za obrubou - zemina použita z odkopů"106,5*0,03</t>
  </si>
  <si>
    <t>14</t>
  </si>
  <si>
    <t>M</t>
  </si>
  <si>
    <t>58337302</t>
  </si>
  <si>
    <t>štěrkopísek frakce 0/16</t>
  </si>
  <si>
    <t>-149834421</t>
  </si>
  <si>
    <t>3,086*2</t>
  </si>
  <si>
    <t>181006111</t>
  </si>
  <si>
    <t>Rozprostření zemin tl vrstvy do 0,1 m schopných zúrodnění v rovině a sklonu do 1:5</t>
  </si>
  <si>
    <t>532008865</t>
  </si>
  <si>
    <t>"ohumusování ploch - při nedostatku ornice bude použita výkopová zemina"48,75</t>
  </si>
  <si>
    <t>16</t>
  </si>
  <si>
    <t>181411131</t>
  </si>
  <si>
    <t>Založení parkového trávníku výsevem plochy do 1000 m2 v rovině a ve svahu do 1:5</t>
  </si>
  <si>
    <t>-877846527</t>
  </si>
  <si>
    <t>17</t>
  </si>
  <si>
    <t>00572410</t>
  </si>
  <si>
    <t>osivo směs travní parková</t>
  </si>
  <si>
    <t>kg</t>
  </si>
  <si>
    <t>-1618743124</t>
  </si>
  <si>
    <t>48,75*0,04</t>
  </si>
  <si>
    <t>18</t>
  </si>
  <si>
    <t>181951112</t>
  </si>
  <si>
    <t>Úprava pláně v hornině třídy těžitelnosti I, skupiny 1 až 3 se zhutněním strojně</t>
  </si>
  <si>
    <t>-528179928</t>
  </si>
  <si>
    <t>Vodorovné konstrukce</t>
  </si>
  <si>
    <t>19</t>
  </si>
  <si>
    <t>451573111</t>
  </si>
  <si>
    <t>Lože pod potrubí otevřený výkop ze štěrkopísku</t>
  </si>
  <si>
    <t>-1287516095</t>
  </si>
  <si>
    <t>"lože pod chráničky sdělovacích kabelů"5,7*0,5*0,1</t>
  </si>
  <si>
    <t>Komunikace pozemní</t>
  </si>
  <si>
    <t>20</t>
  </si>
  <si>
    <t>564831112</t>
  </si>
  <si>
    <t>Podklad ze štěrkodrtě ŠD tl 110 mm</t>
  </si>
  <si>
    <t>-1855665101</t>
  </si>
  <si>
    <t>"výškové napojení ploch"3,85</t>
  </si>
  <si>
    <t>564851113</t>
  </si>
  <si>
    <t>Podklad ze štěrkodrtě ŠD tl 170 mm</t>
  </si>
  <si>
    <t>-630692859</t>
  </si>
  <si>
    <t>"výměna asf. krytu - ŠDa 0/63"3,17</t>
  </si>
  <si>
    <t>22</t>
  </si>
  <si>
    <t>564861111</t>
  </si>
  <si>
    <t>Podklad ze štěrkodrtě ŠD tl 200 mm</t>
  </si>
  <si>
    <t>1208590492</t>
  </si>
  <si>
    <t>"chodník a plocha pro kontejnery ŠDa 0/63"97,63+1,44</t>
  </si>
  <si>
    <t>"sanace ŠDa 0/63"130,98</t>
  </si>
  <si>
    <t>23</t>
  </si>
  <si>
    <t>565135101</t>
  </si>
  <si>
    <t>Asfaltový beton vrstva podkladní ACP 16+ (obalované kamenivo OKS) tl 50 mm š do 1,5 m</t>
  </si>
  <si>
    <t>1522599432</t>
  </si>
  <si>
    <t>24</t>
  </si>
  <si>
    <t>573191111</t>
  </si>
  <si>
    <t>Postřik infiltrační kationaktivní emulzí v množství 1 kg/m2</t>
  </si>
  <si>
    <t>1487764179</t>
  </si>
  <si>
    <t>"v množství 0,7 kg/m2"3,17</t>
  </si>
  <si>
    <t>25</t>
  </si>
  <si>
    <t>573231106</t>
  </si>
  <si>
    <t>Postřik živičný spojovací ze silniční emulze v množství 0,30 kg/m2</t>
  </si>
  <si>
    <t>-837643274</t>
  </si>
  <si>
    <t>26</t>
  </si>
  <si>
    <t>577144111</t>
  </si>
  <si>
    <t>Asfaltový beton vrstva obrusná ACO 11 (ABS) tř. I tl 50 mm š do 3 m z nemodifikovaného asfaltu</t>
  </si>
  <si>
    <t>-157184890</t>
  </si>
  <si>
    <t>27</t>
  </si>
  <si>
    <t>596211111</t>
  </si>
  <si>
    <t>Kladení zámkové dlažby komunikací pro pěší tl 60 mm skupiny A pl do 100 m2</t>
  </si>
  <si>
    <t>1868974981</t>
  </si>
  <si>
    <t>"chodník a plocha pro kontejnery"97,63+1,44</t>
  </si>
  <si>
    <t>28</t>
  </si>
  <si>
    <t>59245018</t>
  </si>
  <si>
    <t>dlažba tvar obdélník betonová 200x100x60mm přírodní</t>
  </si>
  <si>
    <t>391890432</t>
  </si>
  <si>
    <t>"Chodník"72,12</t>
  </si>
  <si>
    <t>"místo pro kontejnery"25,51</t>
  </si>
  <si>
    <t>29</t>
  </si>
  <si>
    <t>59245006</t>
  </si>
  <si>
    <t>dlažba tvar obdélník betonová pro nevidomé 200x100x60mm barevná</t>
  </si>
  <si>
    <t>-1088884274</t>
  </si>
  <si>
    <t>"varovný pás"1,44</t>
  </si>
  <si>
    <t>Ostatní konstrukce a práce, bourání</t>
  </si>
  <si>
    <t>30</t>
  </si>
  <si>
    <t>916131213</t>
  </si>
  <si>
    <t>Osazení silničního obrubníku betonového stojatého s boční opěrou do lože z betonu prostého</t>
  </si>
  <si>
    <t>-1862184664</t>
  </si>
  <si>
    <t>31</t>
  </si>
  <si>
    <t>59217029</t>
  </si>
  <si>
    <t>obrubník betonový silniční nájezdový 1000x150x150mm</t>
  </si>
  <si>
    <t>145712828</t>
  </si>
  <si>
    <t>32</t>
  </si>
  <si>
    <t>59217030</t>
  </si>
  <si>
    <t>obrubník betonový silniční přechodový 1000x150x150-250mm</t>
  </si>
  <si>
    <t>871129249</t>
  </si>
  <si>
    <t>"L"1</t>
  </si>
  <si>
    <t>"P"1</t>
  </si>
  <si>
    <t>33</t>
  </si>
  <si>
    <t>916231213</t>
  </si>
  <si>
    <t>Osazení chodníkového obrubníku betonového stojatého s boční opěrou do lože z betonu prostého</t>
  </si>
  <si>
    <t>-1453295046</t>
  </si>
  <si>
    <t>34</t>
  </si>
  <si>
    <t>59217017</t>
  </si>
  <si>
    <t>obrubník betonový chodníkový 1000x100x250mm</t>
  </si>
  <si>
    <t>671560842</t>
  </si>
  <si>
    <t>35</t>
  </si>
  <si>
    <t>916991121</t>
  </si>
  <si>
    <t>Lože pod obrubníky, krajníky nebo obruby z dlažebních kostek z betonu prostého</t>
  </si>
  <si>
    <t>-1902502341</t>
  </si>
  <si>
    <t>6,3*0,03</t>
  </si>
  <si>
    <t>36</t>
  </si>
  <si>
    <t>919732211</t>
  </si>
  <si>
    <t>Styčná spára napojení nového živičného povrchu na stávající za tepla š 15 mm hl 25 mm s prořezáním</t>
  </si>
  <si>
    <t>-2007841956</t>
  </si>
  <si>
    <t>"vozovka"6,9</t>
  </si>
  <si>
    <t>37</t>
  </si>
  <si>
    <t>919735112</t>
  </si>
  <si>
    <t>Řezání stávajícího živičného krytu hl do 100 mm</t>
  </si>
  <si>
    <t>145978659</t>
  </si>
  <si>
    <t>38</t>
  </si>
  <si>
    <t>9R01</t>
  </si>
  <si>
    <t>Živý plot dodání a výsadba</t>
  </si>
  <si>
    <t>16595317</t>
  </si>
  <si>
    <t>"přesný typ bude před výsadbou schválen investorem stavby"42,5</t>
  </si>
  <si>
    <t>39</t>
  </si>
  <si>
    <t>9R02</t>
  </si>
  <si>
    <t>Stranová přeložka sdělovacích kabelů a osazení PE dělené chráničky DN110 s rezervní chráničkou PE DN110 se zataženým lankem dl. 5,7 m</t>
  </si>
  <si>
    <t>kč</t>
  </si>
  <si>
    <t>-2123947457</t>
  </si>
  <si>
    <t>997</t>
  </si>
  <si>
    <t>Přesun sutě</t>
  </si>
  <si>
    <t>40</t>
  </si>
  <si>
    <t>997013501</t>
  </si>
  <si>
    <t>Odvoz suti a vybouraných hmot na skládku nebo meziskládku do 1 km se složením</t>
  </si>
  <si>
    <t>-104453103</t>
  </si>
  <si>
    <t>8,613+3,249+0,682</t>
  </si>
  <si>
    <t>41</t>
  </si>
  <si>
    <t>997013509</t>
  </si>
  <si>
    <t>Příplatek k odvozu suti a vybouraných hmot na skládku ZKD 1 km přes 1 km</t>
  </si>
  <si>
    <t>2023527475</t>
  </si>
  <si>
    <t>12,544*17</t>
  </si>
  <si>
    <t>42</t>
  </si>
  <si>
    <t>997013861</t>
  </si>
  <si>
    <t>Poplatek za uložení stavebního odpadu na recyklační skládce (skládkovné) z prostého betonu kód odpadu 17 01 01</t>
  </si>
  <si>
    <t>1102189145</t>
  </si>
  <si>
    <t>43</t>
  </si>
  <si>
    <t>997013873</t>
  </si>
  <si>
    <t>Poplatek za uložení stavebního odpadu na recyklační skládce (skládkovné) zeminy a kamení zatříděného do Katalogu odpadů pod kódem 17 05 04</t>
  </si>
  <si>
    <t>185682481</t>
  </si>
  <si>
    <t>44</t>
  </si>
  <si>
    <t>997013875</t>
  </si>
  <si>
    <t>Poplatek za uložení stavebního odpadu na recyklační skládce (skládkovné) asfaltového bez obsahu dehtu zatříděného do Katalogu odpadů pod kódem 17 03 02</t>
  </si>
  <si>
    <t>-575147620</t>
  </si>
  <si>
    <t>998</t>
  </si>
  <si>
    <t>Přesun hmot</t>
  </si>
  <si>
    <t>45</t>
  </si>
  <si>
    <t>998223011</t>
  </si>
  <si>
    <t>Přesun hmot pro pozemní komunikace s krytem dlážděným</t>
  </si>
  <si>
    <t>-1040593636</t>
  </si>
  <si>
    <t>SO 102 - Parkovací stání</t>
  </si>
  <si>
    <t>VRN - Vedlejší rozpočtové náklady</t>
  </si>
  <si>
    <t xml:space="preserve">    VRN3 - Zařízení staveniště</t>
  </si>
  <si>
    <t>111251101</t>
  </si>
  <si>
    <t>Odstranění křovin a stromů průměru kmene do 100 mm i s kořeny sklonu terénu do 1:5 z celkové plochy do 100 m2 strojně</t>
  </si>
  <si>
    <t>-1889628578</t>
  </si>
  <si>
    <t>113106144</t>
  </si>
  <si>
    <t>Rozebrání dlažeb ze zámkových dlaždic komunikací pro pěší strojně pl přes 50 m2</t>
  </si>
  <si>
    <t>-434766595</t>
  </si>
  <si>
    <t>"stáv.chodník"57,95+53,37</t>
  </si>
  <si>
    <t>"výškové napojení ploch"3,82</t>
  </si>
  <si>
    <t>-551376677</t>
  </si>
  <si>
    <t>"tl.170mm - výměna asf. krytu"35,47</t>
  </si>
  <si>
    <t>"tl. 180mm - odstranění dlažby"53,37</t>
  </si>
  <si>
    <t>"tl.200mm - betonová plocha"1,28</t>
  </si>
  <si>
    <t>113107323</t>
  </si>
  <si>
    <t>Odstranění podkladu z kameniva drceného tl 300 mm strojně pl do 50 m2</t>
  </si>
  <si>
    <t>-1989574918</t>
  </si>
  <si>
    <t>"tl.300mm - odstranění asf. vozovky"14,9</t>
  </si>
  <si>
    <t>113107332</t>
  </si>
  <si>
    <t>Odstranění podkladu z betonu prostého tl 300 mm strojně pl do 50 m2</t>
  </si>
  <si>
    <t>209496522</t>
  </si>
  <si>
    <t>1413122723</t>
  </si>
  <si>
    <t>35,47+14,9</t>
  </si>
  <si>
    <t>240276915</t>
  </si>
  <si>
    <t>"silniční obrubníky"66,26</t>
  </si>
  <si>
    <t>"chodníkové obrubníky"69,36</t>
  </si>
  <si>
    <t>122251104</t>
  </si>
  <si>
    <t>Odkopávky a prokopávky nezapažené v hornině třídy těžitelnosti I, skupiny 3 objem do 500 m3 strojně</t>
  </si>
  <si>
    <t>-1258537112</t>
  </si>
  <si>
    <t>"odkop zeminy"33,76*0,1+53,37*0,510+139,24*0,75+14,9*0,4</t>
  </si>
  <si>
    <t>"odkop zeminy za obrubou"(4,4+20,4+4,4)*0,09</t>
  </si>
  <si>
    <t>-1734090777</t>
  </si>
  <si>
    <t xml:space="preserve">"výkop rýhy pro stranovou přeložku sdělovacích kabelů  Cetin"(7+6,6)*0,5*0,6 </t>
  </si>
  <si>
    <t>2101638581</t>
  </si>
  <si>
    <t>"zásyp za obrubníkem"7,02*2</t>
  </si>
  <si>
    <t>"ohumusování tl. 0,1m"128,66*0,1*2</t>
  </si>
  <si>
    <t>1516481717</t>
  </si>
  <si>
    <t>"odkopávky"143,613</t>
  </si>
  <si>
    <t>"výkop rýhy"4,08</t>
  </si>
  <si>
    <t>"zásyp za obrubníkem"-7,02</t>
  </si>
  <si>
    <t>"výplň otvorů zatravňovacích roštů"-152,16*0,72*0,05</t>
  </si>
  <si>
    <t>"ohumusování tl. 0,1m"-128,66*0,1</t>
  </si>
  <si>
    <t>-243675241</t>
  </si>
  <si>
    <t>8*122,329</t>
  </si>
  <si>
    <t>1765710767</t>
  </si>
  <si>
    <t>"zásyp za obrubníkem"7,02</t>
  </si>
  <si>
    <t>"ohumusování tl. 0,1m"128,66*0,1</t>
  </si>
  <si>
    <t>737765441</t>
  </si>
  <si>
    <t>122,329*1,8</t>
  </si>
  <si>
    <t>-888070488</t>
  </si>
  <si>
    <t>572118687</t>
  </si>
  <si>
    <t xml:space="preserve">"zásyp rýh pro uložení sdělovacích kabelů - štěrkopísek"(7+6,6)*0,4*0,6 </t>
  </si>
  <si>
    <t xml:space="preserve">"výplň spár zatravňovacích  tvárnic tl. 5 cm - zemina z odkpopů"152,16*0,72*0,05</t>
  </si>
  <si>
    <t>"zásyp zeminou za obrubou - zemina použita z odkopů"78*0,09</t>
  </si>
  <si>
    <t>1915478761</t>
  </si>
  <si>
    <t>3,264*2</t>
  </si>
  <si>
    <t>-1825149157</t>
  </si>
  <si>
    <t>"ohumusování ploch - při nedostatku ornice lze použít výkopovou zeminu"128,66</t>
  </si>
  <si>
    <t>1533988284</t>
  </si>
  <si>
    <t>"nezpevněné plochy"128,66</t>
  </si>
  <si>
    <t>"odstavná stání"152,16</t>
  </si>
  <si>
    <t>1703128102</t>
  </si>
  <si>
    <t>280,82*0,04</t>
  </si>
  <si>
    <t>196683186</t>
  </si>
  <si>
    <t>-599202705</t>
  </si>
  <si>
    <t>"lože pod chráničky sdělovacích kabelů"6,7*0,5*0,1</t>
  </si>
  <si>
    <t>451577777</t>
  </si>
  <si>
    <t>Podklad nebo lože pod dlažbu vodorovný nebo do sklonu 1:5 z kameniva těženého tl do 100 mm</t>
  </si>
  <si>
    <t>1076560762</t>
  </si>
  <si>
    <t>"parkovací stání - drc.kamenivo 2/5mm"167,4</t>
  </si>
  <si>
    <t>494714158</t>
  </si>
  <si>
    <t>"výškové napojení ploch"1</t>
  </si>
  <si>
    <t>564851111</t>
  </si>
  <si>
    <t>Podklad ze štěrkodrtě ŠD tl 150 mm</t>
  </si>
  <si>
    <t>2092976326</t>
  </si>
  <si>
    <t>"parkovací stání ŠDa 0/32"167,4</t>
  </si>
  <si>
    <t>-1131464240</t>
  </si>
  <si>
    <t>"ŠDa 0/63"31,1</t>
  </si>
  <si>
    <t>564851114</t>
  </si>
  <si>
    <t>Podklad ze štěrkodrtě ŠD tl 180 mm</t>
  </si>
  <si>
    <t>-1059873588</t>
  </si>
  <si>
    <t>"parkovací stání ŠDa 0/63 tl.150-200mm"206,58</t>
  </si>
  <si>
    <t>-1645992968</t>
  </si>
  <si>
    <t>"sanace ŠDa 0/63 "206,58</t>
  </si>
  <si>
    <t>608253650</t>
  </si>
  <si>
    <t>1899311842</t>
  </si>
  <si>
    <t>"v množství 0,7 kg/m2"31,1</t>
  </si>
  <si>
    <t>564410404</t>
  </si>
  <si>
    <t>2133477730</t>
  </si>
  <si>
    <t>366592382</t>
  </si>
  <si>
    <t>"výškové napojení ploc - stávajícím materiálemh"1</t>
  </si>
  <si>
    <t>5R01</t>
  </si>
  <si>
    <t>Montáž zasakovacích roštů 80x40x6cm</t>
  </si>
  <si>
    <t>-250656513</t>
  </si>
  <si>
    <t>"parkovací stání"167,4</t>
  </si>
  <si>
    <t>5R02</t>
  </si>
  <si>
    <t>zasakovací rošt 80x40x6cm bez kostek</t>
  </si>
  <si>
    <t>-1365164930</t>
  </si>
  <si>
    <t>"výplň zeminou + zatravnění"152,16</t>
  </si>
  <si>
    <t>5R03</t>
  </si>
  <si>
    <t>zasakovací rošt 80x40x6cm s kostkami</t>
  </si>
  <si>
    <t>-1423838614</t>
  </si>
  <si>
    <t>"výplň betonovými kostkami 74 x 74 x 48 mm"15,24</t>
  </si>
  <si>
    <t>5R04</t>
  </si>
  <si>
    <t>Položení a dodání PE folie, prodyšná a propustná pro vodu, 24 g/m2, velikost oka max. 4mm</t>
  </si>
  <si>
    <t>237047932</t>
  </si>
  <si>
    <t>914111111</t>
  </si>
  <si>
    <t>Montáž svislé dopravní značky do velikosti 1 m2 objímkami na sloupek nebo konzolu</t>
  </si>
  <si>
    <t>kus</t>
  </si>
  <si>
    <t>-1490754232</t>
  </si>
  <si>
    <t>40445621</t>
  </si>
  <si>
    <t>informativní značky provozní IP1-IP3, IP4b-IP7, IP10a, b 500x500mm</t>
  </si>
  <si>
    <t>-401969899</t>
  </si>
  <si>
    <t>"IP4b"1</t>
  </si>
  <si>
    <t>40445625</t>
  </si>
  <si>
    <t>informativní značky provozní IP8, IP9, IP11-IP13 500x700mm</t>
  </si>
  <si>
    <t>-1330758844</t>
  </si>
  <si>
    <t>"IP12"1</t>
  </si>
  <si>
    <t>914511112</t>
  </si>
  <si>
    <t>Montáž sloupku dopravních značek délky do 3,5 m s betonovým základem a patkou</t>
  </si>
  <si>
    <t>1120052639</t>
  </si>
  <si>
    <t>"přesun značek"1</t>
  </si>
  <si>
    <t>"nové značky"2</t>
  </si>
  <si>
    <t>40445225</t>
  </si>
  <si>
    <t>sloupek pro dopravní značku Zn D 60mm v 3,5m</t>
  </si>
  <si>
    <t>-285059497</t>
  </si>
  <si>
    <t>40445256</t>
  </si>
  <si>
    <t>svorka upínací na sloupek dopravní značky D 60mm</t>
  </si>
  <si>
    <t>-1197708720</t>
  </si>
  <si>
    <t>40445253</t>
  </si>
  <si>
    <t>víčko plastové na sloupek D 60mm</t>
  </si>
  <si>
    <t>1084188043</t>
  </si>
  <si>
    <t>915111112</t>
  </si>
  <si>
    <t>Vodorovné dopravní značení dělící čáry souvislé š 125 mm retroreflexní bílá barva</t>
  </si>
  <si>
    <t>2098029990</t>
  </si>
  <si>
    <t>"vyznačení parkování"39,8</t>
  </si>
  <si>
    <t>46</t>
  </si>
  <si>
    <t>915131112</t>
  </si>
  <si>
    <t>Vodorovné dopravní značení přechody pro chodce, šipky, symboly retroreflexní bílá barva</t>
  </si>
  <si>
    <t>517099969</t>
  </si>
  <si>
    <t>"V10f"1,11</t>
  </si>
  <si>
    <t>47</t>
  </si>
  <si>
    <t>915611111</t>
  </si>
  <si>
    <t>Předznačení vodorovného liniového značení</t>
  </si>
  <si>
    <t>1510487204</t>
  </si>
  <si>
    <t>48</t>
  </si>
  <si>
    <t>915621111</t>
  </si>
  <si>
    <t>Předznačení vodorovného plošného značení</t>
  </si>
  <si>
    <t>-788332011</t>
  </si>
  <si>
    <t>49</t>
  </si>
  <si>
    <t>1735018202</t>
  </si>
  <si>
    <t>96,9+44,6+2</t>
  </si>
  <si>
    <t>50</t>
  </si>
  <si>
    <t>59217031</t>
  </si>
  <si>
    <t>obrubník betonový silniční 1000x150x250mm</t>
  </si>
  <si>
    <t>980690382</t>
  </si>
  <si>
    <t>51</t>
  </si>
  <si>
    <t>-361870119</t>
  </si>
  <si>
    <t>52</t>
  </si>
  <si>
    <t>769985031</t>
  </si>
  <si>
    <t>53</t>
  </si>
  <si>
    <t>1230190450</t>
  </si>
  <si>
    <t>143,5*0,03</t>
  </si>
  <si>
    <t>54</t>
  </si>
  <si>
    <t>789729240</t>
  </si>
  <si>
    <t>"vozovka"64</t>
  </si>
  <si>
    <t>55</t>
  </si>
  <si>
    <t>1166171593</t>
  </si>
  <si>
    <t>56</t>
  </si>
  <si>
    <t>966006132</t>
  </si>
  <si>
    <t>Odstranění značek dopravních nebo orientačních se sloupky s betonovými patkami</t>
  </si>
  <si>
    <t>-1539868585</t>
  </si>
  <si>
    <t>57</t>
  </si>
  <si>
    <t>966006211</t>
  </si>
  <si>
    <t>Odstranění svislých dopravních značek ze sloupů, sloupků nebo konzol</t>
  </si>
  <si>
    <t>1880367011</t>
  </si>
  <si>
    <t>"stáv.značka"1</t>
  </si>
  <si>
    <t>58</t>
  </si>
  <si>
    <t>Přeložka VO</t>
  </si>
  <si>
    <t>-1365161126</t>
  </si>
  <si>
    <t>odstranění stávajícího sloupu VO a osazení nového sloupu obdobných parametrů, včetně všech potřebných prací, materiálů a napojení na stávající vedení</t>
  </si>
  <si>
    <t>(součástí položky je stožár, svítidlo, vnitřní rozvody, kabely VO atd.)</t>
  </si>
  <si>
    <t>59</t>
  </si>
  <si>
    <t>Stranová přeložka sdělovacích kabelů a osazení PE dělené chráničky DN110 s rezervní chráničkou PE DN110 se zataženým lankem dl. 6,7 m</t>
  </si>
  <si>
    <t>-1295831716</t>
  </si>
  <si>
    <t>60</t>
  </si>
  <si>
    <t>501771063</t>
  </si>
  <si>
    <t>58,538+33,592+11,081</t>
  </si>
  <si>
    <t>61</t>
  </si>
  <si>
    <t>2024255495</t>
  </si>
  <si>
    <t>103,211*17</t>
  </si>
  <si>
    <t>62</t>
  </si>
  <si>
    <t>997221861</t>
  </si>
  <si>
    <t>Poplatek za uložení stavebního odpadu na recyklační skládce (skládkovné) z prostého betonu pod kódem 17 01 01</t>
  </si>
  <si>
    <t>1641301370</t>
  </si>
  <si>
    <t>63</t>
  </si>
  <si>
    <t>997221873</t>
  </si>
  <si>
    <t>-1718499851</t>
  </si>
  <si>
    <t>64</t>
  </si>
  <si>
    <t>997221875</t>
  </si>
  <si>
    <t>-264721205</t>
  </si>
  <si>
    <t>65</t>
  </si>
  <si>
    <t>187104898</t>
  </si>
  <si>
    <t>VRN</t>
  </si>
  <si>
    <t>VRN3</t>
  </si>
  <si>
    <t>Zařízení staveniště</t>
  </si>
  <si>
    <t>66</t>
  </si>
  <si>
    <t>034303000</t>
  </si>
  <si>
    <t>Dopravní značení na staveništi</t>
  </si>
  <si>
    <t>…</t>
  </si>
  <si>
    <t>1024</t>
  </si>
  <si>
    <t>1022368316</t>
  </si>
  <si>
    <t>SO 000 - Vedlejší rozpočtové náklady</t>
  </si>
  <si>
    <t xml:space="preserve">    VRN1 - Průzkumné, geodetické a projektové práce</t>
  </si>
  <si>
    <t>VRN1</t>
  </si>
  <si>
    <t>Průzkumné, geodetické a projektové práce</t>
  </si>
  <si>
    <t>R01</t>
  </si>
  <si>
    <t>Geodetické vytyčení stavby</t>
  </si>
  <si>
    <t>kpt</t>
  </si>
  <si>
    <t>-687396871</t>
  </si>
  <si>
    <t>R02</t>
  </si>
  <si>
    <t>Geodetické zaměření skutečného provedení</t>
  </si>
  <si>
    <t>1155212047</t>
  </si>
  <si>
    <t>R03</t>
  </si>
  <si>
    <t>Dokumentace skutečného provedení stavby</t>
  </si>
  <si>
    <t>-42078765</t>
  </si>
  <si>
    <t>R04</t>
  </si>
  <si>
    <t>Statické zatěžkávací zkoušky</t>
  </si>
  <si>
    <t>počet</t>
  </si>
  <si>
    <t>1569461778</t>
  </si>
  <si>
    <t>"na zemní pláni pro posouzení nutnosti sanace podloží"2</t>
  </si>
  <si>
    <t>"na sanovaném podloží - pláň vozovky"2</t>
  </si>
  <si>
    <t>"na spodní podkladní vrstvě"2</t>
  </si>
  <si>
    <t>"na vrchní podkladní vrstvě"2</t>
  </si>
  <si>
    <t>"na podkladní vrstvě chodníku"2</t>
  </si>
  <si>
    <t>R05</t>
  </si>
  <si>
    <t>Vytyčení stávajících inženýrských sítí</t>
  </si>
  <si>
    <t>-673716528</t>
  </si>
  <si>
    <t>R06</t>
  </si>
  <si>
    <t>Zřízení staveniště</t>
  </si>
  <si>
    <t>1366192689</t>
  </si>
  <si>
    <t>R07</t>
  </si>
  <si>
    <t>Přechodné dopravní značení</t>
  </si>
  <si>
    <t>-1848862048</t>
  </si>
  <si>
    <t>R08</t>
  </si>
  <si>
    <t>Poplatky města za zábor</t>
  </si>
  <si>
    <t>-853491683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</si>
</sst>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VH0012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Parkoviště Mezi Mlaty, Kyjov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17. 4. 2021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101 - Chodník'!J30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'SO 101 - Chodník'!P123</f>
        <v>0</v>
      </c>
      <c r="AV95" s="128">
        <f>'SO 101 - Chodník'!J33</f>
        <v>0</v>
      </c>
      <c r="AW95" s="128">
        <f>'SO 101 - Chodník'!J34</f>
        <v>0</v>
      </c>
      <c r="AX95" s="128">
        <f>'SO 101 - Chodník'!J35</f>
        <v>0</v>
      </c>
      <c r="AY95" s="128">
        <f>'SO 101 - Chodník'!J36</f>
        <v>0</v>
      </c>
      <c r="AZ95" s="128">
        <f>'SO 101 - Chodník'!F33</f>
        <v>0</v>
      </c>
      <c r="BA95" s="128">
        <f>'SO 101 - Chodník'!F34</f>
        <v>0</v>
      </c>
      <c r="BB95" s="128">
        <f>'SO 101 - Chodník'!F35</f>
        <v>0</v>
      </c>
      <c r="BC95" s="128">
        <f>'SO 101 - Chodník'!F36</f>
        <v>0</v>
      </c>
      <c r="BD95" s="130">
        <f>'SO 101 - Chodník'!F37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16.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102 - Parkovací stání'!J30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'SO 102 - Parkovací stání'!P125</f>
        <v>0</v>
      </c>
      <c r="AV96" s="128">
        <f>'SO 102 - Parkovací stání'!J33</f>
        <v>0</v>
      </c>
      <c r="AW96" s="128">
        <f>'SO 102 - Parkovací stání'!J34</f>
        <v>0</v>
      </c>
      <c r="AX96" s="128">
        <f>'SO 102 - Parkovací stání'!J35</f>
        <v>0</v>
      </c>
      <c r="AY96" s="128">
        <f>'SO 102 - Parkovací stání'!J36</f>
        <v>0</v>
      </c>
      <c r="AZ96" s="128">
        <f>'SO 102 - Parkovací stání'!F33</f>
        <v>0</v>
      </c>
      <c r="BA96" s="128">
        <f>'SO 102 - Parkovací stání'!F34</f>
        <v>0</v>
      </c>
      <c r="BB96" s="128">
        <f>'SO 102 - Parkovací stání'!F35</f>
        <v>0</v>
      </c>
      <c r="BC96" s="128">
        <f>'SO 102 - Parkovací stání'!F36</f>
        <v>0</v>
      </c>
      <c r="BD96" s="130">
        <f>'SO 102 - Parkovací stání'!F37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7" customFormat="1" ht="16.5" customHeight="1">
      <c r="A97" s="119" t="s">
        <v>77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000 - Vedlejší rozpočt...'!J30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32">
        <v>0</v>
      </c>
      <c r="AT97" s="133">
        <f>ROUND(SUM(AV97:AW97),2)</f>
        <v>0</v>
      </c>
      <c r="AU97" s="134">
        <f>'SO 000 - Vedlejší rozpočt...'!P119</f>
        <v>0</v>
      </c>
      <c r="AV97" s="133">
        <f>'SO 000 - Vedlejší rozpočt...'!J33</f>
        <v>0</v>
      </c>
      <c r="AW97" s="133">
        <f>'SO 000 - Vedlejší rozpočt...'!J34</f>
        <v>0</v>
      </c>
      <c r="AX97" s="133">
        <f>'SO 000 - Vedlejší rozpočt...'!J35</f>
        <v>0</v>
      </c>
      <c r="AY97" s="133">
        <f>'SO 000 - Vedlejší rozpočt...'!J36</f>
        <v>0</v>
      </c>
      <c r="AZ97" s="133">
        <f>'SO 000 - Vedlejší rozpočt...'!F33</f>
        <v>0</v>
      </c>
      <c r="BA97" s="133">
        <f>'SO 000 - Vedlejší rozpočt...'!F34</f>
        <v>0</v>
      </c>
      <c r="BB97" s="133">
        <f>'SO 000 - Vedlejší rozpočt...'!F35</f>
        <v>0</v>
      </c>
      <c r="BC97" s="133">
        <f>'SO 000 - Vedlejší rozpočt...'!F36</f>
        <v>0</v>
      </c>
      <c r="BD97" s="135">
        <f>'SO 000 - Vedlejší rozpočt...'!F37</f>
        <v>0</v>
      </c>
      <c r="BE97" s="7"/>
      <c r="BT97" s="131" t="s">
        <v>81</v>
      </c>
      <c r="BV97" s="131" t="s">
        <v>75</v>
      </c>
      <c r="BW97" s="131" t="s">
        <v>89</v>
      </c>
      <c r="BX97" s="131" t="s">
        <v>5</v>
      </c>
      <c r="CL97" s="131" t="s">
        <v>1</v>
      </c>
      <c r="CM97" s="131" t="s">
        <v>83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++C5PlTBvPpqQi0IjjZ7xJIcj7vbkayldepmywrQDX6MDagflRJRDmU9iU50bT32+cESdBiP0WHpXNCvYSp86g==" hashValue="s7xIf6Rplv3w+TTslhsMP3Df+9c/6xHsRNjixsxpiWHkzDKbRMpo8c+9OeQaot3td7xLBc+eA8uxwzuLX/2s9g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101 - Chodník'!C2" display="/"/>
    <hyperlink ref="A96" location="'SO 102 - Parkovací stání'!C2" display="/"/>
    <hyperlink ref="A97" location="'SO 000 - Vedlejší rozpoč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Parkoviště Mezi Mlaty, Kyjov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17. 4. 2021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21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21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21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ROUND((SUM(BE123:BE233)),  2)</f>
        <v>0</v>
      </c>
      <c r="G33" s="38"/>
      <c r="H33" s="38"/>
      <c r="I33" s="155">
        <v>0.20999999999999999</v>
      </c>
      <c r="J33" s="154">
        <f>ROUND(((SUM(BE123:BE233))*I33),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ROUND((SUM(BF123:BF233)),  2)</f>
        <v>0</v>
      </c>
      <c r="G34" s="38"/>
      <c r="H34" s="38"/>
      <c r="I34" s="155">
        <v>0.14999999999999999</v>
      </c>
      <c r="J34" s="154">
        <f>ROUND(((SUM(BF123:BF233))*I34),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ROUND((SUM(BG123:BG233)),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ROUND((SUM(BH123:BH233)),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ROUND((SUM(BI123:BI233)),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Parkoviště Mezi Mlaty, Kyjov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101 - Chodník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17. 4. 2021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100</v>
      </c>
      <c r="E99" s="188"/>
      <c r="F99" s="188"/>
      <c r="G99" s="188"/>
      <c r="H99" s="188"/>
      <c r="I99" s="188"/>
      <c r="J99" s="189">
        <f>J178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101</v>
      </c>
      <c r="E100" s="188"/>
      <c r="F100" s="188"/>
      <c r="G100" s="188"/>
      <c r="H100" s="188"/>
      <c r="I100" s="188"/>
      <c r="J100" s="189">
        <f>J181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102</v>
      </c>
      <c r="E101" s="188"/>
      <c r="F101" s="188"/>
      <c r="G101" s="188"/>
      <c r="H101" s="188"/>
      <c r="I101" s="188"/>
      <c r="J101" s="189">
        <f>J205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103</v>
      </c>
      <c r="E102" s="188"/>
      <c r="F102" s="188"/>
      <c r="G102" s="188"/>
      <c r="H102" s="188"/>
      <c r="I102" s="188"/>
      <c r="J102" s="189">
        <f>J224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104</v>
      </c>
      <c r="E103" s="188"/>
      <c r="F103" s="188"/>
      <c r="G103" s="188"/>
      <c r="H103" s="188"/>
      <c r="I103" s="188"/>
      <c r="J103" s="189">
        <f>J232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105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Parkoviště Mezi Mlaty, Kyjov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 101 - Chodník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17. 4. 2021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106</v>
      </c>
      <c r="D122" s="194" t="s">
        <v>58</v>
      </c>
      <c r="E122" s="194" t="s">
        <v>54</v>
      </c>
      <c r="F122" s="194" t="s">
        <v>55</v>
      </c>
      <c r="G122" s="194" t="s">
        <v>107</v>
      </c>
      <c r="H122" s="194" t="s">
        <v>108</v>
      </c>
      <c r="I122" s="194" t="s">
        <v>109</v>
      </c>
      <c r="J122" s="194" t="s">
        <v>95</v>
      </c>
      <c r="K122" s="195" t="s">
        <v>110</v>
      </c>
      <c r="L122" s="196"/>
      <c r="M122" s="100" t="s">
        <v>1</v>
      </c>
      <c r="N122" s="101" t="s">
        <v>37</v>
      </c>
      <c r="O122" s="101" t="s">
        <v>111</v>
      </c>
      <c r="P122" s="101" t="s">
        <v>112</v>
      </c>
      <c r="Q122" s="101" t="s">
        <v>113</v>
      </c>
      <c r="R122" s="101" t="s">
        <v>114</v>
      </c>
      <c r="S122" s="101" t="s">
        <v>115</v>
      </c>
      <c r="T122" s="102" t="s">
        <v>116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117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</f>
        <v>0</v>
      </c>
      <c r="Q123" s="104"/>
      <c r="R123" s="199">
        <f>R124</f>
        <v>160.80728101000005</v>
      </c>
      <c r="S123" s="104"/>
      <c r="T123" s="200">
        <f>T124</f>
        <v>12.543700000000001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97</v>
      </c>
      <c r="BK123" s="201">
        <f>BK124</f>
        <v>0</v>
      </c>
    </row>
    <row r="124" s="12" customFormat="1" ht="25.92" customHeight="1">
      <c r="A124" s="12"/>
      <c r="B124" s="202"/>
      <c r="C124" s="203"/>
      <c r="D124" s="204" t="s">
        <v>72</v>
      </c>
      <c r="E124" s="205" t="s">
        <v>118</v>
      </c>
      <c r="F124" s="205" t="s">
        <v>119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P125+P178+P181+P205+P224+P232</f>
        <v>0</v>
      </c>
      <c r="Q124" s="210"/>
      <c r="R124" s="211">
        <f>R125+R178+R181+R205+R224+R232</f>
        <v>160.80728101000005</v>
      </c>
      <c r="S124" s="210"/>
      <c r="T124" s="212">
        <f>T125+T178+T181+T205+T224+T232</f>
        <v>12.543700000000001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81</v>
      </c>
      <c r="AT124" s="214" t="s">
        <v>72</v>
      </c>
      <c r="AU124" s="214" t="s">
        <v>73</v>
      </c>
      <c r="AY124" s="213" t="s">
        <v>120</v>
      </c>
      <c r="BK124" s="215">
        <f>BK125+BK178+BK181+BK205+BK224+BK232</f>
        <v>0</v>
      </c>
    </row>
    <row r="125" s="12" customFormat="1" ht="22.8" customHeight="1">
      <c r="A125" s="12"/>
      <c r="B125" s="202"/>
      <c r="C125" s="203"/>
      <c r="D125" s="204" t="s">
        <v>72</v>
      </c>
      <c r="E125" s="216" t="s">
        <v>81</v>
      </c>
      <c r="F125" s="216" t="s">
        <v>121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SUM(P126:P177)</f>
        <v>0</v>
      </c>
      <c r="Q125" s="210"/>
      <c r="R125" s="211">
        <f>SUM(R126:R177)</f>
        <v>6.1739499999999996</v>
      </c>
      <c r="S125" s="210"/>
      <c r="T125" s="212">
        <f>SUM(T126:T177)</f>
        <v>12.543700000000001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81</v>
      </c>
      <c r="AT125" s="214" t="s">
        <v>72</v>
      </c>
      <c r="AU125" s="214" t="s">
        <v>81</v>
      </c>
      <c r="AY125" s="213" t="s">
        <v>120</v>
      </c>
      <c r="BK125" s="215">
        <f>SUM(BK126:BK177)</f>
        <v>0</v>
      </c>
    </row>
    <row r="126" s="2" customFormat="1">
      <c r="A126" s="38"/>
      <c r="B126" s="39"/>
      <c r="C126" s="218" t="s">
        <v>81</v>
      </c>
      <c r="D126" s="218" t="s">
        <v>122</v>
      </c>
      <c r="E126" s="219" t="s">
        <v>123</v>
      </c>
      <c r="F126" s="220" t="s">
        <v>124</v>
      </c>
      <c r="G126" s="221" t="s">
        <v>125</v>
      </c>
      <c r="H126" s="222">
        <v>19.170000000000002</v>
      </c>
      <c r="I126" s="223"/>
      <c r="J126" s="224">
        <f>ROUND(I126*H126,2)</f>
        <v>0</v>
      </c>
      <c r="K126" s="220" t="s">
        <v>126</v>
      </c>
      <c r="L126" s="44"/>
      <c r="M126" s="225" t="s">
        <v>1</v>
      </c>
      <c r="N126" s="226" t="s">
        <v>38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0.26000000000000001</v>
      </c>
      <c r="T126" s="228">
        <f>S126*H126</f>
        <v>4.9842000000000004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127</v>
      </c>
      <c r="AT126" s="229" t="s">
        <v>122</v>
      </c>
      <c r="AU126" s="229" t="s">
        <v>83</v>
      </c>
      <c r="AY126" s="17" t="s">
        <v>120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81</v>
      </c>
      <c r="BK126" s="230">
        <f>ROUND(I126*H126,2)</f>
        <v>0</v>
      </c>
      <c r="BL126" s="17" t="s">
        <v>127</v>
      </c>
      <c r="BM126" s="229" t="s">
        <v>128</v>
      </c>
    </row>
    <row r="127" s="13" customFormat="1">
      <c r="A127" s="13"/>
      <c r="B127" s="231"/>
      <c r="C127" s="232"/>
      <c r="D127" s="233" t="s">
        <v>129</v>
      </c>
      <c r="E127" s="234" t="s">
        <v>1</v>
      </c>
      <c r="F127" s="235" t="s">
        <v>130</v>
      </c>
      <c r="G127" s="232"/>
      <c r="H127" s="236">
        <v>18.140000000000001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129</v>
      </c>
      <c r="AU127" s="242" t="s">
        <v>83</v>
      </c>
      <c r="AV127" s="13" t="s">
        <v>83</v>
      </c>
      <c r="AW127" s="13" t="s">
        <v>30</v>
      </c>
      <c r="AX127" s="13" t="s">
        <v>73</v>
      </c>
      <c r="AY127" s="242" t="s">
        <v>120</v>
      </c>
    </row>
    <row r="128" s="13" customFormat="1">
      <c r="A128" s="13"/>
      <c r="B128" s="231"/>
      <c r="C128" s="232"/>
      <c r="D128" s="233" t="s">
        <v>129</v>
      </c>
      <c r="E128" s="234" t="s">
        <v>1</v>
      </c>
      <c r="F128" s="235" t="s">
        <v>131</v>
      </c>
      <c r="G128" s="232"/>
      <c r="H128" s="236">
        <v>1.03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129</v>
      </c>
      <c r="AU128" s="242" t="s">
        <v>83</v>
      </c>
      <c r="AV128" s="13" t="s">
        <v>83</v>
      </c>
      <c r="AW128" s="13" t="s">
        <v>30</v>
      </c>
      <c r="AX128" s="13" t="s">
        <v>73</v>
      </c>
      <c r="AY128" s="242" t="s">
        <v>120</v>
      </c>
    </row>
    <row r="129" s="14" customFormat="1">
      <c r="A129" s="14"/>
      <c r="B129" s="243"/>
      <c r="C129" s="244"/>
      <c r="D129" s="233" t="s">
        <v>129</v>
      </c>
      <c r="E129" s="245" t="s">
        <v>1</v>
      </c>
      <c r="F129" s="246" t="s">
        <v>132</v>
      </c>
      <c r="G129" s="244"/>
      <c r="H129" s="247">
        <v>19.170000000000002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129</v>
      </c>
      <c r="AU129" s="253" t="s">
        <v>83</v>
      </c>
      <c r="AV129" s="14" t="s">
        <v>127</v>
      </c>
      <c r="AW129" s="14" t="s">
        <v>30</v>
      </c>
      <c r="AX129" s="14" t="s">
        <v>81</v>
      </c>
      <c r="AY129" s="253" t="s">
        <v>120</v>
      </c>
    </row>
    <row r="130" s="2" customFormat="1">
      <c r="A130" s="38"/>
      <c r="B130" s="39"/>
      <c r="C130" s="218" t="s">
        <v>83</v>
      </c>
      <c r="D130" s="218" t="s">
        <v>122</v>
      </c>
      <c r="E130" s="219" t="s">
        <v>133</v>
      </c>
      <c r="F130" s="220" t="s">
        <v>134</v>
      </c>
      <c r="G130" s="221" t="s">
        <v>125</v>
      </c>
      <c r="H130" s="222">
        <v>10.83</v>
      </c>
      <c r="I130" s="223"/>
      <c r="J130" s="224">
        <f>ROUND(I130*H130,2)</f>
        <v>0</v>
      </c>
      <c r="K130" s="220" t="s">
        <v>126</v>
      </c>
      <c r="L130" s="44"/>
      <c r="M130" s="225" t="s">
        <v>1</v>
      </c>
      <c r="N130" s="226" t="s">
        <v>38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0.29999999999999999</v>
      </c>
      <c r="T130" s="228">
        <f>S130*H130</f>
        <v>3.2490000000000001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127</v>
      </c>
      <c r="AT130" s="229" t="s">
        <v>122</v>
      </c>
      <c r="AU130" s="229" t="s">
        <v>83</v>
      </c>
      <c r="AY130" s="17" t="s">
        <v>120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81</v>
      </c>
      <c r="BK130" s="230">
        <f>ROUND(I130*H130,2)</f>
        <v>0</v>
      </c>
      <c r="BL130" s="17" t="s">
        <v>127</v>
      </c>
      <c r="BM130" s="229" t="s">
        <v>135</v>
      </c>
    </row>
    <row r="131" s="13" customFormat="1">
      <c r="A131" s="13"/>
      <c r="B131" s="231"/>
      <c r="C131" s="232"/>
      <c r="D131" s="233" t="s">
        <v>129</v>
      </c>
      <c r="E131" s="234" t="s">
        <v>1</v>
      </c>
      <c r="F131" s="235" t="s">
        <v>136</v>
      </c>
      <c r="G131" s="232"/>
      <c r="H131" s="236">
        <v>3.1000000000000001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129</v>
      </c>
      <c r="AU131" s="242" t="s">
        <v>83</v>
      </c>
      <c r="AV131" s="13" t="s">
        <v>83</v>
      </c>
      <c r="AW131" s="13" t="s">
        <v>30</v>
      </c>
      <c r="AX131" s="13" t="s">
        <v>73</v>
      </c>
      <c r="AY131" s="242" t="s">
        <v>120</v>
      </c>
    </row>
    <row r="132" s="13" customFormat="1">
      <c r="A132" s="13"/>
      <c r="B132" s="231"/>
      <c r="C132" s="232"/>
      <c r="D132" s="233" t="s">
        <v>129</v>
      </c>
      <c r="E132" s="234" t="s">
        <v>1</v>
      </c>
      <c r="F132" s="235" t="s">
        <v>137</v>
      </c>
      <c r="G132" s="232"/>
      <c r="H132" s="236">
        <v>7.7300000000000004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129</v>
      </c>
      <c r="AU132" s="242" t="s">
        <v>83</v>
      </c>
      <c r="AV132" s="13" t="s">
        <v>83</v>
      </c>
      <c r="AW132" s="13" t="s">
        <v>30</v>
      </c>
      <c r="AX132" s="13" t="s">
        <v>73</v>
      </c>
      <c r="AY132" s="242" t="s">
        <v>120</v>
      </c>
    </row>
    <row r="133" s="14" customFormat="1">
      <c r="A133" s="14"/>
      <c r="B133" s="243"/>
      <c r="C133" s="244"/>
      <c r="D133" s="233" t="s">
        <v>129</v>
      </c>
      <c r="E133" s="245" t="s">
        <v>1</v>
      </c>
      <c r="F133" s="246" t="s">
        <v>132</v>
      </c>
      <c r="G133" s="244"/>
      <c r="H133" s="247">
        <v>10.83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129</v>
      </c>
      <c r="AU133" s="253" t="s">
        <v>83</v>
      </c>
      <c r="AV133" s="14" t="s">
        <v>127</v>
      </c>
      <c r="AW133" s="14" t="s">
        <v>30</v>
      </c>
      <c r="AX133" s="14" t="s">
        <v>81</v>
      </c>
      <c r="AY133" s="253" t="s">
        <v>120</v>
      </c>
    </row>
    <row r="134" s="2" customFormat="1">
      <c r="A134" s="38"/>
      <c r="B134" s="39"/>
      <c r="C134" s="218" t="s">
        <v>138</v>
      </c>
      <c r="D134" s="218" t="s">
        <v>122</v>
      </c>
      <c r="E134" s="219" t="s">
        <v>139</v>
      </c>
      <c r="F134" s="220" t="s">
        <v>140</v>
      </c>
      <c r="G134" s="221" t="s">
        <v>125</v>
      </c>
      <c r="H134" s="222">
        <v>3.1000000000000001</v>
      </c>
      <c r="I134" s="223"/>
      <c r="J134" s="224">
        <f>ROUND(I134*H134,2)</f>
        <v>0</v>
      </c>
      <c r="K134" s="220" t="s">
        <v>126</v>
      </c>
      <c r="L134" s="44"/>
      <c r="M134" s="225" t="s">
        <v>1</v>
      </c>
      <c r="N134" s="226" t="s">
        <v>38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0.22</v>
      </c>
      <c r="T134" s="228">
        <f>S134*H134</f>
        <v>0.68200000000000005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127</v>
      </c>
      <c r="AT134" s="229" t="s">
        <v>122</v>
      </c>
      <c r="AU134" s="229" t="s">
        <v>83</v>
      </c>
      <c r="AY134" s="17" t="s">
        <v>120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81</v>
      </c>
      <c r="BK134" s="230">
        <f>ROUND(I134*H134,2)</f>
        <v>0</v>
      </c>
      <c r="BL134" s="17" t="s">
        <v>127</v>
      </c>
      <c r="BM134" s="229" t="s">
        <v>141</v>
      </c>
    </row>
    <row r="135" s="2" customFormat="1" ht="16.5" customHeight="1">
      <c r="A135" s="38"/>
      <c r="B135" s="39"/>
      <c r="C135" s="218" t="s">
        <v>127</v>
      </c>
      <c r="D135" s="218" t="s">
        <v>122</v>
      </c>
      <c r="E135" s="219" t="s">
        <v>142</v>
      </c>
      <c r="F135" s="220" t="s">
        <v>143</v>
      </c>
      <c r="G135" s="221" t="s">
        <v>144</v>
      </c>
      <c r="H135" s="222">
        <v>17.699999999999999</v>
      </c>
      <c r="I135" s="223"/>
      <c r="J135" s="224">
        <f>ROUND(I135*H135,2)</f>
        <v>0</v>
      </c>
      <c r="K135" s="220" t="s">
        <v>126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0.20499999999999999</v>
      </c>
      <c r="T135" s="228">
        <f>S135*H135</f>
        <v>3.6284999999999998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127</v>
      </c>
      <c r="AT135" s="229" t="s">
        <v>122</v>
      </c>
      <c r="AU135" s="229" t="s">
        <v>83</v>
      </c>
      <c r="AY135" s="17" t="s">
        <v>120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127</v>
      </c>
      <c r="BM135" s="229" t="s">
        <v>145</v>
      </c>
    </row>
    <row r="136" s="13" customFormat="1">
      <c r="A136" s="13"/>
      <c r="B136" s="231"/>
      <c r="C136" s="232"/>
      <c r="D136" s="233" t="s">
        <v>129</v>
      </c>
      <c r="E136" s="234" t="s">
        <v>1</v>
      </c>
      <c r="F136" s="235" t="s">
        <v>146</v>
      </c>
      <c r="G136" s="232"/>
      <c r="H136" s="236">
        <v>6.25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129</v>
      </c>
      <c r="AU136" s="242" t="s">
        <v>83</v>
      </c>
      <c r="AV136" s="13" t="s">
        <v>83</v>
      </c>
      <c r="AW136" s="13" t="s">
        <v>30</v>
      </c>
      <c r="AX136" s="13" t="s">
        <v>73</v>
      </c>
      <c r="AY136" s="242" t="s">
        <v>120</v>
      </c>
    </row>
    <row r="137" s="13" customFormat="1">
      <c r="A137" s="13"/>
      <c r="B137" s="231"/>
      <c r="C137" s="232"/>
      <c r="D137" s="233" t="s">
        <v>129</v>
      </c>
      <c r="E137" s="234" t="s">
        <v>1</v>
      </c>
      <c r="F137" s="235" t="s">
        <v>147</v>
      </c>
      <c r="G137" s="232"/>
      <c r="H137" s="236">
        <v>11.449999999999999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129</v>
      </c>
      <c r="AU137" s="242" t="s">
        <v>83</v>
      </c>
      <c r="AV137" s="13" t="s">
        <v>83</v>
      </c>
      <c r="AW137" s="13" t="s">
        <v>30</v>
      </c>
      <c r="AX137" s="13" t="s">
        <v>73</v>
      </c>
      <c r="AY137" s="242" t="s">
        <v>120</v>
      </c>
    </row>
    <row r="138" s="14" customFormat="1">
      <c r="A138" s="14"/>
      <c r="B138" s="243"/>
      <c r="C138" s="244"/>
      <c r="D138" s="233" t="s">
        <v>129</v>
      </c>
      <c r="E138" s="245" t="s">
        <v>1</v>
      </c>
      <c r="F138" s="246" t="s">
        <v>132</v>
      </c>
      <c r="G138" s="244"/>
      <c r="H138" s="247">
        <v>17.699999999999999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129</v>
      </c>
      <c r="AU138" s="253" t="s">
        <v>83</v>
      </c>
      <c r="AV138" s="14" t="s">
        <v>127</v>
      </c>
      <c r="AW138" s="14" t="s">
        <v>30</v>
      </c>
      <c r="AX138" s="14" t="s">
        <v>81</v>
      </c>
      <c r="AY138" s="253" t="s">
        <v>120</v>
      </c>
    </row>
    <row r="139" s="2" customFormat="1" ht="33" customHeight="1">
      <c r="A139" s="38"/>
      <c r="B139" s="39"/>
      <c r="C139" s="218" t="s">
        <v>148</v>
      </c>
      <c r="D139" s="218" t="s">
        <v>122</v>
      </c>
      <c r="E139" s="219" t="s">
        <v>149</v>
      </c>
      <c r="F139" s="220" t="s">
        <v>150</v>
      </c>
      <c r="G139" s="221" t="s">
        <v>151</v>
      </c>
      <c r="H139" s="222">
        <v>71.683000000000007</v>
      </c>
      <c r="I139" s="223"/>
      <c r="J139" s="224">
        <f>ROUND(I139*H139,2)</f>
        <v>0</v>
      </c>
      <c r="K139" s="220" t="s">
        <v>126</v>
      </c>
      <c r="L139" s="44"/>
      <c r="M139" s="225" t="s">
        <v>1</v>
      </c>
      <c r="N139" s="226" t="s">
        <v>38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127</v>
      </c>
      <c r="AT139" s="229" t="s">
        <v>122</v>
      </c>
      <c r="AU139" s="229" t="s">
        <v>83</v>
      </c>
      <c r="AY139" s="17" t="s">
        <v>120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81</v>
      </c>
      <c r="BK139" s="230">
        <f>ROUND(I139*H139,2)</f>
        <v>0</v>
      </c>
      <c r="BL139" s="17" t="s">
        <v>127</v>
      </c>
      <c r="BM139" s="229" t="s">
        <v>152</v>
      </c>
    </row>
    <row r="140" s="13" customFormat="1">
      <c r="A140" s="13"/>
      <c r="B140" s="231"/>
      <c r="C140" s="232"/>
      <c r="D140" s="233" t="s">
        <v>129</v>
      </c>
      <c r="E140" s="234" t="s">
        <v>1</v>
      </c>
      <c r="F140" s="235" t="s">
        <v>153</v>
      </c>
      <c r="G140" s="232"/>
      <c r="H140" s="236">
        <v>69.515000000000001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129</v>
      </c>
      <c r="AU140" s="242" t="s">
        <v>83</v>
      </c>
      <c r="AV140" s="13" t="s">
        <v>83</v>
      </c>
      <c r="AW140" s="13" t="s">
        <v>30</v>
      </c>
      <c r="AX140" s="13" t="s">
        <v>73</v>
      </c>
      <c r="AY140" s="242" t="s">
        <v>120</v>
      </c>
    </row>
    <row r="141" s="13" customFormat="1">
      <c r="A141" s="13"/>
      <c r="B141" s="231"/>
      <c r="C141" s="232"/>
      <c r="D141" s="233" t="s">
        <v>129</v>
      </c>
      <c r="E141" s="234" t="s">
        <v>1</v>
      </c>
      <c r="F141" s="235" t="s">
        <v>154</v>
      </c>
      <c r="G141" s="232"/>
      <c r="H141" s="236">
        <v>2.1680000000000001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129</v>
      </c>
      <c r="AU141" s="242" t="s">
        <v>83</v>
      </c>
      <c r="AV141" s="13" t="s">
        <v>83</v>
      </c>
      <c r="AW141" s="13" t="s">
        <v>30</v>
      </c>
      <c r="AX141" s="13" t="s">
        <v>73</v>
      </c>
      <c r="AY141" s="242" t="s">
        <v>120</v>
      </c>
    </row>
    <row r="142" s="14" customFormat="1">
      <c r="A142" s="14"/>
      <c r="B142" s="243"/>
      <c r="C142" s="244"/>
      <c r="D142" s="233" t="s">
        <v>129</v>
      </c>
      <c r="E142" s="245" t="s">
        <v>1</v>
      </c>
      <c r="F142" s="246" t="s">
        <v>132</v>
      </c>
      <c r="G142" s="244"/>
      <c r="H142" s="247">
        <v>71.683000000000007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129</v>
      </c>
      <c r="AU142" s="253" t="s">
        <v>83</v>
      </c>
      <c r="AV142" s="14" t="s">
        <v>127</v>
      </c>
      <c r="AW142" s="14" t="s">
        <v>30</v>
      </c>
      <c r="AX142" s="14" t="s">
        <v>81</v>
      </c>
      <c r="AY142" s="253" t="s">
        <v>120</v>
      </c>
    </row>
    <row r="143" s="2" customFormat="1">
      <c r="A143" s="38"/>
      <c r="B143" s="39"/>
      <c r="C143" s="218" t="s">
        <v>155</v>
      </c>
      <c r="D143" s="218" t="s">
        <v>122</v>
      </c>
      <c r="E143" s="219" t="s">
        <v>156</v>
      </c>
      <c r="F143" s="220" t="s">
        <v>157</v>
      </c>
      <c r="G143" s="221" t="s">
        <v>151</v>
      </c>
      <c r="H143" s="222">
        <v>3.8580000000000001</v>
      </c>
      <c r="I143" s="223"/>
      <c r="J143" s="224">
        <f>ROUND(I143*H143,2)</f>
        <v>0</v>
      </c>
      <c r="K143" s="220" t="s">
        <v>126</v>
      </c>
      <c r="L143" s="44"/>
      <c r="M143" s="225" t="s">
        <v>1</v>
      </c>
      <c r="N143" s="226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127</v>
      </c>
      <c r="AT143" s="229" t="s">
        <v>122</v>
      </c>
      <c r="AU143" s="229" t="s">
        <v>83</v>
      </c>
      <c r="AY143" s="17" t="s">
        <v>120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81</v>
      </c>
      <c r="BK143" s="230">
        <f>ROUND(I143*H143,2)</f>
        <v>0</v>
      </c>
      <c r="BL143" s="17" t="s">
        <v>127</v>
      </c>
      <c r="BM143" s="229" t="s">
        <v>158</v>
      </c>
    </row>
    <row r="144" s="13" customFormat="1">
      <c r="A144" s="13"/>
      <c r="B144" s="231"/>
      <c r="C144" s="232"/>
      <c r="D144" s="233" t="s">
        <v>129</v>
      </c>
      <c r="E144" s="234" t="s">
        <v>1</v>
      </c>
      <c r="F144" s="235" t="s">
        <v>159</v>
      </c>
      <c r="G144" s="232"/>
      <c r="H144" s="236">
        <v>3.8580000000000001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129</v>
      </c>
      <c r="AU144" s="242" t="s">
        <v>83</v>
      </c>
      <c r="AV144" s="13" t="s">
        <v>83</v>
      </c>
      <c r="AW144" s="13" t="s">
        <v>30</v>
      </c>
      <c r="AX144" s="13" t="s">
        <v>81</v>
      </c>
      <c r="AY144" s="242" t="s">
        <v>120</v>
      </c>
    </row>
    <row r="145" s="2" customFormat="1" ht="33" customHeight="1">
      <c r="A145" s="38"/>
      <c r="B145" s="39"/>
      <c r="C145" s="218" t="s">
        <v>160</v>
      </c>
      <c r="D145" s="218" t="s">
        <v>122</v>
      </c>
      <c r="E145" s="219" t="s">
        <v>161</v>
      </c>
      <c r="F145" s="220" t="s">
        <v>162</v>
      </c>
      <c r="G145" s="221" t="s">
        <v>151</v>
      </c>
      <c r="H145" s="222">
        <v>16.140000000000001</v>
      </c>
      <c r="I145" s="223"/>
      <c r="J145" s="224">
        <f>ROUND(I145*H145,2)</f>
        <v>0</v>
      </c>
      <c r="K145" s="220" t="s">
        <v>126</v>
      </c>
      <c r="L145" s="44"/>
      <c r="M145" s="225" t="s">
        <v>1</v>
      </c>
      <c r="N145" s="226" t="s">
        <v>38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127</v>
      </c>
      <c r="AT145" s="229" t="s">
        <v>122</v>
      </c>
      <c r="AU145" s="229" t="s">
        <v>83</v>
      </c>
      <c r="AY145" s="17" t="s">
        <v>120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81</v>
      </c>
      <c r="BK145" s="230">
        <f>ROUND(I145*H145,2)</f>
        <v>0</v>
      </c>
      <c r="BL145" s="17" t="s">
        <v>127</v>
      </c>
      <c r="BM145" s="229" t="s">
        <v>163</v>
      </c>
    </row>
    <row r="146" s="15" customFormat="1">
      <c r="A146" s="15"/>
      <c r="B146" s="254"/>
      <c r="C146" s="255"/>
      <c r="D146" s="233" t="s">
        <v>129</v>
      </c>
      <c r="E146" s="256" t="s">
        <v>1</v>
      </c>
      <c r="F146" s="257" t="s">
        <v>164</v>
      </c>
      <c r="G146" s="255"/>
      <c r="H146" s="256" t="s">
        <v>1</v>
      </c>
      <c r="I146" s="258"/>
      <c r="J146" s="255"/>
      <c r="K146" s="255"/>
      <c r="L146" s="259"/>
      <c r="M146" s="260"/>
      <c r="N146" s="261"/>
      <c r="O146" s="261"/>
      <c r="P146" s="261"/>
      <c r="Q146" s="261"/>
      <c r="R146" s="261"/>
      <c r="S146" s="261"/>
      <c r="T146" s="262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3" t="s">
        <v>129</v>
      </c>
      <c r="AU146" s="263" t="s">
        <v>83</v>
      </c>
      <c r="AV146" s="15" t="s">
        <v>81</v>
      </c>
      <c r="AW146" s="15" t="s">
        <v>30</v>
      </c>
      <c r="AX146" s="15" t="s">
        <v>73</v>
      </c>
      <c r="AY146" s="263" t="s">
        <v>120</v>
      </c>
    </row>
    <row r="147" s="13" customFormat="1">
      <c r="A147" s="13"/>
      <c r="B147" s="231"/>
      <c r="C147" s="232"/>
      <c r="D147" s="233" t="s">
        <v>129</v>
      </c>
      <c r="E147" s="234" t="s">
        <v>1</v>
      </c>
      <c r="F147" s="235" t="s">
        <v>165</v>
      </c>
      <c r="G147" s="232"/>
      <c r="H147" s="236">
        <v>6.3899999999999997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129</v>
      </c>
      <c r="AU147" s="242" t="s">
        <v>83</v>
      </c>
      <c r="AV147" s="13" t="s">
        <v>83</v>
      </c>
      <c r="AW147" s="13" t="s">
        <v>30</v>
      </c>
      <c r="AX147" s="13" t="s">
        <v>73</v>
      </c>
      <c r="AY147" s="242" t="s">
        <v>120</v>
      </c>
    </row>
    <row r="148" s="13" customFormat="1">
      <c r="A148" s="13"/>
      <c r="B148" s="231"/>
      <c r="C148" s="232"/>
      <c r="D148" s="233" t="s">
        <v>129</v>
      </c>
      <c r="E148" s="234" t="s">
        <v>1</v>
      </c>
      <c r="F148" s="235" t="s">
        <v>166</v>
      </c>
      <c r="G148" s="232"/>
      <c r="H148" s="236">
        <v>9.75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129</v>
      </c>
      <c r="AU148" s="242" t="s">
        <v>83</v>
      </c>
      <c r="AV148" s="13" t="s">
        <v>83</v>
      </c>
      <c r="AW148" s="13" t="s">
        <v>30</v>
      </c>
      <c r="AX148" s="13" t="s">
        <v>73</v>
      </c>
      <c r="AY148" s="242" t="s">
        <v>120</v>
      </c>
    </row>
    <row r="149" s="14" customFormat="1">
      <c r="A149" s="14"/>
      <c r="B149" s="243"/>
      <c r="C149" s="244"/>
      <c r="D149" s="233" t="s">
        <v>129</v>
      </c>
      <c r="E149" s="245" t="s">
        <v>1</v>
      </c>
      <c r="F149" s="246" t="s">
        <v>132</v>
      </c>
      <c r="G149" s="244"/>
      <c r="H149" s="247">
        <v>16.140000000000001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129</v>
      </c>
      <c r="AU149" s="253" t="s">
        <v>83</v>
      </c>
      <c r="AV149" s="14" t="s">
        <v>127</v>
      </c>
      <c r="AW149" s="14" t="s">
        <v>30</v>
      </c>
      <c r="AX149" s="14" t="s">
        <v>81</v>
      </c>
      <c r="AY149" s="253" t="s">
        <v>120</v>
      </c>
    </row>
    <row r="150" s="2" customFormat="1" ht="33" customHeight="1">
      <c r="A150" s="38"/>
      <c r="B150" s="39"/>
      <c r="C150" s="218" t="s">
        <v>167</v>
      </c>
      <c r="D150" s="218" t="s">
        <v>122</v>
      </c>
      <c r="E150" s="219" t="s">
        <v>168</v>
      </c>
      <c r="F150" s="220" t="s">
        <v>169</v>
      </c>
      <c r="G150" s="221" t="s">
        <v>151</v>
      </c>
      <c r="H150" s="222">
        <v>67.471000000000004</v>
      </c>
      <c r="I150" s="223"/>
      <c r="J150" s="224">
        <f>ROUND(I150*H150,2)</f>
        <v>0</v>
      </c>
      <c r="K150" s="220" t="s">
        <v>126</v>
      </c>
      <c r="L150" s="44"/>
      <c r="M150" s="225" t="s">
        <v>1</v>
      </c>
      <c r="N150" s="226" t="s">
        <v>38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127</v>
      </c>
      <c r="AT150" s="229" t="s">
        <v>122</v>
      </c>
      <c r="AU150" s="229" t="s">
        <v>83</v>
      </c>
      <c r="AY150" s="17" t="s">
        <v>120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81</v>
      </c>
      <c r="BK150" s="230">
        <f>ROUND(I150*H150,2)</f>
        <v>0</v>
      </c>
      <c r="BL150" s="17" t="s">
        <v>127</v>
      </c>
      <c r="BM150" s="229" t="s">
        <v>170</v>
      </c>
    </row>
    <row r="151" s="13" customFormat="1">
      <c r="A151" s="13"/>
      <c r="B151" s="231"/>
      <c r="C151" s="232"/>
      <c r="D151" s="233" t="s">
        <v>129</v>
      </c>
      <c r="E151" s="234" t="s">
        <v>1</v>
      </c>
      <c r="F151" s="235" t="s">
        <v>171</v>
      </c>
      <c r="G151" s="232"/>
      <c r="H151" s="236">
        <v>71.683000000000007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129</v>
      </c>
      <c r="AU151" s="242" t="s">
        <v>83</v>
      </c>
      <c r="AV151" s="13" t="s">
        <v>83</v>
      </c>
      <c r="AW151" s="13" t="s">
        <v>30</v>
      </c>
      <c r="AX151" s="13" t="s">
        <v>73</v>
      </c>
      <c r="AY151" s="242" t="s">
        <v>120</v>
      </c>
    </row>
    <row r="152" s="13" customFormat="1">
      <c r="A152" s="13"/>
      <c r="B152" s="231"/>
      <c r="C152" s="232"/>
      <c r="D152" s="233" t="s">
        <v>129</v>
      </c>
      <c r="E152" s="234" t="s">
        <v>1</v>
      </c>
      <c r="F152" s="235" t="s">
        <v>172</v>
      </c>
      <c r="G152" s="232"/>
      <c r="H152" s="236">
        <v>3.8580000000000001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129</v>
      </c>
      <c r="AU152" s="242" t="s">
        <v>83</v>
      </c>
      <c r="AV152" s="13" t="s">
        <v>83</v>
      </c>
      <c r="AW152" s="13" t="s">
        <v>30</v>
      </c>
      <c r="AX152" s="13" t="s">
        <v>73</v>
      </c>
      <c r="AY152" s="242" t="s">
        <v>120</v>
      </c>
    </row>
    <row r="153" s="13" customFormat="1">
      <c r="A153" s="13"/>
      <c r="B153" s="231"/>
      <c r="C153" s="232"/>
      <c r="D153" s="233" t="s">
        <v>129</v>
      </c>
      <c r="E153" s="234" t="s">
        <v>1</v>
      </c>
      <c r="F153" s="235" t="s">
        <v>173</v>
      </c>
      <c r="G153" s="232"/>
      <c r="H153" s="236">
        <v>-3.1949999999999998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129</v>
      </c>
      <c r="AU153" s="242" t="s">
        <v>83</v>
      </c>
      <c r="AV153" s="13" t="s">
        <v>83</v>
      </c>
      <c r="AW153" s="13" t="s">
        <v>30</v>
      </c>
      <c r="AX153" s="13" t="s">
        <v>73</v>
      </c>
      <c r="AY153" s="242" t="s">
        <v>120</v>
      </c>
    </row>
    <row r="154" s="13" customFormat="1">
      <c r="A154" s="13"/>
      <c r="B154" s="231"/>
      <c r="C154" s="232"/>
      <c r="D154" s="233" t="s">
        <v>129</v>
      </c>
      <c r="E154" s="234" t="s">
        <v>1</v>
      </c>
      <c r="F154" s="235" t="s">
        <v>174</v>
      </c>
      <c r="G154" s="232"/>
      <c r="H154" s="236">
        <v>-4.875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129</v>
      </c>
      <c r="AU154" s="242" t="s">
        <v>83</v>
      </c>
      <c r="AV154" s="13" t="s">
        <v>83</v>
      </c>
      <c r="AW154" s="13" t="s">
        <v>30</v>
      </c>
      <c r="AX154" s="13" t="s">
        <v>73</v>
      </c>
      <c r="AY154" s="242" t="s">
        <v>120</v>
      </c>
    </row>
    <row r="155" s="14" customFormat="1">
      <c r="A155" s="14"/>
      <c r="B155" s="243"/>
      <c r="C155" s="244"/>
      <c r="D155" s="233" t="s">
        <v>129</v>
      </c>
      <c r="E155" s="245" t="s">
        <v>1</v>
      </c>
      <c r="F155" s="246" t="s">
        <v>132</v>
      </c>
      <c r="G155" s="244"/>
      <c r="H155" s="247">
        <v>67.471000000000018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129</v>
      </c>
      <c r="AU155" s="253" t="s">
        <v>83</v>
      </c>
      <c r="AV155" s="14" t="s">
        <v>127</v>
      </c>
      <c r="AW155" s="14" t="s">
        <v>30</v>
      </c>
      <c r="AX155" s="14" t="s">
        <v>81</v>
      </c>
      <c r="AY155" s="253" t="s">
        <v>120</v>
      </c>
    </row>
    <row r="156" s="2" customFormat="1">
      <c r="A156" s="38"/>
      <c r="B156" s="39"/>
      <c r="C156" s="218" t="s">
        <v>175</v>
      </c>
      <c r="D156" s="218" t="s">
        <v>122</v>
      </c>
      <c r="E156" s="219" t="s">
        <v>176</v>
      </c>
      <c r="F156" s="220" t="s">
        <v>177</v>
      </c>
      <c r="G156" s="221" t="s">
        <v>151</v>
      </c>
      <c r="H156" s="222">
        <v>539.76800000000003</v>
      </c>
      <c r="I156" s="223"/>
      <c r="J156" s="224">
        <f>ROUND(I156*H156,2)</f>
        <v>0</v>
      </c>
      <c r="K156" s="220" t="s">
        <v>126</v>
      </c>
      <c r="L156" s="44"/>
      <c r="M156" s="225" t="s">
        <v>1</v>
      </c>
      <c r="N156" s="226" t="s">
        <v>38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127</v>
      </c>
      <c r="AT156" s="229" t="s">
        <v>122</v>
      </c>
      <c r="AU156" s="229" t="s">
        <v>83</v>
      </c>
      <c r="AY156" s="17" t="s">
        <v>120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81</v>
      </c>
      <c r="BK156" s="230">
        <f>ROUND(I156*H156,2)</f>
        <v>0</v>
      </c>
      <c r="BL156" s="17" t="s">
        <v>127</v>
      </c>
      <c r="BM156" s="229" t="s">
        <v>178</v>
      </c>
    </row>
    <row r="157" s="13" customFormat="1">
      <c r="A157" s="13"/>
      <c r="B157" s="231"/>
      <c r="C157" s="232"/>
      <c r="D157" s="233" t="s">
        <v>129</v>
      </c>
      <c r="E157" s="234" t="s">
        <v>1</v>
      </c>
      <c r="F157" s="235" t="s">
        <v>179</v>
      </c>
      <c r="G157" s="232"/>
      <c r="H157" s="236">
        <v>539.76800000000003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129</v>
      </c>
      <c r="AU157" s="242" t="s">
        <v>83</v>
      </c>
      <c r="AV157" s="13" t="s">
        <v>83</v>
      </c>
      <c r="AW157" s="13" t="s">
        <v>30</v>
      </c>
      <c r="AX157" s="13" t="s">
        <v>81</v>
      </c>
      <c r="AY157" s="242" t="s">
        <v>120</v>
      </c>
    </row>
    <row r="158" s="2" customFormat="1">
      <c r="A158" s="38"/>
      <c r="B158" s="39"/>
      <c r="C158" s="218" t="s">
        <v>180</v>
      </c>
      <c r="D158" s="218" t="s">
        <v>122</v>
      </c>
      <c r="E158" s="219" t="s">
        <v>181</v>
      </c>
      <c r="F158" s="220" t="s">
        <v>182</v>
      </c>
      <c r="G158" s="221" t="s">
        <v>151</v>
      </c>
      <c r="H158" s="222">
        <v>8.0700000000000003</v>
      </c>
      <c r="I158" s="223"/>
      <c r="J158" s="224">
        <f>ROUND(I158*H158,2)</f>
        <v>0</v>
      </c>
      <c r="K158" s="220" t="s">
        <v>126</v>
      </c>
      <c r="L158" s="44"/>
      <c r="M158" s="225" t="s">
        <v>1</v>
      </c>
      <c r="N158" s="226" t="s">
        <v>38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127</v>
      </c>
      <c r="AT158" s="229" t="s">
        <v>122</v>
      </c>
      <c r="AU158" s="229" t="s">
        <v>83</v>
      </c>
      <c r="AY158" s="17" t="s">
        <v>120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81</v>
      </c>
      <c r="BK158" s="230">
        <f>ROUND(I158*H158,2)</f>
        <v>0</v>
      </c>
      <c r="BL158" s="17" t="s">
        <v>127</v>
      </c>
      <c r="BM158" s="229" t="s">
        <v>183</v>
      </c>
    </row>
    <row r="159" s="15" customFormat="1">
      <c r="A159" s="15"/>
      <c r="B159" s="254"/>
      <c r="C159" s="255"/>
      <c r="D159" s="233" t="s">
        <v>129</v>
      </c>
      <c r="E159" s="256" t="s">
        <v>1</v>
      </c>
      <c r="F159" s="257" t="s">
        <v>184</v>
      </c>
      <c r="G159" s="255"/>
      <c r="H159" s="256" t="s">
        <v>1</v>
      </c>
      <c r="I159" s="258"/>
      <c r="J159" s="255"/>
      <c r="K159" s="255"/>
      <c r="L159" s="259"/>
      <c r="M159" s="260"/>
      <c r="N159" s="261"/>
      <c r="O159" s="261"/>
      <c r="P159" s="261"/>
      <c r="Q159" s="261"/>
      <c r="R159" s="261"/>
      <c r="S159" s="261"/>
      <c r="T159" s="262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3" t="s">
        <v>129</v>
      </c>
      <c r="AU159" s="263" t="s">
        <v>83</v>
      </c>
      <c r="AV159" s="15" t="s">
        <v>81</v>
      </c>
      <c r="AW159" s="15" t="s">
        <v>30</v>
      </c>
      <c r="AX159" s="15" t="s">
        <v>73</v>
      </c>
      <c r="AY159" s="263" t="s">
        <v>120</v>
      </c>
    </row>
    <row r="160" s="13" customFormat="1">
      <c r="A160" s="13"/>
      <c r="B160" s="231"/>
      <c r="C160" s="232"/>
      <c r="D160" s="233" t="s">
        <v>129</v>
      </c>
      <c r="E160" s="234" t="s">
        <v>1</v>
      </c>
      <c r="F160" s="235" t="s">
        <v>185</v>
      </c>
      <c r="G160" s="232"/>
      <c r="H160" s="236">
        <v>3.1949999999999998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129</v>
      </c>
      <c r="AU160" s="242" t="s">
        <v>83</v>
      </c>
      <c r="AV160" s="13" t="s">
        <v>83</v>
      </c>
      <c r="AW160" s="13" t="s">
        <v>30</v>
      </c>
      <c r="AX160" s="13" t="s">
        <v>73</v>
      </c>
      <c r="AY160" s="242" t="s">
        <v>120</v>
      </c>
    </row>
    <row r="161" s="13" customFormat="1">
      <c r="A161" s="13"/>
      <c r="B161" s="231"/>
      <c r="C161" s="232"/>
      <c r="D161" s="233" t="s">
        <v>129</v>
      </c>
      <c r="E161" s="234" t="s">
        <v>1</v>
      </c>
      <c r="F161" s="235" t="s">
        <v>186</v>
      </c>
      <c r="G161" s="232"/>
      <c r="H161" s="236">
        <v>4.875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129</v>
      </c>
      <c r="AU161" s="242" t="s">
        <v>83</v>
      </c>
      <c r="AV161" s="13" t="s">
        <v>83</v>
      </c>
      <c r="AW161" s="13" t="s">
        <v>30</v>
      </c>
      <c r="AX161" s="13" t="s">
        <v>73</v>
      </c>
      <c r="AY161" s="242" t="s">
        <v>120</v>
      </c>
    </row>
    <row r="162" s="14" customFormat="1">
      <c r="A162" s="14"/>
      <c r="B162" s="243"/>
      <c r="C162" s="244"/>
      <c r="D162" s="233" t="s">
        <v>129</v>
      </c>
      <c r="E162" s="245" t="s">
        <v>1</v>
      </c>
      <c r="F162" s="246" t="s">
        <v>132</v>
      </c>
      <c r="G162" s="244"/>
      <c r="H162" s="247">
        <v>8.0700000000000003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129</v>
      </c>
      <c r="AU162" s="253" t="s">
        <v>83</v>
      </c>
      <c r="AV162" s="14" t="s">
        <v>127</v>
      </c>
      <c r="AW162" s="14" t="s">
        <v>30</v>
      </c>
      <c r="AX162" s="14" t="s">
        <v>81</v>
      </c>
      <c r="AY162" s="253" t="s">
        <v>120</v>
      </c>
    </row>
    <row r="163" s="2" customFormat="1" ht="33" customHeight="1">
      <c r="A163" s="38"/>
      <c r="B163" s="39"/>
      <c r="C163" s="218" t="s">
        <v>187</v>
      </c>
      <c r="D163" s="218" t="s">
        <v>122</v>
      </c>
      <c r="E163" s="219" t="s">
        <v>188</v>
      </c>
      <c r="F163" s="220" t="s">
        <v>189</v>
      </c>
      <c r="G163" s="221" t="s">
        <v>190</v>
      </c>
      <c r="H163" s="222">
        <v>121.44799999999999</v>
      </c>
      <c r="I163" s="223"/>
      <c r="J163" s="224">
        <f>ROUND(I163*H163,2)</f>
        <v>0</v>
      </c>
      <c r="K163" s="220" t="s">
        <v>126</v>
      </c>
      <c r="L163" s="44"/>
      <c r="M163" s="225" t="s">
        <v>1</v>
      </c>
      <c r="N163" s="226" t="s">
        <v>38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127</v>
      </c>
      <c r="AT163" s="229" t="s">
        <v>122</v>
      </c>
      <c r="AU163" s="229" t="s">
        <v>83</v>
      </c>
      <c r="AY163" s="17" t="s">
        <v>120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81</v>
      </c>
      <c r="BK163" s="230">
        <f>ROUND(I163*H163,2)</f>
        <v>0</v>
      </c>
      <c r="BL163" s="17" t="s">
        <v>127</v>
      </c>
      <c r="BM163" s="229" t="s">
        <v>191</v>
      </c>
    </row>
    <row r="164" s="13" customFormat="1">
      <c r="A164" s="13"/>
      <c r="B164" s="231"/>
      <c r="C164" s="232"/>
      <c r="D164" s="233" t="s">
        <v>129</v>
      </c>
      <c r="E164" s="234" t="s">
        <v>1</v>
      </c>
      <c r="F164" s="235" t="s">
        <v>192</v>
      </c>
      <c r="G164" s="232"/>
      <c r="H164" s="236">
        <v>121.44799999999999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129</v>
      </c>
      <c r="AU164" s="242" t="s">
        <v>83</v>
      </c>
      <c r="AV164" s="13" t="s">
        <v>83</v>
      </c>
      <c r="AW164" s="13" t="s">
        <v>30</v>
      </c>
      <c r="AX164" s="13" t="s">
        <v>81</v>
      </c>
      <c r="AY164" s="242" t="s">
        <v>120</v>
      </c>
    </row>
    <row r="165" s="2" customFormat="1" ht="16.5" customHeight="1">
      <c r="A165" s="38"/>
      <c r="B165" s="39"/>
      <c r="C165" s="218" t="s">
        <v>193</v>
      </c>
      <c r="D165" s="218" t="s">
        <v>122</v>
      </c>
      <c r="E165" s="219" t="s">
        <v>194</v>
      </c>
      <c r="F165" s="220" t="s">
        <v>195</v>
      </c>
      <c r="G165" s="221" t="s">
        <v>151</v>
      </c>
      <c r="H165" s="222">
        <v>67.471000000000004</v>
      </c>
      <c r="I165" s="223"/>
      <c r="J165" s="224">
        <f>ROUND(I165*H165,2)</f>
        <v>0</v>
      </c>
      <c r="K165" s="220" t="s">
        <v>126</v>
      </c>
      <c r="L165" s="44"/>
      <c r="M165" s="225" t="s">
        <v>1</v>
      </c>
      <c r="N165" s="226" t="s">
        <v>38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127</v>
      </c>
      <c r="AT165" s="229" t="s">
        <v>122</v>
      </c>
      <c r="AU165" s="229" t="s">
        <v>83</v>
      </c>
      <c r="AY165" s="17" t="s">
        <v>120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81</v>
      </c>
      <c r="BK165" s="230">
        <f>ROUND(I165*H165,2)</f>
        <v>0</v>
      </c>
      <c r="BL165" s="17" t="s">
        <v>127</v>
      </c>
      <c r="BM165" s="229" t="s">
        <v>196</v>
      </c>
    </row>
    <row r="166" s="2" customFormat="1">
      <c r="A166" s="38"/>
      <c r="B166" s="39"/>
      <c r="C166" s="218" t="s">
        <v>197</v>
      </c>
      <c r="D166" s="218" t="s">
        <v>122</v>
      </c>
      <c r="E166" s="219" t="s">
        <v>198</v>
      </c>
      <c r="F166" s="220" t="s">
        <v>199</v>
      </c>
      <c r="G166" s="221" t="s">
        <v>151</v>
      </c>
      <c r="H166" s="222">
        <v>6.2809999999999997</v>
      </c>
      <c r="I166" s="223"/>
      <c r="J166" s="224">
        <f>ROUND(I166*H166,2)</f>
        <v>0</v>
      </c>
      <c r="K166" s="220" t="s">
        <v>126</v>
      </c>
      <c r="L166" s="44"/>
      <c r="M166" s="225" t="s">
        <v>1</v>
      </c>
      <c r="N166" s="226" t="s">
        <v>38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127</v>
      </c>
      <c r="AT166" s="229" t="s">
        <v>122</v>
      </c>
      <c r="AU166" s="229" t="s">
        <v>83</v>
      </c>
      <c r="AY166" s="17" t="s">
        <v>120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81</v>
      </c>
      <c r="BK166" s="230">
        <f>ROUND(I166*H166,2)</f>
        <v>0</v>
      </c>
      <c r="BL166" s="17" t="s">
        <v>127</v>
      </c>
      <c r="BM166" s="229" t="s">
        <v>200</v>
      </c>
    </row>
    <row r="167" s="13" customFormat="1">
      <c r="A167" s="13"/>
      <c r="B167" s="231"/>
      <c r="C167" s="232"/>
      <c r="D167" s="233" t="s">
        <v>129</v>
      </c>
      <c r="E167" s="234" t="s">
        <v>1</v>
      </c>
      <c r="F167" s="235" t="s">
        <v>201</v>
      </c>
      <c r="G167" s="232"/>
      <c r="H167" s="236">
        <v>3.0859999999999999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129</v>
      </c>
      <c r="AU167" s="242" t="s">
        <v>83</v>
      </c>
      <c r="AV167" s="13" t="s">
        <v>83</v>
      </c>
      <c r="AW167" s="13" t="s">
        <v>30</v>
      </c>
      <c r="AX167" s="13" t="s">
        <v>73</v>
      </c>
      <c r="AY167" s="242" t="s">
        <v>120</v>
      </c>
    </row>
    <row r="168" s="13" customFormat="1">
      <c r="A168" s="13"/>
      <c r="B168" s="231"/>
      <c r="C168" s="232"/>
      <c r="D168" s="233" t="s">
        <v>129</v>
      </c>
      <c r="E168" s="234" t="s">
        <v>1</v>
      </c>
      <c r="F168" s="235" t="s">
        <v>202</v>
      </c>
      <c r="G168" s="232"/>
      <c r="H168" s="236">
        <v>3.1949999999999998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129</v>
      </c>
      <c r="AU168" s="242" t="s">
        <v>83</v>
      </c>
      <c r="AV168" s="13" t="s">
        <v>83</v>
      </c>
      <c r="AW168" s="13" t="s">
        <v>30</v>
      </c>
      <c r="AX168" s="13" t="s">
        <v>73</v>
      </c>
      <c r="AY168" s="242" t="s">
        <v>120</v>
      </c>
    </row>
    <row r="169" s="14" customFormat="1">
      <c r="A169" s="14"/>
      <c r="B169" s="243"/>
      <c r="C169" s="244"/>
      <c r="D169" s="233" t="s">
        <v>129</v>
      </c>
      <c r="E169" s="245" t="s">
        <v>1</v>
      </c>
      <c r="F169" s="246" t="s">
        <v>132</v>
      </c>
      <c r="G169" s="244"/>
      <c r="H169" s="247">
        <v>6.2809999999999997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129</v>
      </c>
      <c r="AU169" s="253" t="s">
        <v>83</v>
      </c>
      <c r="AV169" s="14" t="s">
        <v>127</v>
      </c>
      <c r="AW169" s="14" t="s">
        <v>30</v>
      </c>
      <c r="AX169" s="14" t="s">
        <v>81</v>
      </c>
      <c r="AY169" s="253" t="s">
        <v>120</v>
      </c>
    </row>
    <row r="170" s="2" customFormat="1" ht="16.5" customHeight="1">
      <c r="A170" s="38"/>
      <c r="B170" s="39"/>
      <c r="C170" s="264" t="s">
        <v>203</v>
      </c>
      <c r="D170" s="264" t="s">
        <v>204</v>
      </c>
      <c r="E170" s="265" t="s">
        <v>205</v>
      </c>
      <c r="F170" s="266" t="s">
        <v>206</v>
      </c>
      <c r="G170" s="267" t="s">
        <v>190</v>
      </c>
      <c r="H170" s="268">
        <v>6.1719999999999997</v>
      </c>
      <c r="I170" s="269"/>
      <c r="J170" s="270">
        <f>ROUND(I170*H170,2)</f>
        <v>0</v>
      </c>
      <c r="K170" s="266" t="s">
        <v>126</v>
      </c>
      <c r="L170" s="271"/>
      <c r="M170" s="272" t="s">
        <v>1</v>
      </c>
      <c r="N170" s="273" t="s">
        <v>38</v>
      </c>
      <c r="O170" s="91"/>
      <c r="P170" s="227">
        <f>O170*H170</f>
        <v>0</v>
      </c>
      <c r="Q170" s="227">
        <v>1</v>
      </c>
      <c r="R170" s="227">
        <f>Q170*H170</f>
        <v>6.1719999999999997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167</v>
      </c>
      <c r="AT170" s="229" t="s">
        <v>204</v>
      </c>
      <c r="AU170" s="229" t="s">
        <v>83</v>
      </c>
      <c r="AY170" s="17" t="s">
        <v>120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81</v>
      </c>
      <c r="BK170" s="230">
        <f>ROUND(I170*H170,2)</f>
        <v>0</v>
      </c>
      <c r="BL170" s="17" t="s">
        <v>127</v>
      </c>
      <c r="BM170" s="229" t="s">
        <v>207</v>
      </c>
    </row>
    <row r="171" s="13" customFormat="1">
      <c r="A171" s="13"/>
      <c r="B171" s="231"/>
      <c r="C171" s="232"/>
      <c r="D171" s="233" t="s">
        <v>129</v>
      </c>
      <c r="E171" s="234" t="s">
        <v>1</v>
      </c>
      <c r="F171" s="235" t="s">
        <v>208</v>
      </c>
      <c r="G171" s="232"/>
      <c r="H171" s="236">
        <v>6.1719999999999997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129</v>
      </c>
      <c r="AU171" s="242" t="s">
        <v>83</v>
      </c>
      <c r="AV171" s="13" t="s">
        <v>83</v>
      </c>
      <c r="AW171" s="13" t="s">
        <v>30</v>
      </c>
      <c r="AX171" s="13" t="s">
        <v>81</v>
      </c>
      <c r="AY171" s="242" t="s">
        <v>120</v>
      </c>
    </row>
    <row r="172" s="2" customFormat="1">
      <c r="A172" s="38"/>
      <c r="B172" s="39"/>
      <c r="C172" s="218" t="s">
        <v>8</v>
      </c>
      <c r="D172" s="218" t="s">
        <v>122</v>
      </c>
      <c r="E172" s="219" t="s">
        <v>209</v>
      </c>
      <c r="F172" s="220" t="s">
        <v>210</v>
      </c>
      <c r="G172" s="221" t="s">
        <v>125</v>
      </c>
      <c r="H172" s="222">
        <v>48.75</v>
      </c>
      <c r="I172" s="223"/>
      <c r="J172" s="224">
        <f>ROUND(I172*H172,2)</f>
        <v>0</v>
      </c>
      <c r="K172" s="220" t="s">
        <v>126</v>
      </c>
      <c r="L172" s="44"/>
      <c r="M172" s="225" t="s">
        <v>1</v>
      </c>
      <c r="N172" s="226" t="s">
        <v>38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127</v>
      </c>
      <c r="AT172" s="229" t="s">
        <v>122</v>
      </c>
      <c r="AU172" s="229" t="s">
        <v>83</v>
      </c>
      <c r="AY172" s="17" t="s">
        <v>120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81</v>
      </c>
      <c r="BK172" s="230">
        <f>ROUND(I172*H172,2)</f>
        <v>0</v>
      </c>
      <c r="BL172" s="17" t="s">
        <v>127</v>
      </c>
      <c r="BM172" s="229" t="s">
        <v>211</v>
      </c>
    </row>
    <row r="173" s="13" customFormat="1">
      <c r="A173" s="13"/>
      <c r="B173" s="231"/>
      <c r="C173" s="232"/>
      <c r="D173" s="233" t="s">
        <v>129</v>
      </c>
      <c r="E173" s="234" t="s">
        <v>1</v>
      </c>
      <c r="F173" s="235" t="s">
        <v>212</v>
      </c>
      <c r="G173" s="232"/>
      <c r="H173" s="236">
        <v>48.75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129</v>
      </c>
      <c r="AU173" s="242" t="s">
        <v>83</v>
      </c>
      <c r="AV173" s="13" t="s">
        <v>83</v>
      </c>
      <c r="AW173" s="13" t="s">
        <v>30</v>
      </c>
      <c r="AX173" s="13" t="s">
        <v>81</v>
      </c>
      <c r="AY173" s="242" t="s">
        <v>120</v>
      </c>
    </row>
    <row r="174" s="2" customFormat="1">
      <c r="A174" s="38"/>
      <c r="B174" s="39"/>
      <c r="C174" s="218" t="s">
        <v>213</v>
      </c>
      <c r="D174" s="218" t="s">
        <v>122</v>
      </c>
      <c r="E174" s="219" t="s">
        <v>214</v>
      </c>
      <c r="F174" s="220" t="s">
        <v>215</v>
      </c>
      <c r="G174" s="221" t="s">
        <v>125</v>
      </c>
      <c r="H174" s="222">
        <v>48.75</v>
      </c>
      <c r="I174" s="223"/>
      <c r="J174" s="224">
        <f>ROUND(I174*H174,2)</f>
        <v>0</v>
      </c>
      <c r="K174" s="220" t="s">
        <v>126</v>
      </c>
      <c r="L174" s="44"/>
      <c r="M174" s="225" t="s">
        <v>1</v>
      </c>
      <c r="N174" s="226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127</v>
      </c>
      <c r="AT174" s="229" t="s">
        <v>122</v>
      </c>
      <c r="AU174" s="229" t="s">
        <v>83</v>
      </c>
      <c r="AY174" s="17" t="s">
        <v>120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127</v>
      </c>
      <c r="BM174" s="229" t="s">
        <v>216</v>
      </c>
    </row>
    <row r="175" s="2" customFormat="1" ht="16.5" customHeight="1">
      <c r="A175" s="38"/>
      <c r="B175" s="39"/>
      <c r="C175" s="264" t="s">
        <v>217</v>
      </c>
      <c r="D175" s="264" t="s">
        <v>204</v>
      </c>
      <c r="E175" s="265" t="s">
        <v>218</v>
      </c>
      <c r="F175" s="266" t="s">
        <v>219</v>
      </c>
      <c r="G175" s="267" t="s">
        <v>220</v>
      </c>
      <c r="H175" s="268">
        <v>1.95</v>
      </c>
      <c r="I175" s="269"/>
      <c r="J175" s="270">
        <f>ROUND(I175*H175,2)</f>
        <v>0</v>
      </c>
      <c r="K175" s="266" t="s">
        <v>126</v>
      </c>
      <c r="L175" s="271"/>
      <c r="M175" s="272" t="s">
        <v>1</v>
      </c>
      <c r="N175" s="273" t="s">
        <v>38</v>
      </c>
      <c r="O175" s="91"/>
      <c r="P175" s="227">
        <f>O175*H175</f>
        <v>0</v>
      </c>
      <c r="Q175" s="227">
        <v>0.001</v>
      </c>
      <c r="R175" s="227">
        <f>Q175*H175</f>
        <v>0.0019499999999999999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167</v>
      </c>
      <c r="AT175" s="229" t="s">
        <v>204</v>
      </c>
      <c r="AU175" s="229" t="s">
        <v>83</v>
      </c>
      <c r="AY175" s="17" t="s">
        <v>120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127</v>
      </c>
      <c r="BM175" s="229" t="s">
        <v>221</v>
      </c>
    </row>
    <row r="176" s="13" customFormat="1">
      <c r="A176" s="13"/>
      <c r="B176" s="231"/>
      <c r="C176" s="232"/>
      <c r="D176" s="233" t="s">
        <v>129</v>
      </c>
      <c r="E176" s="234" t="s">
        <v>1</v>
      </c>
      <c r="F176" s="235" t="s">
        <v>222</v>
      </c>
      <c r="G176" s="232"/>
      <c r="H176" s="236">
        <v>1.95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129</v>
      </c>
      <c r="AU176" s="242" t="s">
        <v>83</v>
      </c>
      <c r="AV176" s="13" t="s">
        <v>83</v>
      </c>
      <c r="AW176" s="13" t="s">
        <v>30</v>
      </c>
      <c r="AX176" s="13" t="s">
        <v>81</v>
      </c>
      <c r="AY176" s="242" t="s">
        <v>120</v>
      </c>
    </row>
    <row r="177" s="2" customFormat="1">
      <c r="A177" s="38"/>
      <c r="B177" s="39"/>
      <c r="C177" s="218" t="s">
        <v>223</v>
      </c>
      <c r="D177" s="218" t="s">
        <v>122</v>
      </c>
      <c r="E177" s="219" t="s">
        <v>224</v>
      </c>
      <c r="F177" s="220" t="s">
        <v>225</v>
      </c>
      <c r="G177" s="221" t="s">
        <v>125</v>
      </c>
      <c r="H177" s="222">
        <v>130.97999999999999</v>
      </c>
      <c r="I177" s="223"/>
      <c r="J177" s="224">
        <f>ROUND(I177*H177,2)</f>
        <v>0</v>
      </c>
      <c r="K177" s="220" t="s">
        <v>126</v>
      </c>
      <c r="L177" s="44"/>
      <c r="M177" s="225" t="s">
        <v>1</v>
      </c>
      <c r="N177" s="226" t="s">
        <v>38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127</v>
      </c>
      <c r="AT177" s="229" t="s">
        <v>122</v>
      </c>
      <c r="AU177" s="229" t="s">
        <v>83</v>
      </c>
      <c r="AY177" s="17" t="s">
        <v>120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81</v>
      </c>
      <c r="BK177" s="230">
        <f>ROUND(I177*H177,2)</f>
        <v>0</v>
      </c>
      <c r="BL177" s="17" t="s">
        <v>127</v>
      </c>
      <c r="BM177" s="229" t="s">
        <v>226</v>
      </c>
    </row>
    <row r="178" s="12" customFormat="1" ht="22.8" customHeight="1">
      <c r="A178" s="12"/>
      <c r="B178" s="202"/>
      <c r="C178" s="203"/>
      <c r="D178" s="204" t="s">
        <v>72</v>
      </c>
      <c r="E178" s="216" t="s">
        <v>127</v>
      </c>
      <c r="F178" s="216" t="s">
        <v>227</v>
      </c>
      <c r="G178" s="203"/>
      <c r="H178" s="203"/>
      <c r="I178" s="206"/>
      <c r="J178" s="217">
        <f>BK178</f>
        <v>0</v>
      </c>
      <c r="K178" s="203"/>
      <c r="L178" s="208"/>
      <c r="M178" s="209"/>
      <c r="N178" s="210"/>
      <c r="O178" s="210"/>
      <c r="P178" s="211">
        <f>SUM(P179:P180)</f>
        <v>0</v>
      </c>
      <c r="Q178" s="210"/>
      <c r="R178" s="211">
        <f>SUM(R179:R180)</f>
        <v>0.53886944999999997</v>
      </c>
      <c r="S178" s="210"/>
      <c r="T178" s="212">
        <f>SUM(T179:T180)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81</v>
      </c>
      <c r="AT178" s="214" t="s">
        <v>72</v>
      </c>
      <c r="AU178" s="214" t="s">
        <v>81</v>
      </c>
      <c r="AY178" s="213" t="s">
        <v>120</v>
      </c>
      <c r="BK178" s="215">
        <f>SUM(BK179:BK180)</f>
        <v>0</v>
      </c>
    </row>
    <row r="179" s="2" customFormat="1" ht="16.5" customHeight="1">
      <c r="A179" s="38"/>
      <c r="B179" s="39"/>
      <c r="C179" s="218" t="s">
        <v>228</v>
      </c>
      <c r="D179" s="218" t="s">
        <v>122</v>
      </c>
      <c r="E179" s="219" t="s">
        <v>229</v>
      </c>
      <c r="F179" s="220" t="s">
        <v>230</v>
      </c>
      <c r="G179" s="221" t="s">
        <v>151</v>
      </c>
      <c r="H179" s="222">
        <v>0.28499999999999998</v>
      </c>
      <c r="I179" s="223"/>
      <c r="J179" s="224">
        <f>ROUND(I179*H179,2)</f>
        <v>0</v>
      </c>
      <c r="K179" s="220" t="s">
        <v>126</v>
      </c>
      <c r="L179" s="44"/>
      <c r="M179" s="225" t="s">
        <v>1</v>
      </c>
      <c r="N179" s="226" t="s">
        <v>38</v>
      </c>
      <c r="O179" s="91"/>
      <c r="P179" s="227">
        <f>O179*H179</f>
        <v>0</v>
      </c>
      <c r="Q179" s="227">
        <v>1.8907700000000001</v>
      </c>
      <c r="R179" s="227">
        <f>Q179*H179</f>
        <v>0.53886944999999997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127</v>
      </c>
      <c r="AT179" s="229" t="s">
        <v>122</v>
      </c>
      <c r="AU179" s="229" t="s">
        <v>83</v>
      </c>
      <c r="AY179" s="17" t="s">
        <v>120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81</v>
      </c>
      <c r="BK179" s="230">
        <f>ROUND(I179*H179,2)</f>
        <v>0</v>
      </c>
      <c r="BL179" s="17" t="s">
        <v>127</v>
      </c>
      <c r="BM179" s="229" t="s">
        <v>231</v>
      </c>
    </row>
    <row r="180" s="13" customFormat="1">
      <c r="A180" s="13"/>
      <c r="B180" s="231"/>
      <c r="C180" s="232"/>
      <c r="D180" s="233" t="s">
        <v>129</v>
      </c>
      <c r="E180" s="234" t="s">
        <v>1</v>
      </c>
      <c r="F180" s="235" t="s">
        <v>232</v>
      </c>
      <c r="G180" s="232"/>
      <c r="H180" s="236">
        <v>0.28499999999999998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129</v>
      </c>
      <c r="AU180" s="242" t="s">
        <v>83</v>
      </c>
      <c r="AV180" s="13" t="s">
        <v>83</v>
      </c>
      <c r="AW180" s="13" t="s">
        <v>30</v>
      </c>
      <c r="AX180" s="13" t="s">
        <v>81</v>
      </c>
      <c r="AY180" s="242" t="s">
        <v>120</v>
      </c>
    </row>
    <row r="181" s="12" customFormat="1" ht="22.8" customHeight="1">
      <c r="A181" s="12"/>
      <c r="B181" s="202"/>
      <c r="C181" s="203"/>
      <c r="D181" s="204" t="s">
        <v>72</v>
      </c>
      <c r="E181" s="216" t="s">
        <v>148</v>
      </c>
      <c r="F181" s="216" t="s">
        <v>233</v>
      </c>
      <c r="G181" s="203"/>
      <c r="H181" s="203"/>
      <c r="I181" s="206"/>
      <c r="J181" s="217">
        <f>BK181</f>
        <v>0</v>
      </c>
      <c r="K181" s="203"/>
      <c r="L181" s="208"/>
      <c r="M181" s="209"/>
      <c r="N181" s="210"/>
      <c r="O181" s="210"/>
      <c r="P181" s="211">
        <f>SUM(P182:P204)</f>
        <v>0</v>
      </c>
      <c r="Q181" s="210"/>
      <c r="R181" s="211">
        <f>SUM(R182:R204)</f>
        <v>130.51684230000004</v>
      </c>
      <c r="S181" s="210"/>
      <c r="T181" s="212">
        <f>SUM(T182:T204)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81</v>
      </c>
      <c r="AT181" s="214" t="s">
        <v>72</v>
      </c>
      <c r="AU181" s="214" t="s">
        <v>81</v>
      </c>
      <c r="AY181" s="213" t="s">
        <v>120</v>
      </c>
      <c r="BK181" s="215">
        <f>SUM(BK182:BK204)</f>
        <v>0</v>
      </c>
    </row>
    <row r="182" s="2" customFormat="1" ht="16.5" customHeight="1">
      <c r="A182" s="38"/>
      <c r="B182" s="39"/>
      <c r="C182" s="218" t="s">
        <v>234</v>
      </c>
      <c r="D182" s="218" t="s">
        <v>122</v>
      </c>
      <c r="E182" s="219" t="s">
        <v>235</v>
      </c>
      <c r="F182" s="220" t="s">
        <v>236</v>
      </c>
      <c r="G182" s="221" t="s">
        <v>125</v>
      </c>
      <c r="H182" s="222">
        <v>3.8500000000000001</v>
      </c>
      <c r="I182" s="223"/>
      <c r="J182" s="224">
        <f>ROUND(I182*H182,2)</f>
        <v>0</v>
      </c>
      <c r="K182" s="220" t="s">
        <v>126</v>
      </c>
      <c r="L182" s="44"/>
      <c r="M182" s="225" t="s">
        <v>1</v>
      </c>
      <c r="N182" s="226" t="s">
        <v>38</v>
      </c>
      <c r="O182" s="91"/>
      <c r="P182" s="227">
        <f>O182*H182</f>
        <v>0</v>
      </c>
      <c r="Q182" s="227">
        <v>0.253</v>
      </c>
      <c r="R182" s="227">
        <f>Q182*H182</f>
        <v>0.97405000000000008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127</v>
      </c>
      <c r="AT182" s="229" t="s">
        <v>122</v>
      </c>
      <c r="AU182" s="229" t="s">
        <v>83</v>
      </c>
      <c r="AY182" s="17" t="s">
        <v>120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81</v>
      </c>
      <c r="BK182" s="230">
        <f>ROUND(I182*H182,2)</f>
        <v>0</v>
      </c>
      <c r="BL182" s="17" t="s">
        <v>127</v>
      </c>
      <c r="BM182" s="229" t="s">
        <v>237</v>
      </c>
    </row>
    <row r="183" s="13" customFormat="1">
      <c r="A183" s="13"/>
      <c r="B183" s="231"/>
      <c r="C183" s="232"/>
      <c r="D183" s="233" t="s">
        <v>129</v>
      </c>
      <c r="E183" s="234" t="s">
        <v>1</v>
      </c>
      <c r="F183" s="235" t="s">
        <v>238</v>
      </c>
      <c r="G183" s="232"/>
      <c r="H183" s="236">
        <v>3.8500000000000001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129</v>
      </c>
      <c r="AU183" s="242" t="s">
        <v>83</v>
      </c>
      <c r="AV183" s="13" t="s">
        <v>83</v>
      </c>
      <c r="AW183" s="13" t="s">
        <v>30</v>
      </c>
      <c r="AX183" s="13" t="s">
        <v>81</v>
      </c>
      <c r="AY183" s="242" t="s">
        <v>120</v>
      </c>
    </row>
    <row r="184" s="2" customFormat="1" ht="16.5" customHeight="1">
      <c r="A184" s="38"/>
      <c r="B184" s="39"/>
      <c r="C184" s="218" t="s">
        <v>7</v>
      </c>
      <c r="D184" s="218" t="s">
        <v>122</v>
      </c>
      <c r="E184" s="219" t="s">
        <v>239</v>
      </c>
      <c r="F184" s="220" t="s">
        <v>240</v>
      </c>
      <c r="G184" s="221" t="s">
        <v>125</v>
      </c>
      <c r="H184" s="222">
        <v>3.1699999999999999</v>
      </c>
      <c r="I184" s="223"/>
      <c r="J184" s="224">
        <f>ROUND(I184*H184,2)</f>
        <v>0</v>
      </c>
      <c r="K184" s="220" t="s">
        <v>126</v>
      </c>
      <c r="L184" s="44"/>
      <c r="M184" s="225" t="s">
        <v>1</v>
      </c>
      <c r="N184" s="226" t="s">
        <v>38</v>
      </c>
      <c r="O184" s="91"/>
      <c r="P184" s="227">
        <f>O184*H184</f>
        <v>0</v>
      </c>
      <c r="Q184" s="227">
        <v>0.39100000000000001</v>
      </c>
      <c r="R184" s="227">
        <f>Q184*H184</f>
        <v>1.2394700000000001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127</v>
      </c>
      <c r="AT184" s="229" t="s">
        <v>122</v>
      </c>
      <c r="AU184" s="229" t="s">
        <v>83</v>
      </c>
      <c r="AY184" s="17" t="s">
        <v>120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81</v>
      </c>
      <c r="BK184" s="230">
        <f>ROUND(I184*H184,2)</f>
        <v>0</v>
      </c>
      <c r="BL184" s="17" t="s">
        <v>127</v>
      </c>
      <c r="BM184" s="229" t="s">
        <v>241</v>
      </c>
    </row>
    <row r="185" s="13" customFormat="1">
      <c r="A185" s="13"/>
      <c r="B185" s="231"/>
      <c r="C185" s="232"/>
      <c r="D185" s="233" t="s">
        <v>129</v>
      </c>
      <c r="E185" s="234" t="s">
        <v>1</v>
      </c>
      <c r="F185" s="235" t="s">
        <v>242</v>
      </c>
      <c r="G185" s="232"/>
      <c r="H185" s="236">
        <v>3.1699999999999999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129</v>
      </c>
      <c r="AU185" s="242" t="s">
        <v>83</v>
      </c>
      <c r="AV185" s="13" t="s">
        <v>83</v>
      </c>
      <c r="AW185" s="13" t="s">
        <v>30</v>
      </c>
      <c r="AX185" s="13" t="s">
        <v>81</v>
      </c>
      <c r="AY185" s="242" t="s">
        <v>120</v>
      </c>
    </row>
    <row r="186" s="2" customFormat="1" ht="16.5" customHeight="1">
      <c r="A186" s="38"/>
      <c r="B186" s="39"/>
      <c r="C186" s="218" t="s">
        <v>243</v>
      </c>
      <c r="D186" s="218" t="s">
        <v>122</v>
      </c>
      <c r="E186" s="219" t="s">
        <v>244</v>
      </c>
      <c r="F186" s="220" t="s">
        <v>245</v>
      </c>
      <c r="G186" s="221" t="s">
        <v>125</v>
      </c>
      <c r="H186" s="222">
        <v>230.05000000000001</v>
      </c>
      <c r="I186" s="223"/>
      <c r="J186" s="224">
        <f>ROUND(I186*H186,2)</f>
        <v>0</v>
      </c>
      <c r="K186" s="220" t="s">
        <v>126</v>
      </c>
      <c r="L186" s="44"/>
      <c r="M186" s="225" t="s">
        <v>1</v>
      </c>
      <c r="N186" s="226" t="s">
        <v>38</v>
      </c>
      <c r="O186" s="91"/>
      <c r="P186" s="227">
        <f>O186*H186</f>
        <v>0</v>
      </c>
      <c r="Q186" s="227">
        <v>0.46000000000000002</v>
      </c>
      <c r="R186" s="227">
        <f>Q186*H186</f>
        <v>105.82300000000001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127</v>
      </c>
      <c r="AT186" s="229" t="s">
        <v>122</v>
      </c>
      <c r="AU186" s="229" t="s">
        <v>83</v>
      </c>
      <c r="AY186" s="17" t="s">
        <v>120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81</v>
      </c>
      <c r="BK186" s="230">
        <f>ROUND(I186*H186,2)</f>
        <v>0</v>
      </c>
      <c r="BL186" s="17" t="s">
        <v>127</v>
      </c>
      <c r="BM186" s="229" t="s">
        <v>246</v>
      </c>
    </row>
    <row r="187" s="13" customFormat="1">
      <c r="A187" s="13"/>
      <c r="B187" s="231"/>
      <c r="C187" s="232"/>
      <c r="D187" s="233" t="s">
        <v>129</v>
      </c>
      <c r="E187" s="234" t="s">
        <v>1</v>
      </c>
      <c r="F187" s="235" t="s">
        <v>247</v>
      </c>
      <c r="G187" s="232"/>
      <c r="H187" s="236">
        <v>99.069999999999993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129</v>
      </c>
      <c r="AU187" s="242" t="s">
        <v>83</v>
      </c>
      <c r="AV187" s="13" t="s">
        <v>83</v>
      </c>
      <c r="AW187" s="13" t="s">
        <v>30</v>
      </c>
      <c r="AX187" s="13" t="s">
        <v>73</v>
      </c>
      <c r="AY187" s="242" t="s">
        <v>120</v>
      </c>
    </row>
    <row r="188" s="13" customFormat="1">
      <c r="A188" s="13"/>
      <c r="B188" s="231"/>
      <c r="C188" s="232"/>
      <c r="D188" s="233" t="s">
        <v>129</v>
      </c>
      <c r="E188" s="234" t="s">
        <v>1</v>
      </c>
      <c r="F188" s="235" t="s">
        <v>248</v>
      </c>
      <c r="G188" s="232"/>
      <c r="H188" s="236">
        <v>130.97999999999999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129</v>
      </c>
      <c r="AU188" s="242" t="s">
        <v>83</v>
      </c>
      <c r="AV188" s="13" t="s">
        <v>83</v>
      </c>
      <c r="AW188" s="13" t="s">
        <v>30</v>
      </c>
      <c r="AX188" s="13" t="s">
        <v>73</v>
      </c>
      <c r="AY188" s="242" t="s">
        <v>120</v>
      </c>
    </row>
    <row r="189" s="14" customFormat="1">
      <c r="A189" s="14"/>
      <c r="B189" s="243"/>
      <c r="C189" s="244"/>
      <c r="D189" s="233" t="s">
        <v>129</v>
      </c>
      <c r="E189" s="245" t="s">
        <v>1</v>
      </c>
      <c r="F189" s="246" t="s">
        <v>132</v>
      </c>
      <c r="G189" s="244"/>
      <c r="H189" s="247">
        <v>230.04999999999998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129</v>
      </c>
      <c r="AU189" s="253" t="s">
        <v>83</v>
      </c>
      <c r="AV189" s="14" t="s">
        <v>127</v>
      </c>
      <c r="AW189" s="14" t="s">
        <v>30</v>
      </c>
      <c r="AX189" s="14" t="s">
        <v>81</v>
      </c>
      <c r="AY189" s="253" t="s">
        <v>120</v>
      </c>
    </row>
    <row r="190" s="2" customFormat="1" ht="33" customHeight="1">
      <c r="A190" s="38"/>
      <c r="B190" s="39"/>
      <c r="C190" s="218" t="s">
        <v>249</v>
      </c>
      <c r="D190" s="218" t="s">
        <v>122</v>
      </c>
      <c r="E190" s="219" t="s">
        <v>250</v>
      </c>
      <c r="F190" s="220" t="s">
        <v>251</v>
      </c>
      <c r="G190" s="221" t="s">
        <v>125</v>
      </c>
      <c r="H190" s="222">
        <v>3.1699999999999999</v>
      </c>
      <c r="I190" s="223"/>
      <c r="J190" s="224">
        <f>ROUND(I190*H190,2)</f>
        <v>0</v>
      </c>
      <c r="K190" s="220" t="s">
        <v>126</v>
      </c>
      <c r="L190" s="44"/>
      <c r="M190" s="225" t="s">
        <v>1</v>
      </c>
      <c r="N190" s="226" t="s">
        <v>38</v>
      </c>
      <c r="O190" s="91"/>
      <c r="P190" s="227">
        <f>O190*H190</f>
        <v>0</v>
      </c>
      <c r="Q190" s="227">
        <v>0.13188</v>
      </c>
      <c r="R190" s="227">
        <f>Q190*H190</f>
        <v>0.41805959999999998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127</v>
      </c>
      <c r="AT190" s="229" t="s">
        <v>122</v>
      </c>
      <c r="AU190" s="229" t="s">
        <v>83</v>
      </c>
      <c r="AY190" s="17" t="s">
        <v>120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81</v>
      </c>
      <c r="BK190" s="230">
        <f>ROUND(I190*H190,2)</f>
        <v>0</v>
      </c>
      <c r="BL190" s="17" t="s">
        <v>127</v>
      </c>
      <c r="BM190" s="229" t="s">
        <v>252</v>
      </c>
    </row>
    <row r="191" s="2" customFormat="1">
      <c r="A191" s="38"/>
      <c r="B191" s="39"/>
      <c r="C191" s="218" t="s">
        <v>253</v>
      </c>
      <c r="D191" s="218" t="s">
        <v>122</v>
      </c>
      <c r="E191" s="219" t="s">
        <v>254</v>
      </c>
      <c r="F191" s="220" t="s">
        <v>255</v>
      </c>
      <c r="G191" s="221" t="s">
        <v>125</v>
      </c>
      <c r="H191" s="222">
        <v>3.1699999999999999</v>
      </c>
      <c r="I191" s="223"/>
      <c r="J191" s="224">
        <f>ROUND(I191*H191,2)</f>
        <v>0</v>
      </c>
      <c r="K191" s="220" t="s">
        <v>126</v>
      </c>
      <c r="L191" s="44"/>
      <c r="M191" s="225" t="s">
        <v>1</v>
      </c>
      <c r="N191" s="226" t="s">
        <v>38</v>
      </c>
      <c r="O191" s="91"/>
      <c r="P191" s="227">
        <f>O191*H191</f>
        <v>0</v>
      </c>
      <c r="Q191" s="227">
        <v>0.00034000000000000002</v>
      </c>
      <c r="R191" s="227">
        <f>Q191*H191</f>
        <v>0.0010778000000000001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127</v>
      </c>
      <c r="AT191" s="229" t="s">
        <v>122</v>
      </c>
      <c r="AU191" s="229" t="s">
        <v>83</v>
      </c>
      <c r="AY191" s="17" t="s">
        <v>120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81</v>
      </c>
      <c r="BK191" s="230">
        <f>ROUND(I191*H191,2)</f>
        <v>0</v>
      </c>
      <c r="BL191" s="17" t="s">
        <v>127</v>
      </c>
      <c r="BM191" s="229" t="s">
        <v>256</v>
      </c>
    </row>
    <row r="192" s="13" customFormat="1">
      <c r="A192" s="13"/>
      <c r="B192" s="231"/>
      <c r="C192" s="232"/>
      <c r="D192" s="233" t="s">
        <v>129</v>
      </c>
      <c r="E192" s="234" t="s">
        <v>1</v>
      </c>
      <c r="F192" s="235" t="s">
        <v>257</v>
      </c>
      <c r="G192" s="232"/>
      <c r="H192" s="236">
        <v>3.1699999999999999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129</v>
      </c>
      <c r="AU192" s="242" t="s">
        <v>83</v>
      </c>
      <c r="AV192" s="13" t="s">
        <v>83</v>
      </c>
      <c r="AW192" s="13" t="s">
        <v>30</v>
      </c>
      <c r="AX192" s="13" t="s">
        <v>81</v>
      </c>
      <c r="AY192" s="242" t="s">
        <v>120</v>
      </c>
    </row>
    <row r="193" s="2" customFormat="1">
      <c r="A193" s="38"/>
      <c r="B193" s="39"/>
      <c r="C193" s="218" t="s">
        <v>258</v>
      </c>
      <c r="D193" s="218" t="s">
        <v>122</v>
      </c>
      <c r="E193" s="219" t="s">
        <v>259</v>
      </c>
      <c r="F193" s="220" t="s">
        <v>260</v>
      </c>
      <c r="G193" s="221" t="s">
        <v>125</v>
      </c>
      <c r="H193" s="222">
        <v>3.1699999999999999</v>
      </c>
      <c r="I193" s="223"/>
      <c r="J193" s="224">
        <f>ROUND(I193*H193,2)</f>
        <v>0</v>
      </c>
      <c r="K193" s="220" t="s">
        <v>126</v>
      </c>
      <c r="L193" s="44"/>
      <c r="M193" s="225" t="s">
        <v>1</v>
      </c>
      <c r="N193" s="226" t="s">
        <v>38</v>
      </c>
      <c r="O193" s="91"/>
      <c r="P193" s="227">
        <f>O193*H193</f>
        <v>0</v>
      </c>
      <c r="Q193" s="227">
        <v>0.00031</v>
      </c>
      <c r="R193" s="227">
        <f>Q193*H193</f>
        <v>0.00098269999999999998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127</v>
      </c>
      <c r="AT193" s="229" t="s">
        <v>122</v>
      </c>
      <c r="AU193" s="229" t="s">
        <v>83</v>
      </c>
      <c r="AY193" s="17" t="s">
        <v>120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127</v>
      </c>
      <c r="BM193" s="229" t="s">
        <v>261</v>
      </c>
    </row>
    <row r="194" s="2" customFormat="1" ht="33" customHeight="1">
      <c r="A194" s="38"/>
      <c r="B194" s="39"/>
      <c r="C194" s="218" t="s">
        <v>262</v>
      </c>
      <c r="D194" s="218" t="s">
        <v>122</v>
      </c>
      <c r="E194" s="219" t="s">
        <v>263</v>
      </c>
      <c r="F194" s="220" t="s">
        <v>264</v>
      </c>
      <c r="G194" s="221" t="s">
        <v>125</v>
      </c>
      <c r="H194" s="222">
        <v>3.1699999999999999</v>
      </c>
      <c r="I194" s="223"/>
      <c r="J194" s="224">
        <f>ROUND(I194*H194,2)</f>
        <v>0</v>
      </c>
      <c r="K194" s="220" t="s">
        <v>126</v>
      </c>
      <c r="L194" s="44"/>
      <c r="M194" s="225" t="s">
        <v>1</v>
      </c>
      <c r="N194" s="226" t="s">
        <v>38</v>
      </c>
      <c r="O194" s="91"/>
      <c r="P194" s="227">
        <f>O194*H194</f>
        <v>0</v>
      </c>
      <c r="Q194" s="227">
        <v>0.12966</v>
      </c>
      <c r="R194" s="227">
        <f>Q194*H194</f>
        <v>0.4110222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127</v>
      </c>
      <c r="AT194" s="229" t="s">
        <v>122</v>
      </c>
      <c r="AU194" s="229" t="s">
        <v>83</v>
      </c>
      <c r="AY194" s="17" t="s">
        <v>120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81</v>
      </c>
      <c r="BK194" s="230">
        <f>ROUND(I194*H194,2)</f>
        <v>0</v>
      </c>
      <c r="BL194" s="17" t="s">
        <v>127</v>
      </c>
      <c r="BM194" s="229" t="s">
        <v>265</v>
      </c>
    </row>
    <row r="195" s="2" customFormat="1">
      <c r="A195" s="38"/>
      <c r="B195" s="39"/>
      <c r="C195" s="218" t="s">
        <v>266</v>
      </c>
      <c r="D195" s="218" t="s">
        <v>122</v>
      </c>
      <c r="E195" s="219" t="s">
        <v>267</v>
      </c>
      <c r="F195" s="220" t="s">
        <v>268</v>
      </c>
      <c r="G195" s="221" t="s">
        <v>125</v>
      </c>
      <c r="H195" s="222">
        <v>102.92</v>
      </c>
      <c r="I195" s="223"/>
      <c r="J195" s="224">
        <f>ROUND(I195*H195,2)</f>
        <v>0</v>
      </c>
      <c r="K195" s="220" t="s">
        <v>126</v>
      </c>
      <c r="L195" s="44"/>
      <c r="M195" s="225" t="s">
        <v>1</v>
      </c>
      <c r="N195" s="226" t="s">
        <v>38</v>
      </c>
      <c r="O195" s="91"/>
      <c r="P195" s="227">
        <f>O195*H195</f>
        <v>0</v>
      </c>
      <c r="Q195" s="227">
        <v>0.084250000000000005</v>
      </c>
      <c r="R195" s="227">
        <f>Q195*H195</f>
        <v>8.6710100000000008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127</v>
      </c>
      <c r="AT195" s="229" t="s">
        <v>122</v>
      </c>
      <c r="AU195" s="229" t="s">
        <v>83</v>
      </c>
      <c r="AY195" s="17" t="s">
        <v>120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81</v>
      </c>
      <c r="BK195" s="230">
        <f>ROUND(I195*H195,2)</f>
        <v>0</v>
      </c>
      <c r="BL195" s="17" t="s">
        <v>127</v>
      </c>
      <c r="BM195" s="229" t="s">
        <v>269</v>
      </c>
    </row>
    <row r="196" s="13" customFormat="1">
      <c r="A196" s="13"/>
      <c r="B196" s="231"/>
      <c r="C196" s="232"/>
      <c r="D196" s="233" t="s">
        <v>129</v>
      </c>
      <c r="E196" s="234" t="s">
        <v>1</v>
      </c>
      <c r="F196" s="235" t="s">
        <v>270</v>
      </c>
      <c r="G196" s="232"/>
      <c r="H196" s="236">
        <v>99.069999999999993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129</v>
      </c>
      <c r="AU196" s="242" t="s">
        <v>83</v>
      </c>
      <c r="AV196" s="13" t="s">
        <v>83</v>
      </c>
      <c r="AW196" s="13" t="s">
        <v>30</v>
      </c>
      <c r="AX196" s="13" t="s">
        <v>73</v>
      </c>
      <c r="AY196" s="242" t="s">
        <v>120</v>
      </c>
    </row>
    <row r="197" s="13" customFormat="1">
      <c r="A197" s="13"/>
      <c r="B197" s="231"/>
      <c r="C197" s="232"/>
      <c r="D197" s="233" t="s">
        <v>129</v>
      </c>
      <c r="E197" s="234" t="s">
        <v>1</v>
      </c>
      <c r="F197" s="235" t="s">
        <v>238</v>
      </c>
      <c r="G197" s="232"/>
      <c r="H197" s="236">
        <v>3.8500000000000001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129</v>
      </c>
      <c r="AU197" s="242" t="s">
        <v>83</v>
      </c>
      <c r="AV197" s="13" t="s">
        <v>83</v>
      </c>
      <c r="AW197" s="13" t="s">
        <v>30</v>
      </c>
      <c r="AX197" s="13" t="s">
        <v>73</v>
      </c>
      <c r="AY197" s="242" t="s">
        <v>120</v>
      </c>
    </row>
    <row r="198" s="14" customFormat="1">
      <c r="A198" s="14"/>
      <c r="B198" s="243"/>
      <c r="C198" s="244"/>
      <c r="D198" s="233" t="s">
        <v>129</v>
      </c>
      <c r="E198" s="245" t="s">
        <v>1</v>
      </c>
      <c r="F198" s="246" t="s">
        <v>132</v>
      </c>
      <c r="G198" s="244"/>
      <c r="H198" s="247">
        <v>102.91999999999999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129</v>
      </c>
      <c r="AU198" s="253" t="s">
        <v>83</v>
      </c>
      <c r="AV198" s="14" t="s">
        <v>127</v>
      </c>
      <c r="AW198" s="14" t="s">
        <v>30</v>
      </c>
      <c r="AX198" s="14" t="s">
        <v>81</v>
      </c>
      <c r="AY198" s="253" t="s">
        <v>120</v>
      </c>
    </row>
    <row r="199" s="2" customFormat="1" ht="21.75" customHeight="1">
      <c r="A199" s="38"/>
      <c r="B199" s="39"/>
      <c r="C199" s="264" t="s">
        <v>271</v>
      </c>
      <c r="D199" s="264" t="s">
        <v>204</v>
      </c>
      <c r="E199" s="265" t="s">
        <v>272</v>
      </c>
      <c r="F199" s="266" t="s">
        <v>273</v>
      </c>
      <c r="G199" s="267" t="s">
        <v>125</v>
      </c>
      <c r="H199" s="268">
        <v>97.629999999999995</v>
      </c>
      <c r="I199" s="269"/>
      <c r="J199" s="270">
        <f>ROUND(I199*H199,2)</f>
        <v>0</v>
      </c>
      <c r="K199" s="266" t="s">
        <v>126</v>
      </c>
      <c r="L199" s="271"/>
      <c r="M199" s="272" t="s">
        <v>1</v>
      </c>
      <c r="N199" s="273" t="s">
        <v>38</v>
      </c>
      <c r="O199" s="91"/>
      <c r="P199" s="227">
        <f>O199*H199</f>
        <v>0</v>
      </c>
      <c r="Q199" s="227">
        <v>0.13100000000000001</v>
      </c>
      <c r="R199" s="227">
        <f>Q199*H199</f>
        <v>12.789529999999999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167</v>
      </c>
      <c r="AT199" s="229" t="s">
        <v>204</v>
      </c>
      <c r="AU199" s="229" t="s">
        <v>83</v>
      </c>
      <c r="AY199" s="17" t="s">
        <v>120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81</v>
      </c>
      <c r="BK199" s="230">
        <f>ROUND(I199*H199,2)</f>
        <v>0</v>
      </c>
      <c r="BL199" s="17" t="s">
        <v>127</v>
      </c>
      <c r="BM199" s="229" t="s">
        <v>274</v>
      </c>
    </row>
    <row r="200" s="13" customFormat="1">
      <c r="A200" s="13"/>
      <c r="B200" s="231"/>
      <c r="C200" s="232"/>
      <c r="D200" s="233" t="s">
        <v>129</v>
      </c>
      <c r="E200" s="234" t="s">
        <v>1</v>
      </c>
      <c r="F200" s="235" t="s">
        <v>275</v>
      </c>
      <c r="G200" s="232"/>
      <c r="H200" s="236">
        <v>72.120000000000005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129</v>
      </c>
      <c r="AU200" s="242" t="s">
        <v>83</v>
      </c>
      <c r="AV200" s="13" t="s">
        <v>83</v>
      </c>
      <c r="AW200" s="13" t="s">
        <v>30</v>
      </c>
      <c r="AX200" s="13" t="s">
        <v>73</v>
      </c>
      <c r="AY200" s="242" t="s">
        <v>120</v>
      </c>
    </row>
    <row r="201" s="13" customFormat="1">
      <c r="A201" s="13"/>
      <c r="B201" s="231"/>
      <c r="C201" s="232"/>
      <c r="D201" s="233" t="s">
        <v>129</v>
      </c>
      <c r="E201" s="234" t="s">
        <v>1</v>
      </c>
      <c r="F201" s="235" t="s">
        <v>276</v>
      </c>
      <c r="G201" s="232"/>
      <c r="H201" s="236">
        <v>25.510000000000002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129</v>
      </c>
      <c r="AU201" s="242" t="s">
        <v>83</v>
      </c>
      <c r="AV201" s="13" t="s">
        <v>83</v>
      </c>
      <c r="AW201" s="13" t="s">
        <v>30</v>
      </c>
      <c r="AX201" s="13" t="s">
        <v>73</v>
      </c>
      <c r="AY201" s="242" t="s">
        <v>120</v>
      </c>
    </row>
    <row r="202" s="14" customFormat="1">
      <c r="A202" s="14"/>
      <c r="B202" s="243"/>
      <c r="C202" s="244"/>
      <c r="D202" s="233" t="s">
        <v>129</v>
      </c>
      <c r="E202" s="245" t="s">
        <v>1</v>
      </c>
      <c r="F202" s="246" t="s">
        <v>132</v>
      </c>
      <c r="G202" s="244"/>
      <c r="H202" s="247">
        <v>97.63000000000001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129</v>
      </c>
      <c r="AU202" s="253" t="s">
        <v>83</v>
      </c>
      <c r="AV202" s="14" t="s">
        <v>127</v>
      </c>
      <c r="AW202" s="14" t="s">
        <v>30</v>
      </c>
      <c r="AX202" s="14" t="s">
        <v>81</v>
      </c>
      <c r="AY202" s="253" t="s">
        <v>120</v>
      </c>
    </row>
    <row r="203" s="2" customFormat="1">
      <c r="A203" s="38"/>
      <c r="B203" s="39"/>
      <c r="C203" s="264" t="s">
        <v>277</v>
      </c>
      <c r="D203" s="264" t="s">
        <v>204</v>
      </c>
      <c r="E203" s="265" t="s">
        <v>278</v>
      </c>
      <c r="F203" s="266" t="s">
        <v>279</v>
      </c>
      <c r="G203" s="267" t="s">
        <v>125</v>
      </c>
      <c r="H203" s="268">
        <v>1.44</v>
      </c>
      <c r="I203" s="269"/>
      <c r="J203" s="270">
        <f>ROUND(I203*H203,2)</f>
        <v>0</v>
      </c>
      <c r="K203" s="266" t="s">
        <v>126</v>
      </c>
      <c r="L203" s="271"/>
      <c r="M203" s="272" t="s">
        <v>1</v>
      </c>
      <c r="N203" s="273" t="s">
        <v>38</v>
      </c>
      <c r="O203" s="91"/>
      <c r="P203" s="227">
        <f>O203*H203</f>
        <v>0</v>
      </c>
      <c r="Q203" s="227">
        <v>0.13100000000000001</v>
      </c>
      <c r="R203" s="227">
        <f>Q203*H203</f>
        <v>0.18864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167</v>
      </c>
      <c r="AT203" s="229" t="s">
        <v>204</v>
      </c>
      <c r="AU203" s="229" t="s">
        <v>83</v>
      </c>
      <c r="AY203" s="17" t="s">
        <v>120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81</v>
      </c>
      <c r="BK203" s="230">
        <f>ROUND(I203*H203,2)</f>
        <v>0</v>
      </c>
      <c r="BL203" s="17" t="s">
        <v>127</v>
      </c>
      <c r="BM203" s="229" t="s">
        <v>280</v>
      </c>
    </row>
    <row r="204" s="13" customFormat="1">
      <c r="A204" s="13"/>
      <c r="B204" s="231"/>
      <c r="C204" s="232"/>
      <c r="D204" s="233" t="s">
        <v>129</v>
      </c>
      <c r="E204" s="234" t="s">
        <v>1</v>
      </c>
      <c r="F204" s="235" t="s">
        <v>281</v>
      </c>
      <c r="G204" s="232"/>
      <c r="H204" s="236">
        <v>1.44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129</v>
      </c>
      <c r="AU204" s="242" t="s">
        <v>83</v>
      </c>
      <c r="AV204" s="13" t="s">
        <v>83</v>
      </c>
      <c r="AW204" s="13" t="s">
        <v>30</v>
      </c>
      <c r="AX204" s="13" t="s">
        <v>81</v>
      </c>
      <c r="AY204" s="242" t="s">
        <v>120</v>
      </c>
    </row>
    <row r="205" s="12" customFormat="1" ht="22.8" customHeight="1">
      <c r="A205" s="12"/>
      <c r="B205" s="202"/>
      <c r="C205" s="203"/>
      <c r="D205" s="204" t="s">
        <v>72</v>
      </c>
      <c r="E205" s="216" t="s">
        <v>175</v>
      </c>
      <c r="F205" s="216" t="s">
        <v>282</v>
      </c>
      <c r="G205" s="203"/>
      <c r="H205" s="203"/>
      <c r="I205" s="206"/>
      <c r="J205" s="217">
        <f>BK205</f>
        <v>0</v>
      </c>
      <c r="K205" s="203"/>
      <c r="L205" s="208"/>
      <c r="M205" s="209"/>
      <c r="N205" s="210"/>
      <c r="O205" s="210"/>
      <c r="P205" s="211">
        <f>SUM(P206:P223)</f>
        <v>0</v>
      </c>
      <c r="Q205" s="210"/>
      <c r="R205" s="211">
        <f>SUM(R206:R223)</f>
        <v>23.577619260000002</v>
      </c>
      <c r="S205" s="210"/>
      <c r="T205" s="212">
        <f>SUM(T206:T223)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3" t="s">
        <v>81</v>
      </c>
      <c r="AT205" s="214" t="s">
        <v>72</v>
      </c>
      <c r="AU205" s="214" t="s">
        <v>81</v>
      </c>
      <c r="AY205" s="213" t="s">
        <v>120</v>
      </c>
      <c r="BK205" s="215">
        <f>SUM(BK206:BK223)</f>
        <v>0</v>
      </c>
    </row>
    <row r="206" s="2" customFormat="1" ht="33" customHeight="1">
      <c r="A206" s="38"/>
      <c r="B206" s="39"/>
      <c r="C206" s="218" t="s">
        <v>283</v>
      </c>
      <c r="D206" s="218" t="s">
        <v>122</v>
      </c>
      <c r="E206" s="219" t="s">
        <v>284</v>
      </c>
      <c r="F206" s="220" t="s">
        <v>285</v>
      </c>
      <c r="G206" s="221" t="s">
        <v>144</v>
      </c>
      <c r="H206" s="222">
        <v>6.2999999999999998</v>
      </c>
      <c r="I206" s="223"/>
      <c r="J206" s="224">
        <f>ROUND(I206*H206,2)</f>
        <v>0</v>
      </c>
      <c r="K206" s="220" t="s">
        <v>126</v>
      </c>
      <c r="L206" s="44"/>
      <c r="M206" s="225" t="s">
        <v>1</v>
      </c>
      <c r="N206" s="226" t="s">
        <v>38</v>
      </c>
      <c r="O206" s="91"/>
      <c r="P206" s="227">
        <f>O206*H206</f>
        <v>0</v>
      </c>
      <c r="Q206" s="227">
        <v>0.15540000000000001</v>
      </c>
      <c r="R206" s="227">
        <f>Q206*H206</f>
        <v>0.97902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127</v>
      </c>
      <c r="AT206" s="229" t="s">
        <v>122</v>
      </c>
      <c r="AU206" s="229" t="s">
        <v>83</v>
      </c>
      <c r="AY206" s="17" t="s">
        <v>120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81</v>
      </c>
      <c r="BK206" s="230">
        <f>ROUND(I206*H206,2)</f>
        <v>0</v>
      </c>
      <c r="BL206" s="17" t="s">
        <v>127</v>
      </c>
      <c r="BM206" s="229" t="s">
        <v>286</v>
      </c>
    </row>
    <row r="207" s="2" customFormat="1">
      <c r="A207" s="38"/>
      <c r="B207" s="39"/>
      <c r="C207" s="264" t="s">
        <v>287</v>
      </c>
      <c r="D207" s="264" t="s">
        <v>204</v>
      </c>
      <c r="E207" s="265" t="s">
        <v>288</v>
      </c>
      <c r="F207" s="266" t="s">
        <v>289</v>
      </c>
      <c r="G207" s="267" t="s">
        <v>144</v>
      </c>
      <c r="H207" s="268">
        <v>4.2999999999999998</v>
      </c>
      <c r="I207" s="269"/>
      <c r="J207" s="270">
        <f>ROUND(I207*H207,2)</f>
        <v>0</v>
      </c>
      <c r="K207" s="266" t="s">
        <v>126</v>
      </c>
      <c r="L207" s="271"/>
      <c r="M207" s="272" t="s">
        <v>1</v>
      </c>
      <c r="N207" s="273" t="s">
        <v>38</v>
      </c>
      <c r="O207" s="91"/>
      <c r="P207" s="227">
        <f>O207*H207</f>
        <v>0</v>
      </c>
      <c r="Q207" s="227">
        <v>0.048300000000000003</v>
      </c>
      <c r="R207" s="227">
        <f>Q207*H207</f>
        <v>0.20769000000000001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167</v>
      </c>
      <c r="AT207" s="229" t="s">
        <v>204</v>
      </c>
      <c r="AU207" s="229" t="s">
        <v>83</v>
      </c>
      <c r="AY207" s="17" t="s">
        <v>120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81</v>
      </c>
      <c r="BK207" s="230">
        <f>ROUND(I207*H207,2)</f>
        <v>0</v>
      </c>
      <c r="BL207" s="17" t="s">
        <v>127</v>
      </c>
      <c r="BM207" s="229" t="s">
        <v>290</v>
      </c>
    </row>
    <row r="208" s="2" customFormat="1">
      <c r="A208" s="38"/>
      <c r="B208" s="39"/>
      <c r="C208" s="264" t="s">
        <v>291</v>
      </c>
      <c r="D208" s="264" t="s">
        <v>204</v>
      </c>
      <c r="E208" s="265" t="s">
        <v>292</v>
      </c>
      <c r="F208" s="266" t="s">
        <v>293</v>
      </c>
      <c r="G208" s="267" t="s">
        <v>144</v>
      </c>
      <c r="H208" s="268">
        <v>2</v>
      </c>
      <c r="I208" s="269"/>
      <c r="J208" s="270">
        <f>ROUND(I208*H208,2)</f>
        <v>0</v>
      </c>
      <c r="K208" s="266" t="s">
        <v>126</v>
      </c>
      <c r="L208" s="271"/>
      <c r="M208" s="272" t="s">
        <v>1</v>
      </c>
      <c r="N208" s="273" t="s">
        <v>38</v>
      </c>
      <c r="O208" s="91"/>
      <c r="P208" s="227">
        <f>O208*H208</f>
        <v>0</v>
      </c>
      <c r="Q208" s="227">
        <v>0.065670000000000006</v>
      </c>
      <c r="R208" s="227">
        <f>Q208*H208</f>
        <v>0.13134000000000001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167</v>
      </c>
      <c r="AT208" s="229" t="s">
        <v>204</v>
      </c>
      <c r="AU208" s="229" t="s">
        <v>83</v>
      </c>
      <c r="AY208" s="17" t="s">
        <v>120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81</v>
      </c>
      <c r="BK208" s="230">
        <f>ROUND(I208*H208,2)</f>
        <v>0</v>
      </c>
      <c r="BL208" s="17" t="s">
        <v>127</v>
      </c>
      <c r="BM208" s="229" t="s">
        <v>294</v>
      </c>
    </row>
    <row r="209" s="13" customFormat="1">
      <c r="A209" s="13"/>
      <c r="B209" s="231"/>
      <c r="C209" s="232"/>
      <c r="D209" s="233" t="s">
        <v>129</v>
      </c>
      <c r="E209" s="234" t="s">
        <v>1</v>
      </c>
      <c r="F209" s="235" t="s">
        <v>295</v>
      </c>
      <c r="G209" s="232"/>
      <c r="H209" s="236">
        <v>1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129</v>
      </c>
      <c r="AU209" s="242" t="s">
        <v>83</v>
      </c>
      <c r="AV209" s="13" t="s">
        <v>83</v>
      </c>
      <c r="AW209" s="13" t="s">
        <v>30</v>
      </c>
      <c r="AX209" s="13" t="s">
        <v>73</v>
      </c>
      <c r="AY209" s="242" t="s">
        <v>120</v>
      </c>
    </row>
    <row r="210" s="13" customFormat="1">
      <c r="A210" s="13"/>
      <c r="B210" s="231"/>
      <c r="C210" s="232"/>
      <c r="D210" s="233" t="s">
        <v>129</v>
      </c>
      <c r="E210" s="234" t="s">
        <v>1</v>
      </c>
      <c r="F210" s="235" t="s">
        <v>296</v>
      </c>
      <c r="G210" s="232"/>
      <c r="H210" s="236">
        <v>1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129</v>
      </c>
      <c r="AU210" s="242" t="s">
        <v>83</v>
      </c>
      <c r="AV210" s="13" t="s">
        <v>83</v>
      </c>
      <c r="AW210" s="13" t="s">
        <v>30</v>
      </c>
      <c r="AX210" s="13" t="s">
        <v>73</v>
      </c>
      <c r="AY210" s="242" t="s">
        <v>120</v>
      </c>
    </row>
    <row r="211" s="14" customFormat="1">
      <c r="A211" s="14"/>
      <c r="B211" s="243"/>
      <c r="C211" s="244"/>
      <c r="D211" s="233" t="s">
        <v>129</v>
      </c>
      <c r="E211" s="245" t="s">
        <v>1</v>
      </c>
      <c r="F211" s="246" t="s">
        <v>132</v>
      </c>
      <c r="G211" s="244"/>
      <c r="H211" s="247">
        <v>2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129</v>
      </c>
      <c r="AU211" s="253" t="s">
        <v>83</v>
      </c>
      <c r="AV211" s="14" t="s">
        <v>127</v>
      </c>
      <c r="AW211" s="14" t="s">
        <v>30</v>
      </c>
      <c r="AX211" s="14" t="s">
        <v>81</v>
      </c>
      <c r="AY211" s="253" t="s">
        <v>120</v>
      </c>
    </row>
    <row r="212" s="2" customFormat="1" ht="33" customHeight="1">
      <c r="A212" s="38"/>
      <c r="B212" s="39"/>
      <c r="C212" s="218" t="s">
        <v>297</v>
      </c>
      <c r="D212" s="218" t="s">
        <v>122</v>
      </c>
      <c r="E212" s="219" t="s">
        <v>298</v>
      </c>
      <c r="F212" s="220" t="s">
        <v>299</v>
      </c>
      <c r="G212" s="221" t="s">
        <v>144</v>
      </c>
      <c r="H212" s="222">
        <v>117.59999999999999</v>
      </c>
      <c r="I212" s="223"/>
      <c r="J212" s="224">
        <f>ROUND(I212*H212,2)</f>
        <v>0</v>
      </c>
      <c r="K212" s="220" t="s">
        <v>126</v>
      </c>
      <c r="L212" s="44"/>
      <c r="M212" s="225" t="s">
        <v>1</v>
      </c>
      <c r="N212" s="226" t="s">
        <v>38</v>
      </c>
      <c r="O212" s="91"/>
      <c r="P212" s="227">
        <f>O212*H212</f>
        <v>0</v>
      </c>
      <c r="Q212" s="227">
        <v>0.1295</v>
      </c>
      <c r="R212" s="227">
        <f>Q212*H212</f>
        <v>15.229200000000001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127</v>
      </c>
      <c r="AT212" s="229" t="s">
        <v>122</v>
      </c>
      <c r="AU212" s="229" t="s">
        <v>83</v>
      </c>
      <c r="AY212" s="17" t="s">
        <v>120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81</v>
      </c>
      <c r="BK212" s="230">
        <f>ROUND(I212*H212,2)</f>
        <v>0</v>
      </c>
      <c r="BL212" s="17" t="s">
        <v>127</v>
      </c>
      <c r="BM212" s="229" t="s">
        <v>300</v>
      </c>
    </row>
    <row r="213" s="2" customFormat="1" ht="16.5" customHeight="1">
      <c r="A213" s="38"/>
      <c r="B213" s="39"/>
      <c r="C213" s="264" t="s">
        <v>301</v>
      </c>
      <c r="D213" s="264" t="s">
        <v>204</v>
      </c>
      <c r="E213" s="265" t="s">
        <v>302</v>
      </c>
      <c r="F213" s="266" t="s">
        <v>303</v>
      </c>
      <c r="G213" s="267" t="s">
        <v>144</v>
      </c>
      <c r="H213" s="268">
        <v>117.59999999999999</v>
      </c>
      <c r="I213" s="269"/>
      <c r="J213" s="270">
        <f>ROUND(I213*H213,2)</f>
        <v>0</v>
      </c>
      <c r="K213" s="266" t="s">
        <v>126</v>
      </c>
      <c r="L213" s="271"/>
      <c r="M213" s="272" t="s">
        <v>1</v>
      </c>
      <c r="N213" s="273" t="s">
        <v>38</v>
      </c>
      <c r="O213" s="91"/>
      <c r="P213" s="227">
        <f>O213*H213</f>
        <v>0</v>
      </c>
      <c r="Q213" s="227">
        <v>0.056120000000000003</v>
      </c>
      <c r="R213" s="227">
        <f>Q213*H213</f>
        <v>6.5997120000000002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167</v>
      </c>
      <c r="AT213" s="229" t="s">
        <v>204</v>
      </c>
      <c r="AU213" s="229" t="s">
        <v>83</v>
      </c>
      <c r="AY213" s="17" t="s">
        <v>120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81</v>
      </c>
      <c r="BK213" s="230">
        <f>ROUND(I213*H213,2)</f>
        <v>0</v>
      </c>
      <c r="BL213" s="17" t="s">
        <v>127</v>
      </c>
      <c r="BM213" s="229" t="s">
        <v>304</v>
      </c>
    </row>
    <row r="214" s="2" customFormat="1">
      <c r="A214" s="38"/>
      <c r="B214" s="39"/>
      <c r="C214" s="218" t="s">
        <v>305</v>
      </c>
      <c r="D214" s="218" t="s">
        <v>122</v>
      </c>
      <c r="E214" s="219" t="s">
        <v>306</v>
      </c>
      <c r="F214" s="220" t="s">
        <v>307</v>
      </c>
      <c r="G214" s="221" t="s">
        <v>151</v>
      </c>
      <c r="H214" s="222">
        <v>0.189</v>
      </c>
      <c r="I214" s="223"/>
      <c r="J214" s="224">
        <f>ROUND(I214*H214,2)</f>
        <v>0</v>
      </c>
      <c r="K214" s="220" t="s">
        <v>126</v>
      </c>
      <c r="L214" s="44"/>
      <c r="M214" s="225" t="s">
        <v>1</v>
      </c>
      <c r="N214" s="226" t="s">
        <v>38</v>
      </c>
      <c r="O214" s="91"/>
      <c r="P214" s="227">
        <f>O214*H214</f>
        <v>0</v>
      </c>
      <c r="Q214" s="227">
        <v>2.2563399999999998</v>
      </c>
      <c r="R214" s="227">
        <f>Q214*H214</f>
        <v>0.42644825999999997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127</v>
      </c>
      <c r="AT214" s="229" t="s">
        <v>122</v>
      </c>
      <c r="AU214" s="229" t="s">
        <v>83</v>
      </c>
      <c r="AY214" s="17" t="s">
        <v>120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81</v>
      </c>
      <c r="BK214" s="230">
        <f>ROUND(I214*H214,2)</f>
        <v>0</v>
      </c>
      <c r="BL214" s="17" t="s">
        <v>127</v>
      </c>
      <c r="BM214" s="229" t="s">
        <v>308</v>
      </c>
    </row>
    <row r="215" s="13" customFormat="1">
      <c r="A215" s="13"/>
      <c r="B215" s="231"/>
      <c r="C215" s="232"/>
      <c r="D215" s="233" t="s">
        <v>129</v>
      </c>
      <c r="E215" s="234" t="s">
        <v>1</v>
      </c>
      <c r="F215" s="235" t="s">
        <v>309</v>
      </c>
      <c r="G215" s="232"/>
      <c r="H215" s="236">
        <v>0.189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129</v>
      </c>
      <c r="AU215" s="242" t="s">
        <v>83</v>
      </c>
      <c r="AV215" s="13" t="s">
        <v>83</v>
      </c>
      <c r="AW215" s="13" t="s">
        <v>30</v>
      </c>
      <c r="AX215" s="13" t="s">
        <v>81</v>
      </c>
      <c r="AY215" s="242" t="s">
        <v>120</v>
      </c>
    </row>
    <row r="216" s="2" customFormat="1" ht="33" customHeight="1">
      <c r="A216" s="38"/>
      <c r="B216" s="39"/>
      <c r="C216" s="218" t="s">
        <v>310</v>
      </c>
      <c r="D216" s="218" t="s">
        <v>122</v>
      </c>
      <c r="E216" s="219" t="s">
        <v>311</v>
      </c>
      <c r="F216" s="220" t="s">
        <v>312</v>
      </c>
      <c r="G216" s="221" t="s">
        <v>144</v>
      </c>
      <c r="H216" s="222">
        <v>6.9000000000000004</v>
      </c>
      <c r="I216" s="223"/>
      <c r="J216" s="224">
        <f>ROUND(I216*H216,2)</f>
        <v>0</v>
      </c>
      <c r="K216" s="220" t="s">
        <v>126</v>
      </c>
      <c r="L216" s="44"/>
      <c r="M216" s="225" t="s">
        <v>1</v>
      </c>
      <c r="N216" s="226" t="s">
        <v>38</v>
      </c>
      <c r="O216" s="91"/>
      <c r="P216" s="227">
        <f>O216*H216</f>
        <v>0</v>
      </c>
      <c r="Q216" s="227">
        <v>0.00060999999999999997</v>
      </c>
      <c r="R216" s="227">
        <f>Q216*H216</f>
        <v>0.0042090000000000001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127</v>
      </c>
      <c r="AT216" s="229" t="s">
        <v>122</v>
      </c>
      <c r="AU216" s="229" t="s">
        <v>83</v>
      </c>
      <c r="AY216" s="17" t="s">
        <v>120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81</v>
      </c>
      <c r="BK216" s="230">
        <f>ROUND(I216*H216,2)</f>
        <v>0</v>
      </c>
      <c r="BL216" s="17" t="s">
        <v>127</v>
      </c>
      <c r="BM216" s="229" t="s">
        <v>313</v>
      </c>
    </row>
    <row r="217" s="13" customFormat="1">
      <c r="A217" s="13"/>
      <c r="B217" s="231"/>
      <c r="C217" s="232"/>
      <c r="D217" s="233" t="s">
        <v>129</v>
      </c>
      <c r="E217" s="234" t="s">
        <v>1</v>
      </c>
      <c r="F217" s="235" t="s">
        <v>314</v>
      </c>
      <c r="G217" s="232"/>
      <c r="H217" s="236">
        <v>6.9000000000000004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129</v>
      </c>
      <c r="AU217" s="242" t="s">
        <v>83</v>
      </c>
      <c r="AV217" s="13" t="s">
        <v>83</v>
      </c>
      <c r="AW217" s="13" t="s">
        <v>30</v>
      </c>
      <c r="AX217" s="13" t="s">
        <v>81</v>
      </c>
      <c r="AY217" s="242" t="s">
        <v>120</v>
      </c>
    </row>
    <row r="218" s="2" customFormat="1" ht="21.75" customHeight="1">
      <c r="A218" s="38"/>
      <c r="B218" s="39"/>
      <c r="C218" s="218" t="s">
        <v>315</v>
      </c>
      <c r="D218" s="218" t="s">
        <v>122</v>
      </c>
      <c r="E218" s="219" t="s">
        <v>316</v>
      </c>
      <c r="F218" s="220" t="s">
        <v>317</v>
      </c>
      <c r="G218" s="221" t="s">
        <v>144</v>
      </c>
      <c r="H218" s="222">
        <v>6.9000000000000004</v>
      </c>
      <c r="I218" s="223"/>
      <c r="J218" s="224">
        <f>ROUND(I218*H218,2)</f>
        <v>0</v>
      </c>
      <c r="K218" s="220" t="s">
        <v>126</v>
      </c>
      <c r="L218" s="44"/>
      <c r="M218" s="225" t="s">
        <v>1</v>
      </c>
      <c r="N218" s="226" t="s">
        <v>38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127</v>
      </c>
      <c r="AT218" s="229" t="s">
        <v>122</v>
      </c>
      <c r="AU218" s="229" t="s">
        <v>83</v>
      </c>
      <c r="AY218" s="17" t="s">
        <v>120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81</v>
      </c>
      <c r="BK218" s="230">
        <f>ROUND(I218*H218,2)</f>
        <v>0</v>
      </c>
      <c r="BL218" s="17" t="s">
        <v>127</v>
      </c>
      <c r="BM218" s="229" t="s">
        <v>318</v>
      </c>
    </row>
    <row r="219" s="13" customFormat="1">
      <c r="A219" s="13"/>
      <c r="B219" s="231"/>
      <c r="C219" s="232"/>
      <c r="D219" s="233" t="s">
        <v>129</v>
      </c>
      <c r="E219" s="234" t="s">
        <v>1</v>
      </c>
      <c r="F219" s="235" t="s">
        <v>314</v>
      </c>
      <c r="G219" s="232"/>
      <c r="H219" s="236">
        <v>6.9000000000000004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129</v>
      </c>
      <c r="AU219" s="242" t="s">
        <v>83</v>
      </c>
      <c r="AV219" s="13" t="s">
        <v>83</v>
      </c>
      <c r="AW219" s="13" t="s">
        <v>30</v>
      </c>
      <c r="AX219" s="13" t="s">
        <v>81</v>
      </c>
      <c r="AY219" s="242" t="s">
        <v>120</v>
      </c>
    </row>
    <row r="220" s="2" customFormat="1" ht="16.5" customHeight="1">
      <c r="A220" s="38"/>
      <c r="B220" s="39"/>
      <c r="C220" s="218" t="s">
        <v>319</v>
      </c>
      <c r="D220" s="218" t="s">
        <v>122</v>
      </c>
      <c r="E220" s="219" t="s">
        <v>320</v>
      </c>
      <c r="F220" s="220" t="s">
        <v>321</v>
      </c>
      <c r="G220" s="221" t="s">
        <v>144</v>
      </c>
      <c r="H220" s="222">
        <v>42.5</v>
      </c>
      <c r="I220" s="223"/>
      <c r="J220" s="224">
        <f>ROUND(I220*H220,2)</f>
        <v>0</v>
      </c>
      <c r="K220" s="220" t="s">
        <v>1</v>
      </c>
      <c r="L220" s="44"/>
      <c r="M220" s="225" t="s">
        <v>1</v>
      </c>
      <c r="N220" s="226" t="s">
        <v>38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127</v>
      </c>
      <c r="AT220" s="229" t="s">
        <v>122</v>
      </c>
      <c r="AU220" s="229" t="s">
        <v>83</v>
      </c>
      <c r="AY220" s="17" t="s">
        <v>120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81</v>
      </c>
      <c r="BK220" s="230">
        <f>ROUND(I220*H220,2)</f>
        <v>0</v>
      </c>
      <c r="BL220" s="17" t="s">
        <v>127</v>
      </c>
      <c r="BM220" s="229" t="s">
        <v>322</v>
      </c>
    </row>
    <row r="221" s="13" customFormat="1">
      <c r="A221" s="13"/>
      <c r="B221" s="231"/>
      <c r="C221" s="232"/>
      <c r="D221" s="233" t="s">
        <v>129</v>
      </c>
      <c r="E221" s="234" t="s">
        <v>1</v>
      </c>
      <c r="F221" s="235" t="s">
        <v>323</v>
      </c>
      <c r="G221" s="232"/>
      <c r="H221" s="236">
        <v>42.5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129</v>
      </c>
      <c r="AU221" s="242" t="s">
        <v>83</v>
      </c>
      <c r="AV221" s="13" t="s">
        <v>83</v>
      </c>
      <c r="AW221" s="13" t="s">
        <v>30</v>
      </c>
      <c r="AX221" s="13" t="s">
        <v>81</v>
      </c>
      <c r="AY221" s="242" t="s">
        <v>120</v>
      </c>
    </row>
    <row r="222" s="2" customFormat="1" ht="44.25" customHeight="1">
      <c r="A222" s="38"/>
      <c r="B222" s="39"/>
      <c r="C222" s="218" t="s">
        <v>324</v>
      </c>
      <c r="D222" s="218" t="s">
        <v>122</v>
      </c>
      <c r="E222" s="219" t="s">
        <v>325</v>
      </c>
      <c r="F222" s="220" t="s">
        <v>326</v>
      </c>
      <c r="G222" s="221" t="s">
        <v>327</v>
      </c>
      <c r="H222" s="222">
        <v>1</v>
      </c>
      <c r="I222" s="223"/>
      <c r="J222" s="224">
        <f>ROUND(I222*H222,2)</f>
        <v>0</v>
      </c>
      <c r="K222" s="220" t="s">
        <v>1</v>
      </c>
      <c r="L222" s="44"/>
      <c r="M222" s="225" t="s">
        <v>1</v>
      </c>
      <c r="N222" s="226" t="s">
        <v>38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127</v>
      </c>
      <c r="AT222" s="229" t="s">
        <v>122</v>
      </c>
      <c r="AU222" s="229" t="s">
        <v>83</v>
      </c>
      <c r="AY222" s="17" t="s">
        <v>120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81</v>
      </c>
      <c r="BK222" s="230">
        <f>ROUND(I222*H222,2)</f>
        <v>0</v>
      </c>
      <c r="BL222" s="17" t="s">
        <v>127</v>
      </c>
      <c r="BM222" s="229" t="s">
        <v>328</v>
      </c>
    </row>
    <row r="223" s="13" customFormat="1">
      <c r="A223" s="13"/>
      <c r="B223" s="231"/>
      <c r="C223" s="232"/>
      <c r="D223" s="233" t="s">
        <v>129</v>
      </c>
      <c r="E223" s="234" t="s">
        <v>1</v>
      </c>
      <c r="F223" s="235" t="s">
        <v>81</v>
      </c>
      <c r="G223" s="232"/>
      <c r="H223" s="236">
        <v>1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129</v>
      </c>
      <c r="AU223" s="242" t="s">
        <v>83</v>
      </c>
      <c r="AV223" s="13" t="s">
        <v>83</v>
      </c>
      <c r="AW223" s="13" t="s">
        <v>30</v>
      </c>
      <c r="AX223" s="13" t="s">
        <v>81</v>
      </c>
      <c r="AY223" s="242" t="s">
        <v>120</v>
      </c>
    </row>
    <row r="224" s="12" customFormat="1" ht="22.8" customHeight="1">
      <c r="A224" s="12"/>
      <c r="B224" s="202"/>
      <c r="C224" s="203"/>
      <c r="D224" s="204" t="s">
        <v>72</v>
      </c>
      <c r="E224" s="216" t="s">
        <v>329</v>
      </c>
      <c r="F224" s="216" t="s">
        <v>330</v>
      </c>
      <c r="G224" s="203"/>
      <c r="H224" s="203"/>
      <c r="I224" s="206"/>
      <c r="J224" s="217">
        <f>BK224</f>
        <v>0</v>
      </c>
      <c r="K224" s="203"/>
      <c r="L224" s="208"/>
      <c r="M224" s="209"/>
      <c r="N224" s="210"/>
      <c r="O224" s="210"/>
      <c r="P224" s="211">
        <f>SUM(P225:P231)</f>
        <v>0</v>
      </c>
      <c r="Q224" s="210"/>
      <c r="R224" s="211">
        <f>SUM(R225:R231)</f>
        <v>0</v>
      </c>
      <c r="S224" s="210"/>
      <c r="T224" s="212">
        <f>SUM(T225:T231)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3" t="s">
        <v>81</v>
      </c>
      <c r="AT224" s="214" t="s">
        <v>72</v>
      </c>
      <c r="AU224" s="214" t="s">
        <v>81</v>
      </c>
      <c r="AY224" s="213" t="s">
        <v>120</v>
      </c>
      <c r="BK224" s="215">
        <f>SUM(BK225:BK231)</f>
        <v>0</v>
      </c>
    </row>
    <row r="225" s="2" customFormat="1">
      <c r="A225" s="38"/>
      <c r="B225" s="39"/>
      <c r="C225" s="218" t="s">
        <v>331</v>
      </c>
      <c r="D225" s="218" t="s">
        <v>122</v>
      </c>
      <c r="E225" s="219" t="s">
        <v>332</v>
      </c>
      <c r="F225" s="220" t="s">
        <v>333</v>
      </c>
      <c r="G225" s="221" t="s">
        <v>190</v>
      </c>
      <c r="H225" s="222">
        <v>12.544000000000001</v>
      </c>
      <c r="I225" s="223"/>
      <c r="J225" s="224">
        <f>ROUND(I225*H225,2)</f>
        <v>0</v>
      </c>
      <c r="K225" s="220" t="s">
        <v>126</v>
      </c>
      <c r="L225" s="44"/>
      <c r="M225" s="225" t="s">
        <v>1</v>
      </c>
      <c r="N225" s="226" t="s">
        <v>38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127</v>
      </c>
      <c r="AT225" s="229" t="s">
        <v>122</v>
      </c>
      <c r="AU225" s="229" t="s">
        <v>83</v>
      </c>
      <c r="AY225" s="17" t="s">
        <v>120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81</v>
      </c>
      <c r="BK225" s="230">
        <f>ROUND(I225*H225,2)</f>
        <v>0</v>
      </c>
      <c r="BL225" s="17" t="s">
        <v>127</v>
      </c>
      <c r="BM225" s="229" t="s">
        <v>334</v>
      </c>
    </row>
    <row r="226" s="13" customFormat="1">
      <c r="A226" s="13"/>
      <c r="B226" s="231"/>
      <c r="C226" s="232"/>
      <c r="D226" s="233" t="s">
        <v>129</v>
      </c>
      <c r="E226" s="234" t="s">
        <v>1</v>
      </c>
      <c r="F226" s="235" t="s">
        <v>335</v>
      </c>
      <c r="G226" s="232"/>
      <c r="H226" s="236">
        <v>12.544000000000001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129</v>
      </c>
      <c r="AU226" s="242" t="s">
        <v>83</v>
      </c>
      <c r="AV226" s="13" t="s">
        <v>83</v>
      </c>
      <c r="AW226" s="13" t="s">
        <v>30</v>
      </c>
      <c r="AX226" s="13" t="s">
        <v>81</v>
      </c>
      <c r="AY226" s="242" t="s">
        <v>120</v>
      </c>
    </row>
    <row r="227" s="2" customFormat="1">
      <c r="A227" s="38"/>
      <c r="B227" s="39"/>
      <c r="C227" s="218" t="s">
        <v>336</v>
      </c>
      <c r="D227" s="218" t="s">
        <v>122</v>
      </c>
      <c r="E227" s="219" t="s">
        <v>337</v>
      </c>
      <c r="F227" s="220" t="s">
        <v>338</v>
      </c>
      <c r="G227" s="221" t="s">
        <v>190</v>
      </c>
      <c r="H227" s="222">
        <v>213.24799999999999</v>
      </c>
      <c r="I227" s="223"/>
      <c r="J227" s="224">
        <f>ROUND(I227*H227,2)</f>
        <v>0</v>
      </c>
      <c r="K227" s="220" t="s">
        <v>126</v>
      </c>
      <c r="L227" s="44"/>
      <c r="M227" s="225" t="s">
        <v>1</v>
      </c>
      <c r="N227" s="226" t="s">
        <v>38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127</v>
      </c>
      <c r="AT227" s="229" t="s">
        <v>122</v>
      </c>
      <c r="AU227" s="229" t="s">
        <v>83</v>
      </c>
      <c r="AY227" s="17" t="s">
        <v>120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81</v>
      </c>
      <c r="BK227" s="230">
        <f>ROUND(I227*H227,2)</f>
        <v>0</v>
      </c>
      <c r="BL227" s="17" t="s">
        <v>127</v>
      </c>
      <c r="BM227" s="229" t="s">
        <v>339</v>
      </c>
    </row>
    <row r="228" s="13" customFormat="1">
      <c r="A228" s="13"/>
      <c r="B228" s="231"/>
      <c r="C228" s="232"/>
      <c r="D228" s="233" t="s">
        <v>129</v>
      </c>
      <c r="E228" s="234" t="s">
        <v>1</v>
      </c>
      <c r="F228" s="235" t="s">
        <v>340</v>
      </c>
      <c r="G228" s="232"/>
      <c r="H228" s="236">
        <v>213.24799999999999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129</v>
      </c>
      <c r="AU228" s="242" t="s">
        <v>83</v>
      </c>
      <c r="AV228" s="13" t="s">
        <v>83</v>
      </c>
      <c r="AW228" s="13" t="s">
        <v>30</v>
      </c>
      <c r="AX228" s="13" t="s">
        <v>81</v>
      </c>
      <c r="AY228" s="242" t="s">
        <v>120</v>
      </c>
    </row>
    <row r="229" s="2" customFormat="1">
      <c r="A229" s="38"/>
      <c r="B229" s="39"/>
      <c r="C229" s="218" t="s">
        <v>341</v>
      </c>
      <c r="D229" s="218" t="s">
        <v>122</v>
      </c>
      <c r="E229" s="219" t="s">
        <v>342</v>
      </c>
      <c r="F229" s="220" t="s">
        <v>343</v>
      </c>
      <c r="G229" s="221" t="s">
        <v>190</v>
      </c>
      <c r="H229" s="222">
        <v>8.6129999999999995</v>
      </c>
      <c r="I229" s="223"/>
      <c r="J229" s="224">
        <f>ROUND(I229*H229,2)</f>
        <v>0</v>
      </c>
      <c r="K229" s="220" t="s">
        <v>126</v>
      </c>
      <c r="L229" s="44"/>
      <c r="M229" s="225" t="s">
        <v>1</v>
      </c>
      <c r="N229" s="226" t="s">
        <v>38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127</v>
      </c>
      <c r="AT229" s="229" t="s">
        <v>122</v>
      </c>
      <c r="AU229" s="229" t="s">
        <v>83</v>
      </c>
      <c r="AY229" s="17" t="s">
        <v>120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81</v>
      </c>
      <c r="BK229" s="230">
        <f>ROUND(I229*H229,2)</f>
        <v>0</v>
      </c>
      <c r="BL229" s="17" t="s">
        <v>127</v>
      </c>
      <c r="BM229" s="229" t="s">
        <v>344</v>
      </c>
    </row>
    <row r="230" s="2" customFormat="1" ht="44.25" customHeight="1">
      <c r="A230" s="38"/>
      <c r="B230" s="39"/>
      <c r="C230" s="218" t="s">
        <v>345</v>
      </c>
      <c r="D230" s="218" t="s">
        <v>122</v>
      </c>
      <c r="E230" s="219" t="s">
        <v>346</v>
      </c>
      <c r="F230" s="220" t="s">
        <v>347</v>
      </c>
      <c r="G230" s="221" t="s">
        <v>190</v>
      </c>
      <c r="H230" s="222">
        <v>3.2490000000000001</v>
      </c>
      <c r="I230" s="223"/>
      <c r="J230" s="224">
        <f>ROUND(I230*H230,2)</f>
        <v>0</v>
      </c>
      <c r="K230" s="220" t="s">
        <v>126</v>
      </c>
      <c r="L230" s="44"/>
      <c r="M230" s="225" t="s">
        <v>1</v>
      </c>
      <c r="N230" s="226" t="s">
        <v>38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127</v>
      </c>
      <c r="AT230" s="229" t="s">
        <v>122</v>
      </c>
      <c r="AU230" s="229" t="s">
        <v>83</v>
      </c>
      <c r="AY230" s="17" t="s">
        <v>120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81</v>
      </c>
      <c r="BK230" s="230">
        <f>ROUND(I230*H230,2)</f>
        <v>0</v>
      </c>
      <c r="BL230" s="17" t="s">
        <v>127</v>
      </c>
      <c r="BM230" s="229" t="s">
        <v>348</v>
      </c>
    </row>
    <row r="231" s="2" customFormat="1" ht="44.25" customHeight="1">
      <c r="A231" s="38"/>
      <c r="B231" s="39"/>
      <c r="C231" s="218" t="s">
        <v>349</v>
      </c>
      <c r="D231" s="218" t="s">
        <v>122</v>
      </c>
      <c r="E231" s="219" t="s">
        <v>350</v>
      </c>
      <c r="F231" s="220" t="s">
        <v>351</v>
      </c>
      <c r="G231" s="221" t="s">
        <v>190</v>
      </c>
      <c r="H231" s="222">
        <v>0.68200000000000005</v>
      </c>
      <c r="I231" s="223"/>
      <c r="J231" s="224">
        <f>ROUND(I231*H231,2)</f>
        <v>0</v>
      </c>
      <c r="K231" s="220" t="s">
        <v>126</v>
      </c>
      <c r="L231" s="44"/>
      <c r="M231" s="225" t="s">
        <v>1</v>
      </c>
      <c r="N231" s="226" t="s">
        <v>38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127</v>
      </c>
      <c r="AT231" s="229" t="s">
        <v>122</v>
      </c>
      <c r="AU231" s="229" t="s">
        <v>83</v>
      </c>
      <c r="AY231" s="17" t="s">
        <v>120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81</v>
      </c>
      <c r="BK231" s="230">
        <f>ROUND(I231*H231,2)</f>
        <v>0</v>
      </c>
      <c r="BL231" s="17" t="s">
        <v>127</v>
      </c>
      <c r="BM231" s="229" t="s">
        <v>352</v>
      </c>
    </row>
    <row r="232" s="12" customFormat="1" ht="22.8" customHeight="1">
      <c r="A232" s="12"/>
      <c r="B232" s="202"/>
      <c r="C232" s="203"/>
      <c r="D232" s="204" t="s">
        <v>72</v>
      </c>
      <c r="E232" s="216" t="s">
        <v>353</v>
      </c>
      <c r="F232" s="216" t="s">
        <v>354</v>
      </c>
      <c r="G232" s="203"/>
      <c r="H232" s="203"/>
      <c r="I232" s="206"/>
      <c r="J232" s="217">
        <f>BK232</f>
        <v>0</v>
      </c>
      <c r="K232" s="203"/>
      <c r="L232" s="208"/>
      <c r="M232" s="209"/>
      <c r="N232" s="210"/>
      <c r="O232" s="210"/>
      <c r="P232" s="211">
        <f>P233</f>
        <v>0</v>
      </c>
      <c r="Q232" s="210"/>
      <c r="R232" s="211">
        <f>R233</f>
        <v>0</v>
      </c>
      <c r="S232" s="210"/>
      <c r="T232" s="212">
        <f>T233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3" t="s">
        <v>81</v>
      </c>
      <c r="AT232" s="214" t="s">
        <v>72</v>
      </c>
      <c r="AU232" s="214" t="s">
        <v>81</v>
      </c>
      <c r="AY232" s="213" t="s">
        <v>120</v>
      </c>
      <c r="BK232" s="215">
        <f>BK233</f>
        <v>0</v>
      </c>
    </row>
    <row r="233" s="2" customFormat="1">
      <c r="A233" s="38"/>
      <c r="B233" s="39"/>
      <c r="C233" s="218" t="s">
        <v>355</v>
      </c>
      <c r="D233" s="218" t="s">
        <v>122</v>
      </c>
      <c r="E233" s="219" t="s">
        <v>356</v>
      </c>
      <c r="F233" s="220" t="s">
        <v>357</v>
      </c>
      <c r="G233" s="221" t="s">
        <v>190</v>
      </c>
      <c r="H233" s="222">
        <v>160.80699999999999</v>
      </c>
      <c r="I233" s="223"/>
      <c r="J233" s="224">
        <f>ROUND(I233*H233,2)</f>
        <v>0</v>
      </c>
      <c r="K233" s="220" t="s">
        <v>126</v>
      </c>
      <c r="L233" s="44"/>
      <c r="M233" s="274" t="s">
        <v>1</v>
      </c>
      <c r="N233" s="275" t="s">
        <v>38</v>
      </c>
      <c r="O233" s="276"/>
      <c r="P233" s="277">
        <f>O233*H233</f>
        <v>0</v>
      </c>
      <c r="Q233" s="277">
        <v>0</v>
      </c>
      <c r="R233" s="277">
        <f>Q233*H233</f>
        <v>0</v>
      </c>
      <c r="S233" s="277">
        <v>0</v>
      </c>
      <c r="T233" s="27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127</v>
      </c>
      <c r="AT233" s="229" t="s">
        <v>122</v>
      </c>
      <c r="AU233" s="229" t="s">
        <v>83</v>
      </c>
      <c r="AY233" s="17" t="s">
        <v>120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81</v>
      </c>
      <c r="BK233" s="230">
        <f>ROUND(I233*H233,2)</f>
        <v>0</v>
      </c>
      <c r="BL233" s="17" t="s">
        <v>127</v>
      </c>
      <c r="BM233" s="229" t="s">
        <v>358</v>
      </c>
    </row>
    <row r="234" s="2" customFormat="1" ht="6.96" customHeight="1">
      <c r="A234" s="38"/>
      <c r="B234" s="66"/>
      <c r="C234" s="67"/>
      <c r="D234" s="67"/>
      <c r="E234" s="67"/>
      <c r="F234" s="67"/>
      <c r="G234" s="67"/>
      <c r="H234" s="67"/>
      <c r="I234" s="67"/>
      <c r="J234" s="67"/>
      <c r="K234" s="67"/>
      <c r="L234" s="44"/>
      <c r="M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</row>
  </sheetData>
  <sheetProtection sheet="1" autoFilter="0" formatColumns="0" formatRows="0" objects="1" scenarios="1" spinCount="100000" saltValue="2iZiGveuyArRmEoInICfZUqUVNVfMma3DMkz27TAyuKjsfoaAR57P9G/8kXezO8/EMs2FdND4mauWQXfT+K0VA==" hashValue="0nTq+gXMelkeAe5+vgx4o+o9YzbEZvCPnOLuU+657cWVsrymCJOb6m3C4TQfrAirOo2o1rtxZpsNuaY2oLW52A==" algorithmName="SHA-512" password="CC35"/>
  <autoFilter ref="C122:K23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Parkoviště Mezi Mlaty, Kyjov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359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17. 4. 2021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21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21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21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ROUND((SUM(BE125:BE279)),  2)</f>
        <v>0</v>
      </c>
      <c r="G33" s="38"/>
      <c r="H33" s="38"/>
      <c r="I33" s="155">
        <v>0.20999999999999999</v>
      </c>
      <c r="J33" s="154">
        <f>ROUND(((SUM(BE125:BE279))*I33),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ROUND((SUM(BF125:BF279)),  2)</f>
        <v>0</v>
      </c>
      <c r="G34" s="38"/>
      <c r="H34" s="38"/>
      <c r="I34" s="155">
        <v>0.14999999999999999</v>
      </c>
      <c r="J34" s="154">
        <f>ROUND(((SUM(BF125:BF279))*I34),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ROUND((SUM(BG125:BG279)),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ROUND((SUM(BH125:BH279)),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ROUND((SUM(BI125:BI279)),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Parkoviště Mezi Mlaty, Kyjov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102 - Parkovací stání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17. 4. 2021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100</v>
      </c>
      <c r="E99" s="188"/>
      <c r="F99" s="188"/>
      <c r="G99" s="188"/>
      <c r="H99" s="188"/>
      <c r="I99" s="188"/>
      <c r="J99" s="189">
        <f>J192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101</v>
      </c>
      <c r="E100" s="188"/>
      <c r="F100" s="188"/>
      <c r="G100" s="188"/>
      <c r="H100" s="188"/>
      <c r="I100" s="188"/>
      <c r="J100" s="189">
        <f>J197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102</v>
      </c>
      <c r="E101" s="188"/>
      <c r="F101" s="188"/>
      <c r="G101" s="188"/>
      <c r="H101" s="188"/>
      <c r="I101" s="188"/>
      <c r="J101" s="189">
        <f>J224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103</v>
      </c>
      <c r="E102" s="188"/>
      <c r="F102" s="188"/>
      <c r="G102" s="188"/>
      <c r="H102" s="188"/>
      <c r="I102" s="188"/>
      <c r="J102" s="189">
        <f>J267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104</v>
      </c>
      <c r="E103" s="188"/>
      <c r="F103" s="188"/>
      <c r="G103" s="188"/>
      <c r="H103" s="188"/>
      <c r="I103" s="188"/>
      <c r="J103" s="189">
        <f>J275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360</v>
      </c>
      <c r="E104" s="182"/>
      <c r="F104" s="182"/>
      <c r="G104" s="182"/>
      <c r="H104" s="182"/>
      <c r="I104" s="182"/>
      <c r="J104" s="183">
        <f>J277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361</v>
      </c>
      <c r="E105" s="188"/>
      <c r="F105" s="188"/>
      <c r="G105" s="188"/>
      <c r="H105" s="188"/>
      <c r="I105" s="188"/>
      <c r="J105" s="189">
        <f>J278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105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Parkoviště Mezi Mlaty, Kyjov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91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 102 - Parkovací stání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 xml:space="preserve"> </v>
      </c>
      <c r="G119" s="40"/>
      <c r="H119" s="40"/>
      <c r="I119" s="32" t="s">
        <v>22</v>
      </c>
      <c r="J119" s="79" t="str">
        <f>IF(J12="","",J12)</f>
        <v>17. 4. 2021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 xml:space="preserve"> </v>
      </c>
      <c r="G121" s="40"/>
      <c r="H121" s="40"/>
      <c r="I121" s="32" t="s">
        <v>29</v>
      </c>
      <c r="J121" s="36" t="str">
        <f>E21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27</v>
      </c>
      <c r="D122" s="40"/>
      <c r="E122" s="40"/>
      <c r="F122" s="27" t="str">
        <f>IF(E18="","",E18)</f>
        <v>Vyplň údaj</v>
      </c>
      <c r="G122" s="40"/>
      <c r="H122" s="40"/>
      <c r="I122" s="32" t="s">
        <v>31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106</v>
      </c>
      <c r="D124" s="194" t="s">
        <v>58</v>
      </c>
      <c r="E124" s="194" t="s">
        <v>54</v>
      </c>
      <c r="F124" s="194" t="s">
        <v>55</v>
      </c>
      <c r="G124" s="194" t="s">
        <v>107</v>
      </c>
      <c r="H124" s="194" t="s">
        <v>108</v>
      </c>
      <c r="I124" s="194" t="s">
        <v>109</v>
      </c>
      <c r="J124" s="194" t="s">
        <v>95</v>
      </c>
      <c r="K124" s="195" t="s">
        <v>110</v>
      </c>
      <c r="L124" s="196"/>
      <c r="M124" s="100" t="s">
        <v>1</v>
      </c>
      <c r="N124" s="101" t="s">
        <v>37</v>
      </c>
      <c r="O124" s="101" t="s">
        <v>111</v>
      </c>
      <c r="P124" s="101" t="s">
        <v>112</v>
      </c>
      <c r="Q124" s="101" t="s">
        <v>113</v>
      </c>
      <c r="R124" s="101" t="s">
        <v>114</v>
      </c>
      <c r="S124" s="101" t="s">
        <v>115</v>
      </c>
      <c r="T124" s="102" t="s">
        <v>116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117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P126+P277</f>
        <v>0</v>
      </c>
      <c r="Q125" s="104"/>
      <c r="R125" s="199">
        <f>R126+R277</f>
        <v>335.69629424999994</v>
      </c>
      <c r="S125" s="104"/>
      <c r="T125" s="200">
        <f>T126+T277</f>
        <v>103.29790000000001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72</v>
      </c>
      <c r="AU125" s="17" t="s">
        <v>97</v>
      </c>
      <c r="BK125" s="201">
        <f>BK126+BK277</f>
        <v>0</v>
      </c>
    </row>
    <row r="126" s="12" customFormat="1" ht="25.92" customHeight="1">
      <c r="A126" s="12"/>
      <c r="B126" s="202"/>
      <c r="C126" s="203"/>
      <c r="D126" s="204" t="s">
        <v>72</v>
      </c>
      <c r="E126" s="205" t="s">
        <v>118</v>
      </c>
      <c r="F126" s="205" t="s">
        <v>119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P127+P192+P197+P224+P267+P275</f>
        <v>0</v>
      </c>
      <c r="Q126" s="210"/>
      <c r="R126" s="211">
        <f>R127+R192+R197+R224+R267+R275</f>
        <v>335.69629424999994</v>
      </c>
      <c r="S126" s="210"/>
      <c r="T126" s="212">
        <f>T127+T192+T197+T224+T267+T275</f>
        <v>103.29790000000001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81</v>
      </c>
      <c r="AT126" s="214" t="s">
        <v>72</v>
      </c>
      <c r="AU126" s="214" t="s">
        <v>73</v>
      </c>
      <c r="AY126" s="213" t="s">
        <v>120</v>
      </c>
      <c r="BK126" s="215">
        <f>BK127+BK192+BK197+BK224+BK267+BK275</f>
        <v>0</v>
      </c>
    </row>
    <row r="127" s="12" customFormat="1" ht="22.8" customHeight="1">
      <c r="A127" s="12"/>
      <c r="B127" s="202"/>
      <c r="C127" s="203"/>
      <c r="D127" s="204" t="s">
        <v>72</v>
      </c>
      <c r="E127" s="216" t="s">
        <v>81</v>
      </c>
      <c r="F127" s="216" t="s">
        <v>121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SUM(P128:P191)</f>
        <v>0</v>
      </c>
      <c r="Q127" s="210"/>
      <c r="R127" s="211">
        <f>SUM(R128:R191)</f>
        <v>6.5392329999999994</v>
      </c>
      <c r="S127" s="210"/>
      <c r="T127" s="212">
        <f>SUM(T128:T191)</f>
        <v>103.21190000000001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81</v>
      </c>
      <c r="AT127" s="214" t="s">
        <v>72</v>
      </c>
      <c r="AU127" s="214" t="s">
        <v>81</v>
      </c>
      <c r="AY127" s="213" t="s">
        <v>120</v>
      </c>
      <c r="BK127" s="215">
        <f>SUM(BK128:BK191)</f>
        <v>0</v>
      </c>
    </row>
    <row r="128" s="2" customFormat="1">
      <c r="A128" s="38"/>
      <c r="B128" s="39"/>
      <c r="C128" s="218" t="s">
        <v>81</v>
      </c>
      <c r="D128" s="218" t="s">
        <v>122</v>
      </c>
      <c r="E128" s="219" t="s">
        <v>362</v>
      </c>
      <c r="F128" s="220" t="s">
        <v>363</v>
      </c>
      <c r="G128" s="221" t="s">
        <v>125</v>
      </c>
      <c r="H128" s="222">
        <v>30</v>
      </c>
      <c r="I128" s="223"/>
      <c r="J128" s="224">
        <f>ROUND(I128*H128,2)</f>
        <v>0</v>
      </c>
      <c r="K128" s="220" t="s">
        <v>126</v>
      </c>
      <c r="L128" s="44"/>
      <c r="M128" s="225" t="s">
        <v>1</v>
      </c>
      <c r="N128" s="226" t="s">
        <v>38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127</v>
      </c>
      <c r="AT128" s="229" t="s">
        <v>122</v>
      </c>
      <c r="AU128" s="229" t="s">
        <v>83</v>
      </c>
      <c r="AY128" s="17" t="s">
        <v>120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81</v>
      </c>
      <c r="BK128" s="230">
        <f>ROUND(I128*H128,2)</f>
        <v>0</v>
      </c>
      <c r="BL128" s="17" t="s">
        <v>127</v>
      </c>
      <c r="BM128" s="229" t="s">
        <v>364</v>
      </c>
    </row>
    <row r="129" s="2" customFormat="1">
      <c r="A129" s="38"/>
      <c r="B129" s="39"/>
      <c r="C129" s="218" t="s">
        <v>83</v>
      </c>
      <c r="D129" s="218" t="s">
        <v>122</v>
      </c>
      <c r="E129" s="219" t="s">
        <v>365</v>
      </c>
      <c r="F129" s="220" t="s">
        <v>366</v>
      </c>
      <c r="G129" s="221" t="s">
        <v>125</v>
      </c>
      <c r="H129" s="222">
        <v>115.14</v>
      </c>
      <c r="I129" s="223"/>
      <c r="J129" s="224">
        <f>ROUND(I129*H129,2)</f>
        <v>0</v>
      </c>
      <c r="K129" s="220" t="s">
        <v>126</v>
      </c>
      <c r="L129" s="44"/>
      <c r="M129" s="225" t="s">
        <v>1</v>
      </c>
      <c r="N129" s="226" t="s">
        <v>38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0.26000000000000001</v>
      </c>
      <c r="T129" s="228">
        <f>S129*H129</f>
        <v>29.936400000000003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127</v>
      </c>
      <c r="AT129" s="229" t="s">
        <v>122</v>
      </c>
      <c r="AU129" s="229" t="s">
        <v>83</v>
      </c>
      <c r="AY129" s="17" t="s">
        <v>120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81</v>
      </c>
      <c r="BK129" s="230">
        <f>ROUND(I129*H129,2)</f>
        <v>0</v>
      </c>
      <c r="BL129" s="17" t="s">
        <v>127</v>
      </c>
      <c r="BM129" s="229" t="s">
        <v>367</v>
      </c>
    </row>
    <row r="130" s="13" customFormat="1">
      <c r="A130" s="13"/>
      <c r="B130" s="231"/>
      <c r="C130" s="232"/>
      <c r="D130" s="233" t="s">
        <v>129</v>
      </c>
      <c r="E130" s="234" t="s">
        <v>1</v>
      </c>
      <c r="F130" s="235" t="s">
        <v>368</v>
      </c>
      <c r="G130" s="232"/>
      <c r="H130" s="236">
        <v>111.31999999999999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129</v>
      </c>
      <c r="AU130" s="242" t="s">
        <v>83</v>
      </c>
      <c r="AV130" s="13" t="s">
        <v>83</v>
      </c>
      <c r="AW130" s="13" t="s">
        <v>30</v>
      </c>
      <c r="AX130" s="13" t="s">
        <v>73</v>
      </c>
      <c r="AY130" s="242" t="s">
        <v>120</v>
      </c>
    </row>
    <row r="131" s="13" customFormat="1">
      <c r="A131" s="13"/>
      <c r="B131" s="231"/>
      <c r="C131" s="232"/>
      <c r="D131" s="233" t="s">
        <v>129</v>
      </c>
      <c r="E131" s="234" t="s">
        <v>1</v>
      </c>
      <c r="F131" s="235" t="s">
        <v>369</v>
      </c>
      <c r="G131" s="232"/>
      <c r="H131" s="236">
        <v>3.8199999999999998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129</v>
      </c>
      <c r="AU131" s="242" t="s">
        <v>83</v>
      </c>
      <c r="AV131" s="13" t="s">
        <v>83</v>
      </c>
      <c r="AW131" s="13" t="s">
        <v>30</v>
      </c>
      <c r="AX131" s="13" t="s">
        <v>73</v>
      </c>
      <c r="AY131" s="242" t="s">
        <v>120</v>
      </c>
    </row>
    <row r="132" s="14" customFormat="1">
      <c r="A132" s="14"/>
      <c r="B132" s="243"/>
      <c r="C132" s="244"/>
      <c r="D132" s="233" t="s">
        <v>129</v>
      </c>
      <c r="E132" s="245" t="s">
        <v>1</v>
      </c>
      <c r="F132" s="246" t="s">
        <v>132</v>
      </c>
      <c r="G132" s="244"/>
      <c r="H132" s="247">
        <v>115.13999999999999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129</v>
      </c>
      <c r="AU132" s="253" t="s">
        <v>83</v>
      </c>
      <c r="AV132" s="14" t="s">
        <v>127</v>
      </c>
      <c r="AW132" s="14" t="s">
        <v>30</v>
      </c>
      <c r="AX132" s="14" t="s">
        <v>81</v>
      </c>
      <c r="AY132" s="253" t="s">
        <v>120</v>
      </c>
    </row>
    <row r="133" s="2" customFormat="1">
      <c r="A133" s="38"/>
      <c r="B133" s="39"/>
      <c r="C133" s="218" t="s">
        <v>138</v>
      </c>
      <c r="D133" s="218" t="s">
        <v>122</v>
      </c>
      <c r="E133" s="219" t="s">
        <v>133</v>
      </c>
      <c r="F133" s="220" t="s">
        <v>134</v>
      </c>
      <c r="G133" s="221" t="s">
        <v>125</v>
      </c>
      <c r="H133" s="222">
        <v>90.120000000000005</v>
      </c>
      <c r="I133" s="223"/>
      <c r="J133" s="224">
        <f>ROUND(I133*H133,2)</f>
        <v>0</v>
      </c>
      <c r="K133" s="220" t="s">
        <v>126</v>
      </c>
      <c r="L133" s="44"/>
      <c r="M133" s="225" t="s">
        <v>1</v>
      </c>
      <c r="N133" s="226" t="s">
        <v>38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0.29999999999999999</v>
      </c>
      <c r="T133" s="228">
        <f>S133*H133</f>
        <v>27.036000000000001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127</v>
      </c>
      <c r="AT133" s="229" t="s">
        <v>122</v>
      </c>
      <c r="AU133" s="229" t="s">
        <v>83</v>
      </c>
      <c r="AY133" s="17" t="s">
        <v>120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81</v>
      </c>
      <c r="BK133" s="230">
        <f>ROUND(I133*H133,2)</f>
        <v>0</v>
      </c>
      <c r="BL133" s="17" t="s">
        <v>127</v>
      </c>
      <c r="BM133" s="229" t="s">
        <v>370</v>
      </c>
    </row>
    <row r="134" s="13" customFormat="1">
      <c r="A134" s="13"/>
      <c r="B134" s="231"/>
      <c r="C134" s="232"/>
      <c r="D134" s="233" t="s">
        <v>129</v>
      </c>
      <c r="E134" s="234" t="s">
        <v>1</v>
      </c>
      <c r="F134" s="235" t="s">
        <v>371</v>
      </c>
      <c r="G134" s="232"/>
      <c r="H134" s="236">
        <v>35.469999999999999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129</v>
      </c>
      <c r="AU134" s="242" t="s">
        <v>83</v>
      </c>
      <c r="AV134" s="13" t="s">
        <v>83</v>
      </c>
      <c r="AW134" s="13" t="s">
        <v>30</v>
      </c>
      <c r="AX134" s="13" t="s">
        <v>73</v>
      </c>
      <c r="AY134" s="242" t="s">
        <v>120</v>
      </c>
    </row>
    <row r="135" s="13" customFormat="1">
      <c r="A135" s="13"/>
      <c r="B135" s="231"/>
      <c r="C135" s="232"/>
      <c r="D135" s="233" t="s">
        <v>129</v>
      </c>
      <c r="E135" s="234" t="s">
        <v>1</v>
      </c>
      <c r="F135" s="235" t="s">
        <v>372</v>
      </c>
      <c r="G135" s="232"/>
      <c r="H135" s="236">
        <v>53.369999999999997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129</v>
      </c>
      <c r="AU135" s="242" t="s">
        <v>83</v>
      </c>
      <c r="AV135" s="13" t="s">
        <v>83</v>
      </c>
      <c r="AW135" s="13" t="s">
        <v>30</v>
      </c>
      <c r="AX135" s="13" t="s">
        <v>73</v>
      </c>
      <c r="AY135" s="242" t="s">
        <v>120</v>
      </c>
    </row>
    <row r="136" s="13" customFormat="1">
      <c r="A136" s="13"/>
      <c r="B136" s="231"/>
      <c r="C136" s="232"/>
      <c r="D136" s="233" t="s">
        <v>129</v>
      </c>
      <c r="E136" s="234" t="s">
        <v>1</v>
      </c>
      <c r="F136" s="235" t="s">
        <v>373</v>
      </c>
      <c r="G136" s="232"/>
      <c r="H136" s="236">
        <v>1.28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129</v>
      </c>
      <c r="AU136" s="242" t="s">
        <v>83</v>
      </c>
      <c r="AV136" s="13" t="s">
        <v>83</v>
      </c>
      <c r="AW136" s="13" t="s">
        <v>30</v>
      </c>
      <c r="AX136" s="13" t="s">
        <v>73</v>
      </c>
      <c r="AY136" s="242" t="s">
        <v>120</v>
      </c>
    </row>
    <row r="137" s="14" customFormat="1">
      <c r="A137" s="14"/>
      <c r="B137" s="243"/>
      <c r="C137" s="244"/>
      <c r="D137" s="233" t="s">
        <v>129</v>
      </c>
      <c r="E137" s="245" t="s">
        <v>1</v>
      </c>
      <c r="F137" s="246" t="s">
        <v>132</v>
      </c>
      <c r="G137" s="244"/>
      <c r="H137" s="247">
        <v>90.120000000000005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129</v>
      </c>
      <c r="AU137" s="253" t="s">
        <v>83</v>
      </c>
      <c r="AV137" s="14" t="s">
        <v>127</v>
      </c>
      <c r="AW137" s="14" t="s">
        <v>30</v>
      </c>
      <c r="AX137" s="14" t="s">
        <v>81</v>
      </c>
      <c r="AY137" s="253" t="s">
        <v>120</v>
      </c>
    </row>
    <row r="138" s="2" customFormat="1">
      <c r="A138" s="38"/>
      <c r="B138" s="39"/>
      <c r="C138" s="218" t="s">
        <v>127</v>
      </c>
      <c r="D138" s="218" t="s">
        <v>122</v>
      </c>
      <c r="E138" s="219" t="s">
        <v>374</v>
      </c>
      <c r="F138" s="220" t="s">
        <v>375</v>
      </c>
      <c r="G138" s="221" t="s">
        <v>125</v>
      </c>
      <c r="H138" s="222">
        <v>14.9</v>
      </c>
      <c r="I138" s="223"/>
      <c r="J138" s="224">
        <f>ROUND(I138*H138,2)</f>
        <v>0</v>
      </c>
      <c r="K138" s="220" t="s">
        <v>126</v>
      </c>
      <c r="L138" s="44"/>
      <c r="M138" s="225" t="s">
        <v>1</v>
      </c>
      <c r="N138" s="226" t="s">
        <v>38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0.44</v>
      </c>
      <c r="T138" s="228">
        <f>S138*H138</f>
        <v>6.556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127</v>
      </c>
      <c r="AT138" s="229" t="s">
        <v>122</v>
      </c>
      <c r="AU138" s="229" t="s">
        <v>83</v>
      </c>
      <c r="AY138" s="17" t="s">
        <v>120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81</v>
      </c>
      <c r="BK138" s="230">
        <f>ROUND(I138*H138,2)</f>
        <v>0</v>
      </c>
      <c r="BL138" s="17" t="s">
        <v>127</v>
      </c>
      <c r="BM138" s="229" t="s">
        <v>376</v>
      </c>
    </row>
    <row r="139" s="13" customFormat="1">
      <c r="A139" s="13"/>
      <c r="B139" s="231"/>
      <c r="C139" s="232"/>
      <c r="D139" s="233" t="s">
        <v>129</v>
      </c>
      <c r="E139" s="234" t="s">
        <v>1</v>
      </c>
      <c r="F139" s="235" t="s">
        <v>377</v>
      </c>
      <c r="G139" s="232"/>
      <c r="H139" s="236">
        <v>14.9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129</v>
      </c>
      <c r="AU139" s="242" t="s">
        <v>83</v>
      </c>
      <c r="AV139" s="13" t="s">
        <v>83</v>
      </c>
      <c r="AW139" s="13" t="s">
        <v>30</v>
      </c>
      <c r="AX139" s="13" t="s">
        <v>81</v>
      </c>
      <c r="AY139" s="242" t="s">
        <v>120</v>
      </c>
    </row>
    <row r="140" s="2" customFormat="1">
      <c r="A140" s="38"/>
      <c r="B140" s="39"/>
      <c r="C140" s="218" t="s">
        <v>148</v>
      </c>
      <c r="D140" s="218" t="s">
        <v>122</v>
      </c>
      <c r="E140" s="219" t="s">
        <v>378</v>
      </c>
      <c r="F140" s="220" t="s">
        <v>379</v>
      </c>
      <c r="G140" s="221" t="s">
        <v>125</v>
      </c>
      <c r="H140" s="222">
        <v>1.28</v>
      </c>
      <c r="I140" s="223"/>
      <c r="J140" s="224">
        <f>ROUND(I140*H140,2)</f>
        <v>0</v>
      </c>
      <c r="K140" s="220" t="s">
        <v>126</v>
      </c>
      <c r="L140" s="44"/>
      <c r="M140" s="225" t="s">
        <v>1</v>
      </c>
      <c r="N140" s="226" t="s">
        <v>38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0.625</v>
      </c>
      <c r="T140" s="228">
        <f>S140*H140</f>
        <v>0.80000000000000004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127</v>
      </c>
      <c r="AT140" s="229" t="s">
        <v>122</v>
      </c>
      <c r="AU140" s="229" t="s">
        <v>83</v>
      </c>
      <c r="AY140" s="17" t="s">
        <v>120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81</v>
      </c>
      <c r="BK140" s="230">
        <f>ROUND(I140*H140,2)</f>
        <v>0</v>
      </c>
      <c r="BL140" s="17" t="s">
        <v>127</v>
      </c>
      <c r="BM140" s="229" t="s">
        <v>380</v>
      </c>
    </row>
    <row r="141" s="2" customFormat="1">
      <c r="A141" s="38"/>
      <c r="B141" s="39"/>
      <c r="C141" s="218" t="s">
        <v>155</v>
      </c>
      <c r="D141" s="218" t="s">
        <v>122</v>
      </c>
      <c r="E141" s="219" t="s">
        <v>139</v>
      </c>
      <c r="F141" s="220" t="s">
        <v>140</v>
      </c>
      <c r="G141" s="221" t="s">
        <v>125</v>
      </c>
      <c r="H141" s="222">
        <v>50.369999999999997</v>
      </c>
      <c r="I141" s="223"/>
      <c r="J141" s="224">
        <f>ROUND(I141*H141,2)</f>
        <v>0</v>
      </c>
      <c r="K141" s="220" t="s">
        <v>126</v>
      </c>
      <c r="L141" s="44"/>
      <c r="M141" s="225" t="s">
        <v>1</v>
      </c>
      <c r="N141" s="226" t="s">
        <v>38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0.22</v>
      </c>
      <c r="T141" s="228">
        <f>S141*H141</f>
        <v>11.0814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127</v>
      </c>
      <c r="AT141" s="229" t="s">
        <v>122</v>
      </c>
      <c r="AU141" s="229" t="s">
        <v>83</v>
      </c>
      <c r="AY141" s="17" t="s">
        <v>120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81</v>
      </c>
      <c r="BK141" s="230">
        <f>ROUND(I141*H141,2)</f>
        <v>0</v>
      </c>
      <c r="BL141" s="17" t="s">
        <v>127</v>
      </c>
      <c r="BM141" s="229" t="s">
        <v>381</v>
      </c>
    </row>
    <row r="142" s="13" customFormat="1">
      <c r="A142" s="13"/>
      <c r="B142" s="231"/>
      <c r="C142" s="232"/>
      <c r="D142" s="233" t="s">
        <v>129</v>
      </c>
      <c r="E142" s="234" t="s">
        <v>1</v>
      </c>
      <c r="F142" s="235" t="s">
        <v>382</v>
      </c>
      <c r="G142" s="232"/>
      <c r="H142" s="236">
        <v>50.369999999999997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129</v>
      </c>
      <c r="AU142" s="242" t="s">
        <v>83</v>
      </c>
      <c r="AV142" s="13" t="s">
        <v>83</v>
      </c>
      <c r="AW142" s="13" t="s">
        <v>30</v>
      </c>
      <c r="AX142" s="13" t="s">
        <v>81</v>
      </c>
      <c r="AY142" s="242" t="s">
        <v>120</v>
      </c>
    </row>
    <row r="143" s="2" customFormat="1" ht="16.5" customHeight="1">
      <c r="A143" s="38"/>
      <c r="B143" s="39"/>
      <c r="C143" s="218" t="s">
        <v>160</v>
      </c>
      <c r="D143" s="218" t="s">
        <v>122</v>
      </c>
      <c r="E143" s="219" t="s">
        <v>142</v>
      </c>
      <c r="F143" s="220" t="s">
        <v>143</v>
      </c>
      <c r="G143" s="221" t="s">
        <v>144</v>
      </c>
      <c r="H143" s="222">
        <v>135.62000000000001</v>
      </c>
      <c r="I143" s="223"/>
      <c r="J143" s="224">
        <f>ROUND(I143*H143,2)</f>
        <v>0</v>
      </c>
      <c r="K143" s="220" t="s">
        <v>126</v>
      </c>
      <c r="L143" s="44"/>
      <c r="M143" s="225" t="s">
        <v>1</v>
      </c>
      <c r="N143" s="226" t="s">
        <v>38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0.20499999999999999</v>
      </c>
      <c r="T143" s="228">
        <f>S143*H143</f>
        <v>27.802099999999999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127</v>
      </c>
      <c r="AT143" s="229" t="s">
        <v>122</v>
      </c>
      <c r="AU143" s="229" t="s">
        <v>83</v>
      </c>
      <c r="AY143" s="17" t="s">
        <v>120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81</v>
      </c>
      <c r="BK143" s="230">
        <f>ROUND(I143*H143,2)</f>
        <v>0</v>
      </c>
      <c r="BL143" s="17" t="s">
        <v>127</v>
      </c>
      <c r="BM143" s="229" t="s">
        <v>383</v>
      </c>
    </row>
    <row r="144" s="13" customFormat="1">
      <c r="A144" s="13"/>
      <c r="B144" s="231"/>
      <c r="C144" s="232"/>
      <c r="D144" s="233" t="s">
        <v>129</v>
      </c>
      <c r="E144" s="234" t="s">
        <v>1</v>
      </c>
      <c r="F144" s="235" t="s">
        <v>384</v>
      </c>
      <c r="G144" s="232"/>
      <c r="H144" s="236">
        <v>66.260000000000005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129</v>
      </c>
      <c r="AU144" s="242" t="s">
        <v>83</v>
      </c>
      <c r="AV144" s="13" t="s">
        <v>83</v>
      </c>
      <c r="AW144" s="13" t="s">
        <v>30</v>
      </c>
      <c r="AX144" s="13" t="s">
        <v>73</v>
      </c>
      <c r="AY144" s="242" t="s">
        <v>120</v>
      </c>
    </row>
    <row r="145" s="13" customFormat="1">
      <c r="A145" s="13"/>
      <c r="B145" s="231"/>
      <c r="C145" s="232"/>
      <c r="D145" s="233" t="s">
        <v>129</v>
      </c>
      <c r="E145" s="234" t="s">
        <v>1</v>
      </c>
      <c r="F145" s="235" t="s">
        <v>385</v>
      </c>
      <c r="G145" s="232"/>
      <c r="H145" s="236">
        <v>69.359999999999999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129</v>
      </c>
      <c r="AU145" s="242" t="s">
        <v>83</v>
      </c>
      <c r="AV145" s="13" t="s">
        <v>83</v>
      </c>
      <c r="AW145" s="13" t="s">
        <v>30</v>
      </c>
      <c r="AX145" s="13" t="s">
        <v>73</v>
      </c>
      <c r="AY145" s="242" t="s">
        <v>120</v>
      </c>
    </row>
    <row r="146" s="14" customFormat="1">
      <c r="A146" s="14"/>
      <c r="B146" s="243"/>
      <c r="C146" s="244"/>
      <c r="D146" s="233" t="s">
        <v>129</v>
      </c>
      <c r="E146" s="245" t="s">
        <v>1</v>
      </c>
      <c r="F146" s="246" t="s">
        <v>132</v>
      </c>
      <c r="G146" s="244"/>
      <c r="H146" s="247">
        <v>135.62000000000001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129</v>
      </c>
      <c r="AU146" s="253" t="s">
        <v>83</v>
      </c>
      <c r="AV146" s="14" t="s">
        <v>127</v>
      </c>
      <c r="AW146" s="14" t="s">
        <v>30</v>
      </c>
      <c r="AX146" s="14" t="s">
        <v>81</v>
      </c>
      <c r="AY146" s="253" t="s">
        <v>120</v>
      </c>
    </row>
    <row r="147" s="2" customFormat="1" ht="33" customHeight="1">
      <c r="A147" s="38"/>
      <c r="B147" s="39"/>
      <c r="C147" s="218" t="s">
        <v>167</v>
      </c>
      <c r="D147" s="218" t="s">
        <v>122</v>
      </c>
      <c r="E147" s="219" t="s">
        <v>386</v>
      </c>
      <c r="F147" s="220" t="s">
        <v>387</v>
      </c>
      <c r="G147" s="221" t="s">
        <v>151</v>
      </c>
      <c r="H147" s="222">
        <v>143.613</v>
      </c>
      <c r="I147" s="223"/>
      <c r="J147" s="224">
        <f>ROUND(I147*H147,2)</f>
        <v>0</v>
      </c>
      <c r="K147" s="220" t="s">
        <v>126</v>
      </c>
      <c r="L147" s="44"/>
      <c r="M147" s="225" t="s">
        <v>1</v>
      </c>
      <c r="N147" s="226" t="s">
        <v>38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127</v>
      </c>
      <c r="AT147" s="229" t="s">
        <v>122</v>
      </c>
      <c r="AU147" s="229" t="s">
        <v>83</v>
      </c>
      <c r="AY147" s="17" t="s">
        <v>120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81</v>
      </c>
      <c r="BK147" s="230">
        <f>ROUND(I147*H147,2)</f>
        <v>0</v>
      </c>
      <c r="BL147" s="17" t="s">
        <v>127</v>
      </c>
      <c r="BM147" s="229" t="s">
        <v>388</v>
      </c>
    </row>
    <row r="148" s="13" customFormat="1">
      <c r="A148" s="13"/>
      <c r="B148" s="231"/>
      <c r="C148" s="232"/>
      <c r="D148" s="233" t="s">
        <v>129</v>
      </c>
      <c r="E148" s="234" t="s">
        <v>1</v>
      </c>
      <c r="F148" s="235" t="s">
        <v>389</v>
      </c>
      <c r="G148" s="232"/>
      <c r="H148" s="236">
        <v>140.98500000000001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129</v>
      </c>
      <c r="AU148" s="242" t="s">
        <v>83</v>
      </c>
      <c r="AV148" s="13" t="s">
        <v>83</v>
      </c>
      <c r="AW148" s="13" t="s">
        <v>30</v>
      </c>
      <c r="AX148" s="13" t="s">
        <v>73</v>
      </c>
      <c r="AY148" s="242" t="s">
        <v>120</v>
      </c>
    </row>
    <row r="149" s="13" customFormat="1">
      <c r="A149" s="13"/>
      <c r="B149" s="231"/>
      <c r="C149" s="232"/>
      <c r="D149" s="233" t="s">
        <v>129</v>
      </c>
      <c r="E149" s="234" t="s">
        <v>1</v>
      </c>
      <c r="F149" s="235" t="s">
        <v>390</v>
      </c>
      <c r="G149" s="232"/>
      <c r="H149" s="236">
        <v>2.6280000000000001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129</v>
      </c>
      <c r="AU149" s="242" t="s">
        <v>83</v>
      </c>
      <c r="AV149" s="13" t="s">
        <v>83</v>
      </c>
      <c r="AW149" s="13" t="s">
        <v>30</v>
      </c>
      <c r="AX149" s="13" t="s">
        <v>73</v>
      </c>
      <c r="AY149" s="242" t="s">
        <v>120</v>
      </c>
    </row>
    <row r="150" s="14" customFormat="1">
      <c r="A150" s="14"/>
      <c r="B150" s="243"/>
      <c r="C150" s="244"/>
      <c r="D150" s="233" t="s">
        <v>129</v>
      </c>
      <c r="E150" s="245" t="s">
        <v>1</v>
      </c>
      <c r="F150" s="246" t="s">
        <v>132</v>
      </c>
      <c r="G150" s="244"/>
      <c r="H150" s="247">
        <v>143.613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129</v>
      </c>
      <c r="AU150" s="253" t="s">
        <v>83</v>
      </c>
      <c r="AV150" s="14" t="s">
        <v>127</v>
      </c>
      <c r="AW150" s="14" t="s">
        <v>30</v>
      </c>
      <c r="AX150" s="14" t="s">
        <v>81</v>
      </c>
      <c r="AY150" s="253" t="s">
        <v>120</v>
      </c>
    </row>
    <row r="151" s="2" customFormat="1">
      <c r="A151" s="38"/>
      <c r="B151" s="39"/>
      <c r="C151" s="218" t="s">
        <v>175</v>
      </c>
      <c r="D151" s="218" t="s">
        <v>122</v>
      </c>
      <c r="E151" s="219" t="s">
        <v>156</v>
      </c>
      <c r="F151" s="220" t="s">
        <v>157</v>
      </c>
      <c r="G151" s="221" t="s">
        <v>151</v>
      </c>
      <c r="H151" s="222">
        <v>4.0800000000000001</v>
      </c>
      <c r="I151" s="223"/>
      <c r="J151" s="224">
        <f>ROUND(I151*H151,2)</f>
        <v>0</v>
      </c>
      <c r="K151" s="220" t="s">
        <v>126</v>
      </c>
      <c r="L151" s="44"/>
      <c r="M151" s="225" t="s">
        <v>1</v>
      </c>
      <c r="N151" s="226" t="s">
        <v>38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127</v>
      </c>
      <c r="AT151" s="229" t="s">
        <v>122</v>
      </c>
      <c r="AU151" s="229" t="s">
        <v>83</v>
      </c>
      <c r="AY151" s="17" t="s">
        <v>120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81</v>
      </c>
      <c r="BK151" s="230">
        <f>ROUND(I151*H151,2)</f>
        <v>0</v>
      </c>
      <c r="BL151" s="17" t="s">
        <v>127</v>
      </c>
      <c r="BM151" s="229" t="s">
        <v>391</v>
      </c>
    </row>
    <row r="152" s="13" customFormat="1">
      <c r="A152" s="13"/>
      <c r="B152" s="231"/>
      <c r="C152" s="232"/>
      <c r="D152" s="233" t="s">
        <v>129</v>
      </c>
      <c r="E152" s="234" t="s">
        <v>1</v>
      </c>
      <c r="F152" s="235" t="s">
        <v>392</v>
      </c>
      <c r="G152" s="232"/>
      <c r="H152" s="236">
        <v>4.0800000000000001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129</v>
      </c>
      <c r="AU152" s="242" t="s">
        <v>83</v>
      </c>
      <c r="AV152" s="13" t="s">
        <v>83</v>
      </c>
      <c r="AW152" s="13" t="s">
        <v>30</v>
      </c>
      <c r="AX152" s="13" t="s">
        <v>81</v>
      </c>
      <c r="AY152" s="242" t="s">
        <v>120</v>
      </c>
    </row>
    <row r="153" s="2" customFormat="1" ht="33" customHeight="1">
      <c r="A153" s="38"/>
      <c r="B153" s="39"/>
      <c r="C153" s="218" t="s">
        <v>180</v>
      </c>
      <c r="D153" s="218" t="s">
        <v>122</v>
      </c>
      <c r="E153" s="219" t="s">
        <v>161</v>
      </c>
      <c r="F153" s="220" t="s">
        <v>162</v>
      </c>
      <c r="G153" s="221" t="s">
        <v>151</v>
      </c>
      <c r="H153" s="222">
        <v>39.771999999999998</v>
      </c>
      <c r="I153" s="223"/>
      <c r="J153" s="224">
        <f>ROUND(I153*H153,2)</f>
        <v>0</v>
      </c>
      <c r="K153" s="220" t="s">
        <v>126</v>
      </c>
      <c r="L153" s="44"/>
      <c r="M153" s="225" t="s">
        <v>1</v>
      </c>
      <c r="N153" s="226" t="s">
        <v>38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127</v>
      </c>
      <c r="AT153" s="229" t="s">
        <v>122</v>
      </c>
      <c r="AU153" s="229" t="s">
        <v>83</v>
      </c>
      <c r="AY153" s="17" t="s">
        <v>120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81</v>
      </c>
      <c r="BK153" s="230">
        <f>ROUND(I153*H153,2)</f>
        <v>0</v>
      </c>
      <c r="BL153" s="17" t="s">
        <v>127</v>
      </c>
      <c r="BM153" s="229" t="s">
        <v>393</v>
      </c>
    </row>
    <row r="154" s="15" customFormat="1">
      <c r="A154" s="15"/>
      <c r="B154" s="254"/>
      <c r="C154" s="255"/>
      <c r="D154" s="233" t="s">
        <v>129</v>
      </c>
      <c r="E154" s="256" t="s">
        <v>1</v>
      </c>
      <c r="F154" s="257" t="s">
        <v>164</v>
      </c>
      <c r="G154" s="255"/>
      <c r="H154" s="256" t="s">
        <v>1</v>
      </c>
      <c r="I154" s="258"/>
      <c r="J154" s="255"/>
      <c r="K154" s="255"/>
      <c r="L154" s="259"/>
      <c r="M154" s="260"/>
      <c r="N154" s="261"/>
      <c r="O154" s="261"/>
      <c r="P154" s="261"/>
      <c r="Q154" s="261"/>
      <c r="R154" s="261"/>
      <c r="S154" s="261"/>
      <c r="T154" s="262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3" t="s">
        <v>129</v>
      </c>
      <c r="AU154" s="263" t="s">
        <v>83</v>
      </c>
      <c r="AV154" s="15" t="s">
        <v>81</v>
      </c>
      <c r="AW154" s="15" t="s">
        <v>30</v>
      </c>
      <c r="AX154" s="15" t="s">
        <v>73</v>
      </c>
      <c r="AY154" s="263" t="s">
        <v>120</v>
      </c>
    </row>
    <row r="155" s="13" customFormat="1">
      <c r="A155" s="13"/>
      <c r="B155" s="231"/>
      <c r="C155" s="232"/>
      <c r="D155" s="233" t="s">
        <v>129</v>
      </c>
      <c r="E155" s="234" t="s">
        <v>1</v>
      </c>
      <c r="F155" s="235" t="s">
        <v>394</v>
      </c>
      <c r="G155" s="232"/>
      <c r="H155" s="236">
        <v>14.039999999999999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129</v>
      </c>
      <c r="AU155" s="242" t="s">
        <v>83</v>
      </c>
      <c r="AV155" s="13" t="s">
        <v>83</v>
      </c>
      <c r="AW155" s="13" t="s">
        <v>30</v>
      </c>
      <c r="AX155" s="13" t="s">
        <v>73</v>
      </c>
      <c r="AY155" s="242" t="s">
        <v>120</v>
      </c>
    </row>
    <row r="156" s="13" customFormat="1">
      <c r="A156" s="13"/>
      <c r="B156" s="231"/>
      <c r="C156" s="232"/>
      <c r="D156" s="233" t="s">
        <v>129</v>
      </c>
      <c r="E156" s="234" t="s">
        <v>1</v>
      </c>
      <c r="F156" s="235" t="s">
        <v>395</v>
      </c>
      <c r="G156" s="232"/>
      <c r="H156" s="236">
        <v>25.731999999999999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129</v>
      </c>
      <c r="AU156" s="242" t="s">
        <v>83</v>
      </c>
      <c r="AV156" s="13" t="s">
        <v>83</v>
      </c>
      <c r="AW156" s="13" t="s">
        <v>30</v>
      </c>
      <c r="AX156" s="13" t="s">
        <v>73</v>
      </c>
      <c r="AY156" s="242" t="s">
        <v>120</v>
      </c>
    </row>
    <row r="157" s="14" customFormat="1">
      <c r="A157" s="14"/>
      <c r="B157" s="243"/>
      <c r="C157" s="244"/>
      <c r="D157" s="233" t="s">
        <v>129</v>
      </c>
      <c r="E157" s="245" t="s">
        <v>1</v>
      </c>
      <c r="F157" s="246" t="s">
        <v>132</v>
      </c>
      <c r="G157" s="244"/>
      <c r="H157" s="247">
        <v>39.771999999999998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129</v>
      </c>
      <c r="AU157" s="253" t="s">
        <v>83</v>
      </c>
      <c r="AV157" s="14" t="s">
        <v>127</v>
      </c>
      <c r="AW157" s="14" t="s">
        <v>30</v>
      </c>
      <c r="AX157" s="14" t="s">
        <v>81</v>
      </c>
      <c r="AY157" s="253" t="s">
        <v>120</v>
      </c>
    </row>
    <row r="158" s="2" customFormat="1" ht="33" customHeight="1">
      <c r="A158" s="38"/>
      <c r="B158" s="39"/>
      <c r="C158" s="218" t="s">
        <v>187</v>
      </c>
      <c r="D158" s="218" t="s">
        <v>122</v>
      </c>
      <c r="E158" s="219" t="s">
        <v>168</v>
      </c>
      <c r="F158" s="220" t="s">
        <v>169</v>
      </c>
      <c r="G158" s="221" t="s">
        <v>151</v>
      </c>
      <c r="H158" s="222">
        <v>122.32899999999999</v>
      </c>
      <c r="I158" s="223"/>
      <c r="J158" s="224">
        <f>ROUND(I158*H158,2)</f>
        <v>0</v>
      </c>
      <c r="K158" s="220" t="s">
        <v>126</v>
      </c>
      <c r="L158" s="44"/>
      <c r="M158" s="225" t="s">
        <v>1</v>
      </c>
      <c r="N158" s="226" t="s">
        <v>38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127</v>
      </c>
      <c r="AT158" s="229" t="s">
        <v>122</v>
      </c>
      <c r="AU158" s="229" t="s">
        <v>83</v>
      </c>
      <c r="AY158" s="17" t="s">
        <v>120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81</v>
      </c>
      <c r="BK158" s="230">
        <f>ROUND(I158*H158,2)</f>
        <v>0</v>
      </c>
      <c r="BL158" s="17" t="s">
        <v>127</v>
      </c>
      <c r="BM158" s="229" t="s">
        <v>396</v>
      </c>
    </row>
    <row r="159" s="13" customFormat="1">
      <c r="A159" s="13"/>
      <c r="B159" s="231"/>
      <c r="C159" s="232"/>
      <c r="D159" s="233" t="s">
        <v>129</v>
      </c>
      <c r="E159" s="234" t="s">
        <v>1</v>
      </c>
      <c r="F159" s="235" t="s">
        <v>397</v>
      </c>
      <c r="G159" s="232"/>
      <c r="H159" s="236">
        <v>143.613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129</v>
      </c>
      <c r="AU159" s="242" t="s">
        <v>83</v>
      </c>
      <c r="AV159" s="13" t="s">
        <v>83</v>
      </c>
      <c r="AW159" s="13" t="s">
        <v>30</v>
      </c>
      <c r="AX159" s="13" t="s">
        <v>73</v>
      </c>
      <c r="AY159" s="242" t="s">
        <v>120</v>
      </c>
    </row>
    <row r="160" s="13" customFormat="1">
      <c r="A160" s="13"/>
      <c r="B160" s="231"/>
      <c r="C160" s="232"/>
      <c r="D160" s="233" t="s">
        <v>129</v>
      </c>
      <c r="E160" s="234" t="s">
        <v>1</v>
      </c>
      <c r="F160" s="235" t="s">
        <v>398</v>
      </c>
      <c r="G160" s="232"/>
      <c r="H160" s="236">
        <v>4.0800000000000001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129</v>
      </c>
      <c r="AU160" s="242" t="s">
        <v>83</v>
      </c>
      <c r="AV160" s="13" t="s">
        <v>83</v>
      </c>
      <c r="AW160" s="13" t="s">
        <v>30</v>
      </c>
      <c r="AX160" s="13" t="s">
        <v>73</v>
      </c>
      <c r="AY160" s="242" t="s">
        <v>120</v>
      </c>
    </row>
    <row r="161" s="13" customFormat="1">
      <c r="A161" s="13"/>
      <c r="B161" s="231"/>
      <c r="C161" s="232"/>
      <c r="D161" s="233" t="s">
        <v>129</v>
      </c>
      <c r="E161" s="234" t="s">
        <v>1</v>
      </c>
      <c r="F161" s="235" t="s">
        <v>399</v>
      </c>
      <c r="G161" s="232"/>
      <c r="H161" s="236">
        <v>-7.0199999999999996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129</v>
      </c>
      <c r="AU161" s="242" t="s">
        <v>83</v>
      </c>
      <c r="AV161" s="13" t="s">
        <v>83</v>
      </c>
      <c r="AW161" s="13" t="s">
        <v>30</v>
      </c>
      <c r="AX161" s="13" t="s">
        <v>73</v>
      </c>
      <c r="AY161" s="242" t="s">
        <v>120</v>
      </c>
    </row>
    <row r="162" s="13" customFormat="1">
      <c r="A162" s="13"/>
      <c r="B162" s="231"/>
      <c r="C162" s="232"/>
      <c r="D162" s="233" t="s">
        <v>129</v>
      </c>
      <c r="E162" s="234" t="s">
        <v>1</v>
      </c>
      <c r="F162" s="235" t="s">
        <v>400</v>
      </c>
      <c r="G162" s="232"/>
      <c r="H162" s="236">
        <v>-5.4779999999999998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129</v>
      </c>
      <c r="AU162" s="242" t="s">
        <v>83</v>
      </c>
      <c r="AV162" s="13" t="s">
        <v>83</v>
      </c>
      <c r="AW162" s="13" t="s">
        <v>30</v>
      </c>
      <c r="AX162" s="13" t="s">
        <v>73</v>
      </c>
      <c r="AY162" s="242" t="s">
        <v>120</v>
      </c>
    </row>
    <row r="163" s="13" customFormat="1">
      <c r="A163" s="13"/>
      <c r="B163" s="231"/>
      <c r="C163" s="232"/>
      <c r="D163" s="233" t="s">
        <v>129</v>
      </c>
      <c r="E163" s="234" t="s">
        <v>1</v>
      </c>
      <c r="F163" s="235" t="s">
        <v>401</v>
      </c>
      <c r="G163" s="232"/>
      <c r="H163" s="236">
        <v>-12.866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129</v>
      </c>
      <c r="AU163" s="242" t="s">
        <v>83</v>
      </c>
      <c r="AV163" s="13" t="s">
        <v>83</v>
      </c>
      <c r="AW163" s="13" t="s">
        <v>30</v>
      </c>
      <c r="AX163" s="13" t="s">
        <v>73</v>
      </c>
      <c r="AY163" s="242" t="s">
        <v>120</v>
      </c>
    </row>
    <row r="164" s="14" customFormat="1">
      <c r="A164" s="14"/>
      <c r="B164" s="243"/>
      <c r="C164" s="244"/>
      <c r="D164" s="233" t="s">
        <v>129</v>
      </c>
      <c r="E164" s="245" t="s">
        <v>1</v>
      </c>
      <c r="F164" s="246" t="s">
        <v>132</v>
      </c>
      <c r="G164" s="244"/>
      <c r="H164" s="247">
        <v>122.32899999999999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129</v>
      </c>
      <c r="AU164" s="253" t="s">
        <v>83</v>
      </c>
      <c r="AV164" s="14" t="s">
        <v>127</v>
      </c>
      <c r="AW164" s="14" t="s">
        <v>30</v>
      </c>
      <c r="AX164" s="14" t="s">
        <v>81</v>
      </c>
      <c r="AY164" s="253" t="s">
        <v>120</v>
      </c>
    </row>
    <row r="165" s="2" customFormat="1">
      <c r="A165" s="38"/>
      <c r="B165" s="39"/>
      <c r="C165" s="218" t="s">
        <v>193</v>
      </c>
      <c r="D165" s="218" t="s">
        <v>122</v>
      </c>
      <c r="E165" s="219" t="s">
        <v>176</v>
      </c>
      <c r="F165" s="220" t="s">
        <v>177</v>
      </c>
      <c r="G165" s="221" t="s">
        <v>151</v>
      </c>
      <c r="H165" s="222">
        <v>978.63199999999995</v>
      </c>
      <c r="I165" s="223"/>
      <c r="J165" s="224">
        <f>ROUND(I165*H165,2)</f>
        <v>0</v>
      </c>
      <c r="K165" s="220" t="s">
        <v>126</v>
      </c>
      <c r="L165" s="44"/>
      <c r="M165" s="225" t="s">
        <v>1</v>
      </c>
      <c r="N165" s="226" t="s">
        <v>38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127</v>
      </c>
      <c r="AT165" s="229" t="s">
        <v>122</v>
      </c>
      <c r="AU165" s="229" t="s">
        <v>83</v>
      </c>
      <c r="AY165" s="17" t="s">
        <v>120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81</v>
      </c>
      <c r="BK165" s="230">
        <f>ROUND(I165*H165,2)</f>
        <v>0</v>
      </c>
      <c r="BL165" s="17" t="s">
        <v>127</v>
      </c>
      <c r="BM165" s="229" t="s">
        <v>402</v>
      </c>
    </row>
    <row r="166" s="13" customFormat="1">
      <c r="A166" s="13"/>
      <c r="B166" s="231"/>
      <c r="C166" s="232"/>
      <c r="D166" s="233" t="s">
        <v>129</v>
      </c>
      <c r="E166" s="234" t="s">
        <v>1</v>
      </c>
      <c r="F166" s="235" t="s">
        <v>403</v>
      </c>
      <c r="G166" s="232"/>
      <c r="H166" s="236">
        <v>978.63199999999995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129</v>
      </c>
      <c r="AU166" s="242" t="s">
        <v>83</v>
      </c>
      <c r="AV166" s="13" t="s">
        <v>83</v>
      </c>
      <c r="AW166" s="13" t="s">
        <v>30</v>
      </c>
      <c r="AX166" s="13" t="s">
        <v>81</v>
      </c>
      <c r="AY166" s="242" t="s">
        <v>120</v>
      </c>
    </row>
    <row r="167" s="2" customFormat="1">
      <c r="A167" s="38"/>
      <c r="B167" s="39"/>
      <c r="C167" s="218" t="s">
        <v>197</v>
      </c>
      <c r="D167" s="218" t="s">
        <v>122</v>
      </c>
      <c r="E167" s="219" t="s">
        <v>181</v>
      </c>
      <c r="F167" s="220" t="s">
        <v>182</v>
      </c>
      <c r="G167" s="221" t="s">
        <v>151</v>
      </c>
      <c r="H167" s="222">
        <v>19.885999999999999</v>
      </c>
      <c r="I167" s="223"/>
      <c r="J167" s="224">
        <f>ROUND(I167*H167,2)</f>
        <v>0</v>
      </c>
      <c r="K167" s="220" t="s">
        <v>126</v>
      </c>
      <c r="L167" s="44"/>
      <c r="M167" s="225" t="s">
        <v>1</v>
      </c>
      <c r="N167" s="226" t="s">
        <v>38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127</v>
      </c>
      <c r="AT167" s="229" t="s">
        <v>122</v>
      </c>
      <c r="AU167" s="229" t="s">
        <v>83</v>
      </c>
      <c r="AY167" s="17" t="s">
        <v>120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81</v>
      </c>
      <c r="BK167" s="230">
        <f>ROUND(I167*H167,2)</f>
        <v>0</v>
      </c>
      <c r="BL167" s="17" t="s">
        <v>127</v>
      </c>
      <c r="BM167" s="229" t="s">
        <v>404</v>
      </c>
    </row>
    <row r="168" s="15" customFormat="1">
      <c r="A168" s="15"/>
      <c r="B168" s="254"/>
      <c r="C168" s="255"/>
      <c r="D168" s="233" t="s">
        <v>129</v>
      </c>
      <c r="E168" s="256" t="s">
        <v>1</v>
      </c>
      <c r="F168" s="257" t="s">
        <v>184</v>
      </c>
      <c r="G168" s="255"/>
      <c r="H168" s="256" t="s">
        <v>1</v>
      </c>
      <c r="I168" s="258"/>
      <c r="J168" s="255"/>
      <c r="K168" s="255"/>
      <c r="L168" s="259"/>
      <c r="M168" s="260"/>
      <c r="N168" s="261"/>
      <c r="O168" s="261"/>
      <c r="P168" s="261"/>
      <c r="Q168" s="261"/>
      <c r="R168" s="261"/>
      <c r="S168" s="261"/>
      <c r="T168" s="262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3" t="s">
        <v>129</v>
      </c>
      <c r="AU168" s="263" t="s">
        <v>83</v>
      </c>
      <c r="AV168" s="15" t="s">
        <v>81</v>
      </c>
      <c r="AW168" s="15" t="s">
        <v>30</v>
      </c>
      <c r="AX168" s="15" t="s">
        <v>73</v>
      </c>
      <c r="AY168" s="263" t="s">
        <v>120</v>
      </c>
    </row>
    <row r="169" s="13" customFormat="1">
      <c r="A169" s="13"/>
      <c r="B169" s="231"/>
      <c r="C169" s="232"/>
      <c r="D169" s="233" t="s">
        <v>129</v>
      </c>
      <c r="E169" s="234" t="s">
        <v>1</v>
      </c>
      <c r="F169" s="235" t="s">
        <v>405</v>
      </c>
      <c r="G169" s="232"/>
      <c r="H169" s="236">
        <v>7.0199999999999996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129</v>
      </c>
      <c r="AU169" s="242" t="s">
        <v>83</v>
      </c>
      <c r="AV169" s="13" t="s">
        <v>83</v>
      </c>
      <c r="AW169" s="13" t="s">
        <v>30</v>
      </c>
      <c r="AX169" s="13" t="s">
        <v>73</v>
      </c>
      <c r="AY169" s="242" t="s">
        <v>120</v>
      </c>
    </row>
    <row r="170" s="13" customFormat="1">
      <c r="A170" s="13"/>
      <c r="B170" s="231"/>
      <c r="C170" s="232"/>
      <c r="D170" s="233" t="s">
        <v>129</v>
      </c>
      <c r="E170" s="234" t="s">
        <v>1</v>
      </c>
      <c r="F170" s="235" t="s">
        <v>406</v>
      </c>
      <c r="G170" s="232"/>
      <c r="H170" s="236">
        <v>12.866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129</v>
      </c>
      <c r="AU170" s="242" t="s">
        <v>83</v>
      </c>
      <c r="AV170" s="13" t="s">
        <v>83</v>
      </c>
      <c r="AW170" s="13" t="s">
        <v>30</v>
      </c>
      <c r="AX170" s="13" t="s">
        <v>73</v>
      </c>
      <c r="AY170" s="242" t="s">
        <v>120</v>
      </c>
    </row>
    <row r="171" s="14" customFormat="1">
      <c r="A171" s="14"/>
      <c r="B171" s="243"/>
      <c r="C171" s="244"/>
      <c r="D171" s="233" t="s">
        <v>129</v>
      </c>
      <c r="E171" s="245" t="s">
        <v>1</v>
      </c>
      <c r="F171" s="246" t="s">
        <v>132</v>
      </c>
      <c r="G171" s="244"/>
      <c r="H171" s="247">
        <v>19.885999999999999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129</v>
      </c>
      <c r="AU171" s="253" t="s">
        <v>83</v>
      </c>
      <c r="AV171" s="14" t="s">
        <v>127</v>
      </c>
      <c r="AW171" s="14" t="s">
        <v>30</v>
      </c>
      <c r="AX171" s="14" t="s">
        <v>81</v>
      </c>
      <c r="AY171" s="253" t="s">
        <v>120</v>
      </c>
    </row>
    <row r="172" s="2" customFormat="1" ht="33" customHeight="1">
      <c r="A172" s="38"/>
      <c r="B172" s="39"/>
      <c r="C172" s="218" t="s">
        <v>203</v>
      </c>
      <c r="D172" s="218" t="s">
        <v>122</v>
      </c>
      <c r="E172" s="219" t="s">
        <v>188</v>
      </c>
      <c r="F172" s="220" t="s">
        <v>189</v>
      </c>
      <c r="G172" s="221" t="s">
        <v>190</v>
      </c>
      <c r="H172" s="222">
        <v>220.19200000000001</v>
      </c>
      <c r="I172" s="223"/>
      <c r="J172" s="224">
        <f>ROUND(I172*H172,2)</f>
        <v>0</v>
      </c>
      <c r="K172" s="220" t="s">
        <v>126</v>
      </c>
      <c r="L172" s="44"/>
      <c r="M172" s="225" t="s">
        <v>1</v>
      </c>
      <c r="N172" s="226" t="s">
        <v>38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127</v>
      </c>
      <c r="AT172" s="229" t="s">
        <v>122</v>
      </c>
      <c r="AU172" s="229" t="s">
        <v>83</v>
      </c>
      <c r="AY172" s="17" t="s">
        <v>120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81</v>
      </c>
      <c r="BK172" s="230">
        <f>ROUND(I172*H172,2)</f>
        <v>0</v>
      </c>
      <c r="BL172" s="17" t="s">
        <v>127</v>
      </c>
      <c r="BM172" s="229" t="s">
        <v>407</v>
      </c>
    </row>
    <row r="173" s="13" customFormat="1">
      <c r="A173" s="13"/>
      <c r="B173" s="231"/>
      <c r="C173" s="232"/>
      <c r="D173" s="233" t="s">
        <v>129</v>
      </c>
      <c r="E173" s="234" t="s">
        <v>1</v>
      </c>
      <c r="F173" s="235" t="s">
        <v>408</v>
      </c>
      <c r="G173" s="232"/>
      <c r="H173" s="236">
        <v>220.19200000000001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129</v>
      </c>
      <c r="AU173" s="242" t="s">
        <v>83</v>
      </c>
      <c r="AV173" s="13" t="s">
        <v>83</v>
      </c>
      <c r="AW173" s="13" t="s">
        <v>30</v>
      </c>
      <c r="AX173" s="13" t="s">
        <v>81</v>
      </c>
      <c r="AY173" s="242" t="s">
        <v>120</v>
      </c>
    </row>
    <row r="174" s="2" customFormat="1" ht="16.5" customHeight="1">
      <c r="A174" s="38"/>
      <c r="B174" s="39"/>
      <c r="C174" s="218" t="s">
        <v>8</v>
      </c>
      <c r="D174" s="218" t="s">
        <v>122</v>
      </c>
      <c r="E174" s="219" t="s">
        <v>194</v>
      </c>
      <c r="F174" s="220" t="s">
        <v>195</v>
      </c>
      <c r="G174" s="221" t="s">
        <v>151</v>
      </c>
      <c r="H174" s="222">
        <v>122.32899999999999</v>
      </c>
      <c r="I174" s="223"/>
      <c r="J174" s="224">
        <f>ROUND(I174*H174,2)</f>
        <v>0</v>
      </c>
      <c r="K174" s="220" t="s">
        <v>126</v>
      </c>
      <c r="L174" s="44"/>
      <c r="M174" s="225" t="s">
        <v>1</v>
      </c>
      <c r="N174" s="226" t="s">
        <v>38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127</v>
      </c>
      <c r="AT174" s="229" t="s">
        <v>122</v>
      </c>
      <c r="AU174" s="229" t="s">
        <v>83</v>
      </c>
      <c r="AY174" s="17" t="s">
        <v>120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81</v>
      </c>
      <c r="BK174" s="230">
        <f>ROUND(I174*H174,2)</f>
        <v>0</v>
      </c>
      <c r="BL174" s="17" t="s">
        <v>127</v>
      </c>
      <c r="BM174" s="229" t="s">
        <v>409</v>
      </c>
    </row>
    <row r="175" s="2" customFormat="1">
      <c r="A175" s="38"/>
      <c r="B175" s="39"/>
      <c r="C175" s="218" t="s">
        <v>213</v>
      </c>
      <c r="D175" s="218" t="s">
        <v>122</v>
      </c>
      <c r="E175" s="219" t="s">
        <v>198</v>
      </c>
      <c r="F175" s="220" t="s">
        <v>199</v>
      </c>
      <c r="G175" s="221" t="s">
        <v>151</v>
      </c>
      <c r="H175" s="222">
        <v>15.762000000000001</v>
      </c>
      <c r="I175" s="223"/>
      <c r="J175" s="224">
        <f>ROUND(I175*H175,2)</f>
        <v>0</v>
      </c>
      <c r="K175" s="220" t="s">
        <v>126</v>
      </c>
      <c r="L175" s="44"/>
      <c r="M175" s="225" t="s">
        <v>1</v>
      </c>
      <c r="N175" s="226" t="s">
        <v>38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127</v>
      </c>
      <c r="AT175" s="229" t="s">
        <v>122</v>
      </c>
      <c r="AU175" s="229" t="s">
        <v>83</v>
      </c>
      <c r="AY175" s="17" t="s">
        <v>120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81</v>
      </c>
      <c r="BK175" s="230">
        <f>ROUND(I175*H175,2)</f>
        <v>0</v>
      </c>
      <c r="BL175" s="17" t="s">
        <v>127</v>
      </c>
      <c r="BM175" s="229" t="s">
        <v>410</v>
      </c>
    </row>
    <row r="176" s="13" customFormat="1">
      <c r="A176" s="13"/>
      <c r="B176" s="231"/>
      <c r="C176" s="232"/>
      <c r="D176" s="233" t="s">
        <v>129</v>
      </c>
      <c r="E176" s="234" t="s">
        <v>1</v>
      </c>
      <c r="F176" s="235" t="s">
        <v>411</v>
      </c>
      <c r="G176" s="232"/>
      <c r="H176" s="236">
        <v>3.2639999999999998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129</v>
      </c>
      <c r="AU176" s="242" t="s">
        <v>83</v>
      </c>
      <c r="AV176" s="13" t="s">
        <v>83</v>
      </c>
      <c r="AW176" s="13" t="s">
        <v>30</v>
      </c>
      <c r="AX176" s="13" t="s">
        <v>73</v>
      </c>
      <c r="AY176" s="242" t="s">
        <v>120</v>
      </c>
    </row>
    <row r="177" s="13" customFormat="1">
      <c r="A177" s="13"/>
      <c r="B177" s="231"/>
      <c r="C177" s="232"/>
      <c r="D177" s="233" t="s">
        <v>129</v>
      </c>
      <c r="E177" s="234" t="s">
        <v>1</v>
      </c>
      <c r="F177" s="235" t="s">
        <v>412</v>
      </c>
      <c r="G177" s="232"/>
      <c r="H177" s="236">
        <v>5.4779999999999998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129</v>
      </c>
      <c r="AU177" s="242" t="s">
        <v>83</v>
      </c>
      <c r="AV177" s="13" t="s">
        <v>83</v>
      </c>
      <c r="AW177" s="13" t="s">
        <v>30</v>
      </c>
      <c r="AX177" s="13" t="s">
        <v>73</v>
      </c>
      <c r="AY177" s="242" t="s">
        <v>120</v>
      </c>
    </row>
    <row r="178" s="13" customFormat="1">
      <c r="A178" s="13"/>
      <c r="B178" s="231"/>
      <c r="C178" s="232"/>
      <c r="D178" s="233" t="s">
        <v>129</v>
      </c>
      <c r="E178" s="234" t="s">
        <v>1</v>
      </c>
      <c r="F178" s="235" t="s">
        <v>413</v>
      </c>
      <c r="G178" s="232"/>
      <c r="H178" s="236">
        <v>7.0199999999999996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129</v>
      </c>
      <c r="AU178" s="242" t="s">
        <v>83</v>
      </c>
      <c r="AV178" s="13" t="s">
        <v>83</v>
      </c>
      <c r="AW178" s="13" t="s">
        <v>30</v>
      </c>
      <c r="AX178" s="13" t="s">
        <v>73</v>
      </c>
      <c r="AY178" s="242" t="s">
        <v>120</v>
      </c>
    </row>
    <row r="179" s="14" customFormat="1">
      <c r="A179" s="14"/>
      <c r="B179" s="243"/>
      <c r="C179" s="244"/>
      <c r="D179" s="233" t="s">
        <v>129</v>
      </c>
      <c r="E179" s="245" t="s">
        <v>1</v>
      </c>
      <c r="F179" s="246" t="s">
        <v>132</v>
      </c>
      <c r="G179" s="244"/>
      <c r="H179" s="247">
        <v>15.761999999999999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129</v>
      </c>
      <c r="AU179" s="253" t="s">
        <v>83</v>
      </c>
      <c r="AV179" s="14" t="s">
        <v>127</v>
      </c>
      <c r="AW179" s="14" t="s">
        <v>30</v>
      </c>
      <c r="AX179" s="14" t="s">
        <v>81</v>
      </c>
      <c r="AY179" s="253" t="s">
        <v>120</v>
      </c>
    </row>
    <row r="180" s="2" customFormat="1" ht="16.5" customHeight="1">
      <c r="A180" s="38"/>
      <c r="B180" s="39"/>
      <c r="C180" s="264" t="s">
        <v>217</v>
      </c>
      <c r="D180" s="264" t="s">
        <v>204</v>
      </c>
      <c r="E180" s="265" t="s">
        <v>205</v>
      </c>
      <c r="F180" s="266" t="s">
        <v>206</v>
      </c>
      <c r="G180" s="267" t="s">
        <v>190</v>
      </c>
      <c r="H180" s="268">
        <v>6.5279999999999996</v>
      </c>
      <c r="I180" s="269"/>
      <c r="J180" s="270">
        <f>ROUND(I180*H180,2)</f>
        <v>0</v>
      </c>
      <c r="K180" s="266" t="s">
        <v>126</v>
      </c>
      <c r="L180" s="271"/>
      <c r="M180" s="272" t="s">
        <v>1</v>
      </c>
      <c r="N180" s="273" t="s">
        <v>38</v>
      </c>
      <c r="O180" s="91"/>
      <c r="P180" s="227">
        <f>O180*H180</f>
        <v>0</v>
      </c>
      <c r="Q180" s="227">
        <v>1</v>
      </c>
      <c r="R180" s="227">
        <f>Q180*H180</f>
        <v>6.5279999999999996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167</v>
      </c>
      <c r="AT180" s="229" t="s">
        <v>204</v>
      </c>
      <c r="AU180" s="229" t="s">
        <v>83</v>
      </c>
      <c r="AY180" s="17" t="s">
        <v>120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81</v>
      </c>
      <c r="BK180" s="230">
        <f>ROUND(I180*H180,2)</f>
        <v>0</v>
      </c>
      <c r="BL180" s="17" t="s">
        <v>127</v>
      </c>
      <c r="BM180" s="229" t="s">
        <v>414</v>
      </c>
    </row>
    <row r="181" s="13" customFormat="1">
      <c r="A181" s="13"/>
      <c r="B181" s="231"/>
      <c r="C181" s="232"/>
      <c r="D181" s="233" t="s">
        <v>129</v>
      </c>
      <c r="E181" s="234" t="s">
        <v>1</v>
      </c>
      <c r="F181" s="235" t="s">
        <v>415</v>
      </c>
      <c r="G181" s="232"/>
      <c r="H181" s="236">
        <v>6.5279999999999996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129</v>
      </c>
      <c r="AU181" s="242" t="s">
        <v>83</v>
      </c>
      <c r="AV181" s="13" t="s">
        <v>83</v>
      </c>
      <c r="AW181" s="13" t="s">
        <v>30</v>
      </c>
      <c r="AX181" s="13" t="s">
        <v>81</v>
      </c>
      <c r="AY181" s="242" t="s">
        <v>120</v>
      </c>
    </row>
    <row r="182" s="2" customFormat="1">
      <c r="A182" s="38"/>
      <c r="B182" s="39"/>
      <c r="C182" s="218" t="s">
        <v>223</v>
      </c>
      <c r="D182" s="218" t="s">
        <v>122</v>
      </c>
      <c r="E182" s="219" t="s">
        <v>209</v>
      </c>
      <c r="F182" s="220" t="s">
        <v>210</v>
      </c>
      <c r="G182" s="221" t="s">
        <v>125</v>
      </c>
      <c r="H182" s="222">
        <v>128.66</v>
      </c>
      <c r="I182" s="223"/>
      <c r="J182" s="224">
        <f>ROUND(I182*H182,2)</f>
        <v>0</v>
      </c>
      <c r="K182" s="220" t="s">
        <v>126</v>
      </c>
      <c r="L182" s="44"/>
      <c r="M182" s="225" t="s">
        <v>1</v>
      </c>
      <c r="N182" s="226" t="s">
        <v>38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127</v>
      </c>
      <c r="AT182" s="229" t="s">
        <v>122</v>
      </c>
      <c r="AU182" s="229" t="s">
        <v>83</v>
      </c>
      <c r="AY182" s="17" t="s">
        <v>120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81</v>
      </c>
      <c r="BK182" s="230">
        <f>ROUND(I182*H182,2)</f>
        <v>0</v>
      </c>
      <c r="BL182" s="17" t="s">
        <v>127</v>
      </c>
      <c r="BM182" s="229" t="s">
        <v>416</v>
      </c>
    </row>
    <row r="183" s="13" customFormat="1">
      <c r="A183" s="13"/>
      <c r="B183" s="231"/>
      <c r="C183" s="232"/>
      <c r="D183" s="233" t="s">
        <v>129</v>
      </c>
      <c r="E183" s="234" t="s">
        <v>1</v>
      </c>
      <c r="F183" s="235" t="s">
        <v>417</v>
      </c>
      <c r="G183" s="232"/>
      <c r="H183" s="236">
        <v>128.66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129</v>
      </c>
      <c r="AU183" s="242" t="s">
        <v>83</v>
      </c>
      <c r="AV183" s="13" t="s">
        <v>83</v>
      </c>
      <c r="AW183" s="13" t="s">
        <v>30</v>
      </c>
      <c r="AX183" s="13" t="s">
        <v>73</v>
      </c>
      <c r="AY183" s="242" t="s">
        <v>120</v>
      </c>
    </row>
    <row r="184" s="14" customFormat="1">
      <c r="A184" s="14"/>
      <c r="B184" s="243"/>
      <c r="C184" s="244"/>
      <c r="D184" s="233" t="s">
        <v>129</v>
      </c>
      <c r="E184" s="245" t="s">
        <v>1</v>
      </c>
      <c r="F184" s="246" t="s">
        <v>132</v>
      </c>
      <c r="G184" s="244"/>
      <c r="H184" s="247">
        <v>128.66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129</v>
      </c>
      <c r="AU184" s="253" t="s">
        <v>83</v>
      </c>
      <c r="AV184" s="14" t="s">
        <v>127</v>
      </c>
      <c r="AW184" s="14" t="s">
        <v>30</v>
      </c>
      <c r="AX184" s="14" t="s">
        <v>81</v>
      </c>
      <c r="AY184" s="253" t="s">
        <v>120</v>
      </c>
    </row>
    <row r="185" s="2" customFormat="1">
      <c r="A185" s="38"/>
      <c r="B185" s="39"/>
      <c r="C185" s="218" t="s">
        <v>228</v>
      </c>
      <c r="D185" s="218" t="s">
        <v>122</v>
      </c>
      <c r="E185" s="219" t="s">
        <v>214</v>
      </c>
      <c r="F185" s="220" t="s">
        <v>215</v>
      </c>
      <c r="G185" s="221" t="s">
        <v>125</v>
      </c>
      <c r="H185" s="222">
        <v>280.81999999999999</v>
      </c>
      <c r="I185" s="223"/>
      <c r="J185" s="224">
        <f>ROUND(I185*H185,2)</f>
        <v>0</v>
      </c>
      <c r="K185" s="220" t="s">
        <v>126</v>
      </c>
      <c r="L185" s="44"/>
      <c r="M185" s="225" t="s">
        <v>1</v>
      </c>
      <c r="N185" s="226" t="s">
        <v>38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127</v>
      </c>
      <c r="AT185" s="229" t="s">
        <v>122</v>
      </c>
      <c r="AU185" s="229" t="s">
        <v>83</v>
      </c>
      <c r="AY185" s="17" t="s">
        <v>120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81</v>
      </c>
      <c r="BK185" s="230">
        <f>ROUND(I185*H185,2)</f>
        <v>0</v>
      </c>
      <c r="BL185" s="17" t="s">
        <v>127</v>
      </c>
      <c r="BM185" s="229" t="s">
        <v>418</v>
      </c>
    </row>
    <row r="186" s="13" customFormat="1">
      <c r="A186" s="13"/>
      <c r="B186" s="231"/>
      <c r="C186" s="232"/>
      <c r="D186" s="233" t="s">
        <v>129</v>
      </c>
      <c r="E186" s="234" t="s">
        <v>1</v>
      </c>
      <c r="F186" s="235" t="s">
        <v>419</v>
      </c>
      <c r="G186" s="232"/>
      <c r="H186" s="236">
        <v>128.66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129</v>
      </c>
      <c r="AU186" s="242" t="s">
        <v>83</v>
      </c>
      <c r="AV186" s="13" t="s">
        <v>83</v>
      </c>
      <c r="AW186" s="13" t="s">
        <v>30</v>
      </c>
      <c r="AX186" s="13" t="s">
        <v>73</v>
      </c>
      <c r="AY186" s="242" t="s">
        <v>120</v>
      </c>
    </row>
    <row r="187" s="13" customFormat="1">
      <c r="A187" s="13"/>
      <c r="B187" s="231"/>
      <c r="C187" s="232"/>
      <c r="D187" s="233" t="s">
        <v>129</v>
      </c>
      <c r="E187" s="234" t="s">
        <v>1</v>
      </c>
      <c r="F187" s="235" t="s">
        <v>420</v>
      </c>
      <c r="G187" s="232"/>
      <c r="H187" s="236">
        <v>152.16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129</v>
      </c>
      <c r="AU187" s="242" t="s">
        <v>83</v>
      </c>
      <c r="AV187" s="13" t="s">
        <v>83</v>
      </c>
      <c r="AW187" s="13" t="s">
        <v>30</v>
      </c>
      <c r="AX187" s="13" t="s">
        <v>73</v>
      </c>
      <c r="AY187" s="242" t="s">
        <v>120</v>
      </c>
    </row>
    <row r="188" s="14" customFormat="1">
      <c r="A188" s="14"/>
      <c r="B188" s="243"/>
      <c r="C188" s="244"/>
      <c r="D188" s="233" t="s">
        <v>129</v>
      </c>
      <c r="E188" s="245" t="s">
        <v>1</v>
      </c>
      <c r="F188" s="246" t="s">
        <v>132</v>
      </c>
      <c r="G188" s="244"/>
      <c r="H188" s="247">
        <v>280.81999999999999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129</v>
      </c>
      <c r="AU188" s="253" t="s">
        <v>83</v>
      </c>
      <c r="AV188" s="14" t="s">
        <v>127</v>
      </c>
      <c r="AW188" s="14" t="s">
        <v>30</v>
      </c>
      <c r="AX188" s="14" t="s">
        <v>81</v>
      </c>
      <c r="AY188" s="253" t="s">
        <v>120</v>
      </c>
    </row>
    <row r="189" s="2" customFormat="1" ht="16.5" customHeight="1">
      <c r="A189" s="38"/>
      <c r="B189" s="39"/>
      <c r="C189" s="264" t="s">
        <v>234</v>
      </c>
      <c r="D189" s="264" t="s">
        <v>204</v>
      </c>
      <c r="E189" s="265" t="s">
        <v>218</v>
      </c>
      <c r="F189" s="266" t="s">
        <v>219</v>
      </c>
      <c r="G189" s="267" t="s">
        <v>220</v>
      </c>
      <c r="H189" s="268">
        <v>11.233000000000001</v>
      </c>
      <c r="I189" s="269"/>
      <c r="J189" s="270">
        <f>ROUND(I189*H189,2)</f>
        <v>0</v>
      </c>
      <c r="K189" s="266" t="s">
        <v>126</v>
      </c>
      <c r="L189" s="271"/>
      <c r="M189" s="272" t="s">
        <v>1</v>
      </c>
      <c r="N189" s="273" t="s">
        <v>38</v>
      </c>
      <c r="O189" s="91"/>
      <c r="P189" s="227">
        <f>O189*H189</f>
        <v>0</v>
      </c>
      <c r="Q189" s="227">
        <v>0.001</v>
      </c>
      <c r="R189" s="227">
        <f>Q189*H189</f>
        <v>0.011233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167</v>
      </c>
      <c r="AT189" s="229" t="s">
        <v>204</v>
      </c>
      <c r="AU189" s="229" t="s">
        <v>83</v>
      </c>
      <c r="AY189" s="17" t="s">
        <v>120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81</v>
      </c>
      <c r="BK189" s="230">
        <f>ROUND(I189*H189,2)</f>
        <v>0</v>
      </c>
      <c r="BL189" s="17" t="s">
        <v>127</v>
      </c>
      <c r="BM189" s="229" t="s">
        <v>421</v>
      </c>
    </row>
    <row r="190" s="13" customFormat="1">
      <c r="A190" s="13"/>
      <c r="B190" s="231"/>
      <c r="C190" s="232"/>
      <c r="D190" s="233" t="s">
        <v>129</v>
      </c>
      <c r="E190" s="234" t="s">
        <v>1</v>
      </c>
      <c r="F190" s="235" t="s">
        <v>422</v>
      </c>
      <c r="G190" s="232"/>
      <c r="H190" s="236">
        <v>11.233000000000001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129</v>
      </c>
      <c r="AU190" s="242" t="s">
        <v>83</v>
      </c>
      <c r="AV190" s="13" t="s">
        <v>83</v>
      </c>
      <c r="AW190" s="13" t="s">
        <v>30</v>
      </c>
      <c r="AX190" s="13" t="s">
        <v>81</v>
      </c>
      <c r="AY190" s="242" t="s">
        <v>120</v>
      </c>
    </row>
    <row r="191" s="2" customFormat="1">
      <c r="A191" s="38"/>
      <c r="B191" s="39"/>
      <c r="C191" s="218" t="s">
        <v>7</v>
      </c>
      <c r="D191" s="218" t="s">
        <v>122</v>
      </c>
      <c r="E191" s="219" t="s">
        <v>224</v>
      </c>
      <c r="F191" s="220" t="s">
        <v>225</v>
      </c>
      <c r="G191" s="221" t="s">
        <v>125</v>
      </c>
      <c r="H191" s="222">
        <v>206.58000000000001</v>
      </c>
      <c r="I191" s="223"/>
      <c r="J191" s="224">
        <f>ROUND(I191*H191,2)</f>
        <v>0</v>
      </c>
      <c r="K191" s="220" t="s">
        <v>126</v>
      </c>
      <c r="L191" s="44"/>
      <c r="M191" s="225" t="s">
        <v>1</v>
      </c>
      <c r="N191" s="226" t="s">
        <v>38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127</v>
      </c>
      <c r="AT191" s="229" t="s">
        <v>122</v>
      </c>
      <c r="AU191" s="229" t="s">
        <v>83</v>
      </c>
      <c r="AY191" s="17" t="s">
        <v>120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81</v>
      </c>
      <c r="BK191" s="230">
        <f>ROUND(I191*H191,2)</f>
        <v>0</v>
      </c>
      <c r="BL191" s="17" t="s">
        <v>127</v>
      </c>
      <c r="BM191" s="229" t="s">
        <v>423</v>
      </c>
    </row>
    <row r="192" s="12" customFormat="1" ht="22.8" customHeight="1">
      <c r="A192" s="12"/>
      <c r="B192" s="202"/>
      <c r="C192" s="203"/>
      <c r="D192" s="204" t="s">
        <v>72</v>
      </c>
      <c r="E192" s="216" t="s">
        <v>127</v>
      </c>
      <c r="F192" s="216" t="s">
        <v>227</v>
      </c>
      <c r="G192" s="203"/>
      <c r="H192" s="203"/>
      <c r="I192" s="206"/>
      <c r="J192" s="217">
        <f>BK192</f>
        <v>0</v>
      </c>
      <c r="K192" s="203"/>
      <c r="L192" s="208"/>
      <c r="M192" s="209"/>
      <c r="N192" s="210"/>
      <c r="O192" s="210"/>
      <c r="P192" s="211">
        <f>SUM(P193:P196)</f>
        <v>0</v>
      </c>
      <c r="Q192" s="210"/>
      <c r="R192" s="211">
        <f>SUM(R193:R196)</f>
        <v>27.738815949999999</v>
      </c>
      <c r="S192" s="210"/>
      <c r="T192" s="212">
        <f>SUM(T193:T196)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3" t="s">
        <v>81</v>
      </c>
      <c r="AT192" s="214" t="s">
        <v>72</v>
      </c>
      <c r="AU192" s="214" t="s">
        <v>81</v>
      </c>
      <c r="AY192" s="213" t="s">
        <v>120</v>
      </c>
      <c r="BK192" s="215">
        <f>SUM(BK193:BK196)</f>
        <v>0</v>
      </c>
    </row>
    <row r="193" s="2" customFormat="1" ht="16.5" customHeight="1">
      <c r="A193" s="38"/>
      <c r="B193" s="39"/>
      <c r="C193" s="218" t="s">
        <v>243</v>
      </c>
      <c r="D193" s="218" t="s">
        <v>122</v>
      </c>
      <c r="E193" s="219" t="s">
        <v>229</v>
      </c>
      <c r="F193" s="220" t="s">
        <v>230</v>
      </c>
      <c r="G193" s="221" t="s">
        <v>151</v>
      </c>
      <c r="H193" s="222">
        <v>0.33500000000000002</v>
      </c>
      <c r="I193" s="223"/>
      <c r="J193" s="224">
        <f>ROUND(I193*H193,2)</f>
        <v>0</v>
      </c>
      <c r="K193" s="220" t="s">
        <v>126</v>
      </c>
      <c r="L193" s="44"/>
      <c r="M193" s="225" t="s">
        <v>1</v>
      </c>
      <c r="N193" s="226" t="s">
        <v>38</v>
      </c>
      <c r="O193" s="91"/>
      <c r="P193" s="227">
        <f>O193*H193</f>
        <v>0</v>
      </c>
      <c r="Q193" s="227">
        <v>1.8907700000000001</v>
      </c>
      <c r="R193" s="227">
        <f>Q193*H193</f>
        <v>0.63340795000000005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127</v>
      </c>
      <c r="AT193" s="229" t="s">
        <v>122</v>
      </c>
      <c r="AU193" s="229" t="s">
        <v>83</v>
      </c>
      <c r="AY193" s="17" t="s">
        <v>120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81</v>
      </c>
      <c r="BK193" s="230">
        <f>ROUND(I193*H193,2)</f>
        <v>0</v>
      </c>
      <c r="BL193" s="17" t="s">
        <v>127</v>
      </c>
      <c r="BM193" s="229" t="s">
        <v>424</v>
      </c>
    </row>
    <row r="194" s="13" customFormat="1">
      <c r="A194" s="13"/>
      <c r="B194" s="231"/>
      <c r="C194" s="232"/>
      <c r="D194" s="233" t="s">
        <v>129</v>
      </c>
      <c r="E194" s="234" t="s">
        <v>1</v>
      </c>
      <c r="F194" s="235" t="s">
        <v>425</v>
      </c>
      <c r="G194" s="232"/>
      <c r="H194" s="236">
        <v>0.33500000000000002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129</v>
      </c>
      <c r="AU194" s="242" t="s">
        <v>83</v>
      </c>
      <c r="AV194" s="13" t="s">
        <v>83</v>
      </c>
      <c r="AW194" s="13" t="s">
        <v>30</v>
      </c>
      <c r="AX194" s="13" t="s">
        <v>81</v>
      </c>
      <c r="AY194" s="242" t="s">
        <v>120</v>
      </c>
    </row>
    <row r="195" s="2" customFormat="1" ht="33" customHeight="1">
      <c r="A195" s="38"/>
      <c r="B195" s="39"/>
      <c r="C195" s="218" t="s">
        <v>249</v>
      </c>
      <c r="D195" s="218" t="s">
        <v>122</v>
      </c>
      <c r="E195" s="219" t="s">
        <v>426</v>
      </c>
      <c r="F195" s="220" t="s">
        <v>427</v>
      </c>
      <c r="G195" s="221" t="s">
        <v>125</v>
      </c>
      <c r="H195" s="222">
        <v>167.40000000000001</v>
      </c>
      <c r="I195" s="223"/>
      <c r="J195" s="224">
        <f>ROUND(I195*H195,2)</f>
        <v>0</v>
      </c>
      <c r="K195" s="220" t="s">
        <v>126</v>
      </c>
      <c r="L195" s="44"/>
      <c r="M195" s="225" t="s">
        <v>1</v>
      </c>
      <c r="N195" s="226" t="s">
        <v>38</v>
      </c>
      <c r="O195" s="91"/>
      <c r="P195" s="227">
        <f>O195*H195</f>
        <v>0</v>
      </c>
      <c r="Q195" s="227">
        <v>0.16192000000000001</v>
      </c>
      <c r="R195" s="227">
        <f>Q195*H195</f>
        <v>27.105408000000001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127</v>
      </c>
      <c r="AT195" s="229" t="s">
        <v>122</v>
      </c>
      <c r="AU195" s="229" t="s">
        <v>83</v>
      </c>
      <c r="AY195" s="17" t="s">
        <v>120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81</v>
      </c>
      <c r="BK195" s="230">
        <f>ROUND(I195*H195,2)</f>
        <v>0</v>
      </c>
      <c r="BL195" s="17" t="s">
        <v>127</v>
      </c>
      <c r="BM195" s="229" t="s">
        <v>428</v>
      </c>
    </row>
    <row r="196" s="13" customFormat="1">
      <c r="A196" s="13"/>
      <c r="B196" s="231"/>
      <c r="C196" s="232"/>
      <c r="D196" s="233" t="s">
        <v>129</v>
      </c>
      <c r="E196" s="234" t="s">
        <v>1</v>
      </c>
      <c r="F196" s="235" t="s">
        <v>429</v>
      </c>
      <c r="G196" s="232"/>
      <c r="H196" s="236">
        <v>167.40000000000001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129</v>
      </c>
      <c r="AU196" s="242" t="s">
        <v>83</v>
      </c>
      <c r="AV196" s="13" t="s">
        <v>83</v>
      </c>
      <c r="AW196" s="13" t="s">
        <v>30</v>
      </c>
      <c r="AX196" s="13" t="s">
        <v>81</v>
      </c>
      <c r="AY196" s="242" t="s">
        <v>120</v>
      </c>
    </row>
    <row r="197" s="12" customFormat="1" ht="22.8" customHeight="1">
      <c r="A197" s="12"/>
      <c r="B197" s="202"/>
      <c r="C197" s="203"/>
      <c r="D197" s="204" t="s">
        <v>72</v>
      </c>
      <c r="E197" s="216" t="s">
        <v>148</v>
      </c>
      <c r="F197" s="216" t="s">
        <v>233</v>
      </c>
      <c r="G197" s="203"/>
      <c r="H197" s="203"/>
      <c r="I197" s="206"/>
      <c r="J197" s="217">
        <f>BK197</f>
        <v>0</v>
      </c>
      <c r="K197" s="203"/>
      <c r="L197" s="208"/>
      <c r="M197" s="209"/>
      <c r="N197" s="210"/>
      <c r="O197" s="210"/>
      <c r="P197" s="211">
        <f>SUM(P198:P223)</f>
        <v>0</v>
      </c>
      <c r="Q197" s="210"/>
      <c r="R197" s="211">
        <f>SUM(R198:R223)</f>
        <v>258.95537899999999</v>
      </c>
      <c r="S197" s="210"/>
      <c r="T197" s="212">
        <f>SUM(T198:T223)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3" t="s">
        <v>81</v>
      </c>
      <c r="AT197" s="214" t="s">
        <v>72</v>
      </c>
      <c r="AU197" s="214" t="s">
        <v>81</v>
      </c>
      <c r="AY197" s="213" t="s">
        <v>120</v>
      </c>
      <c r="BK197" s="215">
        <f>SUM(BK198:BK223)</f>
        <v>0</v>
      </c>
    </row>
    <row r="198" s="2" customFormat="1" ht="16.5" customHeight="1">
      <c r="A198" s="38"/>
      <c r="B198" s="39"/>
      <c r="C198" s="218" t="s">
        <v>253</v>
      </c>
      <c r="D198" s="218" t="s">
        <v>122</v>
      </c>
      <c r="E198" s="219" t="s">
        <v>235</v>
      </c>
      <c r="F198" s="220" t="s">
        <v>236</v>
      </c>
      <c r="G198" s="221" t="s">
        <v>125</v>
      </c>
      <c r="H198" s="222">
        <v>1</v>
      </c>
      <c r="I198" s="223"/>
      <c r="J198" s="224">
        <f>ROUND(I198*H198,2)</f>
        <v>0</v>
      </c>
      <c r="K198" s="220" t="s">
        <v>126</v>
      </c>
      <c r="L198" s="44"/>
      <c r="M198" s="225" t="s">
        <v>1</v>
      </c>
      <c r="N198" s="226" t="s">
        <v>38</v>
      </c>
      <c r="O198" s="91"/>
      <c r="P198" s="227">
        <f>O198*H198</f>
        <v>0</v>
      </c>
      <c r="Q198" s="227">
        <v>0.253</v>
      </c>
      <c r="R198" s="227">
        <f>Q198*H198</f>
        <v>0.253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127</v>
      </c>
      <c r="AT198" s="229" t="s">
        <v>122</v>
      </c>
      <c r="AU198" s="229" t="s">
        <v>83</v>
      </c>
      <c r="AY198" s="17" t="s">
        <v>120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81</v>
      </c>
      <c r="BK198" s="230">
        <f>ROUND(I198*H198,2)</f>
        <v>0</v>
      </c>
      <c r="BL198" s="17" t="s">
        <v>127</v>
      </c>
      <c r="BM198" s="229" t="s">
        <v>430</v>
      </c>
    </row>
    <row r="199" s="13" customFormat="1">
      <c r="A199" s="13"/>
      <c r="B199" s="231"/>
      <c r="C199" s="232"/>
      <c r="D199" s="233" t="s">
        <v>129</v>
      </c>
      <c r="E199" s="234" t="s">
        <v>1</v>
      </c>
      <c r="F199" s="235" t="s">
        <v>431</v>
      </c>
      <c r="G199" s="232"/>
      <c r="H199" s="236">
        <v>1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129</v>
      </c>
      <c r="AU199" s="242" t="s">
        <v>83</v>
      </c>
      <c r="AV199" s="13" t="s">
        <v>83</v>
      </c>
      <c r="AW199" s="13" t="s">
        <v>30</v>
      </c>
      <c r="AX199" s="13" t="s">
        <v>81</v>
      </c>
      <c r="AY199" s="242" t="s">
        <v>120</v>
      </c>
    </row>
    <row r="200" s="2" customFormat="1" ht="16.5" customHeight="1">
      <c r="A200" s="38"/>
      <c r="B200" s="39"/>
      <c r="C200" s="218" t="s">
        <v>258</v>
      </c>
      <c r="D200" s="218" t="s">
        <v>122</v>
      </c>
      <c r="E200" s="219" t="s">
        <v>432</v>
      </c>
      <c r="F200" s="220" t="s">
        <v>433</v>
      </c>
      <c r="G200" s="221" t="s">
        <v>125</v>
      </c>
      <c r="H200" s="222">
        <v>167.40000000000001</v>
      </c>
      <c r="I200" s="223"/>
      <c r="J200" s="224">
        <f>ROUND(I200*H200,2)</f>
        <v>0</v>
      </c>
      <c r="K200" s="220" t="s">
        <v>126</v>
      </c>
      <c r="L200" s="44"/>
      <c r="M200" s="225" t="s">
        <v>1</v>
      </c>
      <c r="N200" s="226" t="s">
        <v>38</v>
      </c>
      <c r="O200" s="91"/>
      <c r="P200" s="227">
        <f>O200*H200</f>
        <v>0</v>
      </c>
      <c r="Q200" s="227">
        <v>0.34499999999999997</v>
      </c>
      <c r="R200" s="227">
        <f>Q200*H200</f>
        <v>57.753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127</v>
      </c>
      <c r="AT200" s="229" t="s">
        <v>122</v>
      </c>
      <c r="AU200" s="229" t="s">
        <v>83</v>
      </c>
      <c r="AY200" s="17" t="s">
        <v>120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81</v>
      </c>
      <c r="BK200" s="230">
        <f>ROUND(I200*H200,2)</f>
        <v>0</v>
      </c>
      <c r="BL200" s="17" t="s">
        <v>127</v>
      </c>
      <c r="BM200" s="229" t="s">
        <v>434</v>
      </c>
    </row>
    <row r="201" s="13" customFormat="1">
      <c r="A201" s="13"/>
      <c r="B201" s="231"/>
      <c r="C201" s="232"/>
      <c r="D201" s="233" t="s">
        <v>129</v>
      </c>
      <c r="E201" s="234" t="s">
        <v>1</v>
      </c>
      <c r="F201" s="235" t="s">
        <v>435</v>
      </c>
      <c r="G201" s="232"/>
      <c r="H201" s="236">
        <v>167.40000000000001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129</v>
      </c>
      <c r="AU201" s="242" t="s">
        <v>83</v>
      </c>
      <c r="AV201" s="13" t="s">
        <v>83</v>
      </c>
      <c r="AW201" s="13" t="s">
        <v>30</v>
      </c>
      <c r="AX201" s="13" t="s">
        <v>81</v>
      </c>
      <c r="AY201" s="242" t="s">
        <v>120</v>
      </c>
    </row>
    <row r="202" s="2" customFormat="1" ht="16.5" customHeight="1">
      <c r="A202" s="38"/>
      <c r="B202" s="39"/>
      <c r="C202" s="218" t="s">
        <v>262</v>
      </c>
      <c r="D202" s="218" t="s">
        <v>122</v>
      </c>
      <c r="E202" s="219" t="s">
        <v>239</v>
      </c>
      <c r="F202" s="220" t="s">
        <v>240</v>
      </c>
      <c r="G202" s="221" t="s">
        <v>125</v>
      </c>
      <c r="H202" s="222">
        <v>31.100000000000001</v>
      </c>
      <c r="I202" s="223"/>
      <c r="J202" s="224">
        <f>ROUND(I202*H202,2)</f>
        <v>0</v>
      </c>
      <c r="K202" s="220" t="s">
        <v>126</v>
      </c>
      <c r="L202" s="44"/>
      <c r="M202" s="225" t="s">
        <v>1</v>
      </c>
      <c r="N202" s="226" t="s">
        <v>38</v>
      </c>
      <c r="O202" s="91"/>
      <c r="P202" s="227">
        <f>O202*H202</f>
        <v>0</v>
      </c>
      <c r="Q202" s="227">
        <v>0.39100000000000001</v>
      </c>
      <c r="R202" s="227">
        <f>Q202*H202</f>
        <v>12.160100000000002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127</v>
      </c>
      <c r="AT202" s="229" t="s">
        <v>122</v>
      </c>
      <c r="AU202" s="229" t="s">
        <v>83</v>
      </c>
      <c r="AY202" s="17" t="s">
        <v>120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81</v>
      </c>
      <c r="BK202" s="230">
        <f>ROUND(I202*H202,2)</f>
        <v>0</v>
      </c>
      <c r="BL202" s="17" t="s">
        <v>127</v>
      </c>
      <c r="BM202" s="229" t="s">
        <v>436</v>
      </c>
    </row>
    <row r="203" s="13" customFormat="1">
      <c r="A203" s="13"/>
      <c r="B203" s="231"/>
      <c r="C203" s="232"/>
      <c r="D203" s="233" t="s">
        <v>129</v>
      </c>
      <c r="E203" s="234" t="s">
        <v>1</v>
      </c>
      <c r="F203" s="235" t="s">
        <v>437</v>
      </c>
      <c r="G203" s="232"/>
      <c r="H203" s="236">
        <v>31.100000000000001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129</v>
      </c>
      <c r="AU203" s="242" t="s">
        <v>83</v>
      </c>
      <c r="AV203" s="13" t="s">
        <v>83</v>
      </c>
      <c r="AW203" s="13" t="s">
        <v>30</v>
      </c>
      <c r="AX203" s="13" t="s">
        <v>81</v>
      </c>
      <c r="AY203" s="242" t="s">
        <v>120</v>
      </c>
    </row>
    <row r="204" s="2" customFormat="1" ht="16.5" customHeight="1">
      <c r="A204" s="38"/>
      <c r="B204" s="39"/>
      <c r="C204" s="218" t="s">
        <v>266</v>
      </c>
      <c r="D204" s="218" t="s">
        <v>122</v>
      </c>
      <c r="E204" s="219" t="s">
        <v>438</v>
      </c>
      <c r="F204" s="220" t="s">
        <v>439</v>
      </c>
      <c r="G204" s="221" t="s">
        <v>125</v>
      </c>
      <c r="H204" s="222">
        <v>206.58000000000001</v>
      </c>
      <c r="I204" s="223"/>
      <c r="J204" s="224">
        <f>ROUND(I204*H204,2)</f>
        <v>0</v>
      </c>
      <c r="K204" s="220" t="s">
        <v>126</v>
      </c>
      <c r="L204" s="44"/>
      <c r="M204" s="225" t="s">
        <v>1</v>
      </c>
      <c r="N204" s="226" t="s">
        <v>38</v>
      </c>
      <c r="O204" s="91"/>
      <c r="P204" s="227">
        <f>O204*H204</f>
        <v>0</v>
      </c>
      <c r="Q204" s="227">
        <v>0.41399999999999998</v>
      </c>
      <c r="R204" s="227">
        <f>Q204*H204</f>
        <v>85.524119999999996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127</v>
      </c>
      <c r="AT204" s="229" t="s">
        <v>122</v>
      </c>
      <c r="AU204" s="229" t="s">
        <v>83</v>
      </c>
      <c r="AY204" s="17" t="s">
        <v>120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81</v>
      </c>
      <c r="BK204" s="230">
        <f>ROUND(I204*H204,2)</f>
        <v>0</v>
      </c>
      <c r="BL204" s="17" t="s">
        <v>127</v>
      </c>
      <c r="BM204" s="229" t="s">
        <v>440</v>
      </c>
    </row>
    <row r="205" s="13" customFormat="1">
      <c r="A205" s="13"/>
      <c r="B205" s="231"/>
      <c r="C205" s="232"/>
      <c r="D205" s="233" t="s">
        <v>129</v>
      </c>
      <c r="E205" s="234" t="s">
        <v>1</v>
      </c>
      <c r="F205" s="235" t="s">
        <v>441</v>
      </c>
      <c r="G205" s="232"/>
      <c r="H205" s="236">
        <v>206.58000000000001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129</v>
      </c>
      <c r="AU205" s="242" t="s">
        <v>83</v>
      </c>
      <c r="AV205" s="13" t="s">
        <v>83</v>
      </c>
      <c r="AW205" s="13" t="s">
        <v>30</v>
      </c>
      <c r="AX205" s="13" t="s">
        <v>81</v>
      </c>
      <c r="AY205" s="242" t="s">
        <v>120</v>
      </c>
    </row>
    <row r="206" s="2" customFormat="1" ht="16.5" customHeight="1">
      <c r="A206" s="38"/>
      <c r="B206" s="39"/>
      <c r="C206" s="218" t="s">
        <v>271</v>
      </c>
      <c r="D206" s="218" t="s">
        <v>122</v>
      </c>
      <c r="E206" s="219" t="s">
        <v>244</v>
      </c>
      <c r="F206" s="220" t="s">
        <v>245</v>
      </c>
      <c r="G206" s="221" t="s">
        <v>125</v>
      </c>
      <c r="H206" s="222">
        <v>206.58000000000001</v>
      </c>
      <c r="I206" s="223"/>
      <c r="J206" s="224">
        <f>ROUND(I206*H206,2)</f>
        <v>0</v>
      </c>
      <c r="K206" s="220" t="s">
        <v>126</v>
      </c>
      <c r="L206" s="44"/>
      <c r="M206" s="225" t="s">
        <v>1</v>
      </c>
      <c r="N206" s="226" t="s">
        <v>38</v>
      </c>
      <c r="O206" s="91"/>
      <c r="P206" s="227">
        <f>O206*H206</f>
        <v>0</v>
      </c>
      <c r="Q206" s="227">
        <v>0.46000000000000002</v>
      </c>
      <c r="R206" s="227">
        <f>Q206*H206</f>
        <v>95.026800000000009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127</v>
      </c>
      <c r="AT206" s="229" t="s">
        <v>122</v>
      </c>
      <c r="AU206" s="229" t="s">
        <v>83</v>
      </c>
      <c r="AY206" s="17" t="s">
        <v>120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81</v>
      </c>
      <c r="BK206" s="230">
        <f>ROUND(I206*H206,2)</f>
        <v>0</v>
      </c>
      <c r="BL206" s="17" t="s">
        <v>127</v>
      </c>
      <c r="BM206" s="229" t="s">
        <v>442</v>
      </c>
    </row>
    <row r="207" s="13" customFormat="1">
      <c r="A207" s="13"/>
      <c r="B207" s="231"/>
      <c r="C207" s="232"/>
      <c r="D207" s="233" t="s">
        <v>129</v>
      </c>
      <c r="E207" s="234" t="s">
        <v>1</v>
      </c>
      <c r="F207" s="235" t="s">
        <v>443</v>
      </c>
      <c r="G207" s="232"/>
      <c r="H207" s="236">
        <v>206.58000000000001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129</v>
      </c>
      <c r="AU207" s="242" t="s">
        <v>83</v>
      </c>
      <c r="AV207" s="13" t="s">
        <v>83</v>
      </c>
      <c r="AW207" s="13" t="s">
        <v>30</v>
      </c>
      <c r="AX207" s="13" t="s">
        <v>81</v>
      </c>
      <c r="AY207" s="242" t="s">
        <v>120</v>
      </c>
    </row>
    <row r="208" s="2" customFormat="1" ht="33" customHeight="1">
      <c r="A208" s="38"/>
      <c r="B208" s="39"/>
      <c r="C208" s="218" t="s">
        <v>277</v>
      </c>
      <c r="D208" s="218" t="s">
        <v>122</v>
      </c>
      <c r="E208" s="219" t="s">
        <v>250</v>
      </c>
      <c r="F208" s="220" t="s">
        <v>251</v>
      </c>
      <c r="G208" s="221" t="s">
        <v>125</v>
      </c>
      <c r="H208" s="222">
        <v>31.100000000000001</v>
      </c>
      <c r="I208" s="223"/>
      <c r="J208" s="224">
        <f>ROUND(I208*H208,2)</f>
        <v>0</v>
      </c>
      <c r="K208" s="220" t="s">
        <v>126</v>
      </c>
      <c r="L208" s="44"/>
      <c r="M208" s="225" t="s">
        <v>1</v>
      </c>
      <c r="N208" s="226" t="s">
        <v>38</v>
      </c>
      <c r="O208" s="91"/>
      <c r="P208" s="227">
        <f>O208*H208</f>
        <v>0</v>
      </c>
      <c r="Q208" s="227">
        <v>0.13188</v>
      </c>
      <c r="R208" s="227">
        <f>Q208*H208</f>
        <v>4.1014679999999997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127</v>
      </c>
      <c r="AT208" s="229" t="s">
        <v>122</v>
      </c>
      <c r="AU208" s="229" t="s">
        <v>83</v>
      </c>
      <c r="AY208" s="17" t="s">
        <v>120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81</v>
      </c>
      <c r="BK208" s="230">
        <f>ROUND(I208*H208,2)</f>
        <v>0</v>
      </c>
      <c r="BL208" s="17" t="s">
        <v>127</v>
      </c>
      <c r="BM208" s="229" t="s">
        <v>444</v>
      </c>
    </row>
    <row r="209" s="2" customFormat="1">
      <c r="A209" s="38"/>
      <c r="B209" s="39"/>
      <c r="C209" s="218" t="s">
        <v>283</v>
      </c>
      <c r="D209" s="218" t="s">
        <v>122</v>
      </c>
      <c r="E209" s="219" t="s">
        <v>254</v>
      </c>
      <c r="F209" s="220" t="s">
        <v>255</v>
      </c>
      <c r="G209" s="221" t="s">
        <v>125</v>
      </c>
      <c r="H209" s="222">
        <v>31.100000000000001</v>
      </c>
      <c r="I209" s="223"/>
      <c r="J209" s="224">
        <f>ROUND(I209*H209,2)</f>
        <v>0</v>
      </c>
      <c r="K209" s="220" t="s">
        <v>126</v>
      </c>
      <c r="L209" s="44"/>
      <c r="M209" s="225" t="s">
        <v>1</v>
      </c>
      <c r="N209" s="226" t="s">
        <v>38</v>
      </c>
      <c r="O209" s="91"/>
      <c r="P209" s="227">
        <f>O209*H209</f>
        <v>0</v>
      </c>
      <c r="Q209" s="227">
        <v>0.00034000000000000002</v>
      </c>
      <c r="R209" s="227">
        <f>Q209*H209</f>
        <v>0.010574000000000002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127</v>
      </c>
      <c r="AT209" s="229" t="s">
        <v>122</v>
      </c>
      <c r="AU209" s="229" t="s">
        <v>83</v>
      </c>
      <c r="AY209" s="17" t="s">
        <v>120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81</v>
      </c>
      <c r="BK209" s="230">
        <f>ROUND(I209*H209,2)</f>
        <v>0</v>
      </c>
      <c r="BL209" s="17" t="s">
        <v>127</v>
      </c>
      <c r="BM209" s="229" t="s">
        <v>445</v>
      </c>
    </row>
    <row r="210" s="13" customFormat="1">
      <c r="A210" s="13"/>
      <c r="B210" s="231"/>
      <c r="C210" s="232"/>
      <c r="D210" s="233" t="s">
        <v>129</v>
      </c>
      <c r="E210" s="234" t="s">
        <v>1</v>
      </c>
      <c r="F210" s="235" t="s">
        <v>446</v>
      </c>
      <c r="G210" s="232"/>
      <c r="H210" s="236">
        <v>31.100000000000001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129</v>
      </c>
      <c r="AU210" s="242" t="s">
        <v>83</v>
      </c>
      <c r="AV210" s="13" t="s">
        <v>83</v>
      </c>
      <c r="AW210" s="13" t="s">
        <v>30</v>
      </c>
      <c r="AX210" s="13" t="s">
        <v>81</v>
      </c>
      <c r="AY210" s="242" t="s">
        <v>120</v>
      </c>
    </row>
    <row r="211" s="2" customFormat="1">
      <c r="A211" s="38"/>
      <c r="B211" s="39"/>
      <c r="C211" s="218" t="s">
        <v>287</v>
      </c>
      <c r="D211" s="218" t="s">
        <v>122</v>
      </c>
      <c r="E211" s="219" t="s">
        <v>259</v>
      </c>
      <c r="F211" s="220" t="s">
        <v>260</v>
      </c>
      <c r="G211" s="221" t="s">
        <v>125</v>
      </c>
      <c r="H211" s="222">
        <v>31.100000000000001</v>
      </c>
      <c r="I211" s="223"/>
      <c r="J211" s="224">
        <f>ROUND(I211*H211,2)</f>
        <v>0</v>
      </c>
      <c r="K211" s="220" t="s">
        <v>126</v>
      </c>
      <c r="L211" s="44"/>
      <c r="M211" s="225" t="s">
        <v>1</v>
      </c>
      <c r="N211" s="226" t="s">
        <v>38</v>
      </c>
      <c r="O211" s="91"/>
      <c r="P211" s="227">
        <f>O211*H211</f>
        <v>0</v>
      </c>
      <c r="Q211" s="227">
        <v>0.00031</v>
      </c>
      <c r="R211" s="227">
        <f>Q211*H211</f>
        <v>0.0096410000000000003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127</v>
      </c>
      <c r="AT211" s="229" t="s">
        <v>122</v>
      </c>
      <c r="AU211" s="229" t="s">
        <v>83</v>
      </c>
      <c r="AY211" s="17" t="s">
        <v>120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81</v>
      </c>
      <c r="BK211" s="230">
        <f>ROUND(I211*H211,2)</f>
        <v>0</v>
      </c>
      <c r="BL211" s="17" t="s">
        <v>127</v>
      </c>
      <c r="BM211" s="229" t="s">
        <v>447</v>
      </c>
    </row>
    <row r="212" s="2" customFormat="1" ht="33" customHeight="1">
      <c r="A212" s="38"/>
      <c r="B212" s="39"/>
      <c r="C212" s="218" t="s">
        <v>291</v>
      </c>
      <c r="D212" s="218" t="s">
        <v>122</v>
      </c>
      <c r="E212" s="219" t="s">
        <v>263</v>
      </c>
      <c r="F212" s="220" t="s">
        <v>264</v>
      </c>
      <c r="G212" s="221" t="s">
        <v>125</v>
      </c>
      <c r="H212" s="222">
        <v>31.100000000000001</v>
      </c>
      <c r="I212" s="223"/>
      <c r="J212" s="224">
        <f>ROUND(I212*H212,2)</f>
        <v>0</v>
      </c>
      <c r="K212" s="220" t="s">
        <v>126</v>
      </c>
      <c r="L212" s="44"/>
      <c r="M212" s="225" t="s">
        <v>1</v>
      </c>
      <c r="N212" s="226" t="s">
        <v>38</v>
      </c>
      <c r="O212" s="91"/>
      <c r="P212" s="227">
        <f>O212*H212</f>
        <v>0</v>
      </c>
      <c r="Q212" s="227">
        <v>0.12966</v>
      </c>
      <c r="R212" s="227">
        <f>Q212*H212</f>
        <v>4.0324260000000001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127</v>
      </c>
      <c r="AT212" s="229" t="s">
        <v>122</v>
      </c>
      <c r="AU212" s="229" t="s">
        <v>83</v>
      </c>
      <c r="AY212" s="17" t="s">
        <v>120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81</v>
      </c>
      <c r="BK212" s="230">
        <f>ROUND(I212*H212,2)</f>
        <v>0</v>
      </c>
      <c r="BL212" s="17" t="s">
        <v>127</v>
      </c>
      <c r="BM212" s="229" t="s">
        <v>448</v>
      </c>
    </row>
    <row r="213" s="2" customFormat="1">
      <c r="A213" s="38"/>
      <c r="B213" s="39"/>
      <c r="C213" s="218" t="s">
        <v>297</v>
      </c>
      <c r="D213" s="218" t="s">
        <v>122</v>
      </c>
      <c r="E213" s="219" t="s">
        <v>267</v>
      </c>
      <c r="F213" s="220" t="s">
        <v>268</v>
      </c>
      <c r="G213" s="221" t="s">
        <v>125</v>
      </c>
      <c r="H213" s="222">
        <v>1</v>
      </c>
      <c r="I213" s="223"/>
      <c r="J213" s="224">
        <f>ROUND(I213*H213,2)</f>
        <v>0</v>
      </c>
      <c r="K213" s="220" t="s">
        <v>126</v>
      </c>
      <c r="L213" s="44"/>
      <c r="M213" s="225" t="s">
        <v>1</v>
      </c>
      <c r="N213" s="226" t="s">
        <v>38</v>
      </c>
      <c r="O213" s="91"/>
      <c r="P213" s="227">
        <f>O213*H213</f>
        <v>0</v>
      </c>
      <c r="Q213" s="227">
        <v>0.084250000000000005</v>
      </c>
      <c r="R213" s="227">
        <f>Q213*H213</f>
        <v>0.084250000000000005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127</v>
      </c>
      <c r="AT213" s="229" t="s">
        <v>122</v>
      </c>
      <c r="AU213" s="229" t="s">
        <v>83</v>
      </c>
      <c r="AY213" s="17" t="s">
        <v>120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81</v>
      </c>
      <c r="BK213" s="230">
        <f>ROUND(I213*H213,2)</f>
        <v>0</v>
      </c>
      <c r="BL213" s="17" t="s">
        <v>127</v>
      </c>
      <c r="BM213" s="229" t="s">
        <v>449</v>
      </c>
    </row>
    <row r="214" s="13" customFormat="1">
      <c r="A214" s="13"/>
      <c r="B214" s="231"/>
      <c r="C214" s="232"/>
      <c r="D214" s="233" t="s">
        <v>129</v>
      </c>
      <c r="E214" s="234" t="s">
        <v>1</v>
      </c>
      <c r="F214" s="235" t="s">
        <v>450</v>
      </c>
      <c r="G214" s="232"/>
      <c r="H214" s="236">
        <v>1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129</v>
      </c>
      <c r="AU214" s="242" t="s">
        <v>83</v>
      </c>
      <c r="AV214" s="13" t="s">
        <v>83</v>
      </c>
      <c r="AW214" s="13" t="s">
        <v>30</v>
      </c>
      <c r="AX214" s="13" t="s">
        <v>73</v>
      </c>
      <c r="AY214" s="242" t="s">
        <v>120</v>
      </c>
    </row>
    <row r="215" s="14" customFormat="1">
      <c r="A215" s="14"/>
      <c r="B215" s="243"/>
      <c r="C215" s="244"/>
      <c r="D215" s="233" t="s">
        <v>129</v>
      </c>
      <c r="E215" s="245" t="s">
        <v>1</v>
      </c>
      <c r="F215" s="246" t="s">
        <v>132</v>
      </c>
      <c r="G215" s="244"/>
      <c r="H215" s="247">
        <v>1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129</v>
      </c>
      <c r="AU215" s="253" t="s">
        <v>83</v>
      </c>
      <c r="AV215" s="14" t="s">
        <v>127</v>
      </c>
      <c r="AW215" s="14" t="s">
        <v>30</v>
      </c>
      <c r="AX215" s="14" t="s">
        <v>81</v>
      </c>
      <c r="AY215" s="253" t="s">
        <v>120</v>
      </c>
    </row>
    <row r="216" s="2" customFormat="1" ht="16.5" customHeight="1">
      <c r="A216" s="38"/>
      <c r="B216" s="39"/>
      <c r="C216" s="218" t="s">
        <v>301</v>
      </c>
      <c r="D216" s="218" t="s">
        <v>122</v>
      </c>
      <c r="E216" s="219" t="s">
        <v>451</v>
      </c>
      <c r="F216" s="220" t="s">
        <v>452</v>
      </c>
      <c r="G216" s="221" t="s">
        <v>125</v>
      </c>
      <c r="H216" s="222">
        <v>167.40000000000001</v>
      </c>
      <c r="I216" s="223"/>
      <c r="J216" s="224">
        <f>ROUND(I216*H216,2)</f>
        <v>0</v>
      </c>
      <c r="K216" s="220" t="s">
        <v>1</v>
      </c>
      <c r="L216" s="44"/>
      <c r="M216" s="225" t="s">
        <v>1</v>
      </c>
      <c r="N216" s="226" t="s">
        <v>38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127</v>
      </c>
      <c r="AT216" s="229" t="s">
        <v>122</v>
      </c>
      <c r="AU216" s="229" t="s">
        <v>83</v>
      </c>
      <c r="AY216" s="17" t="s">
        <v>120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81</v>
      </c>
      <c r="BK216" s="230">
        <f>ROUND(I216*H216,2)</f>
        <v>0</v>
      </c>
      <c r="BL216" s="17" t="s">
        <v>127</v>
      </c>
      <c r="BM216" s="229" t="s">
        <v>453</v>
      </c>
    </row>
    <row r="217" s="13" customFormat="1">
      <c r="A217" s="13"/>
      <c r="B217" s="231"/>
      <c r="C217" s="232"/>
      <c r="D217" s="233" t="s">
        <v>129</v>
      </c>
      <c r="E217" s="234" t="s">
        <v>1</v>
      </c>
      <c r="F217" s="235" t="s">
        <v>454</v>
      </c>
      <c r="G217" s="232"/>
      <c r="H217" s="236">
        <v>167.40000000000001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129</v>
      </c>
      <c r="AU217" s="242" t="s">
        <v>83</v>
      </c>
      <c r="AV217" s="13" t="s">
        <v>83</v>
      </c>
      <c r="AW217" s="13" t="s">
        <v>30</v>
      </c>
      <c r="AX217" s="13" t="s">
        <v>81</v>
      </c>
      <c r="AY217" s="242" t="s">
        <v>120</v>
      </c>
    </row>
    <row r="218" s="2" customFormat="1" ht="16.5" customHeight="1">
      <c r="A218" s="38"/>
      <c r="B218" s="39"/>
      <c r="C218" s="264" t="s">
        <v>305</v>
      </c>
      <c r="D218" s="264" t="s">
        <v>204</v>
      </c>
      <c r="E218" s="265" t="s">
        <v>455</v>
      </c>
      <c r="F218" s="266" t="s">
        <v>456</v>
      </c>
      <c r="G218" s="267" t="s">
        <v>125</v>
      </c>
      <c r="H218" s="268">
        <v>152.16</v>
      </c>
      <c r="I218" s="269"/>
      <c r="J218" s="270">
        <f>ROUND(I218*H218,2)</f>
        <v>0</v>
      </c>
      <c r="K218" s="266" t="s">
        <v>1</v>
      </c>
      <c r="L218" s="271"/>
      <c r="M218" s="272" t="s">
        <v>1</v>
      </c>
      <c r="N218" s="273" t="s">
        <v>38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167</v>
      </c>
      <c r="AT218" s="229" t="s">
        <v>204</v>
      </c>
      <c r="AU218" s="229" t="s">
        <v>83</v>
      </c>
      <c r="AY218" s="17" t="s">
        <v>120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81</v>
      </c>
      <c r="BK218" s="230">
        <f>ROUND(I218*H218,2)</f>
        <v>0</v>
      </c>
      <c r="BL218" s="17" t="s">
        <v>127</v>
      </c>
      <c r="BM218" s="229" t="s">
        <v>457</v>
      </c>
    </row>
    <row r="219" s="13" customFormat="1">
      <c r="A219" s="13"/>
      <c r="B219" s="231"/>
      <c r="C219" s="232"/>
      <c r="D219" s="233" t="s">
        <v>129</v>
      </c>
      <c r="E219" s="234" t="s">
        <v>1</v>
      </c>
      <c r="F219" s="235" t="s">
        <v>458</v>
      </c>
      <c r="G219" s="232"/>
      <c r="H219" s="236">
        <v>152.16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129</v>
      </c>
      <c r="AU219" s="242" t="s">
        <v>83</v>
      </c>
      <c r="AV219" s="13" t="s">
        <v>83</v>
      </c>
      <c r="AW219" s="13" t="s">
        <v>30</v>
      </c>
      <c r="AX219" s="13" t="s">
        <v>81</v>
      </c>
      <c r="AY219" s="242" t="s">
        <v>120</v>
      </c>
    </row>
    <row r="220" s="2" customFormat="1" ht="16.5" customHeight="1">
      <c r="A220" s="38"/>
      <c r="B220" s="39"/>
      <c r="C220" s="264" t="s">
        <v>310</v>
      </c>
      <c r="D220" s="264" t="s">
        <v>204</v>
      </c>
      <c r="E220" s="265" t="s">
        <v>459</v>
      </c>
      <c r="F220" s="266" t="s">
        <v>460</v>
      </c>
      <c r="G220" s="267" t="s">
        <v>125</v>
      </c>
      <c r="H220" s="268">
        <v>15.24</v>
      </c>
      <c r="I220" s="269"/>
      <c r="J220" s="270">
        <f>ROUND(I220*H220,2)</f>
        <v>0</v>
      </c>
      <c r="K220" s="266" t="s">
        <v>1</v>
      </c>
      <c r="L220" s="271"/>
      <c r="M220" s="272" t="s">
        <v>1</v>
      </c>
      <c r="N220" s="273" t="s">
        <v>38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167</v>
      </c>
      <c r="AT220" s="229" t="s">
        <v>204</v>
      </c>
      <c r="AU220" s="229" t="s">
        <v>83</v>
      </c>
      <c r="AY220" s="17" t="s">
        <v>120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81</v>
      </c>
      <c r="BK220" s="230">
        <f>ROUND(I220*H220,2)</f>
        <v>0</v>
      </c>
      <c r="BL220" s="17" t="s">
        <v>127</v>
      </c>
      <c r="BM220" s="229" t="s">
        <v>461</v>
      </c>
    </row>
    <row r="221" s="13" customFormat="1">
      <c r="A221" s="13"/>
      <c r="B221" s="231"/>
      <c r="C221" s="232"/>
      <c r="D221" s="233" t="s">
        <v>129</v>
      </c>
      <c r="E221" s="234" t="s">
        <v>1</v>
      </c>
      <c r="F221" s="235" t="s">
        <v>462</v>
      </c>
      <c r="G221" s="232"/>
      <c r="H221" s="236">
        <v>15.24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129</v>
      </c>
      <c r="AU221" s="242" t="s">
        <v>83</v>
      </c>
      <c r="AV221" s="13" t="s">
        <v>83</v>
      </c>
      <c r="AW221" s="13" t="s">
        <v>30</v>
      </c>
      <c r="AX221" s="13" t="s">
        <v>81</v>
      </c>
      <c r="AY221" s="242" t="s">
        <v>120</v>
      </c>
    </row>
    <row r="222" s="2" customFormat="1" ht="33" customHeight="1">
      <c r="A222" s="38"/>
      <c r="B222" s="39"/>
      <c r="C222" s="218" t="s">
        <v>315</v>
      </c>
      <c r="D222" s="218" t="s">
        <v>122</v>
      </c>
      <c r="E222" s="219" t="s">
        <v>463</v>
      </c>
      <c r="F222" s="220" t="s">
        <v>464</v>
      </c>
      <c r="G222" s="221" t="s">
        <v>125</v>
      </c>
      <c r="H222" s="222">
        <v>167.40000000000001</v>
      </c>
      <c r="I222" s="223"/>
      <c r="J222" s="224">
        <f>ROUND(I222*H222,2)</f>
        <v>0</v>
      </c>
      <c r="K222" s="220" t="s">
        <v>1</v>
      </c>
      <c r="L222" s="44"/>
      <c r="M222" s="225" t="s">
        <v>1</v>
      </c>
      <c r="N222" s="226" t="s">
        <v>38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127</v>
      </c>
      <c r="AT222" s="229" t="s">
        <v>122</v>
      </c>
      <c r="AU222" s="229" t="s">
        <v>83</v>
      </c>
      <c r="AY222" s="17" t="s">
        <v>120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81</v>
      </c>
      <c r="BK222" s="230">
        <f>ROUND(I222*H222,2)</f>
        <v>0</v>
      </c>
      <c r="BL222" s="17" t="s">
        <v>127</v>
      </c>
      <c r="BM222" s="229" t="s">
        <v>465</v>
      </c>
    </row>
    <row r="223" s="13" customFormat="1">
      <c r="A223" s="13"/>
      <c r="B223" s="231"/>
      <c r="C223" s="232"/>
      <c r="D223" s="233" t="s">
        <v>129</v>
      </c>
      <c r="E223" s="234" t="s">
        <v>1</v>
      </c>
      <c r="F223" s="235" t="s">
        <v>454</v>
      </c>
      <c r="G223" s="232"/>
      <c r="H223" s="236">
        <v>167.40000000000001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129</v>
      </c>
      <c r="AU223" s="242" t="s">
        <v>83</v>
      </c>
      <c r="AV223" s="13" t="s">
        <v>83</v>
      </c>
      <c r="AW223" s="13" t="s">
        <v>30</v>
      </c>
      <c r="AX223" s="13" t="s">
        <v>81</v>
      </c>
      <c r="AY223" s="242" t="s">
        <v>120</v>
      </c>
    </row>
    <row r="224" s="12" customFormat="1" ht="22.8" customHeight="1">
      <c r="A224" s="12"/>
      <c r="B224" s="202"/>
      <c r="C224" s="203"/>
      <c r="D224" s="204" t="s">
        <v>72</v>
      </c>
      <c r="E224" s="216" t="s">
        <v>175</v>
      </c>
      <c r="F224" s="216" t="s">
        <v>282</v>
      </c>
      <c r="G224" s="203"/>
      <c r="H224" s="203"/>
      <c r="I224" s="206"/>
      <c r="J224" s="217">
        <f>BK224</f>
        <v>0</v>
      </c>
      <c r="K224" s="203"/>
      <c r="L224" s="208"/>
      <c r="M224" s="209"/>
      <c r="N224" s="210"/>
      <c r="O224" s="210"/>
      <c r="P224" s="211">
        <f>SUM(P225:P266)</f>
        <v>0</v>
      </c>
      <c r="Q224" s="210"/>
      <c r="R224" s="211">
        <f>SUM(R225:R266)</f>
        <v>42.462866300000002</v>
      </c>
      <c r="S224" s="210"/>
      <c r="T224" s="212">
        <f>SUM(T225:T266)</f>
        <v>0.086000000000000007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3" t="s">
        <v>81</v>
      </c>
      <c r="AT224" s="214" t="s">
        <v>72</v>
      </c>
      <c r="AU224" s="214" t="s">
        <v>81</v>
      </c>
      <c r="AY224" s="213" t="s">
        <v>120</v>
      </c>
      <c r="BK224" s="215">
        <f>SUM(BK225:BK266)</f>
        <v>0</v>
      </c>
    </row>
    <row r="225" s="2" customFormat="1">
      <c r="A225" s="38"/>
      <c r="B225" s="39"/>
      <c r="C225" s="218" t="s">
        <v>319</v>
      </c>
      <c r="D225" s="218" t="s">
        <v>122</v>
      </c>
      <c r="E225" s="219" t="s">
        <v>466</v>
      </c>
      <c r="F225" s="220" t="s">
        <v>467</v>
      </c>
      <c r="G225" s="221" t="s">
        <v>468</v>
      </c>
      <c r="H225" s="222">
        <v>4</v>
      </c>
      <c r="I225" s="223"/>
      <c r="J225" s="224">
        <f>ROUND(I225*H225,2)</f>
        <v>0</v>
      </c>
      <c r="K225" s="220" t="s">
        <v>126</v>
      </c>
      <c r="L225" s="44"/>
      <c r="M225" s="225" t="s">
        <v>1</v>
      </c>
      <c r="N225" s="226" t="s">
        <v>38</v>
      </c>
      <c r="O225" s="91"/>
      <c r="P225" s="227">
        <f>O225*H225</f>
        <v>0</v>
      </c>
      <c r="Q225" s="227">
        <v>0.00069999999999999999</v>
      </c>
      <c r="R225" s="227">
        <f>Q225*H225</f>
        <v>0.0028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127</v>
      </c>
      <c r="AT225" s="229" t="s">
        <v>122</v>
      </c>
      <c r="AU225" s="229" t="s">
        <v>83</v>
      </c>
      <c r="AY225" s="17" t="s">
        <v>120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81</v>
      </c>
      <c r="BK225" s="230">
        <f>ROUND(I225*H225,2)</f>
        <v>0</v>
      </c>
      <c r="BL225" s="17" t="s">
        <v>127</v>
      </c>
      <c r="BM225" s="229" t="s">
        <v>469</v>
      </c>
    </row>
    <row r="226" s="2" customFormat="1">
      <c r="A226" s="38"/>
      <c r="B226" s="39"/>
      <c r="C226" s="264" t="s">
        <v>324</v>
      </c>
      <c r="D226" s="264" t="s">
        <v>204</v>
      </c>
      <c r="E226" s="265" t="s">
        <v>470</v>
      </c>
      <c r="F226" s="266" t="s">
        <v>471</v>
      </c>
      <c r="G226" s="267" t="s">
        <v>468</v>
      </c>
      <c r="H226" s="268">
        <v>1</v>
      </c>
      <c r="I226" s="269"/>
      <c r="J226" s="270">
        <f>ROUND(I226*H226,2)</f>
        <v>0</v>
      </c>
      <c r="K226" s="266" t="s">
        <v>126</v>
      </c>
      <c r="L226" s="271"/>
      <c r="M226" s="272" t="s">
        <v>1</v>
      </c>
      <c r="N226" s="273" t="s">
        <v>38</v>
      </c>
      <c r="O226" s="91"/>
      <c r="P226" s="227">
        <f>O226*H226</f>
        <v>0</v>
      </c>
      <c r="Q226" s="227">
        <v>0.0025999999999999999</v>
      </c>
      <c r="R226" s="227">
        <f>Q226*H226</f>
        <v>0.0025999999999999999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167</v>
      </c>
      <c r="AT226" s="229" t="s">
        <v>204</v>
      </c>
      <c r="AU226" s="229" t="s">
        <v>83</v>
      </c>
      <c r="AY226" s="17" t="s">
        <v>120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81</v>
      </c>
      <c r="BK226" s="230">
        <f>ROUND(I226*H226,2)</f>
        <v>0</v>
      </c>
      <c r="BL226" s="17" t="s">
        <v>127</v>
      </c>
      <c r="BM226" s="229" t="s">
        <v>472</v>
      </c>
    </row>
    <row r="227" s="13" customFormat="1">
      <c r="A227" s="13"/>
      <c r="B227" s="231"/>
      <c r="C227" s="232"/>
      <c r="D227" s="233" t="s">
        <v>129</v>
      </c>
      <c r="E227" s="234" t="s">
        <v>1</v>
      </c>
      <c r="F227" s="235" t="s">
        <v>473</v>
      </c>
      <c r="G227" s="232"/>
      <c r="H227" s="236">
        <v>1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129</v>
      </c>
      <c r="AU227" s="242" t="s">
        <v>83</v>
      </c>
      <c r="AV227" s="13" t="s">
        <v>83</v>
      </c>
      <c r="AW227" s="13" t="s">
        <v>30</v>
      </c>
      <c r="AX227" s="13" t="s">
        <v>81</v>
      </c>
      <c r="AY227" s="242" t="s">
        <v>120</v>
      </c>
    </row>
    <row r="228" s="2" customFormat="1">
      <c r="A228" s="38"/>
      <c r="B228" s="39"/>
      <c r="C228" s="264" t="s">
        <v>331</v>
      </c>
      <c r="D228" s="264" t="s">
        <v>204</v>
      </c>
      <c r="E228" s="265" t="s">
        <v>474</v>
      </c>
      <c r="F228" s="266" t="s">
        <v>475</v>
      </c>
      <c r="G228" s="267" t="s">
        <v>468</v>
      </c>
      <c r="H228" s="268">
        <v>1</v>
      </c>
      <c r="I228" s="269"/>
      <c r="J228" s="270">
        <f>ROUND(I228*H228,2)</f>
        <v>0</v>
      </c>
      <c r="K228" s="266" t="s">
        <v>126</v>
      </c>
      <c r="L228" s="271"/>
      <c r="M228" s="272" t="s">
        <v>1</v>
      </c>
      <c r="N228" s="273" t="s">
        <v>38</v>
      </c>
      <c r="O228" s="91"/>
      <c r="P228" s="227">
        <f>O228*H228</f>
        <v>0</v>
      </c>
      <c r="Q228" s="227">
        <v>0.0035000000000000001</v>
      </c>
      <c r="R228" s="227">
        <f>Q228*H228</f>
        <v>0.0035000000000000001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167</v>
      </c>
      <c r="AT228" s="229" t="s">
        <v>204</v>
      </c>
      <c r="AU228" s="229" t="s">
        <v>83</v>
      </c>
      <c r="AY228" s="17" t="s">
        <v>120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81</v>
      </c>
      <c r="BK228" s="230">
        <f>ROUND(I228*H228,2)</f>
        <v>0</v>
      </c>
      <c r="BL228" s="17" t="s">
        <v>127</v>
      </c>
      <c r="BM228" s="229" t="s">
        <v>476</v>
      </c>
    </row>
    <row r="229" s="13" customFormat="1">
      <c r="A229" s="13"/>
      <c r="B229" s="231"/>
      <c r="C229" s="232"/>
      <c r="D229" s="233" t="s">
        <v>129</v>
      </c>
      <c r="E229" s="234" t="s">
        <v>1</v>
      </c>
      <c r="F229" s="235" t="s">
        <v>477</v>
      </c>
      <c r="G229" s="232"/>
      <c r="H229" s="236">
        <v>1</v>
      </c>
      <c r="I229" s="237"/>
      <c r="J229" s="232"/>
      <c r="K229" s="232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129</v>
      </c>
      <c r="AU229" s="242" t="s">
        <v>83</v>
      </c>
      <c r="AV229" s="13" t="s">
        <v>83</v>
      </c>
      <c r="AW229" s="13" t="s">
        <v>30</v>
      </c>
      <c r="AX229" s="13" t="s">
        <v>81</v>
      </c>
      <c r="AY229" s="242" t="s">
        <v>120</v>
      </c>
    </row>
    <row r="230" s="2" customFormat="1">
      <c r="A230" s="38"/>
      <c r="B230" s="39"/>
      <c r="C230" s="218" t="s">
        <v>336</v>
      </c>
      <c r="D230" s="218" t="s">
        <v>122</v>
      </c>
      <c r="E230" s="219" t="s">
        <v>478</v>
      </c>
      <c r="F230" s="220" t="s">
        <v>479</v>
      </c>
      <c r="G230" s="221" t="s">
        <v>468</v>
      </c>
      <c r="H230" s="222">
        <v>3</v>
      </c>
      <c r="I230" s="223"/>
      <c r="J230" s="224">
        <f>ROUND(I230*H230,2)</f>
        <v>0</v>
      </c>
      <c r="K230" s="220" t="s">
        <v>126</v>
      </c>
      <c r="L230" s="44"/>
      <c r="M230" s="225" t="s">
        <v>1</v>
      </c>
      <c r="N230" s="226" t="s">
        <v>38</v>
      </c>
      <c r="O230" s="91"/>
      <c r="P230" s="227">
        <f>O230*H230</f>
        <v>0</v>
      </c>
      <c r="Q230" s="227">
        <v>0.11241</v>
      </c>
      <c r="R230" s="227">
        <f>Q230*H230</f>
        <v>0.33722999999999997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127</v>
      </c>
      <c r="AT230" s="229" t="s">
        <v>122</v>
      </c>
      <c r="AU230" s="229" t="s">
        <v>83</v>
      </c>
      <c r="AY230" s="17" t="s">
        <v>120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81</v>
      </c>
      <c r="BK230" s="230">
        <f>ROUND(I230*H230,2)</f>
        <v>0</v>
      </c>
      <c r="BL230" s="17" t="s">
        <v>127</v>
      </c>
      <c r="BM230" s="229" t="s">
        <v>480</v>
      </c>
    </row>
    <row r="231" s="13" customFormat="1">
      <c r="A231" s="13"/>
      <c r="B231" s="231"/>
      <c r="C231" s="232"/>
      <c r="D231" s="233" t="s">
        <v>129</v>
      </c>
      <c r="E231" s="234" t="s">
        <v>1</v>
      </c>
      <c r="F231" s="235" t="s">
        <v>481</v>
      </c>
      <c r="G231" s="232"/>
      <c r="H231" s="236">
        <v>1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129</v>
      </c>
      <c r="AU231" s="242" t="s">
        <v>83</v>
      </c>
      <c r="AV231" s="13" t="s">
        <v>83</v>
      </c>
      <c r="AW231" s="13" t="s">
        <v>30</v>
      </c>
      <c r="AX231" s="13" t="s">
        <v>73</v>
      </c>
      <c r="AY231" s="242" t="s">
        <v>120</v>
      </c>
    </row>
    <row r="232" s="13" customFormat="1">
      <c r="A232" s="13"/>
      <c r="B232" s="231"/>
      <c r="C232" s="232"/>
      <c r="D232" s="233" t="s">
        <v>129</v>
      </c>
      <c r="E232" s="234" t="s">
        <v>1</v>
      </c>
      <c r="F232" s="235" t="s">
        <v>482</v>
      </c>
      <c r="G232" s="232"/>
      <c r="H232" s="236">
        <v>2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129</v>
      </c>
      <c r="AU232" s="242" t="s">
        <v>83</v>
      </c>
      <c r="AV232" s="13" t="s">
        <v>83</v>
      </c>
      <c r="AW232" s="13" t="s">
        <v>30</v>
      </c>
      <c r="AX232" s="13" t="s">
        <v>73</v>
      </c>
      <c r="AY232" s="242" t="s">
        <v>120</v>
      </c>
    </row>
    <row r="233" s="14" customFormat="1">
      <c r="A233" s="14"/>
      <c r="B233" s="243"/>
      <c r="C233" s="244"/>
      <c r="D233" s="233" t="s">
        <v>129</v>
      </c>
      <c r="E233" s="245" t="s">
        <v>1</v>
      </c>
      <c r="F233" s="246" t="s">
        <v>132</v>
      </c>
      <c r="G233" s="244"/>
      <c r="H233" s="247">
        <v>3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129</v>
      </c>
      <c r="AU233" s="253" t="s">
        <v>83</v>
      </c>
      <c r="AV233" s="14" t="s">
        <v>127</v>
      </c>
      <c r="AW233" s="14" t="s">
        <v>30</v>
      </c>
      <c r="AX233" s="14" t="s">
        <v>81</v>
      </c>
      <c r="AY233" s="253" t="s">
        <v>120</v>
      </c>
    </row>
    <row r="234" s="2" customFormat="1" ht="21.75" customHeight="1">
      <c r="A234" s="38"/>
      <c r="B234" s="39"/>
      <c r="C234" s="264" t="s">
        <v>341</v>
      </c>
      <c r="D234" s="264" t="s">
        <v>204</v>
      </c>
      <c r="E234" s="265" t="s">
        <v>483</v>
      </c>
      <c r="F234" s="266" t="s">
        <v>484</v>
      </c>
      <c r="G234" s="267" t="s">
        <v>468</v>
      </c>
      <c r="H234" s="268">
        <v>3</v>
      </c>
      <c r="I234" s="269"/>
      <c r="J234" s="270">
        <f>ROUND(I234*H234,2)</f>
        <v>0</v>
      </c>
      <c r="K234" s="266" t="s">
        <v>126</v>
      </c>
      <c r="L234" s="271"/>
      <c r="M234" s="272" t="s">
        <v>1</v>
      </c>
      <c r="N234" s="273" t="s">
        <v>38</v>
      </c>
      <c r="O234" s="91"/>
      <c r="P234" s="227">
        <f>O234*H234</f>
        <v>0</v>
      </c>
      <c r="Q234" s="227">
        <v>0.0061000000000000004</v>
      </c>
      <c r="R234" s="227">
        <f>Q234*H234</f>
        <v>0.0183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167</v>
      </c>
      <c r="AT234" s="229" t="s">
        <v>204</v>
      </c>
      <c r="AU234" s="229" t="s">
        <v>83</v>
      </c>
      <c r="AY234" s="17" t="s">
        <v>120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81</v>
      </c>
      <c r="BK234" s="230">
        <f>ROUND(I234*H234,2)</f>
        <v>0</v>
      </c>
      <c r="BL234" s="17" t="s">
        <v>127</v>
      </c>
      <c r="BM234" s="229" t="s">
        <v>485</v>
      </c>
    </row>
    <row r="235" s="2" customFormat="1" ht="21.75" customHeight="1">
      <c r="A235" s="38"/>
      <c r="B235" s="39"/>
      <c r="C235" s="264" t="s">
        <v>345</v>
      </c>
      <c r="D235" s="264" t="s">
        <v>204</v>
      </c>
      <c r="E235" s="265" t="s">
        <v>486</v>
      </c>
      <c r="F235" s="266" t="s">
        <v>487</v>
      </c>
      <c r="G235" s="267" t="s">
        <v>468</v>
      </c>
      <c r="H235" s="268">
        <v>8</v>
      </c>
      <c r="I235" s="269"/>
      <c r="J235" s="270">
        <f>ROUND(I235*H235,2)</f>
        <v>0</v>
      </c>
      <c r="K235" s="266" t="s">
        <v>126</v>
      </c>
      <c r="L235" s="271"/>
      <c r="M235" s="272" t="s">
        <v>1</v>
      </c>
      <c r="N235" s="273" t="s">
        <v>38</v>
      </c>
      <c r="O235" s="91"/>
      <c r="P235" s="227">
        <f>O235*H235</f>
        <v>0</v>
      </c>
      <c r="Q235" s="227">
        <v>0.00035</v>
      </c>
      <c r="R235" s="227">
        <f>Q235*H235</f>
        <v>0.0028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167</v>
      </c>
      <c r="AT235" s="229" t="s">
        <v>204</v>
      </c>
      <c r="AU235" s="229" t="s">
        <v>83</v>
      </c>
      <c r="AY235" s="17" t="s">
        <v>120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81</v>
      </c>
      <c r="BK235" s="230">
        <f>ROUND(I235*H235,2)</f>
        <v>0</v>
      </c>
      <c r="BL235" s="17" t="s">
        <v>127</v>
      </c>
      <c r="BM235" s="229" t="s">
        <v>488</v>
      </c>
    </row>
    <row r="236" s="2" customFormat="1" ht="16.5" customHeight="1">
      <c r="A236" s="38"/>
      <c r="B236" s="39"/>
      <c r="C236" s="264" t="s">
        <v>349</v>
      </c>
      <c r="D236" s="264" t="s">
        <v>204</v>
      </c>
      <c r="E236" s="265" t="s">
        <v>489</v>
      </c>
      <c r="F236" s="266" t="s">
        <v>490</v>
      </c>
      <c r="G236" s="267" t="s">
        <v>468</v>
      </c>
      <c r="H236" s="268">
        <v>3</v>
      </c>
      <c r="I236" s="269"/>
      <c r="J236" s="270">
        <f>ROUND(I236*H236,2)</f>
        <v>0</v>
      </c>
      <c r="K236" s="266" t="s">
        <v>126</v>
      </c>
      <c r="L236" s="271"/>
      <c r="M236" s="272" t="s">
        <v>1</v>
      </c>
      <c r="N236" s="273" t="s">
        <v>38</v>
      </c>
      <c r="O236" s="91"/>
      <c r="P236" s="227">
        <f>O236*H236</f>
        <v>0</v>
      </c>
      <c r="Q236" s="227">
        <v>0.00010000000000000001</v>
      </c>
      <c r="R236" s="227">
        <f>Q236*H236</f>
        <v>0.00030000000000000003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167</v>
      </c>
      <c r="AT236" s="229" t="s">
        <v>204</v>
      </c>
      <c r="AU236" s="229" t="s">
        <v>83</v>
      </c>
      <c r="AY236" s="17" t="s">
        <v>120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81</v>
      </c>
      <c r="BK236" s="230">
        <f>ROUND(I236*H236,2)</f>
        <v>0</v>
      </c>
      <c r="BL236" s="17" t="s">
        <v>127</v>
      </c>
      <c r="BM236" s="229" t="s">
        <v>491</v>
      </c>
    </row>
    <row r="237" s="2" customFormat="1">
      <c r="A237" s="38"/>
      <c r="B237" s="39"/>
      <c r="C237" s="218" t="s">
        <v>355</v>
      </c>
      <c r="D237" s="218" t="s">
        <v>122</v>
      </c>
      <c r="E237" s="219" t="s">
        <v>492</v>
      </c>
      <c r="F237" s="220" t="s">
        <v>493</v>
      </c>
      <c r="G237" s="221" t="s">
        <v>144</v>
      </c>
      <c r="H237" s="222">
        <v>39.799999999999997</v>
      </c>
      <c r="I237" s="223"/>
      <c r="J237" s="224">
        <f>ROUND(I237*H237,2)</f>
        <v>0</v>
      </c>
      <c r="K237" s="220" t="s">
        <v>126</v>
      </c>
      <c r="L237" s="44"/>
      <c r="M237" s="225" t="s">
        <v>1</v>
      </c>
      <c r="N237" s="226" t="s">
        <v>38</v>
      </c>
      <c r="O237" s="91"/>
      <c r="P237" s="227">
        <f>O237*H237</f>
        <v>0</v>
      </c>
      <c r="Q237" s="227">
        <v>0.00011</v>
      </c>
      <c r="R237" s="227">
        <f>Q237*H237</f>
        <v>0.0043779999999999999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127</v>
      </c>
      <c r="AT237" s="229" t="s">
        <v>122</v>
      </c>
      <c r="AU237" s="229" t="s">
        <v>83</v>
      </c>
      <c r="AY237" s="17" t="s">
        <v>120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81</v>
      </c>
      <c r="BK237" s="230">
        <f>ROUND(I237*H237,2)</f>
        <v>0</v>
      </c>
      <c r="BL237" s="17" t="s">
        <v>127</v>
      </c>
      <c r="BM237" s="229" t="s">
        <v>494</v>
      </c>
    </row>
    <row r="238" s="13" customFormat="1">
      <c r="A238" s="13"/>
      <c r="B238" s="231"/>
      <c r="C238" s="232"/>
      <c r="D238" s="233" t="s">
        <v>129</v>
      </c>
      <c r="E238" s="234" t="s">
        <v>1</v>
      </c>
      <c r="F238" s="235" t="s">
        <v>495</v>
      </c>
      <c r="G238" s="232"/>
      <c r="H238" s="236">
        <v>39.799999999999997</v>
      </c>
      <c r="I238" s="237"/>
      <c r="J238" s="232"/>
      <c r="K238" s="232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129</v>
      </c>
      <c r="AU238" s="242" t="s">
        <v>83</v>
      </c>
      <c r="AV238" s="13" t="s">
        <v>83</v>
      </c>
      <c r="AW238" s="13" t="s">
        <v>30</v>
      </c>
      <c r="AX238" s="13" t="s">
        <v>81</v>
      </c>
      <c r="AY238" s="242" t="s">
        <v>120</v>
      </c>
    </row>
    <row r="239" s="2" customFormat="1">
      <c r="A239" s="38"/>
      <c r="B239" s="39"/>
      <c r="C239" s="218" t="s">
        <v>496</v>
      </c>
      <c r="D239" s="218" t="s">
        <v>122</v>
      </c>
      <c r="E239" s="219" t="s">
        <v>497</v>
      </c>
      <c r="F239" s="220" t="s">
        <v>498</v>
      </c>
      <c r="G239" s="221" t="s">
        <v>125</v>
      </c>
      <c r="H239" s="222">
        <v>1.1100000000000001</v>
      </c>
      <c r="I239" s="223"/>
      <c r="J239" s="224">
        <f>ROUND(I239*H239,2)</f>
        <v>0</v>
      </c>
      <c r="K239" s="220" t="s">
        <v>126</v>
      </c>
      <c r="L239" s="44"/>
      <c r="M239" s="225" t="s">
        <v>1</v>
      </c>
      <c r="N239" s="226" t="s">
        <v>38</v>
      </c>
      <c r="O239" s="91"/>
      <c r="P239" s="227">
        <f>O239*H239</f>
        <v>0</v>
      </c>
      <c r="Q239" s="227">
        <v>0.00084999999999999995</v>
      </c>
      <c r="R239" s="227">
        <f>Q239*H239</f>
        <v>0.0009435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127</v>
      </c>
      <c r="AT239" s="229" t="s">
        <v>122</v>
      </c>
      <c r="AU239" s="229" t="s">
        <v>83</v>
      </c>
      <c r="AY239" s="17" t="s">
        <v>120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81</v>
      </c>
      <c r="BK239" s="230">
        <f>ROUND(I239*H239,2)</f>
        <v>0</v>
      </c>
      <c r="BL239" s="17" t="s">
        <v>127</v>
      </c>
      <c r="BM239" s="229" t="s">
        <v>499</v>
      </c>
    </row>
    <row r="240" s="13" customFormat="1">
      <c r="A240" s="13"/>
      <c r="B240" s="231"/>
      <c r="C240" s="232"/>
      <c r="D240" s="233" t="s">
        <v>129</v>
      </c>
      <c r="E240" s="234" t="s">
        <v>1</v>
      </c>
      <c r="F240" s="235" t="s">
        <v>500</v>
      </c>
      <c r="G240" s="232"/>
      <c r="H240" s="236">
        <v>1.1100000000000001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129</v>
      </c>
      <c r="AU240" s="242" t="s">
        <v>83</v>
      </c>
      <c r="AV240" s="13" t="s">
        <v>83</v>
      </c>
      <c r="AW240" s="13" t="s">
        <v>30</v>
      </c>
      <c r="AX240" s="13" t="s">
        <v>81</v>
      </c>
      <c r="AY240" s="242" t="s">
        <v>120</v>
      </c>
    </row>
    <row r="241" s="2" customFormat="1" ht="16.5" customHeight="1">
      <c r="A241" s="38"/>
      <c r="B241" s="39"/>
      <c r="C241" s="218" t="s">
        <v>501</v>
      </c>
      <c r="D241" s="218" t="s">
        <v>122</v>
      </c>
      <c r="E241" s="219" t="s">
        <v>502</v>
      </c>
      <c r="F241" s="220" t="s">
        <v>503</v>
      </c>
      <c r="G241" s="221" t="s">
        <v>144</v>
      </c>
      <c r="H241" s="222">
        <v>39.799999999999997</v>
      </c>
      <c r="I241" s="223"/>
      <c r="J241" s="224">
        <f>ROUND(I241*H241,2)</f>
        <v>0</v>
      </c>
      <c r="K241" s="220" t="s">
        <v>126</v>
      </c>
      <c r="L241" s="44"/>
      <c r="M241" s="225" t="s">
        <v>1</v>
      </c>
      <c r="N241" s="226" t="s">
        <v>38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127</v>
      </c>
      <c r="AT241" s="229" t="s">
        <v>122</v>
      </c>
      <c r="AU241" s="229" t="s">
        <v>83</v>
      </c>
      <c r="AY241" s="17" t="s">
        <v>120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81</v>
      </c>
      <c r="BK241" s="230">
        <f>ROUND(I241*H241,2)</f>
        <v>0</v>
      </c>
      <c r="BL241" s="17" t="s">
        <v>127</v>
      </c>
      <c r="BM241" s="229" t="s">
        <v>504</v>
      </c>
    </row>
    <row r="242" s="2" customFormat="1" ht="16.5" customHeight="1">
      <c r="A242" s="38"/>
      <c r="B242" s="39"/>
      <c r="C242" s="218" t="s">
        <v>505</v>
      </c>
      <c r="D242" s="218" t="s">
        <v>122</v>
      </c>
      <c r="E242" s="219" t="s">
        <v>506</v>
      </c>
      <c r="F242" s="220" t="s">
        <v>507</v>
      </c>
      <c r="G242" s="221" t="s">
        <v>125</v>
      </c>
      <c r="H242" s="222">
        <v>1.1100000000000001</v>
      </c>
      <c r="I242" s="223"/>
      <c r="J242" s="224">
        <f>ROUND(I242*H242,2)</f>
        <v>0</v>
      </c>
      <c r="K242" s="220" t="s">
        <v>126</v>
      </c>
      <c r="L242" s="44"/>
      <c r="M242" s="225" t="s">
        <v>1</v>
      </c>
      <c r="N242" s="226" t="s">
        <v>38</v>
      </c>
      <c r="O242" s="91"/>
      <c r="P242" s="227">
        <f>O242*H242</f>
        <v>0</v>
      </c>
      <c r="Q242" s="227">
        <v>1.0000000000000001E-05</v>
      </c>
      <c r="R242" s="227">
        <f>Q242*H242</f>
        <v>1.1100000000000002E-05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127</v>
      </c>
      <c r="AT242" s="229" t="s">
        <v>122</v>
      </c>
      <c r="AU242" s="229" t="s">
        <v>83</v>
      </c>
      <c r="AY242" s="17" t="s">
        <v>120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81</v>
      </c>
      <c r="BK242" s="230">
        <f>ROUND(I242*H242,2)</f>
        <v>0</v>
      </c>
      <c r="BL242" s="17" t="s">
        <v>127</v>
      </c>
      <c r="BM242" s="229" t="s">
        <v>508</v>
      </c>
    </row>
    <row r="243" s="2" customFormat="1" ht="33" customHeight="1">
      <c r="A243" s="38"/>
      <c r="B243" s="39"/>
      <c r="C243" s="218" t="s">
        <v>509</v>
      </c>
      <c r="D243" s="218" t="s">
        <v>122</v>
      </c>
      <c r="E243" s="219" t="s">
        <v>284</v>
      </c>
      <c r="F243" s="220" t="s">
        <v>285</v>
      </c>
      <c r="G243" s="221" t="s">
        <v>144</v>
      </c>
      <c r="H243" s="222">
        <v>143.5</v>
      </c>
      <c r="I243" s="223"/>
      <c r="J243" s="224">
        <f>ROUND(I243*H243,2)</f>
        <v>0</v>
      </c>
      <c r="K243" s="220" t="s">
        <v>126</v>
      </c>
      <c r="L243" s="44"/>
      <c r="M243" s="225" t="s">
        <v>1</v>
      </c>
      <c r="N243" s="226" t="s">
        <v>38</v>
      </c>
      <c r="O243" s="91"/>
      <c r="P243" s="227">
        <f>O243*H243</f>
        <v>0</v>
      </c>
      <c r="Q243" s="227">
        <v>0.15540000000000001</v>
      </c>
      <c r="R243" s="227">
        <f>Q243*H243</f>
        <v>22.299900000000001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127</v>
      </c>
      <c r="AT243" s="229" t="s">
        <v>122</v>
      </c>
      <c r="AU243" s="229" t="s">
        <v>83</v>
      </c>
      <c r="AY243" s="17" t="s">
        <v>120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81</v>
      </c>
      <c r="BK243" s="230">
        <f>ROUND(I243*H243,2)</f>
        <v>0</v>
      </c>
      <c r="BL243" s="17" t="s">
        <v>127</v>
      </c>
      <c r="BM243" s="229" t="s">
        <v>510</v>
      </c>
    </row>
    <row r="244" s="13" customFormat="1">
      <c r="A244" s="13"/>
      <c r="B244" s="231"/>
      <c r="C244" s="232"/>
      <c r="D244" s="233" t="s">
        <v>129</v>
      </c>
      <c r="E244" s="234" t="s">
        <v>1</v>
      </c>
      <c r="F244" s="235" t="s">
        <v>511</v>
      </c>
      <c r="G244" s="232"/>
      <c r="H244" s="236">
        <v>143.5</v>
      </c>
      <c r="I244" s="237"/>
      <c r="J244" s="232"/>
      <c r="K244" s="232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129</v>
      </c>
      <c r="AU244" s="242" t="s">
        <v>83</v>
      </c>
      <c r="AV244" s="13" t="s">
        <v>83</v>
      </c>
      <c r="AW244" s="13" t="s">
        <v>30</v>
      </c>
      <c r="AX244" s="13" t="s">
        <v>81</v>
      </c>
      <c r="AY244" s="242" t="s">
        <v>120</v>
      </c>
    </row>
    <row r="245" s="2" customFormat="1" ht="16.5" customHeight="1">
      <c r="A245" s="38"/>
      <c r="B245" s="39"/>
      <c r="C245" s="264" t="s">
        <v>512</v>
      </c>
      <c r="D245" s="264" t="s">
        <v>204</v>
      </c>
      <c r="E245" s="265" t="s">
        <v>513</v>
      </c>
      <c r="F245" s="266" t="s">
        <v>514</v>
      </c>
      <c r="G245" s="267" t="s">
        <v>144</v>
      </c>
      <c r="H245" s="268">
        <v>96.900000000000006</v>
      </c>
      <c r="I245" s="269"/>
      <c r="J245" s="270">
        <f>ROUND(I245*H245,2)</f>
        <v>0</v>
      </c>
      <c r="K245" s="266" t="s">
        <v>126</v>
      </c>
      <c r="L245" s="271"/>
      <c r="M245" s="272" t="s">
        <v>1</v>
      </c>
      <c r="N245" s="273" t="s">
        <v>38</v>
      </c>
      <c r="O245" s="91"/>
      <c r="P245" s="227">
        <f>O245*H245</f>
        <v>0</v>
      </c>
      <c r="Q245" s="227">
        <v>0.080000000000000002</v>
      </c>
      <c r="R245" s="227">
        <f>Q245*H245</f>
        <v>7.7520000000000007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167</v>
      </c>
      <c r="AT245" s="229" t="s">
        <v>204</v>
      </c>
      <c r="AU245" s="229" t="s">
        <v>83</v>
      </c>
      <c r="AY245" s="17" t="s">
        <v>120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81</v>
      </c>
      <c r="BK245" s="230">
        <f>ROUND(I245*H245,2)</f>
        <v>0</v>
      </c>
      <c r="BL245" s="17" t="s">
        <v>127</v>
      </c>
      <c r="BM245" s="229" t="s">
        <v>515</v>
      </c>
    </row>
    <row r="246" s="2" customFormat="1">
      <c r="A246" s="38"/>
      <c r="B246" s="39"/>
      <c r="C246" s="264" t="s">
        <v>516</v>
      </c>
      <c r="D246" s="264" t="s">
        <v>204</v>
      </c>
      <c r="E246" s="265" t="s">
        <v>288</v>
      </c>
      <c r="F246" s="266" t="s">
        <v>289</v>
      </c>
      <c r="G246" s="267" t="s">
        <v>144</v>
      </c>
      <c r="H246" s="268">
        <v>44.600000000000001</v>
      </c>
      <c r="I246" s="269"/>
      <c r="J246" s="270">
        <f>ROUND(I246*H246,2)</f>
        <v>0</v>
      </c>
      <c r="K246" s="266" t="s">
        <v>126</v>
      </c>
      <c r="L246" s="271"/>
      <c r="M246" s="272" t="s">
        <v>1</v>
      </c>
      <c r="N246" s="273" t="s">
        <v>38</v>
      </c>
      <c r="O246" s="91"/>
      <c r="P246" s="227">
        <f>O246*H246</f>
        <v>0</v>
      </c>
      <c r="Q246" s="227">
        <v>0.048300000000000003</v>
      </c>
      <c r="R246" s="227">
        <f>Q246*H246</f>
        <v>2.1541800000000002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167</v>
      </c>
      <c r="AT246" s="229" t="s">
        <v>204</v>
      </c>
      <c r="AU246" s="229" t="s">
        <v>83</v>
      </c>
      <c r="AY246" s="17" t="s">
        <v>120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81</v>
      </c>
      <c r="BK246" s="230">
        <f>ROUND(I246*H246,2)</f>
        <v>0</v>
      </c>
      <c r="BL246" s="17" t="s">
        <v>127</v>
      </c>
      <c r="BM246" s="229" t="s">
        <v>517</v>
      </c>
    </row>
    <row r="247" s="2" customFormat="1">
      <c r="A247" s="38"/>
      <c r="B247" s="39"/>
      <c r="C247" s="264" t="s">
        <v>518</v>
      </c>
      <c r="D247" s="264" t="s">
        <v>204</v>
      </c>
      <c r="E247" s="265" t="s">
        <v>292</v>
      </c>
      <c r="F247" s="266" t="s">
        <v>293</v>
      </c>
      <c r="G247" s="267" t="s">
        <v>144</v>
      </c>
      <c r="H247" s="268">
        <v>2</v>
      </c>
      <c r="I247" s="269"/>
      <c r="J247" s="270">
        <f>ROUND(I247*H247,2)</f>
        <v>0</v>
      </c>
      <c r="K247" s="266" t="s">
        <v>126</v>
      </c>
      <c r="L247" s="271"/>
      <c r="M247" s="272" t="s">
        <v>1</v>
      </c>
      <c r="N247" s="273" t="s">
        <v>38</v>
      </c>
      <c r="O247" s="91"/>
      <c r="P247" s="227">
        <f>O247*H247</f>
        <v>0</v>
      </c>
      <c r="Q247" s="227">
        <v>0.065670000000000006</v>
      </c>
      <c r="R247" s="227">
        <f>Q247*H247</f>
        <v>0.13134000000000001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167</v>
      </c>
      <c r="AT247" s="229" t="s">
        <v>204</v>
      </c>
      <c r="AU247" s="229" t="s">
        <v>83</v>
      </c>
      <c r="AY247" s="17" t="s">
        <v>120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81</v>
      </c>
      <c r="BK247" s="230">
        <f>ROUND(I247*H247,2)</f>
        <v>0</v>
      </c>
      <c r="BL247" s="17" t="s">
        <v>127</v>
      </c>
      <c r="BM247" s="229" t="s">
        <v>519</v>
      </c>
    </row>
    <row r="248" s="13" customFormat="1">
      <c r="A248" s="13"/>
      <c r="B248" s="231"/>
      <c r="C248" s="232"/>
      <c r="D248" s="233" t="s">
        <v>129</v>
      </c>
      <c r="E248" s="234" t="s">
        <v>1</v>
      </c>
      <c r="F248" s="235" t="s">
        <v>295</v>
      </c>
      <c r="G248" s="232"/>
      <c r="H248" s="236">
        <v>1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129</v>
      </c>
      <c r="AU248" s="242" t="s">
        <v>83</v>
      </c>
      <c r="AV248" s="13" t="s">
        <v>83</v>
      </c>
      <c r="AW248" s="13" t="s">
        <v>30</v>
      </c>
      <c r="AX248" s="13" t="s">
        <v>73</v>
      </c>
      <c r="AY248" s="242" t="s">
        <v>120</v>
      </c>
    </row>
    <row r="249" s="13" customFormat="1">
      <c r="A249" s="13"/>
      <c r="B249" s="231"/>
      <c r="C249" s="232"/>
      <c r="D249" s="233" t="s">
        <v>129</v>
      </c>
      <c r="E249" s="234" t="s">
        <v>1</v>
      </c>
      <c r="F249" s="235" t="s">
        <v>296</v>
      </c>
      <c r="G249" s="232"/>
      <c r="H249" s="236">
        <v>1</v>
      </c>
      <c r="I249" s="237"/>
      <c r="J249" s="232"/>
      <c r="K249" s="232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129</v>
      </c>
      <c r="AU249" s="242" t="s">
        <v>83</v>
      </c>
      <c r="AV249" s="13" t="s">
        <v>83</v>
      </c>
      <c r="AW249" s="13" t="s">
        <v>30</v>
      </c>
      <c r="AX249" s="13" t="s">
        <v>73</v>
      </c>
      <c r="AY249" s="242" t="s">
        <v>120</v>
      </c>
    </row>
    <row r="250" s="14" customFormat="1">
      <c r="A250" s="14"/>
      <c r="B250" s="243"/>
      <c r="C250" s="244"/>
      <c r="D250" s="233" t="s">
        <v>129</v>
      </c>
      <c r="E250" s="245" t="s">
        <v>1</v>
      </c>
      <c r="F250" s="246" t="s">
        <v>132</v>
      </c>
      <c r="G250" s="244"/>
      <c r="H250" s="247">
        <v>2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129</v>
      </c>
      <c r="AU250" s="253" t="s">
        <v>83</v>
      </c>
      <c r="AV250" s="14" t="s">
        <v>127</v>
      </c>
      <c r="AW250" s="14" t="s">
        <v>30</v>
      </c>
      <c r="AX250" s="14" t="s">
        <v>81</v>
      </c>
      <c r="AY250" s="253" t="s">
        <v>120</v>
      </c>
    </row>
    <row r="251" s="2" customFormat="1">
      <c r="A251" s="38"/>
      <c r="B251" s="39"/>
      <c r="C251" s="218" t="s">
        <v>520</v>
      </c>
      <c r="D251" s="218" t="s">
        <v>122</v>
      </c>
      <c r="E251" s="219" t="s">
        <v>306</v>
      </c>
      <c r="F251" s="220" t="s">
        <v>307</v>
      </c>
      <c r="G251" s="221" t="s">
        <v>151</v>
      </c>
      <c r="H251" s="222">
        <v>4.3049999999999997</v>
      </c>
      <c r="I251" s="223"/>
      <c r="J251" s="224">
        <f>ROUND(I251*H251,2)</f>
        <v>0</v>
      </c>
      <c r="K251" s="220" t="s">
        <v>126</v>
      </c>
      <c r="L251" s="44"/>
      <c r="M251" s="225" t="s">
        <v>1</v>
      </c>
      <c r="N251" s="226" t="s">
        <v>38</v>
      </c>
      <c r="O251" s="91"/>
      <c r="P251" s="227">
        <f>O251*H251</f>
        <v>0</v>
      </c>
      <c r="Q251" s="227">
        <v>2.2563399999999998</v>
      </c>
      <c r="R251" s="227">
        <f>Q251*H251</f>
        <v>9.7135436999999989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127</v>
      </c>
      <c r="AT251" s="229" t="s">
        <v>122</v>
      </c>
      <c r="AU251" s="229" t="s">
        <v>83</v>
      </c>
      <c r="AY251" s="17" t="s">
        <v>120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81</v>
      </c>
      <c r="BK251" s="230">
        <f>ROUND(I251*H251,2)</f>
        <v>0</v>
      </c>
      <c r="BL251" s="17" t="s">
        <v>127</v>
      </c>
      <c r="BM251" s="229" t="s">
        <v>521</v>
      </c>
    </row>
    <row r="252" s="13" customFormat="1">
      <c r="A252" s="13"/>
      <c r="B252" s="231"/>
      <c r="C252" s="232"/>
      <c r="D252" s="233" t="s">
        <v>129</v>
      </c>
      <c r="E252" s="234" t="s">
        <v>1</v>
      </c>
      <c r="F252" s="235" t="s">
        <v>522</v>
      </c>
      <c r="G252" s="232"/>
      <c r="H252" s="236">
        <v>4.3049999999999997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129</v>
      </c>
      <c r="AU252" s="242" t="s">
        <v>83</v>
      </c>
      <c r="AV252" s="13" t="s">
        <v>83</v>
      </c>
      <c r="AW252" s="13" t="s">
        <v>30</v>
      </c>
      <c r="AX252" s="13" t="s">
        <v>81</v>
      </c>
      <c r="AY252" s="242" t="s">
        <v>120</v>
      </c>
    </row>
    <row r="253" s="2" customFormat="1" ht="33" customHeight="1">
      <c r="A253" s="38"/>
      <c r="B253" s="39"/>
      <c r="C253" s="218" t="s">
        <v>523</v>
      </c>
      <c r="D253" s="218" t="s">
        <v>122</v>
      </c>
      <c r="E253" s="219" t="s">
        <v>311</v>
      </c>
      <c r="F253" s="220" t="s">
        <v>312</v>
      </c>
      <c r="G253" s="221" t="s">
        <v>144</v>
      </c>
      <c r="H253" s="222">
        <v>64</v>
      </c>
      <c r="I253" s="223"/>
      <c r="J253" s="224">
        <f>ROUND(I253*H253,2)</f>
        <v>0</v>
      </c>
      <c r="K253" s="220" t="s">
        <v>126</v>
      </c>
      <c r="L253" s="44"/>
      <c r="M253" s="225" t="s">
        <v>1</v>
      </c>
      <c r="N253" s="226" t="s">
        <v>38</v>
      </c>
      <c r="O253" s="91"/>
      <c r="P253" s="227">
        <f>O253*H253</f>
        <v>0</v>
      </c>
      <c r="Q253" s="227">
        <v>0.00060999999999999997</v>
      </c>
      <c r="R253" s="227">
        <f>Q253*H253</f>
        <v>0.039039999999999998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127</v>
      </c>
      <c r="AT253" s="229" t="s">
        <v>122</v>
      </c>
      <c r="AU253" s="229" t="s">
        <v>83</v>
      </c>
      <c r="AY253" s="17" t="s">
        <v>120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81</v>
      </c>
      <c r="BK253" s="230">
        <f>ROUND(I253*H253,2)</f>
        <v>0</v>
      </c>
      <c r="BL253" s="17" t="s">
        <v>127</v>
      </c>
      <c r="BM253" s="229" t="s">
        <v>524</v>
      </c>
    </row>
    <row r="254" s="13" customFormat="1">
      <c r="A254" s="13"/>
      <c r="B254" s="231"/>
      <c r="C254" s="232"/>
      <c r="D254" s="233" t="s">
        <v>129</v>
      </c>
      <c r="E254" s="234" t="s">
        <v>1</v>
      </c>
      <c r="F254" s="235" t="s">
        <v>525</v>
      </c>
      <c r="G254" s="232"/>
      <c r="H254" s="236">
        <v>64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129</v>
      </c>
      <c r="AU254" s="242" t="s">
        <v>83</v>
      </c>
      <c r="AV254" s="13" t="s">
        <v>83</v>
      </c>
      <c r="AW254" s="13" t="s">
        <v>30</v>
      </c>
      <c r="AX254" s="13" t="s">
        <v>81</v>
      </c>
      <c r="AY254" s="242" t="s">
        <v>120</v>
      </c>
    </row>
    <row r="255" s="2" customFormat="1" ht="21.75" customHeight="1">
      <c r="A255" s="38"/>
      <c r="B255" s="39"/>
      <c r="C255" s="218" t="s">
        <v>526</v>
      </c>
      <c r="D255" s="218" t="s">
        <v>122</v>
      </c>
      <c r="E255" s="219" t="s">
        <v>316</v>
      </c>
      <c r="F255" s="220" t="s">
        <v>317</v>
      </c>
      <c r="G255" s="221" t="s">
        <v>144</v>
      </c>
      <c r="H255" s="222">
        <v>64</v>
      </c>
      <c r="I255" s="223"/>
      <c r="J255" s="224">
        <f>ROUND(I255*H255,2)</f>
        <v>0</v>
      </c>
      <c r="K255" s="220" t="s">
        <v>126</v>
      </c>
      <c r="L255" s="44"/>
      <c r="M255" s="225" t="s">
        <v>1</v>
      </c>
      <c r="N255" s="226" t="s">
        <v>38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127</v>
      </c>
      <c r="AT255" s="229" t="s">
        <v>122</v>
      </c>
      <c r="AU255" s="229" t="s">
        <v>83</v>
      </c>
      <c r="AY255" s="17" t="s">
        <v>120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81</v>
      </c>
      <c r="BK255" s="230">
        <f>ROUND(I255*H255,2)</f>
        <v>0</v>
      </c>
      <c r="BL255" s="17" t="s">
        <v>127</v>
      </c>
      <c r="BM255" s="229" t="s">
        <v>527</v>
      </c>
    </row>
    <row r="256" s="13" customFormat="1">
      <c r="A256" s="13"/>
      <c r="B256" s="231"/>
      <c r="C256" s="232"/>
      <c r="D256" s="233" t="s">
        <v>129</v>
      </c>
      <c r="E256" s="234" t="s">
        <v>1</v>
      </c>
      <c r="F256" s="235" t="s">
        <v>525</v>
      </c>
      <c r="G256" s="232"/>
      <c r="H256" s="236">
        <v>64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129</v>
      </c>
      <c r="AU256" s="242" t="s">
        <v>83</v>
      </c>
      <c r="AV256" s="13" t="s">
        <v>83</v>
      </c>
      <c r="AW256" s="13" t="s">
        <v>30</v>
      </c>
      <c r="AX256" s="13" t="s">
        <v>81</v>
      </c>
      <c r="AY256" s="242" t="s">
        <v>120</v>
      </c>
    </row>
    <row r="257" s="2" customFormat="1">
      <c r="A257" s="38"/>
      <c r="B257" s="39"/>
      <c r="C257" s="218" t="s">
        <v>528</v>
      </c>
      <c r="D257" s="218" t="s">
        <v>122</v>
      </c>
      <c r="E257" s="219" t="s">
        <v>529</v>
      </c>
      <c r="F257" s="220" t="s">
        <v>530</v>
      </c>
      <c r="G257" s="221" t="s">
        <v>468</v>
      </c>
      <c r="H257" s="222">
        <v>1</v>
      </c>
      <c r="I257" s="223"/>
      <c r="J257" s="224">
        <f>ROUND(I257*H257,2)</f>
        <v>0</v>
      </c>
      <c r="K257" s="220" t="s">
        <v>126</v>
      </c>
      <c r="L257" s="44"/>
      <c r="M257" s="225" t="s">
        <v>1</v>
      </c>
      <c r="N257" s="226" t="s">
        <v>38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0.082000000000000003</v>
      </c>
      <c r="T257" s="228">
        <f>S257*H257</f>
        <v>0.082000000000000003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127</v>
      </c>
      <c r="AT257" s="229" t="s">
        <v>122</v>
      </c>
      <c r="AU257" s="229" t="s">
        <v>83</v>
      </c>
      <c r="AY257" s="17" t="s">
        <v>120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81</v>
      </c>
      <c r="BK257" s="230">
        <f>ROUND(I257*H257,2)</f>
        <v>0</v>
      </c>
      <c r="BL257" s="17" t="s">
        <v>127</v>
      </c>
      <c r="BM257" s="229" t="s">
        <v>531</v>
      </c>
    </row>
    <row r="258" s="13" customFormat="1">
      <c r="A258" s="13"/>
      <c r="B258" s="231"/>
      <c r="C258" s="232"/>
      <c r="D258" s="233" t="s">
        <v>129</v>
      </c>
      <c r="E258" s="234" t="s">
        <v>1</v>
      </c>
      <c r="F258" s="235" t="s">
        <v>481</v>
      </c>
      <c r="G258" s="232"/>
      <c r="H258" s="236">
        <v>1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129</v>
      </c>
      <c r="AU258" s="242" t="s">
        <v>83</v>
      </c>
      <c r="AV258" s="13" t="s">
        <v>83</v>
      </c>
      <c r="AW258" s="13" t="s">
        <v>30</v>
      </c>
      <c r="AX258" s="13" t="s">
        <v>81</v>
      </c>
      <c r="AY258" s="242" t="s">
        <v>120</v>
      </c>
    </row>
    <row r="259" s="2" customFormat="1">
      <c r="A259" s="38"/>
      <c r="B259" s="39"/>
      <c r="C259" s="218" t="s">
        <v>532</v>
      </c>
      <c r="D259" s="218" t="s">
        <v>122</v>
      </c>
      <c r="E259" s="219" t="s">
        <v>533</v>
      </c>
      <c r="F259" s="220" t="s">
        <v>534</v>
      </c>
      <c r="G259" s="221" t="s">
        <v>468</v>
      </c>
      <c r="H259" s="222">
        <v>1</v>
      </c>
      <c r="I259" s="223"/>
      <c r="J259" s="224">
        <f>ROUND(I259*H259,2)</f>
        <v>0</v>
      </c>
      <c r="K259" s="220" t="s">
        <v>126</v>
      </c>
      <c r="L259" s="44"/>
      <c r="M259" s="225" t="s">
        <v>1</v>
      </c>
      <c r="N259" s="226" t="s">
        <v>38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0.0040000000000000001</v>
      </c>
      <c r="T259" s="228">
        <f>S259*H259</f>
        <v>0.0040000000000000001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127</v>
      </c>
      <c r="AT259" s="229" t="s">
        <v>122</v>
      </c>
      <c r="AU259" s="229" t="s">
        <v>83</v>
      </c>
      <c r="AY259" s="17" t="s">
        <v>120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81</v>
      </c>
      <c r="BK259" s="230">
        <f>ROUND(I259*H259,2)</f>
        <v>0</v>
      </c>
      <c r="BL259" s="17" t="s">
        <v>127</v>
      </c>
      <c r="BM259" s="229" t="s">
        <v>535</v>
      </c>
    </row>
    <row r="260" s="13" customFormat="1">
      <c r="A260" s="13"/>
      <c r="B260" s="231"/>
      <c r="C260" s="232"/>
      <c r="D260" s="233" t="s">
        <v>129</v>
      </c>
      <c r="E260" s="234" t="s">
        <v>1</v>
      </c>
      <c r="F260" s="235" t="s">
        <v>536</v>
      </c>
      <c r="G260" s="232"/>
      <c r="H260" s="236">
        <v>1</v>
      </c>
      <c r="I260" s="237"/>
      <c r="J260" s="232"/>
      <c r="K260" s="232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129</v>
      </c>
      <c r="AU260" s="242" t="s">
        <v>83</v>
      </c>
      <c r="AV260" s="13" t="s">
        <v>83</v>
      </c>
      <c r="AW260" s="13" t="s">
        <v>30</v>
      </c>
      <c r="AX260" s="13" t="s">
        <v>81</v>
      </c>
      <c r="AY260" s="242" t="s">
        <v>120</v>
      </c>
    </row>
    <row r="261" s="2" customFormat="1" ht="16.5" customHeight="1">
      <c r="A261" s="38"/>
      <c r="B261" s="39"/>
      <c r="C261" s="218" t="s">
        <v>537</v>
      </c>
      <c r="D261" s="218" t="s">
        <v>122</v>
      </c>
      <c r="E261" s="219" t="s">
        <v>320</v>
      </c>
      <c r="F261" s="220" t="s">
        <v>538</v>
      </c>
      <c r="G261" s="221" t="s">
        <v>327</v>
      </c>
      <c r="H261" s="222">
        <v>1</v>
      </c>
      <c r="I261" s="223"/>
      <c r="J261" s="224">
        <f>ROUND(I261*H261,2)</f>
        <v>0</v>
      </c>
      <c r="K261" s="220" t="s">
        <v>1</v>
      </c>
      <c r="L261" s="44"/>
      <c r="M261" s="225" t="s">
        <v>1</v>
      </c>
      <c r="N261" s="226" t="s">
        <v>38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127</v>
      </c>
      <c r="AT261" s="229" t="s">
        <v>122</v>
      </c>
      <c r="AU261" s="229" t="s">
        <v>83</v>
      </c>
      <c r="AY261" s="17" t="s">
        <v>120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81</v>
      </c>
      <c r="BK261" s="230">
        <f>ROUND(I261*H261,2)</f>
        <v>0</v>
      </c>
      <c r="BL261" s="17" t="s">
        <v>127</v>
      </c>
      <c r="BM261" s="229" t="s">
        <v>539</v>
      </c>
    </row>
    <row r="262" s="15" customFormat="1">
      <c r="A262" s="15"/>
      <c r="B262" s="254"/>
      <c r="C262" s="255"/>
      <c r="D262" s="233" t="s">
        <v>129</v>
      </c>
      <c r="E262" s="256" t="s">
        <v>1</v>
      </c>
      <c r="F262" s="257" t="s">
        <v>540</v>
      </c>
      <c r="G262" s="255"/>
      <c r="H262" s="256" t="s">
        <v>1</v>
      </c>
      <c r="I262" s="258"/>
      <c r="J262" s="255"/>
      <c r="K262" s="255"/>
      <c r="L262" s="259"/>
      <c r="M262" s="260"/>
      <c r="N262" s="261"/>
      <c r="O262" s="261"/>
      <c r="P262" s="261"/>
      <c r="Q262" s="261"/>
      <c r="R262" s="261"/>
      <c r="S262" s="261"/>
      <c r="T262" s="262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3" t="s">
        <v>129</v>
      </c>
      <c r="AU262" s="263" t="s">
        <v>83</v>
      </c>
      <c r="AV262" s="15" t="s">
        <v>81</v>
      </c>
      <c r="AW262" s="15" t="s">
        <v>30</v>
      </c>
      <c r="AX262" s="15" t="s">
        <v>73</v>
      </c>
      <c r="AY262" s="263" t="s">
        <v>120</v>
      </c>
    </row>
    <row r="263" s="15" customFormat="1">
      <c r="A263" s="15"/>
      <c r="B263" s="254"/>
      <c r="C263" s="255"/>
      <c r="D263" s="233" t="s">
        <v>129</v>
      </c>
      <c r="E263" s="256" t="s">
        <v>1</v>
      </c>
      <c r="F263" s="257" t="s">
        <v>541</v>
      </c>
      <c r="G263" s="255"/>
      <c r="H263" s="256" t="s">
        <v>1</v>
      </c>
      <c r="I263" s="258"/>
      <c r="J263" s="255"/>
      <c r="K263" s="255"/>
      <c r="L263" s="259"/>
      <c r="M263" s="260"/>
      <c r="N263" s="261"/>
      <c r="O263" s="261"/>
      <c r="P263" s="261"/>
      <c r="Q263" s="261"/>
      <c r="R263" s="261"/>
      <c r="S263" s="261"/>
      <c r="T263" s="262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3" t="s">
        <v>129</v>
      </c>
      <c r="AU263" s="263" t="s">
        <v>83</v>
      </c>
      <c r="AV263" s="15" t="s">
        <v>81</v>
      </c>
      <c r="AW263" s="15" t="s">
        <v>30</v>
      </c>
      <c r="AX263" s="15" t="s">
        <v>73</v>
      </c>
      <c r="AY263" s="263" t="s">
        <v>120</v>
      </c>
    </row>
    <row r="264" s="13" customFormat="1">
      <c r="A264" s="13"/>
      <c r="B264" s="231"/>
      <c r="C264" s="232"/>
      <c r="D264" s="233" t="s">
        <v>129</v>
      </c>
      <c r="E264" s="234" t="s">
        <v>1</v>
      </c>
      <c r="F264" s="235" t="s">
        <v>81</v>
      </c>
      <c r="G264" s="232"/>
      <c r="H264" s="236">
        <v>1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129</v>
      </c>
      <c r="AU264" s="242" t="s">
        <v>83</v>
      </c>
      <c r="AV264" s="13" t="s">
        <v>83</v>
      </c>
      <c r="AW264" s="13" t="s">
        <v>30</v>
      </c>
      <c r="AX264" s="13" t="s">
        <v>81</v>
      </c>
      <c r="AY264" s="242" t="s">
        <v>120</v>
      </c>
    </row>
    <row r="265" s="2" customFormat="1" ht="44.25" customHeight="1">
      <c r="A265" s="38"/>
      <c r="B265" s="39"/>
      <c r="C265" s="218" t="s">
        <v>542</v>
      </c>
      <c r="D265" s="218" t="s">
        <v>122</v>
      </c>
      <c r="E265" s="219" t="s">
        <v>325</v>
      </c>
      <c r="F265" s="220" t="s">
        <v>543</v>
      </c>
      <c r="G265" s="221" t="s">
        <v>327</v>
      </c>
      <c r="H265" s="222">
        <v>1</v>
      </c>
      <c r="I265" s="223"/>
      <c r="J265" s="224">
        <f>ROUND(I265*H265,2)</f>
        <v>0</v>
      </c>
      <c r="K265" s="220" t="s">
        <v>1</v>
      </c>
      <c r="L265" s="44"/>
      <c r="M265" s="225" t="s">
        <v>1</v>
      </c>
      <c r="N265" s="226" t="s">
        <v>38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127</v>
      </c>
      <c r="AT265" s="229" t="s">
        <v>122</v>
      </c>
      <c r="AU265" s="229" t="s">
        <v>83</v>
      </c>
      <c r="AY265" s="17" t="s">
        <v>120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81</v>
      </c>
      <c r="BK265" s="230">
        <f>ROUND(I265*H265,2)</f>
        <v>0</v>
      </c>
      <c r="BL265" s="17" t="s">
        <v>127</v>
      </c>
      <c r="BM265" s="229" t="s">
        <v>544</v>
      </c>
    </row>
    <row r="266" s="13" customFormat="1">
      <c r="A266" s="13"/>
      <c r="B266" s="231"/>
      <c r="C266" s="232"/>
      <c r="D266" s="233" t="s">
        <v>129</v>
      </c>
      <c r="E266" s="234" t="s">
        <v>1</v>
      </c>
      <c r="F266" s="235" t="s">
        <v>81</v>
      </c>
      <c r="G266" s="232"/>
      <c r="H266" s="236">
        <v>1</v>
      </c>
      <c r="I266" s="237"/>
      <c r="J266" s="232"/>
      <c r="K266" s="232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129</v>
      </c>
      <c r="AU266" s="242" t="s">
        <v>83</v>
      </c>
      <c r="AV266" s="13" t="s">
        <v>83</v>
      </c>
      <c r="AW266" s="13" t="s">
        <v>30</v>
      </c>
      <c r="AX266" s="13" t="s">
        <v>81</v>
      </c>
      <c r="AY266" s="242" t="s">
        <v>120</v>
      </c>
    </row>
    <row r="267" s="12" customFormat="1" ht="22.8" customHeight="1">
      <c r="A267" s="12"/>
      <c r="B267" s="202"/>
      <c r="C267" s="203"/>
      <c r="D267" s="204" t="s">
        <v>72</v>
      </c>
      <c r="E267" s="216" t="s">
        <v>329</v>
      </c>
      <c r="F267" s="216" t="s">
        <v>330</v>
      </c>
      <c r="G267" s="203"/>
      <c r="H267" s="203"/>
      <c r="I267" s="206"/>
      <c r="J267" s="217">
        <f>BK267</f>
        <v>0</v>
      </c>
      <c r="K267" s="203"/>
      <c r="L267" s="208"/>
      <c r="M267" s="209"/>
      <c r="N267" s="210"/>
      <c r="O267" s="210"/>
      <c r="P267" s="211">
        <f>SUM(P268:P274)</f>
        <v>0</v>
      </c>
      <c r="Q267" s="210"/>
      <c r="R267" s="211">
        <f>SUM(R268:R274)</f>
        <v>0</v>
      </c>
      <c r="S267" s="210"/>
      <c r="T267" s="212">
        <f>SUM(T268:T274)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3" t="s">
        <v>81</v>
      </c>
      <c r="AT267" s="214" t="s">
        <v>72</v>
      </c>
      <c r="AU267" s="214" t="s">
        <v>81</v>
      </c>
      <c r="AY267" s="213" t="s">
        <v>120</v>
      </c>
      <c r="BK267" s="215">
        <f>SUM(BK268:BK274)</f>
        <v>0</v>
      </c>
    </row>
    <row r="268" s="2" customFormat="1">
      <c r="A268" s="38"/>
      <c r="B268" s="39"/>
      <c r="C268" s="218" t="s">
        <v>545</v>
      </c>
      <c r="D268" s="218" t="s">
        <v>122</v>
      </c>
      <c r="E268" s="219" t="s">
        <v>332</v>
      </c>
      <c r="F268" s="220" t="s">
        <v>333</v>
      </c>
      <c r="G268" s="221" t="s">
        <v>190</v>
      </c>
      <c r="H268" s="222">
        <v>103.211</v>
      </c>
      <c r="I268" s="223"/>
      <c r="J268" s="224">
        <f>ROUND(I268*H268,2)</f>
        <v>0</v>
      </c>
      <c r="K268" s="220" t="s">
        <v>126</v>
      </c>
      <c r="L268" s="44"/>
      <c r="M268" s="225" t="s">
        <v>1</v>
      </c>
      <c r="N268" s="226" t="s">
        <v>38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127</v>
      </c>
      <c r="AT268" s="229" t="s">
        <v>122</v>
      </c>
      <c r="AU268" s="229" t="s">
        <v>83</v>
      </c>
      <c r="AY268" s="17" t="s">
        <v>120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81</v>
      </c>
      <c r="BK268" s="230">
        <f>ROUND(I268*H268,2)</f>
        <v>0</v>
      </c>
      <c r="BL268" s="17" t="s">
        <v>127</v>
      </c>
      <c r="BM268" s="229" t="s">
        <v>546</v>
      </c>
    </row>
    <row r="269" s="13" customFormat="1">
      <c r="A269" s="13"/>
      <c r="B269" s="231"/>
      <c r="C269" s="232"/>
      <c r="D269" s="233" t="s">
        <v>129</v>
      </c>
      <c r="E269" s="234" t="s">
        <v>1</v>
      </c>
      <c r="F269" s="235" t="s">
        <v>547</v>
      </c>
      <c r="G269" s="232"/>
      <c r="H269" s="236">
        <v>103.211</v>
      </c>
      <c r="I269" s="237"/>
      <c r="J269" s="232"/>
      <c r="K269" s="232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129</v>
      </c>
      <c r="AU269" s="242" t="s">
        <v>83</v>
      </c>
      <c r="AV269" s="13" t="s">
        <v>83</v>
      </c>
      <c r="AW269" s="13" t="s">
        <v>30</v>
      </c>
      <c r="AX269" s="13" t="s">
        <v>81</v>
      </c>
      <c r="AY269" s="242" t="s">
        <v>120</v>
      </c>
    </row>
    <row r="270" s="2" customFormat="1">
      <c r="A270" s="38"/>
      <c r="B270" s="39"/>
      <c r="C270" s="218" t="s">
        <v>548</v>
      </c>
      <c r="D270" s="218" t="s">
        <v>122</v>
      </c>
      <c r="E270" s="219" t="s">
        <v>337</v>
      </c>
      <c r="F270" s="220" t="s">
        <v>338</v>
      </c>
      <c r="G270" s="221" t="s">
        <v>190</v>
      </c>
      <c r="H270" s="222">
        <v>1754.587</v>
      </c>
      <c r="I270" s="223"/>
      <c r="J270" s="224">
        <f>ROUND(I270*H270,2)</f>
        <v>0</v>
      </c>
      <c r="K270" s="220" t="s">
        <v>126</v>
      </c>
      <c r="L270" s="44"/>
      <c r="M270" s="225" t="s">
        <v>1</v>
      </c>
      <c r="N270" s="226" t="s">
        <v>38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127</v>
      </c>
      <c r="AT270" s="229" t="s">
        <v>122</v>
      </c>
      <c r="AU270" s="229" t="s">
        <v>83</v>
      </c>
      <c r="AY270" s="17" t="s">
        <v>120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81</v>
      </c>
      <c r="BK270" s="230">
        <f>ROUND(I270*H270,2)</f>
        <v>0</v>
      </c>
      <c r="BL270" s="17" t="s">
        <v>127</v>
      </c>
      <c r="BM270" s="229" t="s">
        <v>549</v>
      </c>
    </row>
    <row r="271" s="13" customFormat="1">
      <c r="A271" s="13"/>
      <c r="B271" s="231"/>
      <c r="C271" s="232"/>
      <c r="D271" s="233" t="s">
        <v>129</v>
      </c>
      <c r="E271" s="234" t="s">
        <v>1</v>
      </c>
      <c r="F271" s="235" t="s">
        <v>550</v>
      </c>
      <c r="G271" s="232"/>
      <c r="H271" s="236">
        <v>1754.587</v>
      </c>
      <c r="I271" s="237"/>
      <c r="J271" s="232"/>
      <c r="K271" s="232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129</v>
      </c>
      <c r="AU271" s="242" t="s">
        <v>83</v>
      </c>
      <c r="AV271" s="13" t="s">
        <v>83</v>
      </c>
      <c r="AW271" s="13" t="s">
        <v>30</v>
      </c>
      <c r="AX271" s="13" t="s">
        <v>81</v>
      </c>
      <c r="AY271" s="242" t="s">
        <v>120</v>
      </c>
    </row>
    <row r="272" s="2" customFormat="1">
      <c r="A272" s="38"/>
      <c r="B272" s="39"/>
      <c r="C272" s="218" t="s">
        <v>551</v>
      </c>
      <c r="D272" s="218" t="s">
        <v>122</v>
      </c>
      <c r="E272" s="219" t="s">
        <v>552</v>
      </c>
      <c r="F272" s="220" t="s">
        <v>553</v>
      </c>
      <c r="G272" s="221" t="s">
        <v>190</v>
      </c>
      <c r="H272" s="222">
        <v>58.537999999999997</v>
      </c>
      <c r="I272" s="223"/>
      <c r="J272" s="224">
        <f>ROUND(I272*H272,2)</f>
        <v>0</v>
      </c>
      <c r="K272" s="220" t="s">
        <v>126</v>
      </c>
      <c r="L272" s="44"/>
      <c r="M272" s="225" t="s">
        <v>1</v>
      </c>
      <c r="N272" s="226" t="s">
        <v>38</v>
      </c>
      <c r="O272" s="91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127</v>
      </c>
      <c r="AT272" s="229" t="s">
        <v>122</v>
      </c>
      <c r="AU272" s="229" t="s">
        <v>83</v>
      </c>
      <c r="AY272" s="17" t="s">
        <v>120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81</v>
      </c>
      <c r="BK272" s="230">
        <f>ROUND(I272*H272,2)</f>
        <v>0</v>
      </c>
      <c r="BL272" s="17" t="s">
        <v>127</v>
      </c>
      <c r="BM272" s="229" t="s">
        <v>554</v>
      </c>
    </row>
    <row r="273" s="2" customFormat="1" ht="44.25" customHeight="1">
      <c r="A273" s="38"/>
      <c r="B273" s="39"/>
      <c r="C273" s="218" t="s">
        <v>555</v>
      </c>
      <c r="D273" s="218" t="s">
        <v>122</v>
      </c>
      <c r="E273" s="219" t="s">
        <v>556</v>
      </c>
      <c r="F273" s="220" t="s">
        <v>347</v>
      </c>
      <c r="G273" s="221" t="s">
        <v>190</v>
      </c>
      <c r="H273" s="222">
        <v>33.591999999999999</v>
      </c>
      <c r="I273" s="223"/>
      <c r="J273" s="224">
        <f>ROUND(I273*H273,2)</f>
        <v>0</v>
      </c>
      <c r="K273" s="220" t="s">
        <v>126</v>
      </c>
      <c r="L273" s="44"/>
      <c r="M273" s="225" t="s">
        <v>1</v>
      </c>
      <c r="N273" s="226" t="s">
        <v>38</v>
      </c>
      <c r="O273" s="91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9" t="s">
        <v>127</v>
      </c>
      <c r="AT273" s="229" t="s">
        <v>122</v>
      </c>
      <c r="AU273" s="229" t="s">
        <v>83</v>
      </c>
      <c r="AY273" s="17" t="s">
        <v>120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17" t="s">
        <v>81</v>
      </c>
      <c r="BK273" s="230">
        <f>ROUND(I273*H273,2)</f>
        <v>0</v>
      </c>
      <c r="BL273" s="17" t="s">
        <v>127</v>
      </c>
      <c r="BM273" s="229" t="s">
        <v>557</v>
      </c>
    </row>
    <row r="274" s="2" customFormat="1" ht="44.25" customHeight="1">
      <c r="A274" s="38"/>
      <c r="B274" s="39"/>
      <c r="C274" s="218" t="s">
        <v>558</v>
      </c>
      <c r="D274" s="218" t="s">
        <v>122</v>
      </c>
      <c r="E274" s="219" t="s">
        <v>559</v>
      </c>
      <c r="F274" s="220" t="s">
        <v>351</v>
      </c>
      <c r="G274" s="221" t="s">
        <v>190</v>
      </c>
      <c r="H274" s="222">
        <v>11.081</v>
      </c>
      <c r="I274" s="223"/>
      <c r="J274" s="224">
        <f>ROUND(I274*H274,2)</f>
        <v>0</v>
      </c>
      <c r="K274" s="220" t="s">
        <v>126</v>
      </c>
      <c r="L274" s="44"/>
      <c r="M274" s="225" t="s">
        <v>1</v>
      </c>
      <c r="N274" s="226" t="s">
        <v>38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127</v>
      </c>
      <c r="AT274" s="229" t="s">
        <v>122</v>
      </c>
      <c r="AU274" s="229" t="s">
        <v>83</v>
      </c>
      <c r="AY274" s="17" t="s">
        <v>120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81</v>
      </c>
      <c r="BK274" s="230">
        <f>ROUND(I274*H274,2)</f>
        <v>0</v>
      </c>
      <c r="BL274" s="17" t="s">
        <v>127</v>
      </c>
      <c r="BM274" s="229" t="s">
        <v>560</v>
      </c>
    </row>
    <row r="275" s="12" customFormat="1" ht="22.8" customHeight="1">
      <c r="A275" s="12"/>
      <c r="B275" s="202"/>
      <c r="C275" s="203"/>
      <c r="D275" s="204" t="s">
        <v>72</v>
      </c>
      <c r="E275" s="216" t="s">
        <v>353</v>
      </c>
      <c r="F275" s="216" t="s">
        <v>354</v>
      </c>
      <c r="G275" s="203"/>
      <c r="H275" s="203"/>
      <c r="I275" s="206"/>
      <c r="J275" s="217">
        <f>BK275</f>
        <v>0</v>
      </c>
      <c r="K275" s="203"/>
      <c r="L275" s="208"/>
      <c r="M275" s="209"/>
      <c r="N275" s="210"/>
      <c r="O275" s="210"/>
      <c r="P275" s="211">
        <f>P276</f>
        <v>0</v>
      </c>
      <c r="Q275" s="210"/>
      <c r="R275" s="211">
        <f>R276</f>
        <v>0</v>
      </c>
      <c r="S275" s="210"/>
      <c r="T275" s="212">
        <f>T276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13" t="s">
        <v>81</v>
      </c>
      <c r="AT275" s="214" t="s">
        <v>72</v>
      </c>
      <c r="AU275" s="214" t="s">
        <v>81</v>
      </c>
      <c r="AY275" s="213" t="s">
        <v>120</v>
      </c>
      <c r="BK275" s="215">
        <f>BK276</f>
        <v>0</v>
      </c>
    </row>
    <row r="276" s="2" customFormat="1">
      <c r="A276" s="38"/>
      <c r="B276" s="39"/>
      <c r="C276" s="218" t="s">
        <v>561</v>
      </c>
      <c r="D276" s="218" t="s">
        <v>122</v>
      </c>
      <c r="E276" s="219" t="s">
        <v>356</v>
      </c>
      <c r="F276" s="220" t="s">
        <v>357</v>
      </c>
      <c r="G276" s="221" t="s">
        <v>190</v>
      </c>
      <c r="H276" s="222">
        <v>335.69600000000003</v>
      </c>
      <c r="I276" s="223"/>
      <c r="J276" s="224">
        <f>ROUND(I276*H276,2)</f>
        <v>0</v>
      </c>
      <c r="K276" s="220" t="s">
        <v>126</v>
      </c>
      <c r="L276" s="44"/>
      <c r="M276" s="225" t="s">
        <v>1</v>
      </c>
      <c r="N276" s="226" t="s">
        <v>38</v>
      </c>
      <c r="O276" s="91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127</v>
      </c>
      <c r="AT276" s="229" t="s">
        <v>122</v>
      </c>
      <c r="AU276" s="229" t="s">
        <v>83</v>
      </c>
      <c r="AY276" s="17" t="s">
        <v>120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81</v>
      </c>
      <c r="BK276" s="230">
        <f>ROUND(I276*H276,2)</f>
        <v>0</v>
      </c>
      <c r="BL276" s="17" t="s">
        <v>127</v>
      </c>
      <c r="BM276" s="229" t="s">
        <v>562</v>
      </c>
    </row>
    <row r="277" s="12" customFormat="1" ht="25.92" customHeight="1">
      <c r="A277" s="12"/>
      <c r="B277" s="202"/>
      <c r="C277" s="203"/>
      <c r="D277" s="204" t="s">
        <v>72</v>
      </c>
      <c r="E277" s="205" t="s">
        <v>563</v>
      </c>
      <c r="F277" s="205" t="s">
        <v>88</v>
      </c>
      <c r="G277" s="203"/>
      <c r="H277" s="203"/>
      <c r="I277" s="206"/>
      <c r="J277" s="207">
        <f>BK277</f>
        <v>0</v>
      </c>
      <c r="K277" s="203"/>
      <c r="L277" s="208"/>
      <c r="M277" s="209"/>
      <c r="N277" s="210"/>
      <c r="O277" s="210"/>
      <c r="P277" s="211">
        <f>P278</f>
        <v>0</v>
      </c>
      <c r="Q277" s="210"/>
      <c r="R277" s="211">
        <f>R278</f>
        <v>0</v>
      </c>
      <c r="S277" s="210"/>
      <c r="T277" s="212">
        <f>T278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3" t="s">
        <v>148</v>
      </c>
      <c r="AT277" s="214" t="s">
        <v>72</v>
      </c>
      <c r="AU277" s="214" t="s">
        <v>73</v>
      </c>
      <c r="AY277" s="213" t="s">
        <v>120</v>
      </c>
      <c r="BK277" s="215">
        <f>BK278</f>
        <v>0</v>
      </c>
    </row>
    <row r="278" s="12" customFormat="1" ht="22.8" customHeight="1">
      <c r="A278" s="12"/>
      <c r="B278" s="202"/>
      <c r="C278" s="203"/>
      <c r="D278" s="204" t="s">
        <v>72</v>
      </c>
      <c r="E278" s="216" t="s">
        <v>564</v>
      </c>
      <c r="F278" s="216" t="s">
        <v>565</v>
      </c>
      <c r="G278" s="203"/>
      <c r="H278" s="203"/>
      <c r="I278" s="206"/>
      <c r="J278" s="217">
        <f>BK278</f>
        <v>0</v>
      </c>
      <c r="K278" s="203"/>
      <c r="L278" s="208"/>
      <c r="M278" s="209"/>
      <c r="N278" s="210"/>
      <c r="O278" s="210"/>
      <c r="P278" s="211">
        <f>P279</f>
        <v>0</v>
      </c>
      <c r="Q278" s="210"/>
      <c r="R278" s="211">
        <f>R279</f>
        <v>0</v>
      </c>
      <c r="S278" s="210"/>
      <c r="T278" s="212">
        <f>T279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3" t="s">
        <v>148</v>
      </c>
      <c r="AT278" s="214" t="s">
        <v>72</v>
      </c>
      <c r="AU278" s="214" t="s">
        <v>81</v>
      </c>
      <c r="AY278" s="213" t="s">
        <v>120</v>
      </c>
      <c r="BK278" s="215">
        <f>BK279</f>
        <v>0</v>
      </c>
    </row>
    <row r="279" s="2" customFormat="1" ht="16.5" customHeight="1">
      <c r="A279" s="38"/>
      <c r="B279" s="39"/>
      <c r="C279" s="218" t="s">
        <v>566</v>
      </c>
      <c r="D279" s="218" t="s">
        <v>122</v>
      </c>
      <c r="E279" s="219" t="s">
        <v>567</v>
      </c>
      <c r="F279" s="220" t="s">
        <v>568</v>
      </c>
      <c r="G279" s="221" t="s">
        <v>569</v>
      </c>
      <c r="H279" s="222">
        <v>1</v>
      </c>
      <c r="I279" s="223"/>
      <c r="J279" s="224">
        <f>ROUND(I279*H279,2)</f>
        <v>0</v>
      </c>
      <c r="K279" s="220" t="s">
        <v>126</v>
      </c>
      <c r="L279" s="44"/>
      <c r="M279" s="274" t="s">
        <v>1</v>
      </c>
      <c r="N279" s="275" t="s">
        <v>38</v>
      </c>
      <c r="O279" s="276"/>
      <c r="P279" s="277">
        <f>O279*H279</f>
        <v>0</v>
      </c>
      <c r="Q279" s="277">
        <v>0</v>
      </c>
      <c r="R279" s="277">
        <f>Q279*H279</f>
        <v>0</v>
      </c>
      <c r="S279" s="277">
        <v>0</v>
      </c>
      <c r="T279" s="27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570</v>
      </c>
      <c r="AT279" s="229" t="s">
        <v>122</v>
      </c>
      <c r="AU279" s="229" t="s">
        <v>83</v>
      </c>
      <c r="AY279" s="17" t="s">
        <v>120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81</v>
      </c>
      <c r="BK279" s="230">
        <f>ROUND(I279*H279,2)</f>
        <v>0</v>
      </c>
      <c r="BL279" s="17" t="s">
        <v>570</v>
      </c>
      <c r="BM279" s="229" t="s">
        <v>571</v>
      </c>
    </row>
    <row r="280" s="2" customFormat="1" ht="6.96" customHeight="1">
      <c r="A280" s="38"/>
      <c r="B280" s="66"/>
      <c r="C280" s="67"/>
      <c r="D280" s="67"/>
      <c r="E280" s="67"/>
      <c r="F280" s="67"/>
      <c r="G280" s="67"/>
      <c r="H280" s="67"/>
      <c r="I280" s="67"/>
      <c r="J280" s="67"/>
      <c r="K280" s="67"/>
      <c r="L280" s="44"/>
      <c r="M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</row>
  </sheetData>
  <sheetProtection sheet="1" autoFilter="0" formatColumns="0" formatRows="0" objects="1" scenarios="1" spinCount="100000" saltValue="C6OGtQM00y72zrML49VmsLUISVrMoGfjqemlGOjewt3Em+KHIGXRYODaIqnToSqP7fvWJulLV08Jybo4W6mmFg==" hashValue="QZHq1oXIzsRQ3h8S/HqjdvtcajGgyrWLyazPqsn6TQ/5cJENY89rmVChgQdJzvnyw9x6y2SW1+sU0+OgRhE+lw==" algorithmName="SHA-512" password="CC35"/>
  <autoFilter ref="C124:K279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Parkoviště Mezi Mlaty, Kyjov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572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17. 4. 2021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21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21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21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ROUND((SUM(BE119:BE136)),  2)</f>
        <v>0</v>
      </c>
      <c r="G33" s="38"/>
      <c r="H33" s="38"/>
      <c r="I33" s="155">
        <v>0.20999999999999999</v>
      </c>
      <c r="J33" s="154">
        <f>ROUND(((SUM(BE119:BE136))*I33),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ROUND((SUM(BF119:BF136)),  2)</f>
        <v>0</v>
      </c>
      <c r="G34" s="38"/>
      <c r="H34" s="38"/>
      <c r="I34" s="155">
        <v>0.14999999999999999</v>
      </c>
      <c r="J34" s="154">
        <f>ROUND(((SUM(BF119:BF136))*I34),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ROUND((SUM(BG119:BG136)),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ROUND((SUM(BH119:BH136)),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ROUND((SUM(BI119:BI136)),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Parkoviště Mezi Mlaty, Kyjov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000 -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17. 4. 2021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360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573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361</v>
      </c>
      <c r="E99" s="188"/>
      <c r="F99" s="188"/>
      <c r="G99" s="188"/>
      <c r="H99" s="188"/>
      <c r="I99" s="188"/>
      <c r="J99" s="189">
        <f>J133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105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Parkoviště Mezi Mlaty, Kyjov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91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SO 000 - Vedlejší rozpočtové náklady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17. 4. 2021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31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106</v>
      </c>
      <c r="D118" s="194" t="s">
        <v>58</v>
      </c>
      <c r="E118" s="194" t="s">
        <v>54</v>
      </c>
      <c r="F118" s="194" t="s">
        <v>55</v>
      </c>
      <c r="G118" s="194" t="s">
        <v>107</v>
      </c>
      <c r="H118" s="194" t="s">
        <v>108</v>
      </c>
      <c r="I118" s="194" t="s">
        <v>109</v>
      </c>
      <c r="J118" s="194" t="s">
        <v>95</v>
      </c>
      <c r="K118" s="195" t="s">
        <v>110</v>
      </c>
      <c r="L118" s="196"/>
      <c r="M118" s="100" t="s">
        <v>1</v>
      </c>
      <c r="N118" s="101" t="s">
        <v>37</v>
      </c>
      <c r="O118" s="101" t="s">
        <v>111</v>
      </c>
      <c r="P118" s="101" t="s">
        <v>112</v>
      </c>
      <c r="Q118" s="101" t="s">
        <v>113</v>
      </c>
      <c r="R118" s="101" t="s">
        <v>114</v>
      </c>
      <c r="S118" s="101" t="s">
        <v>115</v>
      </c>
      <c r="T118" s="102" t="s">
        <v>116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117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</f>
        <v>0</v>
      </c>
      <c r="Q119" s="104"/>
      <c r="R119" s="199">
        <f>R120</f>
        <v>0</v>
      </c>
      <c r="S119" s="104"/>
      <c r="T119" s="200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72</v>
      </c>
      <c r="AU119" s="17" t="s">
        <v>97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72</v>
      </c>
      <c r="E120" s="205" t="s">
        <v>563</v>
      </c>
      <c r="F120" s="205" t="s">
        <v>88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P121+P133</f>
        <v>0</v>
      </c>
      <c r="Q120" s="210"/>
      <c r="R120" s="211">
        <f>R121+R133</f>
        <v>0</v>
      </c>
      <c r="S120" s="210"/>
      <c r="T120" s="212">
        <f>T121+T133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148</v>
      </c>
      <c r="AT120" s="214" t="s">
        <v>72</v>
      </c>
      <c r="AU120" s="214" t="s">
        <v>73</v>
      </c>
      <c r="AY120" s="213" t="s">
        <v>120</v>
      </c>
      <c r="BK120" s="215">
        <f>BK121+BK133</f>
        <v>0</v>
      </c>
    </row>
    <row r="121" s="12" customFormat="1" ht="22.8" customHeight="1">
      <c r="A121" s="12"/>
      <c r="B121" s="202"/>
      <c r="C121" s="203"/>
      <c r="D121" s="204" t="s">
        <v>72</v>
      </c>
      <c r="E121" s="216" t="s">
        <v>574</v>
      </c>
      <c r="F121" s="216" t="s">
        <v>575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SUM(P122:P132)</f>
        <v>0</v>
      </c>
      <c r="Q121" s="210"/>
      <c r="R121" s="211">
        <f>SUM(R122:R132)</f>
        <v>0</v>
      </c>
      <c r="S121" s="210"/>
      <c r="T121" s="212">
        <f>SUM(T122:T132)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148</v>
      </c>
      <c r="AT121" s="214" t="s">
        <v>72</v>
      </c>
      <c r="AU121" s="214" t="s">
        <v>81</v>
      </c>
      <c r="AY121" s="213" t="s">
        <v>120</v>
      </c>
      <c r="BK121" s="215">
        <f>SUM(BK122:BK132)</f>
        <v>0</v>
      </c>
    </row>
    <row r="122" s="2" customFormat="1" ht="16.5" customHeight="1">
      <c r="A122" s="38"/>
      <c r="B122" s="39"/>
      <c r="C122" s="218" t="s">
        <v>81</v>
      </c>
      <c r="D122" s="218" t="s">
        <v>122</v>
      </c>
      <c r="E122" s="219" t="s">
        <v>576</v>
      </c>
      <c r="F122" s="220" t="s">
        <v>577</v>
      </c>
      <c r="G122" s="221" t="s">
        <v>578</v>
      </c>
      <c r="H122" s="222">
        <v>1</v>
      </c>
      <c r="I122" s="223"/>
      <c r="J122" s="224">
        <f>ROUND(I122*H122,2)</f>
        <v>0</v>
      </c>
      <c r="K122" s="220" t="s">
        <v>1</v>
      </c>
      <c r="L122" s="44"/>
      <c r="M122" s="225" t="s">
        <v>1</v>
      </c>
      <c r="N122" s="226" t="s">
        <v>38</v>
      </c>
      <c r="O122" s="91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570</v>
      </c>
      <c r="AT122" s="229" t="s">
        <v>122</v>
      </c>
      <c r="AU122" s="229" t="s">
        <v>83</v>
      </c>
      <c r="AY122" s="17" t="s">
        <v>120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81</v>
      </c>
      <c r="BK122" s="230">
        <f>ROUND(I122*H122,2)</f>
        <v>0</v>
      </c>
      <c r="BL122" s="17" t="s">
        <v>570</v>
      </c>
      <c r="BM122" s="229" t="s">
        <v>579</v>
      </c>
    </row>
    <row r="123" s="2" customFormat="1" ht="16.5" customHeight="1">
      <c r="A123" s="38"/>
      <c r="B123" s="39"/>
      <c r="C123" s="218" t="s">
        <v>83</v>
      </c>
      <c r="D123" s="218" t="s">
        <v>122</v>
      </c>
      <c r="E123" s="219" t="s">
        <v>580</v>
      </c>
      <c r="F123" s="220" t="s">
        <v>581</v>
      </c>
      <c r="G123" s="221" t="s">
        <v>578</v>
      </c>
      <c r="H123" s="222">
        <v>1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38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570</v>
      </c>
      <c r="AT123" s="229" t="s">
        <v>122</v>
      </c>
      <c r="AU123" s="229" t="s">
        <v>83</v>
      </c>
      <c r="AY123" s="17" t="s">
        <v>120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81</v>
      </c>
      <c r="BK123" s="230">
        <f>ROUND(I123*H123,2)</f>
        <v>0</v>
      </c>
      <c r="BL123" s="17" t="s">
        <v>570</v>
      </c>
      <c r="BM123" s="229" t="s">
        <v>582</v>
      </c>
    </row>
    <row r="124" s="2" customFormat="1" ht="16.5" customHeight="1">
      <c r="A124" s="38"/>
      <c r="B124" s="39"/>
      <c r="C124" s="218" t="s">
        <v>138</v>
      </c>
      <c r="D124" s="218" t="s">
        <v>122</v>
      </c>
      <c r="E124" s="219" t="s">
        <v>583</v>
      </c>
      <c r="F124" s="220" t="s">
        <v>584</v>
      </c>
      <c r="G124" s="221" t="s">
        <v>578</v>
      </c>
      <c r="H124" s="222">
        <v>1</v>
      </c>
      <c r="I124" s="223"/>
      <c r="J124" s="224">
        <f>ROUND(I124*H124,2)</f>
        <v>0</v>
      </c>
      <c r="K124" s="220" t="s">
        <v>1</v>
      </c>
      <c r="L124" s="44"/>
      <c r="M124" s="225" t="s">
        <v>1</v>
      </c>
      <c r="N124" s="226" t="s">
        <v>38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570</v>
      </c>
      <c r="AT124" s="229" t="s">
        <v>122</v>
      </c>
      <c r="AU124" s="229" t="s">
        <v>83</v>
      </c>
      <c r="AY124" s="17" t="s">
        <v>120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81</v>
      </c>
      <c r="BK124" s="230">
        <f>ROUND(I124*H124,2)</f>
        <v>0</v>
      </c>
      <c r="BL124" s="17" t="s">
        <v>570</v>
      </c>
      <c r="BM124" s="229" t="s">
        <v>585</v>
      </c>
    </row>
    <row r="125" s="2" customFormat="1" ht="16.5" customHeight="1">
      <c r="A125" s="38"/>
      <c r="B125" s="39"/>
      <c r="C125" s="218" t="s">
        <v>127</v>
      </c>
      <c r="D125" s="218" t="s">
        <v>122</v>
      </c>
      <c r="E125" s="219" t="s">
        <v>586</v>
      </c>
      <c r="F125" s="220" t="s">
        <v>587</v>
      </c>
      <c r="G125" s="221" t="s">
        <v>588</v>
      </c>
      <c r="H125" s="222">
        <v>10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38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570</v>
      </c>
      <c r="AT125" s="229" t="s">
        <v>122</v>
      </c>
      <c r="AU125" s="229" t="s">
        <v>83</v>
      </c>
      <c r="AY125" s="17" t="s">
        <v>120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81</v>
      </c>
      <c r="BK125" s="230">
        <f>ROUND(I125*H125,2)</f>
        <v>0</v>
      </c>
      <c r="BL125" s="17" t="s">
        <v>570</v>
      </c>
      <c r="BM125" s="229" t="s">
        <v>589</v>
      </c>
    </row>
    <row r="126" s="13" customFormat="1">
      <c r="A126" s="13"/>
      <c r="B126" s="231"/>
      <c r="C126" s="232"/>
      <c r="D126" s="233" t="s">
        <v>129</v>
      </c>
      <c r="E126" s="234" t="s">
        <v>1</v>
      </c>
      <c r="F126" s="235" t="s">
        <v>590</v>
      </c>
      <c r="G126" s="232"/>
      <c r="H126" s="236">
        <v>2</v>
      </c>
      <c r="I126" s="237"/>
      <c r="J126" s="232"/>
      <c r="K126" s="232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129</v>
      </c>
      <c r="AU126" s="242" t="s">
        <v>83</v>
      </c>
      <c r="AV126" s="13" t="s">
        <v>83</v>
      </c>
      <c r="AW126" s="13" t="s">
        <v>30</v>
      </c>
      <c r="AX126" s="13" t="s">
        <v>73</v>
      </c>
      <c r="AY126" s="242" t="s">
        <v>120</v>
      </c>
    </row>
    <row r="127" s="13" customFormat="1">
      <c r="A127" s="13"/>
      <c r="B127" s="231"/>
      <c r="C127" s="232"/>
      <c r="D127" s="233" t="s">
        <v>129</v>
      </c>
      <c r="E127" s="234" t="s">
        <v>1</v>
      </c>
      <c r="F127" s="235" t="s">
        <v>591</v>
      </c>
      <c r="G127" s="232"/>
      <c r="H127" s="236">
        <v>2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129</v>
      </c>
      <c r="AU127" s="242" t="s">
        <v>83</v>
      </c>
      <c r="AV127" s="13" t="s">
        <v>83</v>
      </c>
      <c r="AW127" s="13" t="s">
        <v>30</v>
      </c>
      <c r="AX127" s="13" t="s">
        <v>73</v>
      </c>
      <c r="AY127" s="242" t="s">
        <v>120</v>
      </c>
    </row>
    <row r="128" s="13" customFormat="1">
      <c r="A128" s="13"/>
      <c r="B128" s="231"/>
      <c r="C128" s="232"/>
      <c r="D128" s="233" t="s">
        <v>129</v>
      </c>
      <c r="E128" s="234" t="s">
        <v>1</v>
      </c>
      <c r="F128" s="235" t="s">
        <v>592</v>
      </c>
      <c r="G128" s="232"/>
      <c r="H128" s="236">
        <v>2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129</v>
      </c>
      <c r="AU128" s="242" t="s">
        <v>83</v>
      </c>
      <c r="AV128" s="13" t="s">
        <v>83</v>
      </c>
      <c r="AW128" s="13" t="s">
        <v>30</v>
      </c>
      <c r="AX128" s="13" t="s">
        <v>73</v>
      </c>
      <c r="AY128" s="242" t="s">
        <v>120</v>
      </c>
    </row>
    <row r="129" s="13" customFormat="1">
      <c r="A129" s="13"/>
      <c r="B129" s="231"/>
      <c r="C129" s="232"/>
      <c r="D129" s="233" t="s">
        <v>129</v>
      </c>
      <c r="E129" s="234" t="s">
        <v>1</v>
      </c>
      <c r="F129" s="235" t="s">
        <v>593</v>
      </c>
      <c r="G129" s="232"/>
      <c r="H129" s="236">
        <v>2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129</v>
      </c>
      <c r="AU129" s="242" t="s">
        <v>83</v>
      </c>
      <c r="AV129" s="13" t="s">
        <v>83</v>
      </c>
      <c r="AW129" s="13" t="s">
        <v>30</v>
      </c>
      <c r="AX129" s="13" t="s">
        <v>73</v>
      </c>
      <c r="AY129" s="242" t="s">
        <v>120</v>
      </c>
    </row>
    <row r="130" s="13" customFormat="1">
      <c r="A130" s="13"/>
      <c r="B130" s="231"/>
      <c r="C130" s="232"/>
      <c r="D130" s="233" t="s">
        <v>129</v>
      </c>
      <c r="E130" s="234" t="s">
        <v>1</v>
      </c>
      <c r="F130" s="235" t="s">
        <v>594</v>
      </c>
      <c r="G130" s="232"/>
      <c r="H130" s="236">
        <v>2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129</v>
      </c>
      <c r="AU130" s="242" t="s">
        <v>83</v>
      </c>
      <c r="AV130" s="13" t="s">
        <v>83</v>
      </c>
      <c r="AW130" s="13" t="s">
        <v>30</v>
      </c>
      <c r="AX130" s="13" t="s">
        <v>73</v>
      </c>
      <c r="AY130" s="242" t="s">
        <v>120</v>
      </c>
    </row>
    <row r="131" s="14" customFormat="1">
      <c r="A131" s="14"/>
      <c r="B131" s="243"/>
      <c r="C131" s="244"/>
      <c r="D131" s="233" t="s">
        <v>129</v>
      </c>
      <c r="E131" s="245" t="s">
        <v>1</v>
      </c>
      <c r="F131" s="246" t="s">
        <v>132</v>
      </c>
      <c r="G131" s="244"/>
      <c r="H131" s="247">
        <v>10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129</v>
      </c>
      <c r="AU131" s="253" t="s">
        <v>83</v>
      </c>
      <c r="AV131" s="14" t="s">
        <v>127</v>
      </c>
      <c r="AW131" s="14" t="s">
        <v>30</v>
      </c>
      <c r="AX131" s="14" t="s">
        <v>81</v>
      </c>
      <c r="AY131" s="253" t="s">
        <v>120</v>
      </c>
    </row>
    <row r="132" s="2" customFormat="1" ht="16.5" customHeight="1">
      <c r="A132" s="38"/>
      <c r="B132" s="39"/>
      <c r="C132" s="218" t="s">
        <v>148</v>
      </c>
      <c r="D132" s="218" t="s">
        <v>122</v>
      </c>
      <c r="E132" s="219" t="s">
        <v>595</v>
      </c>
      <c r="F132" s="220" t="s">
        <v>596</v>
      </c>
      <c r="G132" s="221" t="s">
        <v>578</v>
      </c>
      <c r="H132" s="222">
        <v>1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38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570</v>
      </c>
      <c r="AT132" s="229" t="s">
        <v>122</v>
      </c>
      <c r="AU132" s="229" t="s">
        <v>83</v>
      </c>
      <c r="AY132" s="17" t="s">
        <v>120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81</v>
      </c>
      <c r="BK132" s="230">
        <f>ROUND(I132*H132,2)</f>
        <v>0</v>
      </c>
      <c r="BL132" s="17" t="s">
        <v>570</v>
      </c>
      <c r="BM132" s="229" t="s">
        <v>597</v>
      </c>
    </row>
    <row r="133" s="12" customFormat="1" ht="22.8" customHeight="1">
      <c r="A133" s="12"/>
      <c r="B133" s="202"/>
      <c r="C133" s="203"/>
      <c r="D133" s="204" t="s">
        <v>72</v>
      </c>
      <c r="E133" s="216" t="s">
        <v>564</v>
      </c>
      <c r="F133" s="216" t="s">
        <v>565</v>
      </c>
      <c r="G133" s="203"/>
      <c r="H133" s="203"/>
      <c r="I133" s="206"/>
      <c r="J133" s="217">
        <f>BK133</f>
        <v>0</v>
      </c>
      <c r="K133" s="203"/>
      <c r="L133" s="208"/>
      <c r="M133" s="209"/>
      <c r="N133" s="210"/>
      <c r="O133" s="210"/>
      <c r="P133" s="211">
        <f>SUM(P134:P136)</f>
        <v>0</v>
      </c>
      <c r="Q133" s="210"/>
      <c r="R133" s="211">
        <f>SUM(R134:R136)</f>
        <v>0</v>
      </c>
      <c r="S133" s="210"/>
      <c r="T133" s="212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148</v>
      </c>
      <c r="AT133" s="214" t="s">
        <v>72</v>
      </c>
      <c r="AU133" s="214" t="s">
        <v>81</v>
      </c>
      <c r="AY133" s="213" t="s">
        <v>120</v>
      </c>
      <c r="BK133" s="215">
        <f>SUM(BK134:BK136)</f>
        <v>0</v>
      </c>
    </row>
    <row r="134" s="2" customFormat="1" ht="16.5" customHeight="1">
      <c r="A134" s="38"/>
      <c r="B134" s="39"/>
      <c r="C134" s="218" t="s">
        <v>155</v>
      </c>
      <c r="D134" s="218" t="s">
        <v>122</v>
      </c>
      <c r="E134" s="219" t="s">
        <v>598</v>
      </c>
      <c r="F134" s="220" t="s">
        <v>599</v>
      </c>
      <c r="G134" s="221" t="s">
        <v>578</v>
      </c>
      <c r="H134" s="222">
        <v>1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38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570</v>
      </c>
      <c r="AT134" s="229" t="s">
        <v>122</v>
      </c>
      <c r="AU134" s="229" t="s">
        <v>83</v>
      </c>
      <c r="AY134" s="17" t="s">
        <v>120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81</v>
      </c>
      <c r="BK134" s="230">
        <f>ROUND(I134*H134,2)</f>
        <v>0</v>
      </c>
      <c r="BL134" s="17" t="s">
        <v>570</v>
      </c>
      <c r="BM134" s="229" t="s">
        <v>600</v>
      </c>
    </row>
    <row r="135" s="2" customFormat="1" ht="16.5" customHeight="1">
      <c r="A135" s="38"/>
      <c r="B135" s="39"/>
      <c r="C135" s="218" t="s">
        <v>160</v>
      </c>
      <c r="D135" s="218" t="s">
        <v>122</v>
      </c>
      <c r="E135" s="219" t="s">
        <v>601</v>
      </c>
      <c r="F135" s="220" t="s">
        <v>602</v>
      </c>
      <c r="G135" s="221" t="s">
        <v>578</v>
      </c>
      <c r="H135" s="222">
        <v>1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38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570</v>
      </c>
      <c r="AT135" s="229" t="s">
        <v>122</v>
      </c>
      <c r="AU135" s="229" t="s">
        <v>83</v>
      </c>
      <c r="AY135" s="17" t="s">
        <v>120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81</v>
      </c>
      <c r="BK135" s="230">
        <f>ROUND(I135*H135,2)</f>
        <v>0</v>
      </c>
      <c r="BL135" s="17" t="s">
        <v>570</v>
      </c>
      <c r="BM135" s="229" t="s">
        <v>603</v>
      </c>
    </row>
    <row r="136" s="2" customFormat="1" ht="16.5" customHeight="1">
      <c r="A136" s="38"/>
      <c r="B136" s="39"/>
      <c r="C136" s="218" t="s">
        <v>167</v>
      </c>
      <c r="D136" s="218" t="s">
        <v>122</v>
      </c>
      <c r="E136" s="219" t="s">
        <v>604</v>
      </c>
      <c r="F136" s="220" t="s">
        <v>605</v>
      </c>
      <c r="G136" s="221" t="s">
        <v>578</v>
      </c>
      <c r="H136" s="222">
        <v>1</v>
      </c>
      <c r="I136" s="223"/>
      <c r="J136" s="224">
        <f>ROUND(I136*H136,2)</f>
        <v>0</v>
      </c>
      <c r="K136" s="220" t="s">
        <v>1</v>
      </c>
      <c r="L136" s="44"/>
      <c r="M136" s="274" t="s">
        <v>1</v>
      </c>
      <c r="N136" s="275" t="s">
        <v>38</v>
      </c>
      <c r="O136" s="276"/>
      <c r="P136" s="277">
        <f>O136*H136</f>
        <v>0</v>
      </c>
      <c r="Q136" s="277">
        <v>0</v>
      </c>
      <c r="R136" s="277">
        <f>Q136*H136</f>
        <v>0</v>
      </c>
      <c r="S136" s="277">
        <v>0</v>
      </c>
      <c r="T136" s="27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570</v>
      </c>
      <c r="AT136" s="229" t="s">
        <v>122</v>
      </c>
      <c r="AU136" s="229" t="s">
        <v>83</v>
      </c>
      <c r="AY136" s="17" t="s">
        <v>120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81</v>
      </c>
      <c r="BK136" s="230">
        <f>ROUND(I136*H136,2)</f>
        <v>0</v>
      </c>
      <c r="BL136" s="17" t="s">
        <v>570</v>
      </c>
      <c r="BM136" s="229" t="s">
        <v>606</v>
      </c>
    </row>
    <row r="137" s="2" customFormat="1" ht="6.96" customHeight="1">
      <c r="A137" s="38"/>
      <c r="B137" s="66"/>
      <c r="C137" s="67"/>
      <c r="D137" s="67"/>
      <c r="E137" s="67"/>
      <c r="F137" s="67"/>
      <c r="G137" s="67"/>
      <c r="H137" s="67"/>
      <c r="I137" s="67"/>
      <c r="J137" s="67"/>
      <c r="K137" s="67"/>
      <c r="L137" s="44"/>
      <c r="M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</sheetData>
  <sheetProtection sheet="1" autoFilter="0" formatColumns="0" formatRows="0" objects="1" scenarios="1" spinCount="100000" saltValue="3XbLfYbB4SfHKKE9cAuQHcIs707VH0vFZVQM30C5zN8EcJIIV5Rr8VoeZMzepclEdzjhuxaq5+uO0ySylWN6Yw==" hashValue="c/K4hXc8N6qU5BEURJBH4Bu5MJG5Trd/jj4o07QgorADphDhJH+nNhvf2qhMzeQrQZvpvRbnrlGD5vVhzOzdVQ==" algorithmName="SHA-512" password="CC35"/>
  <autoFilter ref="C118:K13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Vojta</dc:creator>
  <cp:lastModifiedBy>Vojta</cp:lastModifiedBy>
  <dcterms:created xsi:type="dcterms:W3CDTF">2021-07-02T05:22:43Z</dcterms:created>
  <dcterms:modified xsi:type="dcterms:W3CDTF">2021-07-02T05:22:48Z</dcterms:modified>
</cp:coreProperties>
</file>