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-105" yWindow="-105" windowWidth="19425" windowHeight="10425" activeTab="1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Rozpočet'!$A$6:$K$118</definedName>
    <definedName name="_xlnm.Print_Titles" localSheetId="1">'KT Rozpočet'!$1:$6</definedName>
    <definedName name="_xlnm.Print_Titles" localSheetId="2">'KT Tech. specifikace'!$1:$5</definedName>
    <definedName name="_xlnm.Print_Area" localSheetId="0">'KT Rekapitulace'!$A$1:$F$22</definedName>
    <definedName name="_xlnm.Print_Area" localSheetId="1">'KT Rozpočet'!$A$1:$K$118</definedName>
    <definedName name="_xlnm.Print_Area" localSheetId="2">'KT Tech. specifikace'!$A$1:$I$101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5" i="3" l="1"/>
  <c r="K114" i="3"/>
  <c r="K113" i="3"/>
  <c r="K112" i="3"/>
  <c r="K111" i="3"/>
  <c r="K110" i="3"/>
  <c r="K109" i="3"/>
  <c r="K108" i="3"/>
  <c r="K107" i="3"/>
  <c r="K106" i="3"/>
  <c r="K104" i="3"/>
  <c r="K103" i="3"/>
  <c r="K102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4" i="3"/>
  <c r="K83" i="3"/>
  <c r="K82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1" i="3"/>
  <c r="K60" i="3"/>
  <c r="K59" i="3"/>
  <c r="K58" i="3"/>
  <c r="K57" i="3"/>
  <c r="K54" i="3"/>
  <c r="K53" i="3"/>
  <c r="K52" i="3"/>
  <c r="K51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1" i="3"/>
  <c r="K32" i="3" s="1"/>
  <c r="D11" i="4" s="1"/>
  <c r="K29" i="3"/>
  <c r="K28" i="3"/>
  <c r="K27" i="3"/>
  <c r="K25" i="3"/>
  <c r="K24" i="3"/>
  <c r="K22" i="3"/>
  <c r="K21" i="3"/>
  <c r="K20" i="3"/>
  <c r="K19" i="3"/>
  <c r="K18" i="3"/>
  <c r="K17" i="3"/>
  <c r="K16" i="3"/>
  <c r="K15" i="3"/>
  <c r="K14" i="3"/>
  <c r="K12" i="3"/>
  <c r="K11" i="3"/>
  <c r="K10" i="3"/>
  <c r="K9" i="3"/>
  <c r="K8" i="3"/>
  <c r="K7" i="3"/>
  <c r="K55" i="3" l="1"/>
  <c r="D13" i="4" s="1"/>
  <c r="K26" i="3"/>
  <c r="D9" i="4" s="1"/>
  <c r="E11" i="4"/>
  <c r="F11" i="4" s="1"/>
  <c r="K81" i="3"/>
  <c r="D16" i="4" s="1"/>
  <c r="E16" i="4" s="1"/>
  <c r="F16" i="4" s="1"/>
  <c r="K30" i="3"/>
  <c r="D10" i="4" s="1"/>
  <c r="E10" i="4" s="1"/>
  <c r="F10" i="4" s="1"/>
  <c r="K50" i="3"/>
  <c r="D12" i="4" s="1"/>
  <c r="E12" i="4" s="1"/>
  <c r="F12" i="4" s="1"/>
  <c r="K85" i="3"/>
  <c r="D17" i="4" s="1"/>
  <c r="E17" i="4" s="1"/>
  <c r="F17" i="4" s="1"/>
  <c r="K101" i="3"/>
  <c r="D18" i="4" s="1"/>
  <c r="K116" i="3"/>
  <c r="D20" i="4" s="1"/>
  <c r="K23" i="3"/>
  <c r="D8" i="4" s="1"/>
  <c r="E8" i="4" s="1"/>
  <c r="F8" i="4" s="1"/>
  <c r="E18" i="4"/>
  <c r="F18" i="4" s="1"/>
  <c r="K105" i="3"/>
  <c r="D19" i="4" s="1"/>
  <c r="K13" i="3"/>
  <c r="D7" i="4" s="1"/>
  <c r="K62" i="3"/>
  <c r="D15" i="4" s="1"/>
  <c r="E9" i="4"/>
  <c r="F9" i="4" s="1"/>
  <c r="A2" i="4"/>
  <c r="K117" i="3" l="1"/>
  <c r="E7" i="4"/>
  <c r="F7" i="4" s="1"/>
  <c r="D14" i="4"/>
  <c r="K56" i="3"/>
  <c r="D21" i="4"/>
  <c r="D22" i="4" s="1"/>
  <c r="E15" i="4"/>
  <c r="F15" i="4" s="1"/>
  <c r="E13" i="4"/>
  <c r="F13" i="4" s="1"/>
  <c r="E19" i="4"/>
  <c r="F19" i="4" s="1"/>
  <c r="E20" i="4"/>
  <c r="F20" i="4" s="1"/>
  <c r="B3" i="6"/>
  <c r="K118" i="3" l="1"/>
  <c r="E14" i="4"/>
  <c r="F14" i="4" s="1"/>
  <c r="E21" i="4"/>
  <c r="F21" i="4" s="1"/>
  <c r="B4" i="4"/>
  <c r="E22" i="4" l="1"/>
  <c r="F22" i="4" s="1"/>
</calcChain>
</file>

<file path=xl/sharedStrings.xml><?xml version="1.0" encoding="utf-8"?>
<sst xmlns="http://schemas.openxmlformats.org/spreadsheetml/2006/main" count="1319" uniqueCount="375">
  <si>
    <t>ROZPOČET STAVBY S VÝKAZEM PRACÍ</t>
  </si>
  <si>
    <t>Stavba :</t>
  </si>
  <si>
    <t>KATEGORIE</t>
  </si>
  <si>
    <t>KÓD POLOŽKY</t>
  </si>
  <si>
    <t>NÁZEV POLOŽKY</t>
  </si>
  <si>
    <t>POZNÁMKA</t>
  </si>
  <si>
    <t>TECHNICKÁ SPECIFIKACE</t>
  </si>
  <si>
    <t>JEDNOTKA</t>
  </si>
  <si>
    <t>VARIANTA POLOŽKY</t>
  </si>
  <si>
    <t>POČET JEDNOTEK</t>
  </si>
  <si>
    <t>POŘ. Č. POL.</t>
  </si>
  <si>
    <t xml:space="preserve">KPL       </t>
  </si>
  <si>
    <t>0 VŠEOBECNÉ KONSTRUKCE A PRÁCE</t>
  </si>
  <si>
    <t>1 ZEMNÍ PRÁCE</t>
  </si>
  <si>
    <t>M2</t>
  </si>
  <si>
    <t>M</t>
  </si>
  <si>
    <t>9 OSTATNÍ PRÁCE</t>
  </si>
  <si>
    <t>Celkový součet</t>
  </si>
  <si>
    <t>0 VŠEOBECNÉ KONSTRUKCE A PRÁCE Celkem</t>
  </si>
  <si>
    <t>1 ZEMNÍ PRÁCE Celkem</t>
  </si>
  <si>
    <t>9 OSTATNÍ PRÁCE Celkem</t>
  </si>
  <si>
    <t>5 KOMUNIKACE</t>
  </si>
  <si>
    <t>M3</t>
  </si>
  <si>
    <t>KUS</t>
  </si>
  <si>
    <t>CENA CELKEM BEZ DPH</t>
  </si>
  <si>
    <t>5 KOMUNIKACE Celkem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</si>
  <si>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</si>
  <si>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</si>
  <si>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</si>
  <si>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</si>
  <si>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</si>
  <si>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</si>
  <si>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</si>
  <si>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KRYTY Z BETON DLAŽDIC SE ZÁMKEM ŠEDÝCH TL 60MM DO LOŽE Z KAM</t>
  </si>
  <si>
    <t>8 POTRUBÍ</t>
  </si>
  <si>
    <t>2 ZÁKLADY</t>
  </si>
  <si>
    <t>8 POTRUBÍ Celkem</t>
  </si>
  <si>
    <t>2 ZÁKLADY Celkem</t>
  </si>
  <si>
    <t>SILNIČNÍ A CHODNÍKOVÉ OBRUBY Z BETONOVÝCH OBRUBNÍKŮ ŠÍŘ 100MM</t>
  </si>
  <si>
    <t>T</t>
  </si>
  <si>
    <t>INFILTRAČNÍ POSTŘIK Z EMULZE DO 1,0KG/M2</t>
  </si>
  <si>
    <t>M3KM</t>
  </si>
  <si>
    <t>ODKOP PRO SPOD STAVBU SILNIC A ŽELEZNIC TŘ. I</t>
  </si>
  <si>
    <t>12373B</t>
  </si>
  <si>
    <t>ODKOP PRO SPOD STAVBU SILNIC A ŽELEZNIC TŘ. I - DOPRAVA</t>
  </si>
  <si>
    <t>ŘEZÁNÍ ASFALTOVÉHO KRYTU VOZOVEK TL DO 50MM</t>
  </si>
  <si>
    <t>VÝPLŇ SPAR MODIFIKOVANÝM ASFALTEM</t>
  </si>
  <si>
    <t>POPLATKY ZA LIKVIDACŮ ODPADŮ NEKONTAMINOVANÝCH - 17 05 04  VYTĚŽENÉ ZEMINY A HORNINY -
I. TŘÍDA TĚŽITELNOSTI</t>
  </si>
  <si>
    <t>VOZOVKOVÉ VRSTVY ZE ŠTĚRKODRTI TL. DO 150MM</t>
  </si>
  <si>
    <t>56333</t>
  </si>
  <si>
    <t>18110</t>
  </si>
  <si>
    <t>1</t>
  </si>
  <si>
    <t>ÚPRAVA PLÁNĚ SE ZHUTNĚNÍM V HORNINĚ TŘ. I</t>
  </si>
  <si>
    <t>DOPRAVNÍ ZNAČKY ZÁKLADNÍ VELIKOSTI OCELOVÉ FÓLIE TŘ 1 - DODÁVKA A MONTÁŽ</t>
  </si>
  <si>
    <t>ZALOŽENÍ TRÁVNÍKU RUČNÍM VÝSEVEM</t>
  </si>
  <si>
    <t>917223</t>
  </si>
  <si>
    <t>572123</t>
  </si>
  <si>
    <t>582611</t>
  </si>
  <si>
    <t>914121</t>
  </si>
  <si>
    <t>919111</t>
  </si>
  <si>
    <t>58920</t>
  </si>
  <si>
    <t>12373</t>
  </si>
  <si>
    <t>18241</t>
  </si>
  <si>
    <t>SILNIČNÍ A CHODNÍKOVÉ OBRUBY Z BETONOVÝCH OBRUBNÍKŮ ŠÍŘ 150MM</t>
  </si>
  <si>
    <t>917224</t>
  </si>
  <si>
    <t>2</t>
  </si>
  <si>
    <t>3</t>
  </si>
  <si>
    <t>89923</t>
  </si>
  <si>
    <t>VÝŠKOVÁ ÚPRAVA KRYCÍCH HRNCŮ</t>
  </si>
  <si>
    <t>89921</t>
  </si>
  <si>
    <t>VÝŠKOVÁ ÚPRAVA POKLOPŮ</t>
  </si>
  <si>
    <t>87733</t>
  </si>
  <si>
    <t>CHRÁNIČKY PŮLENÉ Z TRUB PLAST DN DO 150MM</t>
  </si>
  <si>
    <t>TKM</t>
  </si>
  <si>
    <t>POPLATKY ZA LIKVIDACŮ ODPADŮ NEKONTAMINOVANÝCH - 17 03 02  VYBOURANÝ ASFALTOVÝ BETON BEZ DEHTU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</si>
  <si>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</si>
  <si>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</si>
  <si>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</si>
  <si>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</si>
  <si>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</si>
  <si>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</si>
  <si>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</si>
  <si>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</si>
  <si>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POPLATKY ZA LIKVIDACŮ ODPADŮ NEKONTAMINOVANÝCH - 17 01 01  BETON Z DEMOLIC OBJEKTŮ, ZÁKLADŮ TV</t>
  </si>
  <si>
    <t>11348A</t>
  </si>
  <si>
    <t>ODSTRANĚNÍ KRYTU ZPEVNĚNÝCH PLOCH Z DLAŽDIC VČETNĚ PODKLADU - BEZ DOPRAVY</t>
  </si>
  <si>
    <t>11348B</t>
  </si>
  <si>
    <t>ODSTRANĚNÍ KRYTU ZPEVNĚNÝCH PLOCH Z DLAŽDIC VČETNĚ PODKLADU - DOPRAVA</t>
  </si>
  <si>
    <t>582612</t>
  </si>
  <si>
    <t>KRYTY Z BETON DLAŽDIC SE ZÁMKEM ŠEDÝCH TL 80MM DO LOŽE Z KAM</t>
  </si>
  <si>
    <t>1.1</t>
  </si>
  <si>
    <t>2.1</t>
  </si>
  <si>
    <t>VOZOVKOVÉ VÝZTUŽNÉ VRSTVY Z GEOMŘÍŽOVINY</t>
  </si>
  <si>
    <t>28997E</t>
  </si>
  <si>
    <t>OPLÁŠTĚNÍ (ZPEVNĚNÍ) Z GEOTEXTILIE DO 500G/M2</t>
  </si>
  <si>
    <t>VODOROVNÉ DOPRAVNÍ ZNAČENÍ BARVOU HLADKÉ - DODÁVKA A POKLÁDKA</t>
  </si>
  <si>
    <t>574A33</t>
  </si>
  <si>
    <t>ASFALTOVÝ BETON PRO OBRUSNÉ VRSTVY ACO 11 TL. 40MM</t>
  </si>
  <si>
    <t>SPOJOVACÍ POSTŘIK Z EMULZE DO 0,5KG/M2</t>
  </si>
  <si>
    <t>3.1</t>
  </si>
  <si>
    <t>58261B</t>
  </si>
  <si>
    <t>KRYTY Z BETON DLAŽDIC SE ZÁMKEM BAREV RELIÉF TL 80MM DO LOŽE Z KAM</t>
  </si>
  <si>
    <t>VOZOVKOVÉ VRSTVY ZE ŠTĚRKODRTI TL. DO 200MM</t>
  </si>
  <si>
    <t>KAMENIVO ZPEVNĚNÉ CEMENTEM TŘ. I TL. DO 150MM</t>
  </si>
  <si>
    <t>2.10</t>
  </si>
  <si>
    <t>3.10</t>
  </si>
  <si>
    <t>1.20</t>
  </si>
  <si>
    <t>VOZOVKOVÉ VRSTVY ZE ŠTĚRKODRTI TL. DO 250MM</t>
  </si>
  <si>
    <t>5.1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</si>
  <si>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</si>
  <si>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</si>
  <si>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</si>
  <si>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</si>
  <si>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 xml:space="preserve">  &lt;=&gt; Výpočet: 1</t>
  </si>
  <si>
    <t>56334</t>
  </si>
  <si>
    <t>561431</t>
  </si>
  <si>
    <t>572213</t>
  </si>
  <si>
    <t>56335</t>
  </si>
  <si>
    <t>57475</t>
  </si>
  <si>
    <t>915111</t>
  </si>
  <si>
    <t>919112</t>
  </si>
  <si>
    <t>18232</t>
  </si>
  <si>
    <t>12573A</t>
  </si>
  <si>
    <t>VYKOPÁVKY ZE ZEMNÍKŮ A SKLÁDEK TŘ. I - BEZ DOPRAVY</t>
  </si>
  <si>
    <t>12573B</t>
  </si>
  <si>
    <t>VYKOPÁVKY ZE ZEMNÍKŮ A SKLÁDEK TŘ. I - DOPRAVA</t>
  </si>
  <si>
    <t>Rekonstrukce komunikace v ul. Jirkovská</t>
  </si>
  <si>
    <t>11313A</t>
  </si>
  <si>
    <t>ODSTRANĚNÍ KRYTU ZPEVNĚNÝCH PLOCH S ASFALTOVÝM POJIVEM - BEZ DOPRAVY</t>
  </si>
  <si>
    <t>11313B</t>
  </si>
  <si>
    <t>ODSTRANĚNÍ KRYTU ZPEVNĚNÝCH PLOCH S ASFALTOVÝM POJIVEM - DOPRAVA</t>
  </si>
  <si>
    <t>574C46</t>
  </si>
  <si>
    <t>ASFALTOVÝ BETON PRO LOŽNÍ VRSTVY ACL 16+, 16S TL. 50MM</t>
  </si>
  <si>
    <t>Styčná spára mezi stávající a nově položenou asfaltobetonovou vrstvou je vyztužena 2,0 m širokým pásem pleteného geokompozitu pro vyztužení povrchu s parametry pevnosti EN ISO 10319 55kN/m a tažnost při přetrhu EN ISO 10319 10%
 &lt;=&gt; Výpočet: =2*10</t>
  </si>
  <si>
    <t xml:space="preserve"> osazeny na hliníkový, podélně rýhovaný podpěrný sloupek průměru 60mm – sloupky budou osazeny do terénu za pomoci kotvících patek např. AP 60 (čtyř kotevní) ukotvených k betonovým základům – kvalita betonových základů SDZ musí být v souladu s kap. 18 TKP &lt;=&gt; Výpočet: 2</t>
  </si>
  <si>
    <t>58262A</t>
  </si>
  <si>
    <t>KRYTY Z BETON DLAŽDIC SE ZÁMKEM BAREV RELIÉF TL 60MM DO LOŽE Z MC</t>
  </si>
  <si>
    <t>9183B3</t>
  </si>
  <si>
    <t>PROPUSTY Z TRUB DN 400MM PLASTOVÝCH</t>
  </si>
  <si>
    <t>9185B2</t>
  </si>
  <si>
    <t>ČELA KAMENNÁ PROPUSTU Z TRUB DN DO 400MM</t>
  </si>
  <si>
    <t>014102</t>
  </si>
  <si>
    <t xml:space="preserve">POPLATKY ZA SKLÁDKU
štěrkodrť z vybouraných konstrukcí chodníku (Předpoklad 1900 kg/m3)
Zbylý materiál z výkopu pro základy stožárů VO a startovacích jam
z položek č. 17120
</t>
  </si>
  <si>
    <t xml:space="preserve">T         </t>
  </si>
  <si>
    <t xml:space="preserve">POPLATKY ZA SKLÁDKU
beton (předpoklad 2400 kg/m2)
z položek č. 966158.1 a 966158.2
</t>
  </si>
  <si>
    <t xml:space="preserve">POPLATKY ZA SKLÁDKU
Poplatek za uložení drnu (předpoklad 2000 Kg/m3)
z položky č. 11130
</t>
  </si>
  <si>
    <t>02730</t>
  </si>
  <si>
    <t>POMOC PRÁCE ZŘÍZ NEBO ZAJIŠŤ OCHRANU INŽENÝRSKÝCH SÍTÍ
Výškové vyrovnání budníku telefonu</t>
  </si>
  <si>
    <t>029113</t>
  </si>
  <si>
    <t>OSTATNÍ POŽADAVKY - GEODETICKÉ ZAMĚŘENÍ - CELKY
Zaměření nové skutečné polohy kabelu VO
Vytýčení trasy kabelového vedení VO v pol 02911.1R</t>
  </si>
  <si>
    <t xml:space="preserve">KUS       </t>
  </si>
  <si>
    <t>02940</t>
  </si>
  <si>
    <t>OSTATNÍ POŽADAVKY - VYPRACOVÁNÍ DOKUMENTACE
Dokumentace skutečného provedení stavby
Dle požadavků objednatele - (min 3x listinná podoba, 3x digitálně v otevřené i uzavřené formě + TreeInfo)</t>
  </si>
  <si>
    <t>11130</t>
  </si>
  <si>
    <t>SEJMUTÍ DRNU
Sejmutí drnu v tl. 150 mm v místě nového sloupu VO
vč. odvozu a uložení na skládku
odměřeno digitálně z C.2.2</t>
  </si>
  <si>
    <t xml:space="preserve">M2        </t>
  </si>
  <si>
    <t>123738</t>
  </si>
  <si>
    <t xml:space="preserve">ODKOP PRO SPOD STAVBU SILNIC A ŽELEZNIC TŘ. I, ODVOZ DO 20KM
Odkop stávající podkladní vrstvy chodníků v tl. 150 mm
vč. odvozu a uložení na skládku
Uložení na skládku v pol. č. 17120
Poplatek za skládku v pol. č. 014102.1
</t>
  </si>
  <si>
    <t xml:space="preserve">M3        </t>
  </si>
  <si>
    <t>125731</t>
  </si>
  <si>
    <t>VYKOPÁVKY ZE ZEMNÍKŮ A SKLÁDEK TŘ. I, ODVOZ DO 1KM
Vykopání a naložení materiálu pro zpětný zásyp stožárů VO a startovacích jam protlaku, vč. dopravy
Materiál získán v pol. č. 131731
vč. odvozu přebytečného materiálu na skládku a poplatku za skládku
Uložení na skládku v pol. č. 17120, Poplatek za skládku v pol. č. 014102.1</t>
  </si>
  <si>
    <t>131731</t>
  </si>
  <si>
    <t>HLOUBENÍ JAM ZAPAŽ I NEPAŽ TŘ. I, ODVOZ DO 1KM
Výkop pro vybourání stávajícho stožáru, pro nové stožáry a startovací jámy
vč. odvozu a uložení materiálu na mezideponii
Předpokládaný rozměr jámy pro základy stožárů 2,2 m x 2,2 m x 1,9 m</t>
  </si>
  <si>
    <t>141733</t>
  </si>
  <si>
    <t>PROTLAČOVÁNÍ POTRUBÍ Z PLAST HMOT DN DO 150MM
Protlačení chráničky vč. kabelu</t>
  </si>
  <si>
    <t xml:space="preserve">M         </t>
  </si>
  <si>
    <t>17120</t>
  </si>
  <si>
    <t>ULOŽENÍ SYPANINY DO NÁSYPŮ A NA SKLÁDKY BEZ ZHUTNĚNÍ
Uložení vykopaného materiálu na skládku
Materiál z pol. č. 123738 a přebytek z pol. č. 131731
Poplatek za skládku v pol. č. 014102.1
40,270</t>
  </si>
  <si>
    <t>17411</t>
  </si>
  <si>
    <t>ZÁSYP JAM A RÝH ZEMINOU SE ZHUTNĚNÍM
Zpětný zásyp základů stožárů a startovacích jam protlaku kabelu VO,
vč. hutnění max á 30 cm na 97% PS (v aktivní zóně 100% PS)
materiál získán v pol. č. 125731</t>
  </si>
  <si>
    <t>NÁKUP, DOPRAVA A ROZPROSTŘENÍ HUMOZNÍ VRSTVY V ROVINĚ V TL DO 0,15M
Nákup, doprava a rozprostření humózní vrstvy v tl. 0,15 m</t>
  </si>
  <si>
    <t xml:space="preserve">ZALOŽENÍ TRÁVNÍKU RUČNÍM VÝSEVEM
Založení trávníku na ornici, vč. uválcování
množství osiva min 25g/m2
vč. dodání a zapravení umělých hnojiv (5g/m2 startovací hnojivo - ledek amonný, 20 g/m2 NPK)
vč. zálivky min. 20 l / m2 </t>
  </si>
  <si>
    <t>27211</t>
  </si>
  <si>
    <t xml:space="preserve">ZÁKLADY Z DÍLCŮ BETONOVÝCH
Kotevní blok pro přesouvané stožáry VO (2 ks) z C16/20 (B20)
Předpokládaný rozměr 1,2 m x 1,2 m x 1,7 m (otvor D=300 mm na výšku 1,5 m)
</t>
  </si>
  <si>
    <t>272313</t>
  </si>
  <si>
    <t>ZÁKLADY Z PROSTÉHO BETONU DO C16/20
Nový základ demontovaného oplocení
předpokládaný rozměr 9,5 m x 0,2 m x 0,9 m
Položka bude čerpána se souhlasem TDI</t>
  </si>
  <si>
    <t>4 VODOROVNÉ KONSTRUKCE</t>
  </si>
  <si>
    <t>451313</t>
  </si>
  <si>
    <t>PODKLADNÍ A VÝPLŇOVÉ VRSTVY Z PROSTÉHO BETONU C16/20
Podkladní beton pod základový blok stožáru VO (2 ks) z C16/20nXC2
Předpokládaný rozměr 1,4 m x 1,4 m x 0,1 m
Výplňový beton pro zalití uložených sloupů</t>
  </si>
  <si>
    <t>45152</t>
  </si>
  <si>
    <t>PODKLADNÍ A VÝPLŇOVÉ VRSTVY Z KAMENIVA DRCENÉHO
Podkladní vrstva z ŠD tl. 100 mm pod základy sloupů VO (2 ks)
Předpokládaný rozměr 1,6 m * 1,6 m * 0,1 m
vč. hutnění</t>
  </si>
  <si>
    <t>465923</t>
  </si>
  <si>
    <t>PŘEDLÁŽDĚNÍ DLAŽBY Z BETON DLAŽDIC
Předláždění zámkové dlažby,
vč. odvozu a uložení materiálu na mezideponii
vč. dopravy a uložení z mezideponie na místo určení
předpokládaná tl. 60 mm
vč. nutného doplnění lože z ŠD fr. 4/8 v tl 30 mm</t>
  </si>
  <si>
    <t>VOZOVKOVÉ VRSTVY ZE ŠTĚRKODRTI TL. DO 150MM
Podkladní vrstva kce chodníků - Skladba konstrukce vozovky č. 3
ŠDb 0/63 min. tl. 150 mm
vč. hutnění na Edef,2 = 50 MPa na vrchu vrstvy
Odměřeno z položky č. 465923</t>
  </si>
  <si>
    <t>7 PŘIDRUŽENÁ STAVEBNÍ VÝROBA</t>
  </si>
  <si>
    <t>701001</t>
  </si>
  <si>
    <t>OZNAČOVACÍ ŠTÍTEK KABELOVÉHO VEDENÍ, SPOJKY NEBO KABELOVÉ SKŘÍNĚ (VČETNĚ OBJÍMKY)</t>
  </si>
  <si>
    <t>702212</t>
  </si>
  <si>
    <t xml:space="preserve">KABELOVÁ CHRÁNIČKA ZEMNÍ DN PŘES 100 DO 200 MM
chránička kabelu z pol. 742H12 a zemního vodiče z pol. 741911 o průměru 110 mm
Zatažení kabelu do chráničky součástí pol. 742H12 a </t>
  </si>
  <si>
    <t>702312</t>
  </si>
  <si>
    <t>ZAKRYTÍ KABELŮ VÝSTRAŽNOU FÓLIÍ ŠÍŘKY PŘES 20 DO 40 CM
dodávka a pložení výstražné folie plastové š. 33 cm, 
3,5 m (vodorovná délka kabelu 18,5 m bez protlačované části 15m)</t>
  </si>
  <si>
    <t>741122</t>
  </si>
  <si>
    <t>KRABICE (ROZVODKA) INSTALAČNÍ ODBOČNÁ SE SVORKOVNICÍ DO 4 MM2</t>
  </si>
  <si>
    <t>741911</t>
  </si>
  <si>
    <t>UZEMŇOVACÍ VODIČ V ZEMI FEZN DO 120 MM2
Zemnicí vodič FeZn 10,
kompletní dodávka vč. položení
svorky v pol. č. 741C02.1 a 741C02.2
vč. ochranného nátěru spojů
vč. zatažení do chráničky
chránička v pol 702212</t>
  </si>
  <si>
    <t>741C02</t>
  </si>
  <si>
    <t xml:space="preserve">UZEMŇOVACÍ SVORKA
Svorky SR01 - 3 ks
</t>
  </si>
  <si>
    <t>UZEMŇOVACÍ SVORKA
Svorky SR03 - 3 ks</t>
  </si>
  <si>
    <t>741C05</t>
  </si>
  <si>
    <t>SPOJOVÁNÍ UZEMŇOVACÍCH VODIČŮ
dle pol. č. 741C02</t>
  </si>
  <si>
    <t>741C07</t>
  </si>
  <si>
    <t>VYVEDENÍ UZEMŇOVACÍCH VODIČŮ NA POVRCH/KONSTRUKCI
2 ks</t>
  </si>
  <si>
    <t>742H12</t>
  </si>
  <si>
    <t>KABEL NN ČTYŘ- A PĚTIŽÍLOVÝ CU S PLASTOVOU IZOLACÍ OD 4 DO 16 MM2
Kabel CYKY 4Jx10 mm
vč. zatažení do chráničky
chránička v pol 702212</t>
  </si>
  <si>
    <t>742L12</t>
  </si>
  <si>
    <t>UKONČENÍ DVOU AŽ PĚTIŽÍLOVÉHO KABELU V ROZVADĚČI NEBO NA PŘÍSTROJI OD 4 DO 16 MM2
Ukončení celoplastových kabelů do profilu 4x10</t>
  </si>
  <si>
    <t>743122</t>
  </si>
  <si>
    <t>OSVĚTLOVACÍ STOŽÁR PEVNÝ ŽÁROVĚ ZINKOVANÝ DÉLKY PŘES 6,5 DO 12 M
Nové stožáry VO (2ks)
Vč. všech prvků nutných pro namontování stožáru
Základ v pol. č. 27211</t>
  </si>
  <si>
    <t>743Z11</t>
  </si>
  <si>
    <t>DEMONTÁŽ OSVĚTLOVACÍHO STOŽÁRU ULIČNÍHO VÝŠKY DO 15 M
Demontáž stávajících stožárů VO (1ks)
Vč. odvozu a uložení na skládku a poplatku za skládku</t>
  </si>
  <si>
    <t>747212</t>
  </si>
  <si>
    <t>CELKOVÁ PROHLÍDKA, ZKOUŠENÍ, MĚŘENÍ A VYHOTOVENÍ VÝCHOZÍ REVIZNÍ ZPRÁVY, PRO OBJEM IN PŘES 100 DO 500 TIS. KČ</t>
  </si>
  <si>
    <t>747511</t>
  </si>
  <si>
    <t>ZKOUŠKY VODIČŮ A KABELŮ NN PRŮŘEZU ŽÍLY DO 5X25 MM2
Zkouška nového kabelu z pol. 742H12</t>
  </si>
  <si>
    <t>747701</t>
  </si>
  <si>
    <t>DOKONČOVACÍ MONTÁŽNÍ PRÁCE NA ELEKTRICKÉM ZAŘÍZENÍ</t>
  </si>
  <si>
    <t xml:space="preserve">HOD       </t>
  </si>
  <si>
    <t>747705</t>
  </si>
  <si>
    <t>MANIPULACE NA ZAŘÍZENÍCH PROVÁDĚNÉ PROVOZOVATELEM</t>
  </si>
  <si>
    <t>916812</t>
  </si>
  <si>
    <t>ODDĚL OPLOCENÍ S PODSTAVCI DRÁTĚNNÉ - MONTÁŽ S PŘESUNEM
Doprava a zpětná montáž stávajícího oplocení</t>
  </si>
  <si>
    <t>916813</t>
  </si>
  <si>
    <t>ODDĚL OPLOCENÍ S PODSTAVCI DRÁTĚNNÉ - DEMONTÁŽ
Demontáž stávajícího oplocení vč. sloupků
Vč. odvozu a uložení na mezideponii</t>
  </si>
  <si>
    <t>966158</t>
  </si>
  <si>
    <t>BOURÁNÍ KONSTRUKCÍ Z PROST BETONU S ODVOZEM DO 20KM
Vybourání stávajících základů stožáru (1 ks) vč. podkladního betonu
předpokládaný rozměr základu 1,2 m x 1,2 m x 1,7 m
předpokládaný rozměr podkladu 1,4 m x 1,4 m x 0,1 m
vč. odvozu a uložení na skládku (předpoklad do 20 km)
poplatek za skládku v pol. 014102.2</t>
  </si>
  <si>
    <t>BOURÁNÍ KONSTRUKCÍ Z PROST BETONU S ODVOZEM DO 20KM
Vybourání základu demontovaného oplocení
předpokládaný rozměr 9,5 m x 0,2 m x 0,9 m
vč. odvozu a uložení na skládku (předpoklad do 20 km)
poplatek za skládku v pol. 014102.2
Položka bude čerpána se souhlasem TDI</t>
  </si>
  <si>
    <t>SO 401 V.O.</t>
  </si>
  <si>
    <t xml:space="preserve">  &lt;=&gt; Výpočet: 15</t>
  </si>
  <si>
    <t xml:space="preserve">  &lt;=&gt; Výpočet: 4</t>
  </si>
  <si>
    <t xml:space="preserve">  &lt;=&gt; Výpočet: 3</t>
  </si>
  <si>
    <t>17120: 7,353*1,9=13,971 [A] &lt;=&gt; Výpočet: 13,971</t>
  </si>
  <si>
    <t>966158.1: 2,570=2,570 [A]
966158.2: 1,710=1,710 [B]
Celkem m3: A+B=4,280 [C]
Celkem t: 2,4*C=10,272 [D] &lt;=&gt; Výpočet: 10,272</t>
  </si>
  <si>
    <t>11130: 2,2*2,2*0,15*2,0=1,452 [A]  &lt;=&gt; Výpočet: 1,452</t>
  </si>
  <si>
    <t>2,2*2,2=4,840 [A] &lt;=&gt; Výpočet: 4,84</t>
  </si>
  <si>
    <t>22,5*0,15=3,375 [D]  &lt;=&gt; Výpočet: 3,375</t>
  </si>
  <si>
    <t>Odměřeno digitálně z C.2.2
131731: 40,020=40,020 [A] &lt;=&gt; Výpočet: 40,02</t>
  </si>
  <si>
    <t>Odměřeno digitálně z C.2.2
Na straně u stávajících domů: 22,5*(1,9-0,06-0,03-0,15)-1,822=35,528 [A]
Na straně směrem k větvi 5: nové základy: 2,2*2,2*(1,9-0,15)=8,470 [B]
Celkem: A+B=43,998 [C] &lt;=&gt; Výpočet: 43,998</t>
  </si>
  <si>
    <t>2*15=30,000 [A] &lt;=&gt; Výpočet: 30</t>
  </si>
  <si>
    <t>123738: 22,5*0,15=3,375 [A] 
Přebytek materiálu z 131731: 43,998-40,020=3,978 [B]
Celkem: A+B=7,353 [C] &lt;=&gt; Výpočet: 7,353</t>
  </si>
  <si>
    <t>Na straně u stávajících domů: 22,5*(1,9-0,06-0,03-0,15)-1,2*1,2*1,7-1,4*1,4*0,1-1,6*1,6*0,1=34,450 [A]
Na straně směrem k větvi 5: nové základy: 2,2*2,2*(1,9-0,15)-1,2*1,2*1,7-1,4*1,4*0,1-1,6*1,6*0,1=5,570 [B]
Celkem: A+B=40,020 [C] &lt;=&gt; Výpočet: 40,02</t>
  </si>
  <si>
    <t>Odměřeno digitálně z C.2.2
(2,2*2,2-1,2*1,2)=3,400 [A] &lt;=&gt; Výpočet: 3,4</t>
  </si>
  <si>
    <t>Objem 1ks: 1,2*1,2*1,7-3,14*0,15*0,15*1,5=2,342 [A]
Celkový objem: 2*A=4,684 [B] &lt;=&gt; Výpočet: 4,684</t>
  </si>
  <si>
    <t>9,5*0,2*0,9=1,710 [A] &lt;=&gt; Výpočet: 1,71</t>
  </si>
  <si>
    <t>Objem podkladního betonu: 1,4*1,4*0,1=0,196 [A]
Objem vyplnění: (1,2*1,2-3,14*0,125*0,125)*0,1+3,14*(0,15*0,15-0,125*0,125)*1,5=0,171 [B]
Celkem 2 ks: 2*(A+B)=0,734 [C] &lt;=&gt; Výpočet: 0,734</t>
  </si>
  <si>
    <t>Objem 1ks: 1,6*1,6*0,1=0,256 [A]
Celkový objem: 2*A=0,512 [B] &lt;=&gt; Výpočet: 0,512</t>
  </si>
  <si>
    <t>Odměřeno digitálně z C.2.2
22,5=22,500 [A] &lt;=&gt; Výpočet: 22,5</t>
  </si>
  <si>
    <t>465923: 22,5=22,500 [A] &lt;=&gt; Výpočet: 22,5</t>
  </si>
  <si>
    <t xml:space="preserve">  &lt;=&gt; Výpočet: 2</t>
  </si>
  <si>
    <t>742H12: 18,5+2*1=20,500 [A] 
741911: 18,5+2*1=20,500 [B]
Celkem: A+B=41,000 [C] &lt;=&gt; Výpočet: 41</t>
  </si>
  <si>
    <t>18,5-15=3,500 [A] &lt;=&gt; Výpočet: 3,5</t>
  </si>
  <si>
    <t>18,5+2*1=20,500 [A] &lt;=&gt; Výpočet: 20,5</t>
  </si>
  <si>
    <t>3+3=6,000 [A] &lt;=&gt; Výpočet: 6</t>
  </si>
  <si>
    <t>2=2,000 [A] &lt;=&gt; Výpočet: 2</t>
  </si>
  <si>
    <t>1=1,000 [A] &lt;=&gt; Výpočet: 1</t>
  </si>
  <si>
    <t>9,5=9,500 [A] &lt;=&gt; Výpočet: 9,5</t>
  </si>
  <si>
    <t>Základ: 1,2 *1,2 *1,7-3,14*0,125*0,125*1,5=2,374 [A]
Podklad: 1,4*1,4*0,1=0,196 [B]
Celkem: A+B=2,570 [C] &lt;=&gt; Výpočet: 2,57</t>
  </si>
  <si>
    <t>Základ: 9,5*0,2*0,9=1,710 [A] &lt;=&gt; Výpočet: 1,71</t>
  </si>
  <si>
    <t>SO 401 V.O. Celkem</t>
  </si>
  <si>
    <t>stávající asfaltové plochy, tl. 100 &lt;=&gt; Výpočet: =(8*0,5)*0,1</t>
  </si>
  <si>
    <t>30 km &lt;=&gt; Výpočet: =0,4*2,4*30</t>
  </si>
  <si>
    <t>Odstranění podkladních vrstev pod (asf) &lt;=&gt; Výpočet: =(8*0,5)*0,15</t>
  </si>
  <si>
    <t>30 km &lt;=&gt; Výpočet: =(0,6)*2*30</t>
  </si>
  <si>
    <t>stávající dlážděné plochy &lt;=&gt; Výpočet: =8*0,08</t>
  </si>
  <si>
    <t>30 km &lt;=&gt; Výpočet: =(0,64*2,4)*30</t>
  </si>
  <si>
    <t>Odstranění stávajících obrub &lt;=&gt; Výpočet: 5</t>
  </si>
  <si>
    <t>30 km obruby  &lt;=&gt; Výpočet: =(5*86/1000)*30</t>
  </si>
  <si>
    <t>odkop spodní stavba &lt;=&gt; Výpočet: =(38+8)*0,1</t>
  </si>
  <si>
    <t>odkop sanoace 
ČERPÁNÍ PO DOHODĚ S INVESTOREM &lt;=&gt; Výpočet: =46*0,25</t>
  </si>
  <si>
    <t>odkop sanoace 
ČERPÁNÍ PO DOHODĚ S INVESTOREM
odvoz 30km &lt;=&gt; Výpočet: =(11,5)*30</t>
  </si>
  <si>
    <t xml:space="preserve">  &lt;=&gt; Výpočet: =41*0,15</t>
  </si>
  <si>
    <t>30km &lt;=&gt; Výpočet: =6,15*30</t>
  </si>
  <si>
    <t>poplatek za skládku podkladu &lt;=&gt; Výpočet: =(0,6)*2</t>
  </si>
  <si>
    <t>poplatek za skládku zeminy, odkop sanoace 
ČERPÁNÍ PO DOHODĚ S INVESTOREM &lt;=&gt; Výpočet: =(16,5)*1,9</t>
  </si>
  <si>
    <t>včetně kontroly dehtu testem vyluhovatelností &lt;=&gt; Výpočet: =(0,4)*2,4</t>
  </si>
  <si>
    <t>obruby + dlažba &lt;=&gt; Výpočet: =5*86/1000 + 8*0,08*2,4</t>
  </si>
  <si>
    <t>sklon 3% &lt;=&gt; Výpočet: 46</t>
  </si>
  <si>
    <t xml:space="preserve">  &lt;=&gt; Výpočet: 41</t>
  </si>
  <si>
    <t>3x zálévání &lt;=&gt; Výpočet: 41</t>
  </si>
  <si>
    <t>geodrénu či geotextilie v místě obrubníku
 &lt;=&gt; Výpočet: =49*0,4</t>
  </si>
  <si>
    <t>Tkaná geotextilie, sečná tuhost max. 2% &lt;=&gt; Výpočet: 46</t>
  </si>
  <si>
    <t>Směsi stmelené cementem; SC C8/10; 150mm; ČSN EN 14227-1
Konstrukce vozovky č. 1  &lt;=&gt; Výpočet: 4</t>
  </si>
  <si>
    <t>Štěrkodrť; ŠDB 0/63; min. 150mm; ČSN 73 6126-1
Konstrukce vozovky č. 1  &lt;=&gt; Výpočet: 4</t>
  </si>
  <si>
    <t>ŠDB, -Štěrkodrť, ČSN 73 6126-1, 150 mm,
Konstrukce vozovky č. 3  &lt;=&gt; Výpočet: 46</t>
  </si>
  <si>
    <t>Štěrkodrť fr. 0/63,ŠD B,200 mm,ČSN 73 6126-1
Konstrukce vozovky č. 2 &lt;=&gt; Výpočet: 8</t>
  </si>
  <si>
    <t>V případě nevhodného podloží je nutné provést stabilizaci podloží
ČERPÁNÍ PO DOHODĚ S INVESTOREM &lt;=&gt; Výpočet: 46</t>
  </si>
  <si>
    <t>Infiltrační postřik; PI,EK, C60 B4	0,80kg/m²; ČSN 73 6129
Konstrukce vozovky č. 1  &lt;=&gt; Výpočet: 4</t>
  </si>
  <si>
    <t>Spojovací postřik 0,4kg/m²; PS-E; ČSN 73 6129
Konstrukce vozovky č. 1  &lt;=&gt; Výpočet: 4</t>
  </si>
  <si>
    <t>Sečnová tuhost při 0,5% deformaci: 480 kN/m,
Sečnová tuhost při 2,0% deformaci: 360 kN/m,
Poměr radiální sečnové tuhosti: 0,80,
V případě nevhodného podloží je nutné provést stabilizaci podloží,
ČERPÁNÍ PO DOHODĚ S INVESTOREM &lt;=&gt; Výpočet: 46</t>
  </si>
  <si>
    <t>Asfaltový beton pro obrusné vrstvy; ACO 11 50/70; 40mm; ČSN EN 13 108-1
Konstrukce vozovky č. 1  &lt;=&gt; Výpočet: =8*0,5</t>
  </si>
  <si>
    <t>Asfaltový beton pro podkladní vrstvy; ACP 16+ 40/70; 50mm; ČSN EN 13 108-1
Konstrukce vozovky č. 1  &lt;=&gt; Výpočet: 4</t>
  </si>
  <si>
    <t>Dlažba; DL; 60mm; ČSN 73 6131
Lože (frakce 4-8); L; 30 mm; ČSN 73 6126-1
Konstrukce vozovky č. 3  &lt;=&gt; Výpočet: =38</t>
  </si>
  <si>
    <t>Dlažba; DL; 80mm; ČSN 73 6131
Lože (frakce 4-8); L; 40 mm; ČSN 73 6126-1
Konstrukce vozovky č. 2  &lt;=&gt; Výpočet: =8-2,7</t>
  </si>
  <si>
    <t>signální / varovný pás
Lože (frakce 4-8); L; 40 mm; ČSN 73 6126-1
Konstrukce vozovky č. 2
 &lt;=&gt; Výpočet: 2,7</t>
  </si>
  <si>
    <t>signální / varovný pás
Lože (frakce 4-8); L; 30 mm; ČSN 73 6126-1
Konstrukce vozovky č. 3  &lt;=&gt; Výpočet: 4</t>
  </si>
  <si>
    <t>úprava styčné spáry obrusné vrstvy, drážka vyčištěna a zalita trvale pružnou asfaltovou zálivkou z modfik. asfaltu a utěsněna, &lt;=&gt; Výpočet: 15</t>
  </si>
  <si>
    <t>PE 110 mm &lt;=&gt; Výpočet: 20</t>
  </si>
  <si>
    <t xml:space="preserve">  &lt;=&gt; Výpočet: =27*0,5</t>
  </si>
  <si>
    <t>ABO 10/25/100,  betonové lože C20/25nXF3 s boční opěrkou v min. tl. 150 mm, &lt;=&gt; Výpočet: 40</t>
  </si>
  <si>
    <t>ABO 15/25/100, betonové lože C20/25nXF3 s boční opěrkou v min. tl. 150 mm, &lt;=&gt; Výpočet: 1</t>
  </si>
  <si>
    <t>ABO 15/15/100 do lože C 20/25nXF3, tl. 0,15m &lt;=&gt; Výpočet: 8</t>
  </si>
  <si>
    <t>Trubní propustek DN 400
dl. 4,0 m &lt;=&gt; Výpočet: 4</t>
  </si>
  <si>
    <t>pro bourání &lt;=&gt; Výpočet: 15</t>
  </si>
  <si>
    <t>pro spáru &lt;=&gt; Výpočet: 15</t>
  </si>
  <si>
    <t>4 VODOROVNÉ KONSTRUKCE Celkem</t>
  </si>
  <si>
    <t>7 PŘIDRUŽENÁ STAVEBNÍ VÝROBA Celkem</t>
  </si>
  <si>
    <t>SO Chodník</t>
  </si>
  <si>
    <t>SO Chodník Celkem</t>
  </si>
  <si>
    <t>SEJMUTÍ DRNU</t>
  </si>
  <si>
    <t>odvoz 30km &lt;=&gt; Výpočet: =(4,6+46*0,15*2)*30</t>
  </si>
  <si>
    <t>poplatek za skládku zeminy, odkop + drn &lt;=&gt; Výpočet: =(4,6+46*0,15)*1,9</t>
  </si>
  <si>
    <t xml:space="preserve">  &lt;=&gt; Výpočet: 46</t>
  </si>
  <si>
    <t>třídník rozpočtu OTSKP 2021</t>
  </si>
  <si>
    <t>JEDNOTKOVÁ CENA</t>
  </si>
  <si>
    <t>015140</t>
  </si>
  <si>
    <t>015111</t>
  </si>
  <si>
    <t>015130</t>
  </si>
  <si>
    <t xml:space="preserve">zahrnuje veškeré náklady spojené s objednatelem požadovanými pracemi
</t>
  </si>
  <si>
    <t xml:space="preserve">zahrnuje veškeré poplatky provozovateli skládky související s uložením odpadu na skládce.
</t>
  </si>
  <si>
    <t xml:space="preserve">zahrnuje veškeré náklady spojené s objednatelem požadovanými zařízeními
</t>
  </si>
  <si>
    <t xml:space="preserve">včetně vodorovné dopravy  a uložení na skládku
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</si>
  <si>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</si>
  <si>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</si>
  <si>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</si>
  <si>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 xml:space="preserve">položka zahrnuje dodávku protlačovaného potrubí a veškeré pomocné práce (startovací zařízení, startovací a cílová jáma, opěrné a vodící bloky a pod.)
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</si>
  <si>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</si>
  <si>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</si>
  <si>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 xml:space="preserve">položka zahrnuje:
nutné přemístění ornice z dočasných skládek vzdálených do 50m
rozprostření ornice v předepsané tloušťce v rovině a ve svahu do 1:5
</t>
  </si>
  <si>
    <t xml:space="preserve">Zahrnuje dodání předepsané travní směsi, její výsev na ornici, zalévání, první pokosení, to vše bez ohledu na sklon terénu
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</si>
  <si>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</si>
  <si>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</si>
  <si>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</t>
  </si>
  <si>
    <t xml:space="preserve">položka zahrnuje dodávku předepsaného kameniva, mimostaveništní a vnitrostaveništní dopravu a jeho uložení
není-li v zadávací dokumentaci uvedeno jinak, jedná se o nakupovaný materiál
</t>
  </si>
  <si>
    <t xml:space="preserve"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
</t>
  </si>
  <si>
    <t xml:space="preserve">- dodání kameniva předepsané kvality a zrnitosti
- rozprostření a zhutnění vrstvy v předepsané tloušťce
- zřízení vrstvy bez rozlišení šířky, pokládání vrstvy po etapách
- nezahrnuje postřiky, nátěry
</t>
  </si>
  <si>
    <t xml:space="preserve">1. Položka obsahuje:
 – pomocné mechanismy
2. Položka neobsahuje:
 X
3. Způsob měření:
Měří se plocha v metrech čtverečných.
</t>
  </si>
  <si>
    <t xml:space="preserve"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
</t>
  </si>
  <si>
    <t xml:space="preserve"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
</t>
  </si>
  <si>
    <t xml:space="preserve">1. Položka obsahuje:
 – přípravu podkladu pro osazení
 – veškerý materiál a práce pro upevnění nebo uchycení krabice
2. Položka neobsahuje:
 X
3. Způsob měření:
Udává se počet kusů kompletní konstrukce nebo práce.
</t>
  </si>
  <si>
    <t xml:space="preserve"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
</t>
  </si>
  <si>
    <t xml:space="preserve">1. Položka obsahuje:
 – veškeré příslušenství
2. Položka neobsahuje:
 X
3. Způsob měření:
Udává se počet kusů kompletní konstrukce nebo práce.
</t>
  </si>
  <si>
    <t xml:space="preserve">1. Položka obsahuje:
 – tvarování, přípravu spojů
 – svařování
 – ochranný nátěr spoje dle příslušných norem
2. Položka neobsahuje:
 X
3. Způsob měření:
Udává se počet kusů kompletní konstrukce nebo práce.
</t>
  </si>
  <si>
    <t xml:space="preserve"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
</t>
  </si>
  <si>
    <t xml:space="preserve">1. Položka obsahuje:
 – manipulace a uložení kabelu (do země, chráničky, kanálu, na rošty, na TV a pod.)
2. Položka neobsahuje:
 – příchytky, spojky, koncovky, chráničky apod.
3. Způsob měření:
Měří se metr délkový.
</t>
  </si>
  <si>
    <t xml:space="preserve">1. Položka obsahuje:
 – všechny práce spojené s úpravou kabelů pro montáž včetně veškerého příslušentsví
2. Položka neobsahuje:
 X
3. Způsob měření:
Udává se počet kusů kompletní konstrukce nebo práce.
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</si>
  <si>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
</t>
  </si>
  <si>
    <t xml:space="preserve"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
</t>
  </si>
  <si>
    <t xml:space="preserve"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
</t>
  </si>
  <si>
    <t xml:space="preserve">1. Položka obsahuje:
 – cenu za provedení měření kabelu/ vodiče vč. vyhotovení protokolu
2. Položka neobsahuje:
 X
3. Způsob měření:
Udává se počet kusů kompletní konstrukce nebo práce.
</t>
  </si>
  <si>
    <t xml:space="preserve">1. Položka obsahuje:
 – cenu za práce spojené s uváděním zařízení do provozu, drobné montážní práce v rozvaděčích, koordinaci se zhotoviteli souvisejících zařízení apod.
2. Položka neobsahuje:
 X
3. Způsob měření:
Udává se čas v hodinách.
</t>
  </si>
  <si>
    <t xml:space="preserve">1. Položka obsahuje:
 – cenu za manipulace na zařízeních prováděné provozovatelem nutných pro další práce zhotovitele na technologickém souboru
2. Položka neobsahuje:
 X
3. Způsob měření:
Udává se čas v hodinách.
</t>
  </si>
  <si>
    <t xml:space="preserve">položka zahrnuje:
- přemístění zařízení z dočasné skládky a jeho osazení a montáž na místě určeném projektem
- údržbu po celou dobu trvání funkce, náhradu zničených nebo ztracených kusů, nutnou opravu poškozených částí
</t>
  </si>
  <si>
    <t xml:space="preserve">Položka zahrnuje odstranění, demontáž a odklizení zařízení s odvozem na předepsané místo
</t>
  </si>
  <si>
    <t xml:space="preserve"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</si>
  <si>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</si>
  <si>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 xml:space="preserve"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</si>
  <si>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 xml:space="preserve">Položka zahrnuje samostatnou dopravu suti a vybouraných hmot. Množství se určí jako součin hmotnosti [t] a požadované vzdálenosti [km].
</t>
  </si>
  <si>
    <t xml:space="preserve">Položka zahrnuje samostatnou dopravu zeminy. Množství se určí jako součin kubatutry [m3] a požadované vzdálenosti [km].
</t>
  </si>
  <si>
    <t xml:space="preserve"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</t>
  </si>
  <si>
    <t xml:space="preserve">položka zahrnuje úpravu pláně včetně vyrovnání výškových rozdílů. Míru zhutnění určuje projekt.
</t>
  </si>
  <si>
    <t xml:space="preserve"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</t>
  </si>
  <si>
    <t xml:space="preserve"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
</t>
  </si>
  <si>
    <t xml:space="preserve">- dodání všech předepsaných materiálů pro postřiky v předepsaném množství
- provedení dle předepsaného technologického předpisu
- zřízení vrstvy bez rozlišení šířky, pokládání vrstvy po etapách
- úpravu napojení, ukončení
</t>
  </si>
  <si>
    <t xml:space="preserve">- dodání geomříže v požadované kvalitě a v množství včetně přesahů (přesahy započteny v jednotkové ceně)
- očištění podkladu
- pokládka geomříže dle předepsaného technologického předpisu
</t>
  </si>
  <si>
    <t xml:space="preserve"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</si>
  <si>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
</t>
  </si>
  <si>
    <t xml:space="preserve">položka zahrnuje:
- dodávku předepsaného materiálu
- vyčištění a výplň spar tímto materiálem
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</si>
  <si>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</t>
  </si>
  <si>
    <t xml:space="preserve">- položka výškové úpravy zahrnuje všechny nutné práce a materiály pro zvýšení nebo snížení zařízení (včetně nutné úpravy stávajícího povrchu vozovky nebo chodníku).
</t>
  </si>
  <si>
    <t xml:space="preserve">položka zahrnuje:
- dodávku a montáž značek v požadovaném provedení
</t>
  </si>
  <si>
    <t xml:space="preserve">položka zahrnuje:
- dodání a pokládku nátěrového materiálu (měří se pouze natíraná plocha)
- předznačení a reflexní úpravu
</t>
  </si>
  <si>
    <t xml:space="preserve">Položka zahrnuje:
dodání a pokládku betonových obrubníků o rozměrech předepsaných zadávací dokumentací
betonové lože i boční betonovou opěrku.
</t>
  </si>
  <si>
    <t xml:space="preserve">Položka zahrnuje:
- dodání a položení potrubí z trub z dokumentací předepsaného materiálu a předepsaného průměru
- případné úpravy trub (zkrácení, šikmé seříznutí)
Nezahrnuje podkladní vrstvy a obetonování.
</t>
  </si>
  <si>
    <t xml:space="preserve">Položka zahrnuje:
zdivo z lomového kamen na MC ve tvaru, předepsaným zadávací dokumentací
vyspárování zdiva MC
římsu ze železobetonu včetně výztuže, pokud je předepsaná zadávací dokumentací
Nezahrnuje zábradlí
</t>
  </si>
  <si>
    <t xml:space="preserve">položka zahrnuje řezání vozovkové vrstvy v předepsané tloušťce, včetně spotřeby vody
</t>
  </si>
  <si>
    <t>1*7,5=7,500 [A] &lt;=&gt; Výpočet: 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</si>
</sst>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6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7" xfId="0" applyBorder="1" applyAlignment="1">
      <alignment vertical="center"/>
    </xf>
    <xf numFmtId="0" fontId="1" fillId="4" borderId="5" xfId="0" applyFont="1" applyFill="1" applyBorder="1" applyAlignment="1">
      <alignment vertical="top"/>
    </xf>
    <xf numFmtId="4" fontId="1" fillId="4" borderId="5" xfId="0" applyNumberFormat="1" applyFont="1" applyFill="1" applyBorder="1" applyAlignment="1">
      <alignment horizontal="right" vertical="center" indent="2"/>
    </xf>
    <xf numFmtId="0" fontId="0" fillId="0" borderId="2" xfId="0" applyBorder="1" applyAlignment="1">
      <alignment vertical="top"/>
    </xf>
    <xf numFmtId="0" fontId="0" fillId="0" borderId="8" xfId="0" applyBorder="1" applyAlignment="1">
      <alignment vertical="center"/>
    </xf>
    <xf numFmtId="0" fontId="1" fillId="2" borderId="5" xfId="0" applyFont="1" applyFill="1" applyBorder="1" applyAlignment="1">
      <alignment vertical="center"/>
    </xf>
    <xf numFmtId="4" fontId="1" fillId="2" borderId="5" xfId="0" applyNumberFormat="1" applyFont="1" applyFill="1" applyBorder="1" applyAlignment="1">
      <alignment horizontal="right" vertical="center" indent="2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/>
    </xf>
    <xf numFmtId="4" fontId="1" fillId="3" borderId="5" xfId="0" applyNumberFormat="1" applyFont="1" applyFill="1" applyBorder="1" applyAlignment="1">
      <alignment horizontal="left" vertical="top" wrapText="1"/>
    </xf>
    <xf numFmtId="4" fontId="0" fillId="0" borderId="5" xfId="0" applyNumberFormat="1" applyBorder="1" applyAlignment="1">
      <alignment horizontal="left" vertical="top"/>
    </xf>
    <xf numFmtId="0" fontId="1" fillId="4" borderId="10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5" xfId="0" applyNumberFormat="1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5" xfId="0" applyNumberFormat="1" applyFont="1" applyFill="1" applyBorder="1" applyAlignment="1">
      <alignment horizontal="left" vertical="top"/>
    </xf>
    <xf numFmtId="4" fontId="1" fillId="0" borderId="10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4" fontId="0" fillId="5" borderId="5" xfId="0" applyNumberFormat="1" applyFill="1" applyBorder="1" applyAlignment="1">
      <alignment horizontal="left" vertical="top"/>
    </xf>
  </cellXfs>
  <cellStyles count="1">
    <cellStyle name="Normální" xfId="0" builtinId="0"/>
  </cellStyles>
  <dxfs count="6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KT Rozpočet">
    <tableStyle name="KT Rekapitulace" table="0" count="21">
      <tableStyleElement type="wholeTable" dxfId="66"/>
      <tableStyleElement type="headerRow" dxfId="65"/>
      <tableStyleElement type="totalRow" dxfId="64"/>
      <tableStyleElement type="firstColumn" dxfId="63"/>
      <tableStyleElement type="lastColumn" dxfId="62"/>
      <tableStyleElement type="firstRowStripe" dxfId="61"/>
      <tableStyleElement type="secondRowStripe" dxfId="60"/>
      <tableStyleElement type="firstColumnStripe" dxfId="59"/>
      <tableStyleElement type="secondColumnStripe" dxfId="58"/>
      <tableStyleElement type="firstSubtotalColumn" dxfId="57"/>
      <tableStyleElement type="secondSubtotalColumn" dxfId="56"/>
      <tableStyleElement type="thirdSubtotalColumn" dxfId="55"/>
      <tableStyleElement type="firstSubtotalRow" dxfId="54"/>
      <tableStyleElement type="secondSubtotalRow" dxfId="53"/>
      <tableStyleElement type="thirdSubtotalRow" dxfId="52"/>
      <tableStyleElement type="firstColumnSubheading" dxfId="51"/>
      <tableStyleElement type="secondColumnSubheading" dxfId="50"/>
      <tableStyleElement type="thirdColumnSubheading" dxfId="49"/>
      <tableStyleElement type="firstRowSubheading" dxfId="48"/>
      <tableStyleElement type="secondRowSubheading" dxfId="47"/>
      <tableStyleElement type="thirdRowSubheading" dxfId="46"/>
    </tableStyle>
    <tableStyle name="KT Rozpočet" table="0" count="21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secondRowStripe" dxfId="39"/>
      <tableStyleElement type="firstColumnStripe" dxfId="38"/>
      <tableStyleElement type="secondColumnStripe" dxfId="37"/>
      <tableStyleElement type="firstSubtotalColumn" dxfId="36"/>
      <tableStyleElement type="secondSubtotalColumn" dxfId="35"/>
      <tableStyleElement type="thirdSubtotalColumn" dxfId="34"/>
      <tableStyleElement type="firstSubtotalRow" dxfId="33"/>
      <tableStyleElement type="secondSubtotalRow" dxfId="32"/>
      <tableStyleElement type="thirdSubtotalRow" dxfId="31"/>
      <tableStyleElement type="firstColumnSubheading" dxfId="30"/>
      <tableStyleElement type="secondColumnSubheading" dxfId="29"/>
      <tableStyleElement type="thirdColumnSubheading" dxfId="28"/>
      <tableStyleElement type="firstRowSubheading" dxfId="27"/>
      <tableStyleElement type="secondRowSubheading" dxfId="26"/>
      <tableStyleElement type="thirdRowSubheading" dxfId="25"/>
    </tableStyle>
    <tableStyle name="KT SPECIFIKACE" table="0" count="25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K22"/>
  <sheetViews>
    <sheetView zoomScale="85" zoomScaleNormal="85" workbookViewId="0">
      <selection activeCell="D22" sqref="D22"/>
    </sheetView>
  </sheetViews>
  <sheetFormatPr defaultColWidth="9.140625" defaultRowHeight="15" x14ac:dyDescent="0.25"/>
  <cols>
    <col min="1" max="1" width="8.140625" style="5" customWidth="1"/>
    <col min="2" max="2" width="14.7109375" style="7" customWidth="1"/>
    <col min="3" max="3" width="33.5703125" style="6" bestFit="1" customWidth="1"/>
    <col min="4" max="4" width="16.7109375" style="6" customWidth="1"/>
    <col min="5" max="5" width="16.7109375" style="3" customWidth="1"/>
    <col min="6" max="6" width="16.7109375" style="5" customWidth="1"/>
    <col min="7" max="7" width="21.42578125" style="2" bestFit="1" customWidth="1"/>
    <col min="8" max="8" width="21.42578125" style="3" bestFit="1" customWidth="1"/>
    <col min="9" max="9" width="21.42578125" style="2" bestFit="1" customWidth="1"/>
    <col min="10" max="11" width="21.42578125" style="3" bestFit="1" customWidth="1"/>
    <col min="12" max="16384" width="9.140625" style="4"/>
  </cols>
  <sheetData>
    <row r="1" spans="1:8" x14ac:dyDescent="0.25">
      <c r="A1" s="10" t="s">
        <v>30</v>
      </c>
      <c r="B1" s="10"/>
      <c r="C1" s="10"/>
      <c r="D1" s="10"/>
      <c r="E1" s="10"/>
      <c r="F1" s="1"/>
    </row>
    <row r="2" spans="1:8" ht="14.45" x14ac:dyDescent="0.35">
      <c r="A2" s="4" t="str">
        <f>'KT Rozpočet'!A2</f>
        <v>třídník rozpočtu OTSKP 2021</v>
      </c>
    </row>
    <row r="3" spans="1:8" ht="14.45" x14ac:dyDescent="0.35">
      <c r="A3" s="4"/>
    </row>
    <row r="4" spans="1:8" ht="14.45" x14ac:dyDescent="0.35">
      <c r="A4" s="4" t="s">
        <v>1</v>
      </c>
      <c r="B4" s="1" t="str">
        <f>'KT Rozpočet'!B4:F4</f>
        <v>Rekonstrukce komunikace v ul. Jirkovská</v>
      </c>
      <c r="C4" s="1"/>
      <c r="D4" s="1"/>
      <c r="E4" s="1"/>
      <c r="F4" s="1"/>
    </row>
    <row r="6" spans="1:8" s="3" customFormat="1" ht="14.45" x14ac:dyDescent="0.35">
      <c r="A6" s="4"/>
      <c r="B6" s="36" t="s">
        <v>31</v>
      </c>
      <c r="C6" s="37" t="s">
        <v>2</v>
      </c>
      <c r="D6" s="21" t="s">
        <v>29</v>
      </c>
      <c r="E6" s="21" t="s">
        <v>27</v>
      </c>
      <c r="F6" s="21" t="s">
        <v>28</v>
      </c>
      <c r="G6" s="5"/>
      <c r="H6" s="4"/>
    </row>
    <row r="7" spans="1:8" s="3" customFormat="1" x14ac:dyDescent="0.25">
      <c r="A7" s="4"/>
      <c r="B7" s="22" t="s">
        <v>226</v>
      </c>
      <c r="C7" s="23" t="s">
        <v>12</v>
      </c>
      <c r="D7" s="24">
        <f>'KT Rozpočet'!K13</f>
        <v>0</v>
      </c>
      <c r="E7" s="24">
        <f t="shared" ref="E7:E22" si="0">D7*0.21</f>
        <v>0</v>
      </c>
      <c r="F7" s="24">
        <f t="shared" ref="F7:F22" si="1">SUM(D7:E7)</f>
        <v>0</v>
      </c>
      <c r="G7" s="5"/>
      <c r="H7" s="4"/>
    </row>
    <row r="8" spans="1:8" s="3" customFormat="1" x14ac:dyDescent="0.25">
      <c r="A8" s="4"/>
      <c r="B8" s="29"/>
      <c r="C8" s="30" t="s">
        <v>13</v>
      </c>
      <c r="D8" s="24">
        <f>'KT Rozpočet'!K23</f>
        <v>0</v>
      </c>
      <c r="E8" s="24">
        <f t="shared" si="0"/>
        <v>0</v>
      </c>
      <c r="F8" s="24">
        <f t="shared" si="1"/>
        <v>0</v>
      </c>
      <c r="G8" s="5"/>
      <c r="H8" s="4"/>
    </row>
    <row r="9" spans="1:8" s="3" customFormat="1" x14ac:dyDescent="0.25">
      <c r="A9" s="4"/>
      <c r="B9" s="29"/>
      <c r="C9" s="30" t="s">
        <v>35</v>
      </c>
      <c r="D9" s="24">
        <f>'KT Rozpočet'!K26</f>
        <v>0</v>
      </c>
      <c r="E9" s="24">
        <f t="shared" si="0"/>
        <v>0</v>
      </c>
      <c r="F9" s="24">
        <f t="shared" si="1"/>
        <v>0</v>
      </c>
      <c r="G9" s="5"/>
      <c r="H9" s="4"/>
    </row>
    <row r="10" spans="1:8" s="3" customFormat="1" x14ac:dyDescent="0.25">
      <c r="A10" s="4"/>
      <c r="B10" s="29"/>
      <c r="C10" s="30" t="s">
        <v>176</v>
      </c>
      <c r="D10" s="24">
        <f>'KT Rozpočet'!K30</f>
        <v>0</v>
      </c>
      <c r="E10" s="24">
        <f t="shared" si="0"/>
        <v>0</v>
      </c>
      <c r="F10" s="24">
        <f t="shared" si="1"/>
        <v>0</v>
      </c>
      <c r="G10" s="5"/>
      <c r="H10" s="4"/>
    </row>
    <row r="11" spans="1:8" s="3" customFormat="1" ht="14.45" x14ac:dyDescent="0.35">
      <c r="A11" s="4"/>
      <c r="B11" s="29"/>
      <c r="C11" s="30" t="s">
        <v>21</v>
      </c>
      <c r="D11" s="24">
        <f>'KT Rozpočet'!K32</f>
        <v>0</v>
      </c>
      <c r="E11" s="24">
        <f t="shared" si="0"/>
        <v>0</v>
      </c>
      <c r="F11" s="24">
        <f t="shared" si="1"/>
        <v>0</v>
      </c>
      <c r="G11" s="5"/>
      <c r="H11" s="4"/>
    </row>
    <row r="12" spans="1:8" s="3" customFormat="1" x14ac:dyDescent="0.25">
      <c r="A12" s="4"/>
      <c r="B12" s="29"/>
      <c r="C12" s="30" t="s">
        <v>184</v>
      </c>
      <c r="D12" s="24">
        <f>'KT Rozpočet'!K50</f>
        <v>0</v>
      </c>
      <c r="E12" s="24">
        <f t="shared" si="0"/>
        <v>0</v>
      </c>
      <c r="F12" s="24">
        <f t="shared" si="1"/>
        <v>0</v>
      </c>
      <c r="G12" s="5"/>
      <c r="H12" s="4"/>
    </row>
    <row r="13" spans="1:8" s="3" customFormat="1" x14ac:dyDescent="0.25">
      <c r="A13" s="4"/>
      <c r="B13" s="25"/>
      <c r="C13" s="26" t="s">
        <v>16</v>
      </c>
      <c r="D13" s="24">
        <f>'KT Rozpočet'!K55</f>
        <v>0</v>
      </c>
      <c r="E13" s="24">
        <f t="shared" si="0"/>
        <v>0</v>
      </c>
      <c r="F13" s="24">
        <f t="shared" si="1"/>
        <v>0</v>
      </c>
      <c r="G13" s="5"/>
      <c r="H13" s="4"/>
    </row>
    <row r="14" spans="1:8" s="3" customFormat="1" ht="14.45" x14ac:dyDescent="0.35">
      <c r="A14" s="4"/>
      <c r="B14" s="27" t="s">
        <v>257</v>
      </c>
      <c r="C14" s="27"/>
      <c r="D14" s="28">
        <f>SUM(D7:D13)</f>
        <v>0</v>
      </c>
      <c r="E14" s="28">
        <f t="shared" si="0"/>
        <v>0</v>
      </c>
      <c r="F14" s="28">
        <f t="shared" si="1"/>
        <v>0</v>
      </c>
      <c r="G14" s="5"/>
      <c r="H14" s="4"/>
    </row>
    <row r="15" spans="1:8" s="3" customFormat="1" x14ac:dyDescent="0.25">
      <c r="A15" s="4"/>
      <c r="B15" s="22" t="s">
        <v>305</v>
      </c>
      <c r="C15" s="23" t="s">
        <v>12</v>
      </c>
      <c r="D15" s="24">
        <f>'KT Rozpočet'!K62</f>
        <v>0</v>
      </c>
      <c r="E15" s="24">
        <f t="shared" si="0"/>
        <v>0</v>
      </c>
      <c r="F15" s="24">
        <f t="shared" si="1"/>
        <v>0</v>
      </c>
      <c r="G15" s="5"/>
      <c r="H15" s="4"/>
    </row>
    <row r="16" spans="1:8" s="3" customFormat="1" x14ac:dyDescent="0.25">
      <c r="A16" s="4"/>
      <c r="B16" s="29"/>
      <c r="C16" s="30" t="s">
        <v>13</v>
      </c>
      <c r="D16" s="24">
        <f>'KT Rozpočet'!K81</f>
        <v>0</v>
      </c>
      <c r="E16" s="24">
        <f t="shared" si="0"/>
        <v>0</v>
      </c>
      <c r="F16" s="24">
        <f t="shared" si="1"/>
        <v>0</v>
      </c>
      <c r="G16" s="5"/>
      <c r="H16" s="4"/>
    </row>
    <row r="17" spans="1:8" s="3" customFormat="1" x14ac:dyDescent="0.25">
      <c r="A17" s="4"/>
      <c r="B17" s="29"/>
      <c r="C17" s="30" t="s">
        <v>35</v>
      </c>
      <c r="D17" s="24">
        <f>'KT Rozpočet'!K85</f>
        <v>0</v>
      </c>
      <c r="E17" s="24">
        <f t="shared" si="0"/>
        <v>0</v>
      </c>
      <c r="F17" s="24">
        <f t="shared" si="1"/>
        <v>0</v>
      </c>
      <c r="G17" s="5"/>
      <c r="H17" s="4"/>
    </row>
    <row r="18" spans="1:8" s="3" customFormat="1" ht="14.45" x14ac:dyDescent="0.35">
      <c r="A18" s="4"/>
      <c r="B18" s="29"/>
      <c r="C18" s="30" t="s">
        <v>21</v>
      </c>
      <c r="D18" s="24">
        <f>'KT Rozpočet'!K101</f>
        <v>0</v>
      </c>
      <c r="E18" s="24">
        <f t="shared" si="0"/>
        <v>0</v>
      </c>
      <c r="F18" s="24">
        <f t="shared" si="1"/>
        <v>0</v>
      </c>
      <c r="G18" s="5"/>
      <c r="H18" s="4"/>
    </row>
    <row r="19" spans="1:8" x14ac:dyDescent="0.25">
      <c r="B19" s="29"/>
      <c r="C19" s="30" t="s">
        <v>34</v>
      </c>
      <c r="D19" s="24">
        <f>'KT Rozpočet'!K105</f>
        <v>0</v>
      </c>
      <c r="E19" s="24">
        <f t="shared" si="0"/>
        <v>0</v>
      </c>
      <c r="F19" s="24">
        <f t="shared" si="1"/>
        <v>0</v>
      </c>
    </row>
    <row r="20" spans="1:8" x14ac:dyDescent="0.25">
      <c r="B20" s="25"/>
      <c r="C20" s="26" t="s">
        <v>16</v>
      </c>
      <c r="D20" s="24">
        <f>'KT Rozpočet'!K116</f>
        <v>0</v>
      </c>
      <c r="E20" s="24">
        <f t="shared" si="0"/>
        <v>0</v>
      </c>
      <c r="F20" s="24">
        <f t="shared" si="1"/>
        <v>0</v>
      </c>
    </row>
    <row r="21" spans="1:8" x14ac:dyDescent="0.25">
      <c r="B21" s="27" t="s">
        <v>306</v>
      </c>
      <c r="C21" s="27"/>
      <c r="D21" s="28">
        <f>SUM(D15:D20)</f>
        <v>0</v>
      </c>
      <c r="E21" s="28">
        <f t="shared" si="0"/>
        <v>0</v>
      </c>
      <c r="F21" s="28">
        <f t="shared" si="1"/>
        <v>0</v>
      </c>
    </row>
    <row r="22" spans="1:8" x14ac:dyDescent="0.25">
      <c r="B22" s="31" t="s">
        <v>17</v>
      </c>
      <c r="C22" s="31"/>
      <c r="D22" s="32">
        <f>SUM(D21,D14)</f>
        <v>0</v>
      </c>
      <c r="E22" s="32">
        <f t="shared" si="0"/>
        <v>0</v>
      </c>
      <c r="F22" s="32">
        <f t="shared" si="1"/>
        <v>0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K118"/>
  <sheetViews>
    <sheetView tabSelected="1" zoomScale="70" zoomScaleNormal="70" workbookViewId="0">
      <selection activeCell="J7" sqref="J7"/>
    </sheetView>
  </sheetViews>
  <sheetFormatPr defaultColWidth="15" defaultRowHeight="15" x14ac:dyDescent="0.25"/>
  <cols>
    <col min="1" max="1" width="12.28515625" style="8" customWidth="1"/>
    <col min="2" max="2" width="41.140625" style="8" bestFit="1" customWidth="1"/>
    <col min="3" max="4" width="12.28515625" style="8" customWidth="1"/>
    <col min="5" max="5" width="12.28515625" style="13" customWidth="1"/>
    <col min="6" max="6" width="44.7109375" style="13" customWidth="1"/>
    <col min="7" max="7" width="45.7109375" style="11" customWidth="1"/>
    <col min="8" max="8" width="12.28515625" style="11" customWidth="1"/>
    <col min="9" max="9" width="13.42578125" style="11" bestFit="1" customWidth="1"/>
    <col min="10" max="10" width="16.28515625" style="12" bestFit="1" customWidth="1"/>
    <col min="11" max="11" width="13" style="12" bestFit="1" customWidth="1"/>
    <col min="12" max="16384" width="15" style="8"/>
  </cols>
  <sheetData>
    <row r="1" spans="1:11" x14ac:dyDescent="0.25">
      <c r="A1" s="1" t="s">
        <v>0</v>
      </c>
      <c r="B1" s="1"/>
      <c r="C1" s="1"/>
      <c r="D1" s="1"/>
      <c r="E1" s="1"/>
      <c r="F1" s="15"/>
      <c r="G1" s="15"/>
      <c r="H1" s="1"/>
      <c r="I1" s="9"/>
      <c r="J1" s="9"/>
      <c r="K1" s="1"/>
    </row>
    <row r="2" spans="1:11" x14ac:dyDescent="0.25">
      <c r="A2" s="8" t="s">
        <v>311</v>
      </c>
    </row>
    <row r="4" spans="1:11" x14ac:dyDescent="0.25">
      <c r="A4" s="8" t="s">
        <v>1</v>
      </c>
      <c r="B4" s="14" t="s">
        <v>126</v>
      </c>
      <c r="C4" s="14"/>
      <c r="D4" s="14"/>
      <c r="E4" s="14"/>
      <c r="F4" s="16"/>
      <c r="G4" s="16"/>
      <c r="H4" s="14"/>
      <c r="I4" s="17"/>
      <c r="J4" s="17"/>
      <c r="K4" s="14"/>
    </row>
    <row r="6" spans="1:11" ht="45" x14ac:dyDescent="0.25">
      <c r="A6" s="54" t="s">
        <v>31</v>
      </c>
      <c r="B6" s="54" t="s">
        <v>2</v>
      </c>
      <c r="C6" s="54" t="s">
        <v>3</v>
      </c>
      <c r="D6" s="54" t="s">
        <v>8</v>
      </c>
      <c r="E6" s="54" t="s">
        <v>10</v>
      </c>
      <c r="F6" s="54" t="s">
        <v>4</v>
      </c>
      <c r="G6" s="54" t="s">
        <v>5</v>
      </c>
      <c r="H6" s="54" t="s">
        <v>7</v>
      </c>
      <c r="I6" s="38" t="s">
        <v>9</v>
      </c>
      <c r="J6" s="38" t="s">
        <v>312</v>
      </c>
      <c r="K6" s="38" t="s">
        <v>24</v>
      </c>
    </row>
    <row r="7" spans="1:11" ht="135" x14ac:dyDescent="0.25">
      <c r="A7" s="18" t="s">
        <v>226</v>
      </c>
      <c r="B7" s="33" t="s">
        <v>12</v>
      </c>
      <c r="C7" s="33" t="s">
        <v>141</v>
      </c>
      <c r="D7" s="33" t="s">
        <v>51</v>
      </c>
      <c r="E7" s="33">
        <v>701</v>
      </c>
      <c r="F7" s="34" t="s">
        <v>142</v>
      </c>
      <c r="G7" s="34" t="s">
        <v>230</v>
      </c>
      <c r="H7" s="33" t="s">
        <v>143</v>
      </c>
      <c r="I7" s="39">
        <v>13.971</v>
      </c>
      <c r="J7" s="56"/>
      <c r="K7" s="39">
        <f t="shared" ref="K7:K12" si="0">I7*J7</f>
        <v>0</v>
      </c>
    </row>
    <row r="8" spans="1:11" ht="60" x14ac:dyDescent="0.25">
      <c r="A8" s="19"/>
      <c r="B8" s="33" t="s">
        <v>12</v>
      </c>
      <c r="C8" s="33" t="s">
        <v>141</v>
      </c>
      <c r="D8" s="33" t="s">
        <v>65</v>
      </c>
      <c r="E8" s="33">
        <v>702</v>
      </c>
      <c r="F8" s="34" t="s">
        <v>144</v>
      </c>
      <c r="G8" s="34" t="s">
        <v>231</v>
      </c>
      <c r="H8" s="33" t="s">
        <v>143</v>
      </c>
      <c r="I8" s="39">
        <v>10.272</v>
      </c>
      <c r="J8" s="56"/>
      <c r="K8" s="39">
        <f t="shared" si="0"/>
        <v>0</v>
      </c>
    </row>
    <row r="9" spans="1:11" ht="105" x14ac:dyDescent="0.25">
      <c r="A9" s="19"/>
      <c r="B9" s="33" t="s">
        <v>12</v>
      </c>
      <c r="C9" s="33" t="s">
        <v>141</v>
      </c>
      <c r="D9" s="33" t="s">
        <v>66</v>
      </c>
      <c r="E9" s="33">
        <v>703</v>
      </c>
      <c r="F9" s="34" t="s">
        <v>145</v>
      </c>
      <c r="G9" s="34" t="s">
        <v>232</v>
      </c>
      <c r="H9" s="33" t="s">
        <v>143</v>
      </c>
      <c r="I9" s="39">
        <v>1.452</v>
      </c>
      <c r="J9" s="56"/>
      <c r="K9" s="39">
        <f t="shared" si="0"/>
        <v>0</v>
      </c>
    </row>
    <row r="10" spans="1:11" ht="45" x14ac:dyDescent="0.25">
      <c r="A10" s="19"/>
      <c r="B10" s="33" t="s">
        <v>12</v>
      </c>
      <c r="C10" s="33" t="s">
        <v>146</v>
      </c>
      <c r="D10" s="33" t="s">
        <v>65</v>
      </c>
      <c r="E10" s="33">
        <v>704</v>
      </c>
      <c r="F10" s="34" t="s">
        <v>147</v>
      </c>
      <c r="G10" s="34" t="s">
        <v>113</v>
      </c>
      <c r="H10" s="33" t="s">
        <v>11</v>
      </c>
      <c r="I10" s="39">
        <v>1</v>
      </c>
      <c r="J10" s="56"/>
      <c r="K10" s="39">
        <f t="shared" si="0"/>
        <v>0</v>
      </c>
    </row>
    <row r="11" spans="1:11" ht="75" x14ac:dyDescent="0.25">
      <c r="A11" s="19"/>
      <c r="B11" s="33" t="s">
        <v>12</v>
      </c>
      <c r="C11" s="33" t="s">
        <v>148</v>
      </c>
      <c r="D11" s="33" t="s">
        <v>26</v>
      </c>
      <c r="E11" s="33">
        <v>705</v>
      </c>
      <c r="F11" s="34" t="s">
        <v>149</v>
      </c>
      <c r="G11" s="34" t="s">
        <v>228</v>
      </c>
      <c r="H11" s="33" t="s">
        <v>150</v>
      </c>
      <c r="I11" s="39">
        <v>4</v>
      </c>
      <c r="J11" s="56"/>
      <c r="K11" s="39">
        <f t="shared" si="0"/>
        <v>0</v>
      </c>
    </row>
    <row r="12" spans="1:11" ht="90" x14ac:dyDescent="0.25">
      <c r="A12" s="19"/>
      <c r="B12" s="33" t="s">
        <v>12</v>
      </c>
      <c r="C12" s="33" t="s">
        <v>151</v>
      </c>
      <c r="D12" s="33" t="s">
        <v>26</v>
      </c>
      <c r="E12" s="33">
        <v>706</v>
      </c>
      <c r="F12" s="34" t="s">
        <v>152</v>
      </c>
      <c r="G12" s="34" t="s">
        <v>113</v>
      </c>
      <c r="H12" s="33" t="s">
        <v>11</v>
      </c>
      <c r="I12" s="39">
        <v>1</v>
      </c>
      <c r="J12" s="56"/>
      <c r="K12" s="39">
        <f t="shared" si="0"/>
        <v>0</v>
      </c>
    </row>
    <row r="13" spans="1:11" x14ac:dyDescent="0.25">
      <c r="A13" s="19"/>
      <c r="B13" s="40" t="s">
        <v>18</v>
      </c>
      <c r="C13" s="41"/>
      <c r="D13" s="41"/>
      <c r="E13" s="41"/>
      <c r="F13" s="42"/>
      <c r="G13" s="42"/>
      <c r="H13" s="41"/>
      <c r="I13" s="43"/>
      <c r="J13" s="43"/>
      <c r="K13" s="44">
        <f>SUM(K7:K12)</f>
        <v>0</v>
      </c>
    </row>
    <row r="14" spans="1:11" ht="75" x14ac:dyDescent="0.25">
      <c r="A14" s="19"/>
      <c r="B14" s="33" t="s">
        <v>13</v>
      </c>
      <c r="C14" s="33" t="s">
        <v>153</v>
      </c>
      <c r="D14" s="33" t="s">
        <v>26</v>
      </c>
      <c r="E14" s="33">
        <v>707</v>
      </c>
      <c r="F14" s="34" t="s">
        <v>154</v>
      </c>
      <c r="G14" s="34" t="s">
        <v>233</v>
      </c>
      <c r="H14" s="33" t="s">
        <v>155</v>
      </c>
      <c r="I14" s="39">
        <v>4.84</v>
      </c>
      <c r="J14" s="56"/>
      <c r="K14" s="39">
        <f t="shared" ref="K14:K22" si="1">I14*J14</f>
        <v>0</v>
      </c>
    </row>
    <row r="15" spans="1:11" ht="120" x14ac:dyDescent="0.25">
      <c r="A15" s="19"/>
      <c r="B15" s="33" t="s">
        <v>13</v>
      </c>
      <c r="C15" s="33" t="s">
        <v>156</v>
      </c>
      <c r="D15" s="33" t="s">
        <v>26</v>
      </c>
      <c r="E15" s="33">
        <v>708</v>
      </c>
      <c r="F15" s="34" t="s">
        <v>157</v>
      </c>
      <c r="G15" s="34" t="s">
        <v>234</v>
      </c>
      <c r="H15" s="33" t="s">
        <v>158</v>
      </c>
      <c r="I15" s="39">
        <v>3.375</v>
      </c>
      <c r="J15" s="56"/>
      <c r="K15" s="39">
        <f t="shared" si="1"/>
        <v>0</v>
      </c>
    </row>
    <row r="16" spans="1:11" ht="150" x14ac:dyDescent="0.25">
      <c r="A16" s="19"/>
      <c r="B16" s="33" t="s">
        <v>13</v>
      </c>
      <c r="C16" s="33" t="s">
        <v>159</v>
      </c>
      <c r="D16" s="33" t="s">
        <v>26</v>
      </c>
      <c r="E16" s="33">
        <v>709</v>
      </c>
      <c r="F16" s="34" t="s">
        <v>160</v>
      </c>
      <c r="G16" s="34" t="s">
        <v>235</v>
      </c>
      <c r="H16" s="33" t="s">
        <v>158</v>
      </c>
      <c r="I16" s="39">
        <v>40.020000000000003</v>
      </c>
      <c r="J16" s="56"/>
      <c r="K16" s="39">
        <f t="shared" si="1"/>
        <v>0</v>
      </c>
    </row>
    <row r="17" spans="1:11" ht="105" x14ac:dyDescent="0.25">
      <c r="A17" s="19"/>
      <c r="B17" s="33" t="s">
        <v>13</v>
      </c>
      <c r="C17" s="33" t="s">
        <v>161</v>
      </c>
      <c r="D17" s="33" t="s">
        <v>26</v>
      </c>
      <c r="E17" s="33">
        <v>710</v>
      </c>
      <c r="F17" s="34" t="s">
        <v>162</v>
      </c>
      <c r="G17" s="34" t="s">
        <v>236</v>
      </c>
      <c r="H17" s="33" t="s">
        <v>158</v>
      </c>
      <c r="I17" s="39">
        <v>43.997999999999998</v>
      </c>
      <c r="J17" s="56"/>
      <c r="K17" s="39">
        <f t="shared" si="1"/>
        <v>0</v>
      </c>
    </row>
    <row r="18" spans="1:11" ht="45" x14ac:dyDescent="0.25">
      <c r="A18" s="19"/>
      <c r="B18" s="33" t="s">
        <v>13</v>
      </c>
      <c r="C18" s="33" t="s">
        <v>163</v>
      </c>
      <c r="D18" s="33" t="s">
        <v>26</v>
      </c>
      <c r="E18" s="33">
        <v>711</v>
      </c>
      <c r="F18" s="34" t="s">
        <v>164</v>
      </c>
      <c r="G18" s="34" t="s">
        <v>374</v>
      </c>
      <c r="H18" s="33" t="s">
        <v>165</v>
      </c>
      <c r="I18" s="39">
        <v>7.5</v>
      </c>
      <c r="J18" s="56"/>
      <c r="K18" s="39">
        <f t="shared" si="1"/>
        <v>0</v>
      </c>
    </row>
    <row r="19" spans="1:11" ht="105" x14ac:dyDescent="0.25">
      <c r="A19" s="19"/>
      <c r="B19" s="33" t="s">
        <v>13</v>
      </c>
      <c r="C19" s="33" t="s">
        <v>166</v>
      </c>
      <c r="D19" s="33" t="s">
        <v>26</v>
      </c>
      <c r="E19" s="33">
        <v>712</v>
      </c>
      <c r="F19" s="34" t="s">
        <v>167</v>
      </c>
      <c r="G19" s="34" t="s">
        <v>238</v>
      </c>
      <c r="H19" s="33" t="s">
        <v>158</v>
      </c>
      <c r="I19" s="39">
        <v>7.3529999999999998</v>
      </c>
      <c r="J19" s="56"/>
      <c r="K19" s="39">
        <f t="shared" si="1"/>
        <v>0</v>
      </c>
    </row>
    <row r="20" spans="1:11" ht="105" x14ac:dyDescent="0.25">
      <c r="A20" s="19"/>
      <c r="B20" s="33" t="s">
        <v>13</v>
      </c>
      <c r="C20" s="33" t="s">
        <v>168</v>
      </c>
      <c r="D20" s="33" t="s">
        <v>26</v>
      </c>
      <c r="E20" s="33">
        <v>713</v>
      </c>
      <c r="F20" s="34" t="s">
        <v>169</v>
      </c>
      <c r="G20" s="34" t="s">
        <v>239</v>
      </c>
      <c r="H20" s="33" t="s">
        <v>158</v>
      </c>
      <c r="I20" s="39">
        <v>40.020000000000003</v>
      </c>
      <c r="J20" s="56"/>
      <c r="K20" s="39">
        <f t="shared" si="1"/>
        <v>0</v>
      </c>
    </row>
    <row r="21" spans="1:11" ht="60" x14ac:dyDescent="0.25">
      <c r="A21" s="19"/>
      <c r="B21" s="33" t="s">
        <v>13</v>
      </c>
      <c r="C21" s="33" t="s">
        <v>121</v>
      </c>
      <c r="D21" s="33" t="s">
        <v>26</v>
      </c>
      <c r="E21" s="33">
        <v>714</v>
      </c>
      <c r="F21" s="34" t="s">
        <v>170</v>
      </c>
      <c r="G21" s="34" t="s">
        <v>240</v>
      </c>
      <c r="H21" s="33" t="s">
        <v>155</v>
      </c>
      <c r="I21" s="39">
        <v>3.4</v>
      </c>
      <c r="J21" s="56"/>
      <c r="K21" s="39">
        <f t="shared" si="1"/>
        <v>0</v>
      </c>
    </row>
    <row r="22" spans="1:11" ht="90" x14ac:dyDescent="0.25">
      <c r="A22" s="19"/>
      <c r="B22" s="33" t="s">
        <v>13</v>
      </c>
      <c r="C22" s="33" t="s">
        <v>62</v>
      </c>
      <c r="D22" s="33" t="s">
        <v>26</v>
      </c>
      <c r="E22" s="33">
        <v>715</v>
      </c>
      <c r="F22" s="34" t="s">
        <v>171</v>
      </c>
      <c r="G22" s="34" t="s">
        <v>240</v>
      </c>
      <c r="H22" s="33" t="s">
        <v>155</v>
      </c>
      <c r="I22" s="39">
        <v>3.4</v>
      </c>
      <c r="J22" s="56"/>
      <c r="K22" s="39">
        <f t="shared" si="1"/>
        <v>0</v>
      </c>
    </row>
    <row r="23" spans="1:11" x14ac:dyDescent="0.25">
      <c r="A23" s="19"/>
      <c r="B23" s="40" t="s">
        <v>19</v>
      </c>
      <c r="C23" s="41"/>
      <c r="D23" s="41"/>
      <c r="E23" s="41"/>
      <c r="F23" s="42"/>
      <c r="G23" s="42"/>
      <c r="H23" s="41"/>
      <c r="I23" s="43"/>
      <c r="J23" s="43"/>
      <c r="K23" s="44">
        <f>SUM(K14:K22)</f>
        <v>0</v>
      </c>
    </row>
    <row r="24" spans="1:11" ht="90" x14ac:dyDescent="0.25">
      <c r="A24" s="19"/>
      <c r="B24" s="33" t="s">
        <v>35</v>
      </c>
      <c r="C24" s="33" t="s">
        <v>172</v>
      </c>
      <c r="D24" s="33" t="s">
        <v>26</v>
      </c>
      <c r="E24" s="33">
        <v>716</v>
      </c>
      <c r="F24" s="34" t="s">
        <v>173</v>
      </c>
      <c r="G24" s="34" t="s">
        <v>241</v>
      </c>
      <c r="H24" s="33" t="s">
        <v>158</v>
      </c>
      <c r="I24" s="39">
        <v>4.6840000000000002</v>
      </c>
      <c r="J24" s="56"/>
      <c r="K24" s="39">
        <f t="shared" ref="K24:K25" si="2">I24*J24</f>
        <v>0</v>
      </c>
    </row>
    <row r="25" spans="1:11" ht="60" x14ac:dyDescent="0.25">
      <c r="A25" s="19"/>
      <c r="B25" s="33" t="s">
        <v>35</v>
      </c>
      <c r="C25" s="33" t="s">
        <v>174</v>
      </c>
      <c r="D25" s="33" t="s">
        <v>26</v>
      </c>
      <c r="E25" s="33">
        <v>717</v>
      </c>
      <c r="F25" s="34" t="s">
        <v>175</v>
      </c>
      <c r="G25" s="34" t="s">
        <v>242</v>
      </c>
      <c r="H25" s="33" t="s">
        <v>158</v>
      </c>
      <c r="I25" s="39">
        <v>1.71</v>
      </c>
      <c r="J25" s="56"/>
      <c r="K25" s="39">
        <f t="shared" si="2"/>
        <v>0</v>
      </c>
    </row>
    <row r="26" spans="1:11" x14ac:dyDescent="0.25">
      <c r="A26" s="19"/>
      <c r="B26" s="40" t="s">
        <v>37</v>
      </c>
      <c r="C26" s="41"/>
      <c r="D26" s="41"/>
      <c r="E26" s="41"/>
      <c r="F26" s="42"/>
      <c r="G26" s="42"/>
      <c r="H26" s="41"/>
      <c r="I26" s="43"/>
      <c r="J26" s="43"/>
      <c r="K26" s="44">
        <f>SUM(K24:K25)</f>
        <v>0</v>
      </c>
    </row>
    <row r="27" spans="1:11" ht="90" x14ac:dyDescent="0.25">
      <c r="A27" s="19"/>
      <c r="B27" s="33" t="s">
        <v>176</v>
      </c>
      <c r="C27" s="33" t="s">
        <v>177</v>
      </c>
      <c r="D27" s="33" t="s">
        <v>26</v>
      </c>
      <c r="E27" s="33">
        <v>718</v>
      </c>
      <c r="F27" s="34" t="s">
        <v>178</v>
      </c>
      <c r="G27" s="34" t="s">
        <v>243</v>
      </c>
      <c r="H27" s="33" t="s">
        <v>158</v>
      </c>
      <c r="I27" s="39">
        <v>0.73399999999999999</v>
      </c>
      <c r="J27" s="56"/>
      <c r="K27" s="39">
        <f t="shared" ref="K27:K29" si="3">I27*J27</f>
        <v>0</v>
      </c>
    </row>
    <row r="28" spans="1:11" ht="90" x14ac:dyDescent="0.25">
      <c r="A28" s="19"/>
      <c r="B28" s="33" t="s">
        <v>176</v>
      </c>
      <c r="C28" s="33" t="s">
        <v>179</v>
      </c>
      <c r="D28" s="33" t="s">
        <v>26</v>
      </c>
      <c r="E28" s="33">
        <v>719</v>
      </c>
      <c r="F28" s="34" t="s">
        <v>180</v>
      </c>
      <c r="G28" s="34" t="s">
        <v>244</v>
      </c>
      <c r="H28" s="33" t="s">
        <v>158</v>
      </c>
      <c r="I28" s="39">
        <v>0.51200000000000001</v>
      </c>
      <c r="J28" s="56"/>
      <c r="K28" s="39">
        <f t="shared" si="3"/>
        <v>0</v>
      </c>
    </row>
    <row r="29" spans="1:11" ht="105" x14ac:dyDescent="0.25">
      <c r="A29" s="19"/>
      <c r="B29" s="33" t="s">
        <v>176</v>
      </c>
      <c r="C29" s="33" t="s">
        <v>181</v>
      </c>
      <c r="D29" s="33" t="s">
        <v>26</v>
      </c>
      <c r="E29" s="33">
        <v>720</v>
      </c>
      <c r="F29" s="34" t="s">
        <v>182</v>
      </c>
      <c r="G29" s="34" t="s">
        <v>245</v>
      </c>
      <c r="H29" s="33" t="s">
        <v>155</v>
      </c>
      <c r="I29" s="39">
        <v>22.5</v>
      </c>
      <c r="J29" s="56"/>
      <c r="K29" s="39">
        <f t="shared" si="3"/>
        <v>0</v>
      </c>
    </row>
    <row r="30" spans="1:11" x14ac:dyDescent="0.25">
      <c r="A30" s="19"/>
      <c r="B30" s="40" t="s">
        <v>303</v>
      </c>
      <c r="C30" s="41"/>
      <c r="D30" s="41"/>
      <c r="E30" s="41"/>
      <c r="F30" s="42"/>
      <c r="G30" s="42"/>
      <c r="H30" s="41"/>
      <c r="I30" s="43"/>
      <c r="J30" s="43"/>
      <c r="K30" s="44">
        <f>SUM(K27:K29)</f>
        <v>0</v>
      </c>
    </row>
    <row r="31" spans="1:11" ht="105" x14ac:dyDescent="0.25">
      <c r="A31" s="19"/>
      <c r="B31" s="33" t="s">
        <v>21</v>
      </c>
      <c r="C31" s="33" t="s">
        <v>49</v>
      </c>
      <c r="D31" s="33" t="s">
        <v>26</v>
      </c>
      <c r="E31" s="33">
        <v>721</v>
      </c>
      <c r="F31" s="34" t="s">
        <v>183</v>
      </c>
      <c r="G31" s="34" t="s">
        <v>246</v>
      </c>
      <c r="H31" s="33" t="s">
        <v>155</v>
      </c>
      <c r="I31" s="39">
        <v>22.5</v>
      </c>
      <c r="J31" s="56"/>
      <c r="K31" s="39">
        <f>I31*J31</f>
        <v>0</v>
      </c>
    </row>
    <row r="32" spans="1:11" x14ac:dyDescent="0.25">
      <c r="A32" s="19"/>
      <c r="B32" s="40" t="s">
        <v>25</v>
      </c>
      <c r="C32" s="41"/>
      <c r="D32" s="41"/>
      <c r="E32" s="41"/>
      <c r="F32" s="42"/>
      <c r="G32" s="42"/>
      <c r="H32" s="41"/>
      <c r="I32" s="43"/>
      <c r="J32" s="43"/>
      <c r="K32" s="44">
        <f>SUM(K31)</f>
        <v>0</v>
      </c>
    </row>
    <row r="33" spans="1:11" ht="45" x14ac:dyDescent="0.25">
      <c r="A33" s="19"/>
      <c r="B33" s="33" t="s">
        <v>184</v>
      </c>
      <c r="C33" s="33" t="s">
        <v>185</v>
      </c>
      <c r="D33" s="33" t="s">
        <v>26</v>
      </c>
      <c r="E33" s="33">
        <v>722</v>
      </c>
      <c r="F33" s="34" t="s">
        <v>186</v>
      </c>
      <c r="G33" s="34" t="s">
        <v>247</v>
      </c>
      <c r="H33" s="33" t="s">
        <v>150</v>
      </c>
      <c r="I33" s="39">
        <v>2</v>
      </c>
      <c r="J33" s="56"/>
      <c r="K33" s="39">
        <f t="shared" ref="K33:K49" si="4">I33*J33</f>
        <v>0</v>
      </c>
    </row>
    <row r="34" spans="1:11" ht="90" x14ac:dyDescent="0.25">
      <c r="A34" s="19"/>
      <c r="B34" s="33" t="s">
        <v>184</v>
      </c>
      <c r="C34" s="33" t="s">
        <v>187</v>
      </c>
      <c r="D34" s="33" t="s">
        <v>26</v>
      </c>
      <c r="E34" s="33">
        <v>723</v>
      </c>
      <c r="F34" s="34" t="s">
        <v>188</v>
      </c>
      <c r="G34" s="34" t="s">
        <v>248</v>
      </c>
      <c r="H34" s="33" t="s">
        <v>165</v>
      </c>
      <c r="I34" s="39">
        <v>41</v>
      </c>
      <c r="J34" s="56"/>
      <c r="K34" s="39">
        <f t="shared" si="4"/>
        <v>0</v>
      </c>
    </row>
    <row r="35" spans="1:11" ht="90" x14ac:dyDescent="0.25">
      <c r="A35" s="19"/>
      <c r="B35" s="33" t="s">
        <v>184</v>
      </c>
      <c r="C35" s="33" t="s">
        <v>189</v>
      </c>
      <c r="D35" s="33" t="s">
        <v>26</v>
      </c>
      <c r="E35" s="33">
        <v>724</v>
      </c>
      <c r="F35" s="34" t="s">
        <v>190</v>
      </c>
      <c r="G35" s="34" t="s">
        <v>249</v>
      </c>
      <c r="H35" s="33" t="s">
        <v>165</v>
      </c>
      <c r="I35" s="39">
        <v>3.5</v>
      </c>
      <c r="J35" s="56"/>
      <c r="K35" s="39">
        <f t="shared" si="4"/>
        <v>0</v>
      </c>
    </row>
    <row r="36" spans="1:11" ht="30" x14ac:dyDescent="0.25">
      <c r="A36" s="19"/>
      <c r="B36" s="33" t="s">
        <v>184</v>
      </c>
      <c r="C36" s="33" t="s">
        <v>191</v>
      </c>
      <c r="D36" s="33" t="s">
        <v>26</v>
      </c>
      <c r="E36" s="33">
        <v>725</v>
      </c>
      <c r="F36" s="34" t="s">
        <v>192</v>
      </c>
      <c r="G36" s="34" t="s">
        <v>247</v>
      </c>
      <c r="H36" s="33" t="s">
        <v>150</v>
      </c>
      <c r="I36" s="39">
        <v>2</v>
      </c>
      <c r="J36" s="56"/>
      <c r="K36" s="39">
        <f t="shared" si="4"/>
        <v>0</v>
      </c>
    </row>
    <row r="37" spans="1:11" ht="105" x14ac:dyDescent="0.25">
      <c r="A37" s="19"/>
      <c r="B37" s="33" t="s">
        <v>184</v>
      </c>
      <c r="C37" s="33" t="s">
        <v>193</v>
      </c>
      <c r="D37" s="33" t="s">
        <v>26</v>
      </c>
      <c r="E37" s="33">
        <v>726</v>
      </c>
      <c r="F37" s="34" t="s">
        <v>194</v>
      </c>
      <c r="G37" s="34" t="s">
        <v>250</v>
      </c>
      <c r="H37" s="33" t="s">
        <v>165</v>
      </c>
      <c r="I37" s="39">
        <v>20.5</v>
      </c>
      <c r="J37" s="56"/>
      <c r="K37" s="39">
        <f t="shared" si="4"/>
        <v>0</v>
      </c>
    </row>
    <row r="38" spans="1:11" ht="45" x14ac:dyDescent="0.25">
      <c r="A38" s="19"/>
      <c r="B38" s="33" t="s">
        <v>184</v>
      </c>
      <c r="C38" s="33" t="s">
        <v>195</v>
      </c>
      <c r="D38" s="33" t="s">
        <v>51</v>
      </c>
      <c r="E38" s="33">
        <v>727</v>
      </c>
      <c r="F38" s="34" t="s">
        <v>196</v>
      </c>
      <c r="G38" s="34" t="s">
        <v>229</v>
      </c>
      <c r="H38" s="33" t="s">
        <v>150</v>
      </c>
      <c r="I38" s="39">
        <v>3</v>
      </c>
      <c r="J38" s="56"/>
      <c r="K38" s="39">
        <f t="shared" si="4"/>
        <v>0</v>
      </c>
    </row>
    <row r="39" spans="1:11" ht="30" x14ac:dyDescent="0.25">
      <c r="A39" s="19"/>
      <c r="B39" s="33" t="s">
        <v>184</v>
      </c>
      <c r="C39" s="33" t="s">
        <v>195</v>
      </c>
      <c r="D39" s="33" t="s">
        <v>65</v>
      </c>
      <c r="E39" s="33">
        <v>728</v>
      </c>
      <c r="F39" s="34" t="s">
        <v>197</v>
      </c>
      <c r="G39" s="34" t="s">
        <v>229</v>
      </c>
      <c r="H39" s="33" t="s">
        <v>150</v>
      </c>
      <c r="I39" s="39">
        <v>3</v>
      </c>
      <c r="J39" s="56"/>
      <c r="K39" s="39">
        <f t="shared" si="4"/>
        <v>0</v>
      </c>
    </row>
    <row r="40" spans="1:11" ht="30" x14ac:dyDescent="0.25">
      <c r="A40" s="19"/>
      <c r="B40" s="33" t="s">
        <v>184</v>
      </c>
      <c r="C40" s="33" t="s">
        <v>198</v>
      </c>
      <c r="D40" s="33" t="s">
        <v>26</v>
      </c>
      <c r="E40" s="33">
        <v>729</v>
      </c>
      <c r="F40" s="34" t="s">
        <v>199</v>
      </c>
      <c r="G40" s="34" t="s">
        <v>251</v>
      </c>
      <c r="H40" s="33" t="s">
        <v>150</v>
      </c>
      <c r="I40" s="39">
        <v>6</v>
      </c>
      <c r="J40" s="56"/>
      <c r="K40" s="39">
        <f t="shared" si="4"/>
        <v>0</v>
      </c>
    </row>
    <row r="41" spans="1:11" ht="45" x14ac:dyDescent="0.25">
      <c r="A41" s="19"/>
      <c r="B41" s="33" t="s">
        <v>184</v>
      </c>
      <c r="C41" s="33" t="s">
        <v>200</v>
      </c>
      <c r="D41" s="33" t="s">
        <v>26</v>
      </c>
      <c r="E41" s="33">
        <v>730</v>
      </c>
      <c r="F41" s="34" t="s">
        <v>201</v>
      </c>
      <c r="G41" s="34" t="s">
        <v>252</v>
      </c>
      <c r="H41" s="33" t="s">
        <v>150</v>
      </c>
      <c r="I41" s="39">
        <v>2</v>
      </c>
      <c r="J41" s="56"/>
      <c r="K41" s="39">
        <f t="shared" si="4"/>
        <v>0</v>
      </c>
    </row>
    <row r="42" spans="1:11" ht="75" x14ac:dyDescent="0.25">
      <c r="A42" s="19"/>
      <c r="B42" s="33" t="s">
        <v>184</v>
      </c>
      <c r="C42" s="33" t="s">
        <v>202</v>
      </c>
      <c r="D42" s="33" t="s">
        <v>26</v>
      </c>
      <c r="E42" s="33">
        <v>731</v>
      </c>
      <c r="F42" s="34" t="s">
        <v>203</v>
      </c>
      <c r="G42" s="34" t="s">
        <v>250</v>
      </c>
      <c r="H42" s="33" t="s">
        <v>165</v>
      </c>
      <c r="I42" s="39">
        <v>20.5</v>
      </c>
      <c r="J42" s="56"/>
      <c r="K42" s="39">
        <f t="shared" si="4"/>
        <v>0</v>
      </c>
    </row>
    <row r="43" spans="1:11" ht="60" x14ac:dyDescent="0.25">
      <c r="A43" s="19"/>
      <c r="B43" s="33" t="s">
        <v>184</v>
      </c>
      <c r="C43" s="33" t="s">
        <v>204</v>
      </c>
      <c r="D43" s="33" t="s">
        <v>26</v>
      </c>
      <c r="E43" s="33">
        <v>732</v>
      </c>
      <c r="F43" s="34" t="s">
        <v>205</v>
      </c>
      <c r="G43" s="34" t="s">
        <v>247</v>
      </c>
      <c r="H43" s="33" t="s">
        <v>150</v>
      </c>
      <c r="I43" s="39">
        <v>2</v>
      </c>
      <c r="J43" s="56"/>
      <c r="K43" s="39">
        <f t="shared" si="4"/>
        <v>0</v>
      </c>
    </row>
    <row r="44" spans="1:11" ht="90" x14ac:dyDescent="0.25">
      <c r="A44" s="19"/>
      <c r="B44" s="33" t="s">
        <v>184</v>
      </c>
      <c r="C44" s="33" t="s">
        <v>206</v>
      </c>
      <c r="D44" s="33" t="s">
        <v>26</v>
      </c>
      <c r="E44" s="33">
        <v>733</v>
      </c>
      <c r="F44" s="34" t="s">
        <v>207</v>
      </c>
      <c r="G44" s="34" t="s">
        <v>252</v>
      </c>
      <c r="H44" s="33" t="s">
        <v>150</v>
      </c>
      <c r="I44" s="39">
        <v>2</v>
      </c>
      <c r="J44" s="56"/>
      <c r="K44" s="39">
        <f t="shared" si="4"/>
        <v>0</v>
      </c>
    </row>
    <row r="45" spans="1:11" ht="75" x14ac:dyDescent="0.25">
      <c r="A45" s="19"/>
      <c r="B45" s="33" t="s">
        <v>184</v>
      </c>
      <c r="C45" s="33" t="s">
        <v>208</v>
      </c>
      <c r="D45" s="33" t="s">
        <v>26</v>
      </c>
      <c r="E45" s="33">
        <v>734</v>
      </c>
      <c r="F45" s="34" t="s">
        <v>209</v>
      </c>
      <c r="G45" s="34" t="s">
        <v>253</v>
      </c>
      <c r="H45" s="33" t="s">
        <v>150</v>
      </c>
      <c r="I45" s="39">
        <v>1</v>
      </c>
      <c r="J45" s="56"/>
      <c r="K45" s="39">
        <f t="shared" si="4"/>
        <v>0</v>
      </c>
    </row>
    <row r="46" spans="1:11" ht="45" x14ac:dyDescent="0.25">
      <c r="A46" s="19"/>
      <c r="B46" s="33" t="s">
        <v>184</v>
      </c>
      <c r="C46" s="33" t="s">
        <v>210</v>
      </c>
      <c r="D46" s="33" t="s">
        <v>26</v>
      </c>
      <c r="E46" s="33">
        <v>735</v>
      </c>
      <c r="F46" s="34" t="s">
        <v>211</v>
      </c>
      <c r="G46" s="34" t="s">
        <v>113</v>
      </c>
      <c r="H46" s="33" t="s">
        <v>150</v>
      </c>
      <c r="I46" s="39">
        <v>1</v>
      </c>
      <c r="J46" s="56"/>
      <c r="K46" s="39">
        <f t="shared" si="4"/>
        <v>0</v>
      </c>
    </row>
    <row r="47" spans="1:11" ht="45" x14ac:dyDescent="0.25">
      <c r="A47" s="19"/>
      <c r="B47" s="33" t="s">
        <v>184</v>
      </c>
      <c r="C47" s="33" t="s">
        <v>212</v>
      </c>
      <c r="D47" s="33" t="s">
        <v>26</v>
      </c>
      <c r="E47" s="33">
        <v>736</v>
      </c>
      <c r="F47" s="34" t="s">
        <v>213</v>
      </c>
      <c r="G47" s="34" t="s">
        <v>113</v>
      </c>
      <c r="H47" s="33" t="s">
        <v>150</v>
      </c>
      <c r="I47" s="39">
        <v>1</v>
      </c>
      <c r="J47" s="56"/>
      <c r="K47" s="39">
        <f t="shared" si="4"/>
        <v>0</v>
      </c>
    </row>
    <row r="48" spans="1:11" ht="30" x14ac:dyDescent="0.25">
      <c r="A48" s="19"/>
      <c r="B48" s="33" t="s">
        <v>184</v>
      </c>
      <c r="C48" s="33" t="s">
        <v>214</v>
      </c>
      <c r="D48" s="33" t="s">
        <v>26</v>
      </c>
      <c r="E48" s="33">
        <v>737</v>
      </c>
      <c r="F48" s="34" t="s">
        <v>215</v>
      </c>
      <c r="G48" s="34" t="s">
        <v>228</v>
      </c>
      <c r="H48" s="33" t="s">
        <v>216</v>
      </c>
      <c r="I48" s="39">
        <v>4</v>
      </c>
      <c r="J48" s="56"/>
      <c r="K48" s="39">
        <f t="shared" si="4"/>
        <v>0</v>
      </c>
    </row>
    <row r="49" spans="1:11" ht="30" x14ac:dyDescent="0.25">
      <c r="A49" s="19"/>
      <c r="B49" s="33" t="s">
        <v>184</v>
      </c>
      <c r="C49" s="33" t="s">
        <v>217</v>
      </c>
      <c r="D49" s="33" t="s">
        <v>26</v>
      </c>
      <c r="E49" s="33">
        <v>738</v>
      </c>
      <c r="F49" s="34" t="s">
        <v>218</v>
      </c>
      <c r="G49" s="34" t="s">
        <v>228</v>
      </c>
      <c r="H49" s="33" t="s">
        <v>216</v>
      </c>
      <c r="I49" s="39">
        <v>4</v>
      </c>
      <c r="J49" s="56"/>
      <c r="K49" s="39">
        <f t="shared" si="4"/>
        <v>0</v>
      </c>
    </row>
    <row r="50" spans="1:11" x14ac:dyDescent="0.25">
      <c r="A50" s="19"/>
      <c r="B50" s="40" t="s">
        <v>304</v>
      </c>
      <c r="C50" s="41"/>
      <c r="D50" s="41"/>
      <c r="E50" s="41"/>
      <c r="F50" s="42"/>
      <c r="G50" s="42"/>
      <c r="H50" s="41"/>
      <c r="I50" s="43"/>
      <c r="J50" s="43"/>
      <c r="K50" s="44">
        <f>SUM(K33:K49)</f>
        <v>0</v>
      </c>
    </row>
    <row r="51" spans="1:11" ht="45" x14ac:dyDescent="0.25">
      <c r="A51" s="19"/>
      <c r="B51" s="33" t="s">
        <v>16</v>
      </c>
      <c r="C51" s="33" t="s">
        <v>219</v>
      </c>
      <c r="D51" s="33" t="s">
        <v>26</v>
      </c>
      <c r="E51" s="33">
        <v>739</v>
      </c>
      <c r="F51" s="34" t="s">
        <v>220</v>
      </c>
      <c r="G51" s="34" t="s">
        <v>254</v>
      </c>
      <c r="H51" s="33" t="s">
        <v>165</v>
      </c>
      <c r="I51" s="39">
        <v>9.5</v>
      </c>
      <c r="J51" s="56"/>
      <c r="K51" s="39">
        <f t="shared" ref="K51:K54" si="5">I51*J51</f>
        <v>0</v>
      </c>
    </row>
    <row r="52" spans="1:11" ht="60" x14ac:dyDescent="0.25">
      <c r="A52" s="19"/>
      <c r="B52" s="33" t="s">
        <v>16</v>
      </c>
      <c r="C52" s="33" t="s">
        <v>221</v>
      </c>
      <c r="D52" s="33" t="s">
        <v>26</v>
      </c>
      <c r="E52" s="33">
        <v>740</v>
      </c>
      <c r="F52" s="34" t="s">
        <v>222</v>
      </c>
      <c r="G52" s="34" t="s">
        <v>254</v>
      </c>
      <c r="H52" s="33" t="s">
        <v>165</v>
      </c>
      <c r="I52" s="39">
        <v>9.5</v>
      </c>
      <c r="J52" s="56"/>
      <c r="K52" s="39">
        <f t="shared" si="5"/>
        <v>0</v>
      </c>
    </row>
    <row r="53" spans="1:11" ht="165" x14ac:dyDescent="0.25">
      <c r="A53" s="19"/>
      <c r="B53" s="33" t="s">
        <v>16</v>
      </c>
      <c r="C53" s="33" t="s">
        <v>223</v>
      </c>
      <c r="D53" s="33" t="s">
        <v>51</v>
      </c>
      <c r="E53" s="33">
        <v>741</v>
      </c>
      <c r="F53" s="34" t="s">
        <v>224</v>
      </c>
      <c r="G53" s="34" t="s">
        <v>255</v>
      </c>
      <c r="H53" s="33" t="s">
        <v>158</v>
      </c>
      <c r="I53" s="39">
        <v>2.57</v>
      </c>
      <c r="J53" s="56"/>
      <c r="K53" s="39">
        <f t="shared" si="5"/>
        <v>0</v>
      </c>
    </row>
    <row r="54" spans="1:11" ht="120" x14ac:dyDescent="0.25">
      <c r="A54" s="19"/>
      <c r="B54" s="33" t="s">
        <v>16</v>
      </c>
      <c r="C54" s="33" t="s">
        <v>223</v>
      </c>
      <c r="D54" s="33" t="s">
        <v>65</v>
      </c>
      <c r="E54" s="33">
        <v>742</v>
      </c>
      <c r="F54" s="34" t="s">
        <v>225</v>
      </c>
      <c r="G54" s="34" t="s">
        <v>256</v>
      </c>
      <c r="H54" s="33" t="s">
        <v>158</v>
      </c>
      <c r="I54" s="39">
        <v>1.71</v>
      </c>
      <c r="J54" s="56"/>
      <c r="K54" s="39">
        <f t="shared" si="5"/>
        <v>0</v>
      </c>
    </row>
    <row r="55" spans="1:11" x14ac:dyDescent="0.25">
      <c r="A55" s="20"/>
      <c r="B55" s="40" t="s">
        <v>20</v>
      </c>
      <c r="C55" s="41"/>
      <c r="D55" s="41"/>
      <c r="E55" s="41"/>
      <c r="F55" s="42"/>
      <c r="G55" s="42"/>
      <c r="H55" s="41"/>
      <c r="I55" s="43"/>
      <c r="J55" s="43"/>
      <c r="K55" s="44">
        <f>SUM(K51:K54)</f>
        <v>0</v>
      </c>
    </row>
    <row r="56" spans="1:11" x14ac:dyDescent="0.25">
      <c r="A56" s="45" t="s">
        <v>257</v>
      </c>
      <c r="B56" s="46"/>
      <c r="C56" s="46"/>
      <c r="D56" s="46"/>
      <c r="E56" s="46"/>
      <c r="F56" s="47"/>
      <c r="G56" s="47"/>
      <c r="H56" s="46"/>
      <c r="I56" s="48"/>
      <c r="J56" s="48"/>
      <c r="K56" s="49">
        <f>SUM(K55,K50,K32,K30,K26,K23,K13)</f>
        <v>0</v>
      </c>
    </row>
    <row r="57" spans="1:11" ht="60" x14ac:dyDescent="0.25">
      <c r="A57" s="18" t="s">
        <v>305</v>
      </c>
      <c r="B57" s="33" t="s">
        <v>12</v>
      </c>
      <c r="C57" s="33" t="s">
        <v>314</v>
      </c>
      <c r="D57" s="33" t="s">
        <v>51</v>
      </c>
      <c r="E57" s="33">
        <v>616</v>
      </c>
      <c r="F57" s="34" t="s">
        <v>47</v>
      </c>
      <c r="G57" s="34" t="s">
        <v>271</v>
      </c>
      <c r="H57" s="33" t="s">
        <v>39</v>
      </c>
      <c r="I57" s="39">
        <v>1.2</v>
      </c>
      <c r="J57" s="56"/>
      <c r="K57" s="39">
        <f t="shared" ref="K57:K61" si="6">I57*J57</f>
        <v>0</v>
      </c>
    </row>
    <row r="58" spans="1:11" ht="60" x14ac:dyDescent="0.25">
      <c r="A58" s="19"/>
      <c r="B58" s="33" t="s">
        <v>12</v>
      </c>
      <c r="C58" s="33" t="s">
        <v>314</v>
      </c>
      <c r="D58" s="33" t="s">
        <v>65</v>
      </c>
      <c r="E58" s="33">
        <v>620</v>
      </c>
      <c r="F58" s="34" t="s">
        <v>47</v>
      </c>
      <c r="G58" s="34" t="s">
        <v>309</v>
      </c>
      <c r="H58" s="33" t="s">
        <v>39</v>
      </c>
      <c r="I58" s="39">
        <v>21.849999999999998</v>
      </c>
      <c r="J58" s="56"/>
      <c r="K58" s="39">
        <f t="shared" si="6"/>
        <v>0</v>
      </c>
    </row>
    <row r="59" spans="1:11" ht="60" x14ac:dyDescent="0.25">
      <c r="A59" s="19"/>
      <c r="B59" s="33" t="s">
        <v>12</v>
      </c>
      <c r="C59" s="33" t="s">
        <v>314</v>
      </c>
      <c r="D59" s="33" t="s">
        <v>66</v>
      </c>
      <c r="E59" s="33">
        <v>639</v>
      </c>
      <c r="F59" s="34" t="s">
        <v>47</v>
      </c>
      <c r="G59" s="34" t="s">
        <v>272</v>
      </c>
      <c r="H59" s="33" t="s">
        <v>39</v>
      </c>
      <c r="I59" s="39">
        <v>31.349999999999998</v>
      </c>
      <c r="J59" s="56"/>
      <c r="K59" s="39">
        <f t="shared" si="6"/>
        <v>0</v>
      </c>
    </row>
    <row r="60" spans="1:11" ht="45" x14ac:dyDescent="0.25">
      <c r="A60" s="19"/>
      <c r="B60" s="33" t="s">
        <v>12</v>
      </c>
      <c r="C60" s="33" t="s">
        <v>315</v>
      </c>
      <c r="D60" s="33" t="s">
        <v>26</v>
      </c>
      <c r="E60" s="33">
        <v>613</v>
      </c>
      <c r="F60" s="34" t="s">
        <v>74</v>
      </c>
      <c r="G60" s="34" t="s">
        <v>273</v>
      </c>
      <c r="H60" s="33" t="s">
        <v>39</v>
      </c>
      <c r="I60" s="39">
        <v>0.96</v>
      </c>
      <c r="J60" s="56"/>
      <c r="K60" s="39">
        <f t="shared" si="6"/>
        <v>0</v>
      </c>
    </row>
    <row r="61" spans="1:11" ht="45" x14ac:dyDescent="0.25">
      <c r="A61" s="19"/>
      <c r="B61" s="33" t="s">
        <v>12</v>
      </c>
      <c r="C61" s="33" t="s">
        <v>313</v>
      </c>
      <c r="D61" s="33" t="s">
        <v>26</v>
      </c>
      <c r="E61" s="33">
        <v>605</v>
      </c>
      <c r="F61" s="34" t="s">
        <v>83</v>
      </c>
      <c r="G61" s="34" t="s">
        <v>274</v>
      </c>
      <c r="H61" s="33" t="s">
        <v>39</v>
      </c>
      <c r="I61" s="39">
        <v>1.966</v>
      </c>
      <c r="J61" s="56"/>
      <c r="K61" s="39">
        <f t="shared" si="6"/>
        <v>0</v>
      </c>
    </row>
    <row r="62" spans="1:11" x14ac:dyDescent="0.25">
      <c r="A62" s="19"/>
      <c r="B62" s="40" t="s">
        <v>18</v>
      </c>
      <c r="C62" s="41"/>
      <c r="D62" s="41"/>
      <c r="E62" s="41"/>
      <c r="F62" s="42"/>
      <c r="G62" s="42"/>
      <c r="H62" s="41"/>
      <c r="I62" s="43"/>
      <c r="J62" s="43"/>
      <c r="K62" s="44">
        <f>SUM(K57:K61)</f>
        <v>0</v>
      </c>
    </row>
    <row r="63" spans="1:11" x14ac:dyDescent="0.25">
      <c r="A63" s="19"/>
      <c r="B63" s="33" t="s">
        <v>13</v>
      </c>
      <c r="C63" s="33" t="s">
        <v>153</v>
      </c>
      <c r="D63" s="33" t="s">
        <v>26</v>
      </c>
      <c r="E63" s="33">
        <v>617</v>
      </c>
      <c r="F63" s="34" t="s">
        <v>307</v>
      </c>
      <c r="G63" s="34" t="s">
        <v>310</v>
      </c>
      <c r="H63" s="33" t="s">
        <v>14</v>
      </c>
      <c r="I63" s="39">
        <v>46</v>
      </c>
      <c r="J63" s="56"/>
      <c r="K63" s="39">
        <f t="shared" ref="K63:K80" si="7">I63*J63</f>
        <v>0</v>
      </c>
    </row>
    <row r="64" spans="1:11" ht="30" x14ac:dyDescent="0.25">
      <c r="A64" s="19"/>
      <c r="B64" s="33" t="s">
        <v>13</v>
      </c>
      <c r="C64" s="33" t="s">
        <v>127</v>
      </c>
      <c r="D64" s="33" t="s">
        <v>26</v>
      </c>
      <c r="E64" s="33">
        <v>611</v>
      </c>
      <c r="F64" s="34" t="s">
        <v>128</v>
      </c>
      <c r="G64" s="34" t="s">
        <v>258</v>
      </c>
      <c r="H64" s="33" t="s">
        <v>22</v>
      </c>
      <c r="I64" s="39">
        <v>0.4</v>
      </c>
      <c r="J64" s="56"/>
      <c r="K64" s="39">
        <f t="shared" si="7"/>
        <v>0</v>
      </c>
    </row>
    <row r="65" spans="1:11" ht="30" x14ac:dyDescent="0.25">
      <c r="A65" s="19"/>
      <c r="B65" s="33" t="s">
        <v>13</v>
      </c>
      <c r="C65" s="33" t="s">
        <v>129</v>
      </c>
      <c r="D65" s="33" t="s">
        <v>26</v>
      </c>
      <c r="E65" s="33">
        <v>612</v>
      </c>
      <c r="F65" s="34" t="s">
        <v>130</v>
      </c>
      <c r="G65" s="34" t="s">
        <v>259</v>
      </c>
      <c r="H65" s="33" t="s">
        <v>73</v>
      </c>
      <c r="I65" s="39">
        <v>28.799999999999997</v>
      </c>
      <c r="J65" s="56"/>
      <c r="K65" s="39">
        <f t="shared" si="7"/>
        <v>0</v>
      </c>
    </row>
    <row r="66" spans="1:11" ht="30" x14ac:dyDescent="0.25">
      <c r="A66" s="19"/>
      <c r="B66" s="33" t="s">
        <v>13</v>
      </c>
      <c r="C66" s="33" t="s">
        <v>75</v>
      </c>
      <c r="D66" s="33" t="s">
        <v>51</v>
      </c>
      <c r="E66" s="33">
        <v>614</v>
      </c>
      <c r="F66" s="34" t="s">
        <v>76</v>
      </c>
      <c r="G66" s="34" t="s">
        <v>260</v>
      </c>
      <c r="H66" s="33" t="s">
        <v>22</v>
      </c>
      <c r="I66" s="39">
        <v>0.6</v>
      </c>
      <c r="J66" s="56"/>
      <c r="K66" s="39">
        <f t="shared" si="7"/>
        <v>0</v>
      </c>
    </row>
    <row r="67" spans="1:11" ht="30" x14ac:dyDescent="0.25">
      <c r="A67" s="19"/>
      <c r="B67" s="33" t="s">
        <v>13</v>
      </c>
      <c r="C67" s="33" t="s">
        <v>77</v>
      </c>
      <c r="D67" s="33" t="s">
        <v>90</v>
      </c>
      <c r="E67" s="33">
        <v>615</v>
      </c>
      <c r="F67" s="34" t="s">
        <v>78</v>
      </c>
      <c r="G67" s="34" t="s">
        <v>261</v>
      </c>
      <c r="H67" s="33" t="s">
        <v>73</v>
      </c>
      <c r="I67" s="39">
        <v>36</v>
      </c>
      <c r="J67" s="56"/>
      <c r="K67" s="39">
        <f t="shared" si="7"/>
        <v>0</v>
      </c>
    </row>
    <row r="68" spans="1:11" ht="30" x14ac:dyDescent="0.25">
      <c r="A68" s="19"/>
      <c r="B68" s="33" t="s">
        <v>13</v>
      </c>
      <c r="C68" s="33" t="s">
        <v>84</v>
      </c>
      <c r="D68" s="33" t="s">
        <v>26</v>
      </c>
      <c r="E68" s="33">
        <v>603</v>
      </c>
      <c r="F68" s="34" t="s">
        <v>85</v>
      </c>
      <c r="G68" s="34" t="s">
        <v>262</v>
      </c>
      <c r="H68" s="33" t="s">
        <v>22</v>
      </c>
      <c r="I68" s="39">
        <v>0.64</v>
      </c>
      <c r="J68" s="56"/>
      <c r="K68" s="39">
        <f t="shared" si="7"/>
        <v>0</v>
      </c>
    </row>
    <row r="69" spans="1:11" ht="30" x14ac:dyDescent="0.25">
      <c r="A69" s="19"/>
      <c r="B69" s="33" t="s">
        <v>13</v>
      </c>
      <c r="C69" s="33" t="s">
        <v>86</v>
      </c>
      <c r="D69" s="33" t="s">
        <v>26</v>
      </c>
      <c r="E69" s="33">
        <v>604</v>
      </c>
      <c r="F69" s="34" t="s">
        <v>87</v>
      </c>
      <c r="G69" s="34" t="s">
        <v>263</v>
      </c>
      <c r="H69" s="33" t="s">
        <v>73</v>
      </c>
      <c r="I69" s="39">
        <v>46.08</v>
      </c>
      <c r="J69" s="56"/>
      <c r="K69" s="39">
        <f t="shared" si="7"/>
        <v>0</v>
      </c>
    </row>
    <row r="70" spans="1:11" ht="30" x14ac:dyDescent="0.25">
      <c r="A70" s="19"/>
      <c r="B70" s="33" t="s">
        <v>13</v>
      </c>
      <c r="C70" s="33" t="s">
        <v>79</v>
      </c>
      <c r="D70" s="33" t="s">
        <v>26</v>
      </c>
      <c r="E70" s="33">
        <v>601</v>
      </c>
      <c r="F70" s="34" t="s">
        <v>80</v>
      </c>
      <c r="G70" s="34" t="s">
        <v>264</v>
      </c>
      <c r="H70" s="33" t="s">
        <v>15</v>
      </c>
      <c r="I70" s="39">
        <v>5</v>
      </c>
      <c r="J70" s="56"/>
      <c r="K70" s="39">
        <f t="shared" si="7"/>
        <v>0</v>
      </c>
    </row>
    <row r="71" spans="1:11" ht="30" x14ac:dyDescent="0.25">
      <c r="A71" s="19"/>
      <c r="B71" s="33" t="s">
        <v>13</v>
      </c>
      <c r="C71" s="33" t="s">
        <v>81</v>
      </c>
      <c r="D71" s="33" t="s">
        <v>26</v>
      </c>
      <c r="E71" s="33">
        <v>602</v>
      </c>
      <c r="F71" s="34" t="s">
        <v>82</v>
      </c>
      <c r="G71" s="34" t="s">
        <v>265</v>
      </c>
      <c r="H71" s="33" t="s">
        <v>73</v>
      </c>
      <c r="I71" s="39">
        <v>12.9</v>
      </c>
      <c r="J71" s="56"/>
      <c r="K71" s="39">
        <f t="shared" si="7"/>
        <v>0</v>
      </c>
    </row>
    <row r="72" spans="1:11" ht="45" x14ac:dyDescent="0.25">
      <c r="A72" s="19"/>
      <c r="B72" s="33" t="s">
        <v>13</v>
      </c>
      <c r="C72" s="33" t="s">
        <v>61</v>
      </c>
      <c r="D72" s="33" t="s">
        <v>91</v>
      </c>
      <c r="E72" s="33">
        <v>637</v>
      </c>
      <c r="F72" s="34" t="s">
        <v>42</v>
      </c>
      <c r="G72" s="34" t="s">
        <v>267</v>
      </c>
      <c r="H72" s="33" t="s">
        <v>22</v>
      </c>
      <c r="I72" s="39">
        <v>11.5</v>
      </c>
      <c r="J72" s="56"/>
      <c r="K72" s="39">
        <f t="shared" si="7"/>
        <v>0</v>
      </c>
    </row>
    <row r="73" spans="1:11" ht="30" x14ac:dyDescent="0.25">
      <c r="A73" s="19"/>
      <c r="B73" s="33" t="s">
        <v>13</v>
      </c>
      <c r="C73" s="33" t="s">
        <v>61</v>
      </c>
      <c r="D73" s="33" t="s">
        <v>90</v>
      </c>
      <c r="E73" s="33">
        <v>618</v>
      </c>
      <c r="F73" s="34" t="s">
        <v>42</v>
      </c>
      <c r="G73" s="34" t="s">
        <v>266</v>
      </c>
      <c r="H73" s="33" t="s">
        <v>22</v>
      </c>
      <c r="I73" s="39">
        <v>4.6000000000000005</v>
      </c>
      <c r="J73" s="56"/>
      <c r="K73" s="39">
        <f t="shared" si="7"/>
        <v>0</v>
      </c>
    </row>
    <row r="74" spans="1:11" ht="45" x14ac:dyDescent="0.25">
      <c r="A74" s="19"/>
      <c r="B74" s="33" t="s">
        <v>13</v>
      </c>
      <c r="C74" s="33" t="s">
        <v>43</v>
      </c>
      <c r="D74" s="33" t="s">
        <v>91</v>
      </c>
      <c r="E74" s="33">
        <v>638</v>
      </c>
      <c r="F74" s="34" t="s">
        <v>44</v>
      </c>
      <c r="G74" s="34" t="s">
        <v>268</v>
      </c>
      <c r="H74" s="33" t="s">
        <v>41</v>
      </c>
      <c r="I74" s="39">
        <v>345</v>
      </c>
      <c r="J74" s="56"/>
      <c r="K74" s="39">
        <f t="shared" si="7"/>
        <v>0</v>
      </c>
    </row>
    <row r="75" spans="1:11" ht="30" x14ac:dyDescent="0.25">
      <c r="A75" s="19"/>
      <c r="B75" s="33" t="s">
        <v>13</v>
      </c>
      <c r="C75" s="33" t="s">
        <v>43</v>
      </c>
      <c r="D75" s="33" t="s">
        <v>90</v>
      </c>
      <c r="E75" s="33">
        <v>619</v>
      </c>
      <c r="F75" s="34" t="s">
        <v>44</v>
      </c>
      <c r="G75" s="34" t="s">
        <v>308</v>
      </c>
      <c r="H75" s="33" t="s">
        <v>41</v>
      </c>
      <c r="I75" s="39">
        <v>552</v>
      </c>
      <c r="J75" s="56"/>
      <c r="K75" s="39">
        <f t="shared" si="7"/>
        <v>0</v>
      </c>
    </row>
    <row r="76" spans="1:11" ht="30" x14ac:dyDescent="0.25">
      <c r="A76" s="19"/>
      <c r="B76" s="33" t="s">
        <v>13</v>
      </c>
      <c r="C76" s="33" t="s">
        <v>122</v>
      </c>
      <c r="D76" s="33" t="s">
        <v>26</v>
      </c>
      <c r="E76" s="33">
        <v>646</v>
      </c>
      <c r="F76" s="34" t="s">
        <v>123</v>
      </c>
      <c r="G76" s="34" t="s">
        <v>269</v>
      </c>
      <c r="H76" s="33" t="s">
        <v>22</v>
      </c>
      <c r="I76" s="39">
        <v>6.1499999999999995</v>
      </c>
      <c r="J76" s="56"/>
      <c r="K76" s="39">
        <f t="shared" si="7"/>
        <v>0</v>
      </c>
    </row>
    <row r="77" spans="1:11" ht="30" x14ac:dyDescent="0.25">
      <c r="A77" s="19"/>
      <c r="B77" s="33" t="s">
        <v>13</v>
      </c>
      <c r="C77" s="33" t="s">
        <v>124</v>
      </c>
      <c r="D77" s="33" t="s">
        <v>26</v>
      </c>
      <c r="E77" s="33">
        <v>647</v>
      </c>
      <c r="F77" s="34" t="s">
        <v>125</v>
      </c>
      <c r="G77" s="34" t="s">
        <v>270</v>
      </c>
      <c r="H77" s="33" t="s">
        <v>41</v>
      </c>
      <c r="I77" s="39">
        <v>184.5</v>
      </c>
      <c r="J77" s="56"/>
      <c r="K77" s="39">
        <f t="shared" si="7"/>
        <v>0</v>
      </c>
    </row>
    <row r="78" spans="1:11" x14ac:dyDescent="0.25">
      <c r="A78" s="19"/>
      <c r="B78" s="33" t="s">
        <v>13</v>
      </c>
      <c r="C78" s="33" t="s">
        <v>50</v>
      </c>
      <c r="D78" s="33" t="s">
        <v>51</v>
      </c>
      <c r="E78" s="33">
        <v>634</v>
      </c>
      <c r="F78" s="34" t="s">
        <v>52</v>
      </c>
      <c r="G78" s="34" t="s">
        <v>275</v>
      </c>
      <c r="H78" s="33" t="s">
        <v>14</v>
      </c>
      <c r="I78" s="39">
        <v>46</v>
      </c>
      <c r="J78" s="56"/>
      <c r="K78" s="39">
        <f t="shared" si="7"/>
        <v>0</v>
      </c>
    </row>
    <row r="79" spans="1:11" x14ac:dyDescent="0.25">
      <c r="A79" s="19"/>
      <c r="B79" s="33" t="s">
        <v>13</v>
      </c>
      <c r="C79" s="33" t="s">
        <v>121</v>
      </c>
      <c r="D79" s="33" t="s">
        <v>26</v>
      </c>
      <c r="E79" s="33">
        <v>648</v>
      </c>
      <c r="F79" s="34" t="s">
        <v>112</v>
      </c>
      <c r="G79" s="34" t="s">
        <v>276</v>
      </c>
      <c r="H79" s="33" t="s">
        <v>14</v>
      </c>
      <c r="I79" s="39">
        <v>41</v>
      </c>
      <c r="J79" s="56"/>
      <c r="K79" s="39">
        <f t="shared" si="7"/>
        <v>0</v>
      </c>
    </row>
    <row r="80" spans="1:11" x14ac:dyDescent="0.25">
      <c r="A80" s="19"/>
      <c r="B80" s="33" t="s">
        <v>13</v>
      </c>
      <c r="C80" s="33" t="s">
        <v>62</v>
      </c>
      <c r="D80" s="33" t="s">
        <v>26</v>
      </c>
      <c r="E80" s="33">
        <v>649</v>
      </c>
      <c r="F80" s="34" t="s">
        <v>54</v>
      </c>
      <c r="G80" s="34" t="s">
        <v>277</v>
      </c>
      <c r="H80" s="33" t="s">
        <v>14</v>
      </c>
      <c r="I80" s="39">
        <v>41</v>
      </c>
      <c r="J80" s="56"/>
      <c r="K80" s="39">
        <f t="shared" si="7"/>
        <v>0</v>
      </c>
    </row>
    <row r="81" spans="1:11" x14ac:dyDescent="0.25">
      <c r="A81" s="19"/>
      <c r="B81" s="40" t="s">
        <v>19</v>
      </c>
      <c r="C81" s="41"/>
      <c r="D81" s="41"/>
      <c r="E81" s="41"/>
      <c r="F81" s="42"/>
      <c r="G81" s="42"/>
      <c r="H81" s="41"/>
      <c r="I81" s="43"/>
      <c r="J81" s="43"/>
      <c r="K81" s="44">
        <f>SUM(K63:K80)</f>
        <v>0</v>
      </c>
    </row>
    <row r="82" spans="1:11" ht="30" x14ac:dyDescent="0.25">
      <c r="A82" s="19"/>
      <c r="B82" s="33" t="s">
        <v>35</v>
      </c>
      <c r="C82" s="33" t="s">
        <v>93</v>
      </c>
      <c r="D82" s="33" t="s">
        <v>51</v>
      </c>
      <c r="E82" s="33">
        <v>609</v>
      </c>
      <c r="F82" s="34" t="s">
        <v>94</v>
      </c>
      <c r="G82" s="34" t="s">
        <v>278</v>
      </c>
      <c r="H82" s="33" t="s">
        <v>14</v>
      </c>
      <c r="I82" s="39">
        <v>19.600000000000001</v>
      </c>
      <c r="J82" s="56"/>
      <c r="K82" s="39">
        <f t="shared" ref="K82:K84" si="8">I82*J82</f>
        <v>0</v>
      </c>
    </row>
    <row r="83" spans="1:11" ht="105" x14ac:dyDescent="0.25">
      <c r="A83" s="19"/>
      <c r="B83" s="33" t="s">
        <v>35</v>
      </c>
      <c r="C83" s="33" t="s">
        <v>93</v>
      </c>
      <c r="D83" s="33" t="s">
        <v>65</v>
      </c>
      <c r="E83" s="33">
        <v>610</v>
      </c>
      <c r="F83" s="34" t="s">
        <v>94</v>
      </c>
      <c r="G83" s="34" t="s">
        <v>133</v>
      </c>
      <c r="H83" s="33" t="s">
        <v>14</v>
      </c>
      <c r="I83" s="39">
        <v>20</v>
      </c>
      <c r="J83" s="56"/>
      <c r="K83" s="39">
        <f t="shared" si="8"/>
        <v>0</v>
      </c>
    </row>
    <row r="84" spans="1:11" ht="30" x14ac:dyDescent="0.25">
      <c r="A84" s="19"/>
      <c r="B84" s="33" t="s">
        <v>35</v>
      </c>
      <c r="C84" s="33" t="s">
        <v>93</v>
      </c>
      <c r="D84" s="33" t="s">
        <v>66</v>
      </c>
      <c r="E84" s="33">
        <v>633</v>
      </c>
      <c r="F84" s="34" t="s">
        <v>94</v>
      </c>
      <c r="G84" s="34" t="s">
        <v>279</v>
      </c>
      <c r="H84" s="33" t="s">
        <v>14</v>
      </c>
      <c r="I84" s="39">
        <v>46</v>
      </c>
      <c r="J84" s="56"/>
      <c r="K84" s="39">
        <f t="shared" si="8"/>
        <v>0</v>
      </c>
    </row>
    <row r="85" spans="1:11" x14ac:dyDescent="0.25">
      <c r="A85" s="19"/>
      <c r="B85" s="40" t="s">
        <v>37</v>
      </c>
      <c r="C85" s="41"/>
      <c r="D85" s="41"/>
      <c r="E85" s="41"/>
      <c r="F85" s="42"/>
      <c r="G85" s="42"/>
      <c r="H85" s="41"/>
      <c r="I85" s="43"/>
      <c r="J85" s="43"/>
      <c r="K85" s="44">
        <f>SUM(K82:K84)</f>
        <v>0</v>
      </c>
    </row>
    <row r="86" spans="1:11" ht="45" x14ac:dyDescent="0.25">
      <c r="A86" s="19"/>
      <c r="B86" s="33" t="s">
        <v>21</v>
      </c>
      <c r="C86" s="33" t="s">
        <v>115</v>
      </c>
      <c r="D86" s="33" t="s">
        <v>106</v>
      </c>
      <c r="E86" s="33">
        <v>631</v>
      </c>
      <c r="F86" s="34" t="s">
        <v>103</v>
      </c>
      <c r="G86" s="34" t="s">
        <v>280</v>
      </c>
      <c r="H86" s="33" t="s">
        <v>14</v>
      </c>
      <c r="I86" s="39">
        <v>4</v>
      </c>
      <c r="J86" s="56"/>
      <c r="K86" s="39">
        <f t="shared" ref="K86:K100" si="9">I86*J86</f>
        <v>0</v>
      </c>
    </row>
    <row r="87" spans="1:11" ht="30" x14ac:dyDescent="0.25">
      <c r="A87" s="19"/>
      <c r="B87" s="33" t="s">
        <v>21</v>
      </c>
      <c r="C87" s="33" t="s">
        <v>49</v>
      </c>
      <c r="D87" s="33" t="s">
        <v>51</v>
      </c>
      <c r="E87" s="33">
        <v>632</v>
      </c>
      <c r="F87" s="34" t="s">
        <v>48</v>
      </c>
      <c r="G87" s="34" t="s">
        <v>281</v>
      </c>
      <c r="H87" s="33" t="s">
        <v>14</v>
      </c>
      <c r="I87" s="39">
        <v>4</v>
      </c>
      <c r="J87" s="56"/>
      <c r="K87" s="39">
        <f t="shared" si="9"/>
        <v>0</v>
      </c>
    </row>
    <row r="88" spans="1:11" ht="30" x14ac:dyDescent="0.25">
      <c r="A88" s="19"/>
      <c r="B88" s="33" t="s">
        <v>21</v>
      </c>
      <c r="C88" s="33" t="s">
        <v>49</v>
      </c>
      <c r="D88" s="33" t="s">
        <v>105</v>
      </c>
      <c r="E88" s="33">
        <v>623</v>
      </c>
      <c r="F88" s="34" t="s">
        <v>48</v>
      </c>
      <c r="G88" s="34" t="s">
        <v>282</v>
      </c>
      <c r="H88" s="33" t="s">
        <v>14</v>
      </c>
      <c r="I88" s="39">
        <v>46</v>
      </c>
      <c r="J88" s="56"/>
      <c r="K88" s="39">
        <f t="shared" si="9"/>
        <v>0</v>
      </c>
    </row>
    <row r="89" spans="1:11" ht="30" x14ac:dyDescent="0.25">
      <c r="A89" s="19"/>
      <c r="B89" s="33" t="s">
        <v>21</v>
      </c>
      <c r="C89" s="33" t="s">
        <v>114</v>
      </c>
      <c r="D89" s="33" t="s">
        <v>104</v>
      </c>
      <c r="E89" s="33">
        <v>626</v>
      </c>
      <c r="F89" s="34" t="s">
        <v>102</v>
      </c>
      <c r="G89" s="34" t="s">
        <v>283</v>
      </c>
      <c r="H89" s="33" t="s">
        <v>14</v>
      </c>
      <c r="I89" s="39">
        <v>8</v>
      </c>
      <c r="J89" s="56"/>
      <c r="K89" s="39">
        <f t="shared" si="9"/>
        <v>0</v>
      </c>
    </row>
    <row r="90" spans="1:11" ht="60" x14ac:dyDescent="0.25">
      <c r="A90" s="19"/>
      <c r="B90" s="33" t="s">
        <v>21</v>
      </c>
      <c r="C90" s="33" t="s">
        <v>117</v>
      </c>
      <c r="D90" s="33" t="s">
        <v>26</v>
      </c>
      <c r="E90" s="33">
        <v>636</v>
      </c>
      <c r="F90" s="34" t="s">
        <v>107</v>
      </c>
      <c r="G90" s="34" t="s">
        <v>284</v>
      </c>
      <c r="H90" s="33" t="s">
        <v>14</v>
      </c>
      <c r="I90" s="39">
        <v>46</v>
      </c>
      <c r="J90" s="56"/>
      <c r="K90" s="39">
        <f t="shared" si="9"/>
        <v>0</v>
      </c>
    </row>
    <row r="91" spans="1:11" ht="45" x14ac:dyDescent="0.25">
      <c r="A91" s="19"/>
      <c r="B91" s="33" t="s">
        <v>21</v>
      </c>
      <c r="C91" s="33" t="s">
        <v>56</v>
      </c>
      <c r="D91" s="33" t="s">
        <v>90</v>
      </c>
      <c r="E91" s="33">
        <v>630</v>
      </c>
      <c r="F91" s="34" t="s">
        <v>40</v>
      </c>
      <c r="G91" s="34" t="s">
        <v>285</v>
      </c>
      <c r="H91" s="33" t="s">
        <v>14</v>
      </c>
      <c r="I91" s="39">
        <v>4</v>
      </c>
      <c r="J91" s="56"/>
      <c r="K91" s="39">
        <f t="shared" si="9"/>
        <v>0</v>
      </c>
    </row>
    <row r="92" spans="1:11" ht="30" x14ac:dyDescent="0.25">
      <c r="A92" s="19"/>
      <c r="B92" s="33" t="s">
        <v>21</v>
      </c>
      <c r="C92" s="33" t="s">
        <v>116</v>
      </c>
      <c r="D92" s="33" t="s">
        <v>90</v>
      </c>
      <c r="E92" s="33">
        <v>628</v>
      </c>
      <c r="F92" s="34" t="s">
        <v>98</v>
      </c>
      <c r="G92" s="34" t="s">
        <v>286</v>
      </c>
      <c r="H92" s="33" t="s">
        <v>14</v>
      </c>
      <c r="I92" s="39">
        <v>4</v>
      </c>
      <c r="J92" s="56"/>
      <c r="K92" s="39">
        <f t="shared" si="9"/>
        <v>0</v>
      </c>
    </row>
    <row r="93" spans="1:11" ht="105" x14ac:dyDescent="0.25">
      <c r="A93" s="19"/>
      <c r="B93" s="33" t="s">
        <v>21</v>
      </c>
      <c r="C93" s="33" t="s">
        <v>118</v>
      </c>
      <c r="D93" s="33" t="s">
        <v>108</v>
      </c>
      <c r="E93" s="33">
        <v>635</v>
      </c>
      <c r="F93" s="34" t="s">
        <v>92</v>
      </c>
      <c r="G93" s="34" t="s">
        <v>287</v>
      </c>
      <c r="H93" s="33" t="s">
        <v>14</v>
      </c>
      <c r="I93" s="39">
        <v>46</v>
      </c>
      <c r="J93" s="56"/>
      <c r="K93" s="39">
        <f t="shared" si="9"/>
        <v>0</v>
      </c>
    </row>
    <row r="94" spans="1:11" ht="45" x14ac:dyDescent="0.25">
      <c r="A94" s="19"/>
      <c r="B94" s="33" t="s">
        <v>21</v>
      </c>
      <c r="C94" s="33" t="s">
        <v>96</v>
      </c>
      <c r="D94" s="33" t="s">
        <v>90</v>
      </c>
      <c r="E94" s="33">
        <v>627</v>
      </c>
      <c r="F94" s="34" t="s">
        <v>97</v>
      </c>
      <c r="G94" s="34" t="s">
        <v>288</v>
      </c>
      <c r="H94" s="33" t="s">
        <v>14</v>
      </c>
      <c r="I94" s="39">
        <v>4</v>
      </c>
      <c r="J94" s="56"/>
      <c r="K94" s="39">
        <f t="shared" si="9"/>
        <v>0</v>
      </c>
    </row>
    <row r="95" spans="1:11" ht="45" x14ac:dyDescent="0.25">
      <c r="A95" s="19"/>
      <c r="B95" s="33" t="s">
        <v>21</v>
      </c>
      <c r="C95" s="33" t="s">
        <v>131</v>
      </c>
      <c r="D95" s="33" t="s">
        <v>26</v>
      </c>
      <c r="E95" s="33">
        <v>629</v>
      </c>
      <c r="F95" s="34" t="s">
        <v>132</v>
      </c>
      <c r="G95" s="34" t="s">
        <v>289</v>
      </c>
      <c r="H95" s="33" t="s">
        <v>14</v>
      </c>
      <c r="I95" s="39">
        <v>4</v>
      </c>
      <c r="J95" s="56"/>
      <c r="K95" s="39">
        <f t="shared" si="9"/>
        <v>0</v>
      </c>
    </row>
    <row r="96" spans="1:11" ht="45" x14ac:dyDescent="0.25">
      <c r="A96" s="19"/>
      <c r="B96" s="33" t="s">
        <v>21</v>
      </c>
      <c r="C96" s="33" t="s">
        <v>57</v>
      </c>
      <c r="D96" s="33" t="s">
        <v>99</v>
      </c>
      <c r="E96" s="33">
        <v>621</v>
      </c>
      <c r="F96" s="34" t="s">
        <v>33</v>
      </c>
      <c r="G96" s="34" t="s">
        <v>290</v>
      </c>
      <c r="H96" s="33" t="s">
        <v>14</v>
      </c>
      <c r="I96" s="39">
        <v>38</v>
      </c>
      <c r="J96" s="56"/>
      <c r="K96" s="39">
        <f t="shared" si="9"/>
        <v>0</v>
      </c>
    </row>
    <row r="97" spans="1:11" ht="45" x14ac:dyDescent="0.25">
      <c r="A97" s="19"/>
      <c r="B97" s="33" t="s">
        <v>21</v>
      </c>
      <c r="C97" s="33" t="s">
        <v>88</v>
      </c>
      <c r="D97" s="33" t="s">
        <v>91</v>
      </c>
      <c r="E97" s="33">
        <v>624</v>
      </c>
      <c r="F97" s="34" t="s">
        <v>89</v>
      </c>
      <c r="G97" s="34" t="s">
        <v>291</v>
      </c>
      <c r="H97" s="33" t="s">
        <v>14</v>
      </c>
      <c r="I97" s="39">
        <v>5.3</v>
      </c>
      <c r="J97" s="56"/>
      <c r="K97" s="39">
        <f t="shared" si="9"/>
        <v>0</v>
      </c>
    </row>
    <row r="98" spans="1:11" ht="60" x14ac:dyDescent="0.25">
      <c r="A98" s="19"/>
      <c r="B98" s="33" t="s">
        <v>21</v>
      </c>
      <c r="C98" s="33" t="s">
        <v>100</v>
      </c>
      <c r="D98" s="33" t="s">
        <v>91</v>
      </c>
      <c r="E98" s="33">
        <v>625</v>
      </c>
      <c r="F98" s="34" t="s">
        <v>101</v>
      </c>
      <c r="G98" s="34" t="s">
        <v>292</v>
      </c>
      <c r="H98" s="33" t="s">
        <v>14</v>
      </c>
      <c r="I98" s="39">
        <v>2.7</v>
      </c>
      <c r="J98" s="56"/>
      <c r="K98" s="39">
        <f t="shared" si="9"/>
        <v>0</v>
      </c>
    </row>
    <row r="99" spans="1:11" ht="45" x14ac:dyDescent="0.25">
      <c r="A99" s="19"/>
      <c r="B99" s="33" t="s">
        <v>21</v>
      </c>
      <c r="C99" s="33" t="s">
        <v>135</v>
      </c>
      <c r="D99" s="33" t="s">
        <v>26</v>
      </c>
      <c r="E99" s="33">
        <v>622</v>
      </c>
      <c r="F99" s="34" t="s">
        <v>136</v>
      </c>
      <c r="G99" s="34" t="s">
        <v>293</v>
      </c>
      <c r="H99" s="33" t="s">
        <v>14</v>
      </c>
      <c r="I99" s="39">
        <v>4</v>
      </c>
      <c r="J99" s="56"/>
      <c r="K99" s="39">
        <f t="shared" si="9"/>
        <v>0</v>
      </c>
    </row>
    <row r="100" spans="1:11" ht="60" x14ac:dyDescent="0.25">
      <c r="A100" s="19"/>
      <c r="B100" s="33" t="s">
        <v>21</v>
      </c>
      <c r="C100" s="33" t="s">
        <v>60</v>
      </c>
      <c r="D100" s="33" t="s">
        <v>26</v>
      </c>
      <c r="E100" s="33">
        <v>645</v>
      </c>
      <c r="F100" s="34" t="s">
        <v>46</v>
      </c>
      <c r="G100" s="34" t="s">
        <v>294</v>
      </c>
      <c r="H100" s="33" t="s">
        <v>15</v>
      </c>
      <c r="I100" s="39">
        <v>15</v>
      </c>
      <c r="J100" s="56"/>
      <c r="K100" s="39">
        <f t="shared" si="9"/>
        <v>0</v>
      </c>
    </row>
    <row r="101" spans="1:11" x14ac:dyDescent="0.25">
      <c r="A101" s="19"/>
      <c r="B101" s="40" t="s">
        <v>25</v>
      </c>
      <c r="C101" s="41"/>
      <c r="D101" s="41"/>
      <c r="E101" s="41"/>
      <c r="F101" s="42"/>
      <c r="G101" s="42"/>
      <c r="H101" s="41"/>
      <c r="I101" s="43"/>
      <c r="J101" s="43"/>
      <c r="K101" s="44">
        <f>SUM(K86:K100)</f>
        <v>0</v>
      </c>
    </row>
    <row r="102" spans="1:11" x14ac:dyDescent="0.25">
      <c r="A102" s="19"/>
      <c r="B102" s="33" t="s">
        <v>34</v>
      </c>
      <c r="C102" s="33" t="s">
        <v>71</v>
      </c>
      <c r="D102" s="33" t="s">
        <v>26</v>
      </c>
      <c r="E102" s="33">
        <v>650</v>
      </c>
      <c r="F102" s="34" t="s">
        <v>72</v>
      </c>
      <c r="G102" s="34" t="s">
        <v>295</v>
      </c>
      <c r="H102" s="33" t="s">
        <v>15</v>
      </c>
      <c r="I102" s="39">
        <v>20</v>
      </c>
      <c r="J102" s="56"/>
      <c r="K102" s="39">
        <f t="shared" ref="K102:K104" si="10">I102*J102</f>
        <v>0</v>
      </c>
    </row>
    <row r="103" spans="1:11" x14ac:dyDescent="0.25">
      <c r="A103" s="19"/>
      <c r="B103" s="33" t="s">
        <v>34</v>
      </c>
      <c r="C103" s="33" t="s">
        <v>69</v>
      </c>
      <c r="D103" s="33" t="s">
        <v>26</v>
      </c>
      <c r="E103" s="33">
        <v>654</v>
      </c>
      <c r="F103" s="34" t="s">
        <v>70</v>
      </c>
      <c r="G103" s="34" t="s">
        <v>113</v>
      </c>
      <c r="H103" s="33" t="s">
        <v>23</v>
      </c>
      <c r="I103" s="39">
        <v>1</v>
      </c>
      <c r="J103" s="56"/>
      <c r="K103" s="39">
        <f t="shared" si="10"/>
        <v>0</v>
      </c>
    </row>
    <row r="104" spans="1:11" x14ac:dyDescent="0.25">
      <c r="A104" s="19"/>
      <c r="B104" s="33" t="s">
        <v>34</v>
      </c>
      <c r="C104" s="33" t="s">
        <v>67</v>
      </c>
      <c r="D104" s="33" t="s">
        <v>26</v>
      </c>
      <c r="E104" s="33">
        <v>653</v>
      </c>
      <c r="F104" s="34" t="s">
        <v>68</v>
      </c>
      <c r="G104" s="34" t="s">
        <v>113</v>
      </c>
      <c r="H104" s="33" t="s">
        <v>23</v>
      </c>
      <c r="I104" s="39">
        <v>1</v>
      </c>
      <c r="J104" s="56"/>
      <c r="K104" s="39">
        <f t="shared" si="10"/>
        <v>0</v>
      </c>
    </row>
    <row r="105" spans="1:11" x14ac:dyDescent="0.25">
      <c r="A105" s="19"/>
      <c r="B105" s="40" t="s">
        <v>36</v>
      </c>
      <c r="C105" s="41"/>
      <c r="D105" s="41"/>
      <c r="E105" s="41"/>
      <c r="F105" s="42"/>
      <c r="G105" s="42"/>
      <c r="H105" s="41"/>
      <c r="I105" s="43"/>
      <c r="J105" s="43"/>
      <c r="K105" s="44">
        <f>SUM(K102:K104)</f>
        <v>0</v>
      </c>
    </row>
    <row r="106" spans="1:11" ht="105" x14ac:dyDescent="0.25">
      <c r="A106" s="19"/>
      <c r="B106" s="33" t="s">
        <v>16</v>
      </c>
      <c r="C106" s="33" t="s">
        <v>58</v>
      </c>
      <c r="D106" s="33" t="s">
        <v>26</v>
      </c>
      <c r="E106" s="33">
        <v>641</v>
      </c>
      <c r="F106" s="34" t="s">
        <v>53</v>
      </c>
      <c r="G106" s="34" t="s">
        <v>134</v>
      </c>
      <c r="H106" s="33" t="s">
        <v>23</v>
      </c>
      <c r="I106" s="39">
        <v>2</v>
      </c>
      <c r="J106" s="56"/>
      <c r="K106" s="39">
        <f t="shared" ref="K106:K115" si="11">I106*J106</f>
        <v>0</v>
      </c>
    </row>
    <row r="107" spans="1:11" ht="30" x14ac:dyDescent="0.25">
      <c r="A107" s="19"/>
      <c r="B107" s="33" t="s">
        <v>16</v>
      </c>
      <c r="C107" s="33" t="s">
        <v>119</v>
      </c>
      <c r="D107" s="33" t="s">
        <v>26</v>
      </c>
      <c r="E107" s="33">
        <v>640</v>
      </c>
      <c r="F107" s="34" t="s">
        <v>95</v>
      </c>
      <c r="G107" s="34" t="s">
        <v>296</v>
      </c>
      <c r="H107" s="33" t="s">
        <v>14</v>
      </c>
      <c r="I107" s="39">
        <v>13.5</v>
      </c>
      <c r="J107" s="56"/>
      <c r="K107" s="39">
        <f t="shared" si="11"/>
        <v>0</v>
      </c>
    </row>
    <row r="108" spans="1:11" ht="30" x14ac:dyDescent="0.25">
      <c r="A108" s="19"/>
      <c r="B108" s="33" t="s">
        <v>16</v>
      </c>
      <c r="C108" s="33" t="s">
        <v>55</v>
      </c>
      <c r="D108" s="33" t="s">
        <v>26</v>
      </c>
      <c r="E108" s="33">
        <v>606</v>
      </c>
      <c r="F108" s="34" t="s">
        <v>38</v>
      </c>
      <c r="G108" s="34" t="s">
        <v>297</v>
      </c>
      <c r="H108" s="33" t="s">
        <v>15</v>
      </c>
      <c r="I108" s="39">
        <v>40</v>
      </c>
      <c r="J108" s="56"/>
      <c r="K108" s="39">
        <f t="shared" si="11"/>
        <v>0</v>
      </c>
    </row>
    <row r="109" spans="1:11" ht="30" x14ac:dyDescent="0.25">
      <c r="A109" s="19"/>
      <c r="B109" s="33" t="s">
        <v>16</v>
      </c>
      <c r="C109" s="33" t="s">
        <v>64</v>
      </c>
      <c r="D109" s="33" t="s">
        <v>51</v>
      </c>
      <c r="E109" s="33">
        <v>607</v>
      </c>
      <c r="F109" s="34" t="s">
        <v>63</v>
      </c>
      <c r="G109" s="34" t="s">
        <v>298</v>
      </c>
      <c r="H109" s="33" t="s">
        <v>15</v>
      </c>
      <c r="I109" s="39">
        <v>1</v>
      </c>
      <c r="J109" s="56"/>
      <c r="K109" s="39">
        <f t="shared" si="11"/>
        <v>0</v>
      </c>
    </row>
    <row r="110" spans="1:11" ht="30" x14ac:dyDescent="0.25">
      <c r="A110" s="19"/>
      <c r="B110" s="33" t="s">
        <v>16</v>
      </c>
      <c r="C110" s="33" t="s">
        <v>64</v>
      </c>
      <c r="D110" s="33" t="s">
        <v>65</v>
      </c>
      <c r="E110" s="33">
        <v>608</v>
      </c>
      <c r="F110" s="34" t="s">
        <v>63</v>
      </c>
      <c r="G110" s="34" t="s">
        <v>299</v>
      </c>
      <c r="H110" s="33" t="s">
        <v>15</v>
      </c>
      <c r="I110" s="39">
        <v>8</v>
      </c>
      <c r="J110" s="56"/>
      <c r="K110" s="39">
        <f t="shared" si="11"/>
        <v>0</v>
      </c>
    </row>
    <row r="111" spans="1:11" ht="30" x14ac:dyDescent="0.25">
      <c r="A111" s="19"/>
      <c r="B111" s="33" t="s">
        <v>16</v>
      </c>
      <c r="C111" s="33" t="s">
        <v>137</v>
      </c>
      <c r="D111" s="33" t="s">
        <v>26</v>
      </c>
      <c r="E111" s="33">
        <v>651</v>
      </c>
      <c r="F111" s="34" t="s">
        <v>138</v>
      </c>
      <c r="G111" s="34" t="s">
        <v>300</v>
      </c>
      <c r="H111" s="33" t="s">
        <v>15</v>
      </c>
      <c r="I111" s="39">
        <v>4</v>
      </c>
      <c r="J111" s="56"/>
      <c r="K111" s="39">
        <f t="shared" si="11"/>
        <v>0</v>
      </c>
    </row>
    <row r="112" spans="1:11" ht="30" x14ac:dyDescent="0.25">
      <c r="A112" s="19"/>
      <c r="B112" s="33" t="s">
        <v>16</v>
      </c>
      <c r="C112" s="33" t="s">
        <v>139</v>
      </c>
      <c r="D112" s="33" t="s">
        <v>26</v>
      </c>
      <c r="E112" s="33">
        <v>652</v>
      </c>
      <c r="F112" s="34" t="s">
        <v>140</v>
      </c>
      <c r="G112" s="34" t="s">
        <v>247</v>
      </c>
      <c r="H112" s="33" t="s">
        <v>23</v>
      </c>
      <c r="I112" s="39">
        <v>2</v>
      </c>
      <c r="J112" s="56"/>
      <c r="K112" s="39">
        <f t="shared" si="11"/>
        <v>0</v>
      </c>
    </row>
    <row r="113" spans="1:11" ht="30" x14ac:dyDescent="0.25">
      <c r="A113" s="19"/>
      <c r="B113" s="33" t="s">
        <v>16</v>
      </c>
      <c r="C113" s="33" t="s">
        <v>59</v>
      </c>
      <c r="D113" s="33" t="s">
        <v>26</v>
      </c>
      <c r="E113" s="33">
        <v>642</v>
      </c>
      <c r="F113" s="34" t="s">
        <v>45</v>
      </c>
      <c r="G113" s="34" t="s">
        <v>227</v>
      </c>
      <c r="H113" s="33" t="s">
        <v>15</v>
      </c>
      <c r="I113" s="39">
        <v>15</v>
      </c>
      <c r="J113" s="56"/>
      <c r="K113" s="39">
        <f t="shared" si="11"/>
        <v>0</v>
      </c>
    </row>
    <row r="114" spans="1:11" ht="30" x14ac:dyDescent="0.25">
      <c r="A114" s="19"/>
      <c r="B114" s="33" t="s">
        <v>16</v>
      </c>
      <c r="C114" s="33" t="s">
        <v>120</v>
      </c>
      <c r="D114" s="33" t="s">
        <v>26</v>
      </c>
      <c r="E114" s="33">
        <v>643</v>
      </c>
      <c r="F114" s="34" t="s">
        <v>109</v>
      </c>
      <c r="G114" s="34" t="s">
        <v>301</v>
      </c>
      <c r="H114" s="33" t="s">
        <v>15</v>
      </c>
      <c r="I114" s="39">
        <v>15</v>
      </c>
      <c r="J114" s="56"/>
      <c r="K114" s="39">
        <f t="shared" si="11"/>
        <v>0</v>
      </c>
    </row>
    <row r="115" spans="1:11" ht="30" x14ac:dyDescent="0.25">
      <c r="A115" s="19"/>
      <c r="B115" s="33" t="s">
        <v>16</v>
      </c>
      <c r="C115" s="33" t="s">
        <v>110</v>
      </c>
      <c r="D115" s="33" t="s">
        <v>26</v>
      </c>
      <c r="E115" s="33">
        <v>644</v>
      </c>
      <c r="F115" s="34" t="s">
        <v>111</v>
      </c>
      <c r="G115" s="34" t="s">
        <v>302</v>
      </c>
      <c r="H115" s="33" t="s">
        <v>15</v>
      </c>
      <c r="I115" s="39">
        <v>15</v>
      </c>
      <c r="J115" s="56"/>
      <c r="K115" s="39">
        <f t="shared" si="11"/>
        <v>0</v>
      </c>
    </row>
    <row r="116" spans="1:11" x14ac:dyDescent="0.25">
      <c r="A116" s="20"/>
      <c r="B116" s="40" t="s">
        <v>20</v>
      </c>
      <c r="C116" s="41"/>
      <c r="D116" s="41"/>
      <c r="E116" s="41"/>
      <c r="F116" s="42"/>
      <c r="G116" s="42"/>
      <c r="H116" s="41"/>
      <c r="I116" s="43"/>
      <c r="J116" s="43"/>
      <c r="K116" s="44">
        <f>SUM(K106:K115)</f>
        <v>0</v>
      </c>
    </row>
    <row r="117" spans="1:11" x14ac:dyDescent="0.25">
      <c r="A117" s="45" t="s">
        <v>306</v>
      </c>
      <c r="B117" s="46"/>
      <c r="C117" s="46"/>
      <c r="D117" s="46"/>
      <c r="E117" s="46"/>
      <c r="F117" s="47"/>
      <c r="G117" s="47"/>
      <c r="H117" s="46"/>
      <c r="I117" s="48"/>
      <c r="J117" s="48"/>
      <c r="K117" s="49">
        <f>SUM(K116,K105,K101,K85,K81,K62)</f>
        <v>0</v>
      </c>
    </row>
    <row r="118" spans="1:11" x14ac:dyDescent="0.25">
      <c r="A118" s="50" t="s">
        <v>17</v>
      </c>
      <c r="B118" s="51"/>
      <c r="C118" s="51"/>
      <c r="D118" s="51"/>
      <c r="E118" s="51"/>
      <c r="F118" s="52"/>
      <c r="G118" s="52"/>
      <c r="H118" s="51"/>
      <c r="I118" s="51"/>
      <c r="J118" s="51"/>
      <c r="K118" s="53">
        <f>SUM(K117,K56)</f>
        <v>0</v>
      </c>
    </row>
  </sheetData>
  <autoFilter ref="A6:K118"/>
  <printOptions horizontalCentered="1"/>
  <pageMargins left="0.19685039370078741" right="0.19685039370078741" top="0.39370078740157483" bottom="0.39370078740157483" header="0.31496062992125984" footer="0.31496062992125984"/>
  <pageSetup paperSize="9" scale="61" fitToHeight="0" orientation="landscape" r:id="rId1"/>
  <headerFooter>
    <oddFooter>Stránka &amp;P z &amp;N</oddFooter>
  </headerFooter>
  <rowBreaks count="2" manualBreakCount="2">
    <brk id="6" max="10" man="1"/>
    <brk id="5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L101"/>
  <sheetViews>
    <sheetView zoomScale="70" zoomScaleNormal="70" workbookViewId="0">
      <selection activeCell="G112" sqref="G112"/>
    </sheetView>
  </sheetViews>
  <sheetFormatPr defaultColWidth="15" defaultRowHeight="15" x14ac:dyDescent="0.25"/>
  <cols>
    <col min="1" max="1" width="12.28515625" style="8" customWidth="1"/>
    <col min="2" max="2" width="33.140625" style="8" customWidth="1"/>
    <col min="3" max="4" width="12.28515625" style="8" customWidth="1"/>
    <col min="5" max="5" width="12.28515625" style="13" customWidth="1"/>
    <col min="6" max="6" width="43.7109375" style="13" customWidth="1"/>
    <col min="7" max="7" width="45.7109375" style="11" customWidth="1"/>
    <col min="8" max="8" width="65.7109375" style="11" customWidth="1"/>
    <col min="9" max="9" width="13.5703125" style="11" bestFit="1" customWidth="1"/>
    <col min="10" max="10" width="16.7109375" style="12" bestFit="1" customWidth="1"/>
    <col min="11" max="11" width="19.5703125" style="12" bestFit="1" customWidth="1"/>
    <col min="12" max="12" width="14.42578125" style="12" customWidth="1"/>
    <col min="13" max="16384" width="15" style="8"/>
  </cols>
  <sheetData>
    <row r="1" spans="1:9" x14ac:dyDescent="0.25">
      <c r="A1" s="1" t="s">
        <v>32</v>
      </c>
      <c r="B1" s="1"/>
      <c r="C1" s="1"/>
      <c r="D1" s="1"/>
      <c r="E1" s="1"/>
      <c r="F1" s="15"/>
    </row>
    <row r="3" spans="1:9" ht="14.45" x14ac:dyDescent="0.35">
      <c r="A3" s="8" t="s">
        <v>1</v>
      </c>
      <c r="B3" s="1" t="str">
        <f>'KT Rozpočet'!B4</f>
        <v>Rekonstrukce komunikace v ul. Jirkovská</v>
      </c>
      <c r="C3" s="1"/>
      <c r="D3" s="1"/>
      <c r="E3" s="1"/>
      <c r="F3" s="15"/>
    </row>
    <row r="5" spans="1:9" ht="30" x14ac:dyDescent="0.25">
      <c r="A5" s="55" t="s">
        <v>31</v>
      </c>
      <c r="B5" s="55" t="s">
        <v>2</v>
      </c>
      <c r="C5" s="55" t="s">
        <v>3</v>
      </c>
      <c r="D5" s="55" t="s">
        <v>8</v>
      </c>
      <c r="E5" s="55" t="s">
        <v>10</v>
      </c>
      <c r="F5" s="55" t="s">
        <v>4</v>
      </c>
      <c r="G5" s="55" t="s">
        <v>5</v>
      </c>
      <c r="H5" s="55" t="s">
        <v>6</v>
      </c>
      <c r="I5" s="55" t="s">
        <v>7</v>
      </c>
    </row>
    <row r="6" spans="1:9" ht="135" x14ac:dyDescent="0.25">
      <c r="A6" s="18" t="s">
        <v>226</v>
      </c>
      <c r="B6" s="33" t="s">
        <v>12</v>
      </c>
      <c r="C6" s="33" t="s">
        <v>141</v>
      </c>
      <c r="D6" s="33" t="s">
        <v>51</v>
      </c>
      <c r="E6" s="33">
        <v>701</v>
      </c>
      <c r="F6" s="34" t="s">
        <v>142</v>
      </c>
      <c r="G6" s="34" t="s">
        <v>230</v>
      </c>
      <c r="H6" s="34" t="s">
        <v>317</v>
      </c>
      <c r="I6" s="35" t="s">
        <v>143</v>
      </c>
    </row>
    <row r="7" spans="1:9" ht="60" x14ac:dyDescent="0.25">
      <c r="A7" s="19"/>
      <c r="B7" s="33" t="s">
        <v>12</v>
      </c>
      <c r="C7" s="33" t="s">
        <v>141</v>
      </c>
      <c r="D7" s="33" t="s">
        <v>65</v>
      </c>
      <c r="E7" s="33">
        <v>702</v>
      </c>
      <c r="F7" s="34" t="s">
        <v>144</v>
      </c>
      <c r="G7" s="34" t="s">
        <v>231</v>
      </c>
      <c r="H7" s="34" t="s">
        <v>317</v>
      </c>
      <c r="I7" s="35" t="s">
        <v>143</v>
      </c>
    </row>
    <row r="8" spans="1:9" ht="105" x14ac:dyDescent="0.25">
      <c r="A8" s="19"/>
      <c r="B8" s="33" t="s">
        <v>12</v>
      </c>
      <c r="C8" s="33" t="s">
        <v>141</v>
      </c>
      <c r="D8" s="33" t="s">
        <v>66</v>
      </c>
      <c r="E8" s="33">
        <v>703</v>
      </c>
      <c r="F8" s="34" t="s">
        <v>145</v>
      </c>
      <c r="G8" s="34" t="s">
        <v>232</v>
      </c>
      <c r="H8" s="34" t="s">
        <v>317</v>
      </c>
      <c r="I8" s="35" t="s">
        <v>143</v>
      </c>
    </row>
    <row r="9" spans="1:9" ht="45" x14ac:dyDescent="0.25">
      <c r="A9" s="19"/>
      <c r="B9" s="33" t="s">
        <v>12</v>
      </c>
      <c r="C9" s="33" t="s">
        <v>146</v>
      </c>
      <c r="D9" s="33" t="s">
        <v>65</v>
      </c>
      <c r="E9" s="33">
        <v>704</v>
      </c>
      <c r="F9" s="34" t="s">
        <v>147</v>
      </c>
      <c r="G9" s="34" t="s">
        <v>113</v>
      </c>
      <c r="H9" s="34" t="s">
        <v>318</v>
      </c>
      <c r="I9" s="35" t="s">
        <v>11</v>
      </c>
    </row>
    <row r="10" spans="1:9" ht="75" x14ac:dyDescent="0.25">
      <c r="A10" s="19"/>
      <c r="B10" s="33" t="s">
        <v>12</v>
      </c>
      <c r="C10" s="33" t="s">
        <v>148</v>
      </c>
      <c r="D10" s="33" t="s">
        <v>26</v>
      </c>
      <c r="E10" s="33">
        <v>705</v>
      </c>
      <c r="F10" s="34" t="s">
        <v>149</v>
      </c>
      <c r="G10" s="34" t="s">
        <v>228</v>
      </c>
      <c r="H10" s="34" t="s">
        <v>316</v>
      </c>
      <c r="I10" s="35" t="s">
        <v>150</v>
      </c>
    </row>
    <row r="11" spans="1:9" ht="90" x14ac:dyDescent="0.25">
      <c r="A11" s="19"/>
      <c r="B11" s="33" t="s">
        <v>12</v>
      </c>
      <c r="C11" s="33" t="s">
        <v>151</v>
      </c>
      <c r="D11" s="33" t="s">
        <v>26</v>
      </c>
      <c r="E11" s="33">
        <v>706</v>
      </c>
      <c r="F11" s="34" t="s">
        <v>152</v>
      </c>
      <c r="G11" s="34" t="s">
        <v>113</v>
      </c>
      <c r="H11" s="34" t="s">
        <v>316</v>
      </c>
      <c r="I11" s="35" t="s">
        <v>11</v>
      </c>
    </row>
    <row r="12" spans="1:9" ht="75" x14ac:dyDescent="0.25">
      <c r="A12" s="19"/>
      <c r="B12" s="33" t="s">
        <v>13</v>
      </c>
      <c r="C12" s="33" t="s">
        <v>153</v>
      </c>
      <c r="D12" s="33" t="s">
        <v>26</v>
      </c>
      <c r="E12" s="33">
        <v>707</v>
      </c>
      <c r="F12" s="34" t="s">
        <v>154</v>
      </c>
      <c r="G12" s="34" t="s">
        <v>233</v>
      </c>
      <c r="H12" s="34" t="s">
        <v>319</v>
      </c>
      <c r="I12" s="35" t="s">
        <v>155</v>
      </c>
    </row>
    <row r="13" spans="1:9" ht="409.5" x14ac:dyDescent="0.25">
      <c r="A13" s="19"/>
      <c r="B13" s="33" t="s">
        <v>13</v>
      </c>
      <c r="C13" s="33" t="s">
        <v>156</v>
      </c>
      <c r="D13" s="33" t="s">
        <v>26</v>
      </c>
      <c r="E13" s="33">
        <v>708</v>
      </c>
      <c r="F13" s="34" t="s">
        <v>157</v>
      </c>
      <c r="G13" s="34" t="s">
        <v>234</v>
      </c>
      <c r="H13" s="34" t="s">
        <v>320</v>
      </c>
      <c r="I13" s="35" t="s">
        <v>158</v>
      </c>
    </row>
    <row r="14" spans="1:9" ht="409.5" x14ac:dyDescent="0.25">
      <c r="A14" s="19"/>
      <c r="B14" s="33" t="s">
        <v>13</v>
      </c>
      <c r="C14" s="33" t="s">
        <v>159</v>
      </c>
      <c r="D14" s="33" t="s">
        <v>26</v>
      </c>
      <c r="E14" s="33">
        <v>709</v>
      </c>
      <c r="F14" s="34" t="s">
        <v>160</v>
      </c>
      <c r="G14" s="34" t="s">
        <v>235</v>
      </c>
      <c r="H14" s="34" t="s">
        <v>321</v>
      </c>
      <c r="I14" s="35" t="s">
        <v>158</v>
      </c>
    </row>
    <row r="15" spans="1:9" ht="409.5" x14ac:dyDescent="0.25">
      <c r="A15" s="19"/>
      <c r="B15" s="33" t="s">
        <v>13</v>
      </c>
      <c r="C15" s="33" t="s">
        <v>161</v>
      </c>
      <c r="D15" s="33" t="s">
        <v>26</v>
      </c>
      <c r="E15" s="33">
        <v>710</v>
      </c>
      <c r="F15" s="34" t="s">
        <v>162</v>
      </c>
      <c r="G15" s="34" t="s">
        <v>236</v>
      </c>
      <c r="H15" s="34" t="s">
        <v>322</v>
      </c>
      <c r="I15" s="35" t="s">
        <v>158</v>
      </c>
    </row>
    <row r="16" spans="1:9" ht="60" x14ac:dyDescent="0.25">
      <c r="A16" s="19"/>
      <c r="B16" s="33" t="s">
        <v>13</v>
      </c>
      <c r="C16" s="33" t="s">
        <v>163</v>
      </c>
      <c r="D16" s="33" t="s">
        <v>26</v>
      </c>
      <c r="E16" s="33">
        <v>711</v>
      </c>
      <c r="F16" s="34" t="s">
        <v>164</v>
      </c>
      <c r="G16" s="34" t="s">
        <v>237</v>
      </c>
      <c r="H16" s="34" t="s">
        <v>323</v>
      </c>
      <c r="I16" s="35" t="s">
        <v>165</v>
      </c>
    </row>
    <row r="17" spans="1:9" ht="255" x14ac:dyDescent="0.25">
      <c r="A17" s="19"/>
      <c r="B17" s="33" t="s">
        <v>13</v>
      </c>
      <c r="C17" s="33" t="s">
        <v>166</v>
      </c>
      <c r="D17" s="33" t="s">
        <v>26</v>
      </c>
      <c r="E17" s="33">
        <v>712</v>
      </c>
      <c r="F17" s="34" t="s">
        <v>167</v>
      </c>
      <c r="G17" s="34" t="s">
        <v>238</v>
      </c>
      <c r="H17" s="34" t="s">
        <v>324</v>
      </c>
      <c r="I17" s="35" t="s">
        <v>158</v>
      </c>
    </row>
    <row r="18" spans="1:9" ht="345" x14ac:dyDescent="0.25">
      <c r="A18" s="19"/>
      <c r="B18" s="33" t="s">
        <v>13</v>
      </c>
      <c r="C18" s="33" t="s">
        <v>168</v>
      </c>
      <c r="D18" s="33" t="s">
        <v>26</v>
      </c>
      <c r="E18" s="33">
        <v>713</v>
      </c>
      <c r="F18" s="34" t="s">
        <v>169</v>
      </c>
      <c r="G18" s="34" t="s">
        <v>239</v>
      </c>
      <c r="H18" s="34" t="s">
        <v>325</v>
      </c>
      <c r="I18" s="35" t="s">
        <v>158</v>
      </c>
    </row>
    <row r="19" spans="1:9" ht="60" x14ac:dyDescent="0.25">
      <c r="A19" s="19"/>
      <c r="B19" s="33" t="s">
        <v>13</v>
      </c>
      <c r="C19" s="33" t="s">
        <v>121</v>
      </c>
      <c r="D19" s="33" t="s">
        <v>26</v>
      </c>
      <c r="E19" s="33">
        <v>714</v>
      </c>
      <c r="F19" s="34" t="s">
        <v>170</v>
      </c>
      <c r="G19" s="34" t="s">
        <v>240</v>
      </c>
      <c r="H19" s="34" t="s">
        <v>326</v>
      </c>
      <c r="I19" s="35" t="s">
        <v>155</v>
      </c>
    </row>
    <row r="20" spans="1:9" ht="105" x14ac:dyDescent="0.25">
      <c r="A20" s="19"/>
      <c r="B20" s="33" t="s">
        <v>13</v>
      </c>
      <c r="C20" s="33" t="s">
        <v>62</v>
      </c>
      <c r="D20" s="33" t="s">
        <v>26</v>
      </c>
      <c r="E20" s="33">
        <v>715</v>
      </c>
      <c r="F20" s="34" t="s">
        <v>171</v>
      </c>
      <c r="G20" s="34" t="s">
        <v>240</v>
      </c>
      <c r="H20" s="34" t="s">
        <v>327</v>
      </c>
      <c r="I20" s="35" t="s">
        <v>155</v>
      </c>
    </row>
    <row r="21" spans="1:9" ht="330" x14ac:dyDescent="0.25">
      <c r="A21" s="19"/>
      <c r="B21" s="33" t="s">
        <v>35</v>
      </c>
      <c r="C21" s="33" t="s">
        <v>172</v>
      </c>
      <c r="D21" s="33" t="s">
        <v>26</v>
      </c>
      <c r="E21" s="33">
        <v>716</v>
      </c>
      <c r="F21" s="34" t="s">
        <v>173</v>
      </c>
      <c r="G21" s="34" t="s">
        <v>241</v>
      </c>
      <c r="H21" s="34" t="s">
        <v>328</v>
      </c>
      <c r="I21" s="35" t="s">
        <v>158</v>
      </c>
    </row>
    <row r="22" spans="1:9" ht="409.5" x14ac:dyDescent="0.25">
      <c r="A22" s="19"/>
      <c r="B22" s="33" t="s">
        <v>35</v>
      </c>
      <c r="C22" s="33" t="s">
        <v>174</v>
      </c>
      <c r="D22" s="33" t="s">
        <v>26</v>
      </c>
      <c r="E22" s="33">
        <v>717</v>
      </c>
      <c r="F22" s="34" t="s">
        <v>175</v>
      </c>
      <c r="G22" s="34" t="s">
        <v>242</v>
      </c>
      <c r="H22" s="34" t="s">
        <v>329</v>
      </c>
      <c r="I22" s="35" t="s">
        <v>158</v>
      </c>
    </row>
    <row r="23" spans="1:9" ht="409.5" x14ac:dyDescent="0.25">
      <c r="A23" s="19"/>
      <c r="B23" s="33" t="s">
        <v>176</v>
      </c>
      <c r="C23" s="33" t="s">
        <v>177</v>
      </c>
      <c r="D23" s="33" t="s">
        <v>26</v>
      </c>
      <c r="E23" s="33">
        <v>718</v>
      </c>
      <c r="F23" s="34" t="s">
        <v>178</v>
      </c>
      <c r="G23" s="34" t="s">
        <v>243</v>
      </c>
      <c r="H23" s="34" t="s">
        <v>330</v>
      </c>
      <c r="I23" s="35" t="s">
        <v>158</v>
      </c>
    </row>
    <row r="24" spans="1:9" ht="90" x14ac:dyDescent="0.25">
      <c r="A24" s="19"/>
      <c r="B24" s="33" t="s">
        <v>176</v>
      </c>
      <c r="C24" s="33" t="s">
        <v>179</v>
      </c>
      <c r="D24" s="33" t="s">
        <v>26</v>
      </c>
      <c r="E24" s="33">
        <v>719</v>
      </c>
      <c r="F24" s="34" t="s">
        <v>180</v>
      </c>
      <c r="G24" s="34" t="s">
        <v>244</v>
      </c>
      <c r="H24" s="34" t="s">
        <v>331</v>
      </c>
      <c r="I24" s="35" t="s">
        <v>158</v>
      </c>
    </row>
    <row r="25" spans="1:9" ht="165" x14ac:dyDescent="0.25">
      <c r="A25" s="19"/>
      <c r="B25" s="33" t="s">
        <v>176</v>
      </c>
      <c r="C25" s="33" t="s">
        <v>181</v>
      </c>
      <c r="D25" s="33" t="s">
        <v>26</v>
      </c>
      <c r="E25" s="33">
        <v>720</v>
      </c>
      <c r="F25" s="34" t="s">
        <v>182</v>
      </c>
      <c r="G25" s="34" t="s">
        <v>245</v>
      </c>
      <c r="H25" s="34" t="s">
        <v>332</v>
      </c>
      <c r="I25" s="35" t="s">
        <v>155</v>
      </c>
    </row>
    <row r="26" spans="1:9" ht="105" x14ac:dyDescent="0.25">
      <c r="A26" s="19"/>
      <c r="B26" s="33" t="s">
        <v>21</v>
      </c>
      <c r="C26" s="33" t="s">
        <v>49</v>
      </c>
      <c r="D26" s="33" t="s">
        <v>26</v>
      </c>
      <c r="E26" s="33">
        <v>721</v>
      </c>
      <c r="F26" s="34" t="s">
        <v>183</v>
      </c>
      <c r="G26" s="34" t="s">
        <v>246</v>
      </c>
      <c r="H26" s="34" t="s">
        <v>333</v>
      </c>
      <c r="I26" s="35" t="s">
        <v>155</v>
      </c>
    </row>
    <row r="27" spans="1:9" ht="105" x14ac:dyDescent="0.25">
      <c r="A27" s="19"/>
      <c r="B27" s="33" t="s">
        <v>184</v>
      </c>
      <c r="C27" s="33" t="s">
        <v>185</v>
      </c>
      <c r="D27" s="33" t="s">
        <v>26</v>
      </c>
      <c r="E27" s="33">
        <v>722</v>
      </c>
      <c r="F27" s="34" t="s">
        <v>186</v>
      </c>
      <c r="G27" s="34" t="s">
        <v>247</v>
      </c>
      <c r="H27" s="34" t="s">
        <v>334</v>
      </c>
      <c r="I27" s="35" t="s">
        <v>150</v>
      </c>
    </row>
    <row r="28" spans="1:9" ht="135" x14ac:dyDescent="0.25">
      <c r="A28" s="19"/>
      <c r="B28" s="33" t="s">
        <v>184</v>
      </c>
      <c r="C28" s="33" t="s">
        <v>187</v>
      </c>
      <c r="D28" s="33" t="s">
        <v>26</v>
      </c>
      <c r="E28" s="33">
        <v>723</v>
      </c>
      <c r="F28" s="34" t="s">
        <v>188</v>
      </c>
      <c r="G28" s="34" t="s">
        <v>248</v>
      </c>
      <c r="H28" s="34" t="s">
        <v>335</v>
      </c>
      <c r="I28" s="35" t="s">
        <v>165</v>
      </c>
    </row>
    <row r="29" spans="1:9" ht="180" x14ac:dyDescent="0.25">
      <c r="A29" s="19"/>
      <c r="B29" s="33" t="s">
        <v>184</v>
      </c>
      <c r="C29" s="33" t="s">
        <v>189</v>
      </c>
      <c r="D29" s="33" t="s">
        <v>26</v>
      </c>
      <c r="E29" s="33">
        <v>724</v>
      </c>
      <c r="F29" s="34" t="s">
        <v>190</v>
      </c>
      <c r="G29" s="34" t="s">
        <v>249</v>
      </c>
      <c r="H29" s="34" t="s">
        <v>336</v>
      </c>
      <c r="I29" s="35" t="s">
        <v>165</v>
      </c>
    </row>
    <row r="30" spans="1:9" ht="120" x14ac:dyDescent="0.25">
      <c r="A30" s="19"/>
      <c r="B30" s="33" t="s">
        <v>184</v>
      </c>
      <c r="C30" s="33" t="s">
        <v>191</v>
      </c>
      <c r="D30" s="33" t="s">
        <v>26</v>
      </c>
      <c r="E30" s="33">
        <v>725</v>
      </c>
      <c r="F30" s="34" t="s">
        <v>192</v>
      </c>
      <c r="G30" s="34" t="s">
        <v>247</v>
      </c>
      <c r="H30" s="34" t="s">
        <v>337</v>
      </c>
      <c r="I30" s="35" t="s">
        <v>150</v>
      </c>
    </row>
    <row r="31" spans="1:9" ht="165" x14ac:dyDescent="0.25">
      <c r="A31" s="19"/>
      <c r="B31" s="33" t="s">
        <v>184</v>
      </c>
      <c r="C31" s="33" t="s">
        <v>193</v>
      </c>
      <c r="D31" s="33" t="s">
        <v>26</v>
      </c>
      <c r="E31" s="33">
        <v>726</v>
      </c>
      <c r="F31" s="34" t="s">
        <v>194</v>
      </c>
      <c r="G31" s="34" t="s">
        <v>250</v>
      </c>
      <c r="H31" s="34" t="s">
        <v>338</v>
      </c>
      <c r="I31" s="35" t="s">
        <v>165</v>
      </c>
    </row>
    <row r="32" spans="1:9" ht="105" x14ac:dyDescent="0.25">
      <c r="A32" s="19"/>
      <c r="B32" s="33" t="s">
        <v>184</v>
      </c>
      <c r="C32" s="33" t="s">
        <v>195</v>
      </c>
      <c r="D32" s="33" t="s">
        <v>51</v>
      </c>
      <c r="E32" s="33">
        <v>727</v>
      </c>
      <c r="F32" s="34" t="s">
        <v>196</v>
      </c>
      <c r="G32" s="34" t="s">
        <v>229</v>
      </c>
      <c r="H32" s="34" t="s">
        <v>339</v>
      </c>
      <c r="I32" s="35" t="s">
        <v>150</v>
      </c>
    </row>
    <row r="33" spans="1:9" ht="105" x14ac:dyDescent="0.25">
      <c r="A33" s="19"/>
      <c r="B33" s="33" t="s">
        <v>184</v>
      </c>
      <c r="C33" s="33" t="s">
        <v>195</v>
      </c>
      <c r="D33" s="33" t="s">
        <v>65</v>
      </c>
      <c r="E33" s="33">
        <v>728</v>
      </c>
      <c r="F33" s="34" t="s">
        <v>197</v>
      </c>
      <c r="G33" s="34" t="s">
        <v>229</v>
      </c>
      <c r="H33" s="34" t="s">
        <v>339</v>
      </c>
      <c r="I33" s="35" t="s">
        <v>150</v>
      </c>
    </row>
    <row r="34" spans="1:9" ht="135" x14ac:dyDescent="0.25">
      <c r="A34" s="19"/>
      <c r="B34" s="33" t="s">
        <v>184</v>
      </c>
      <c r="C34" s="33" t="s">
        <v>198</v>
      </c>
      <c r="D34" s="33" t="s">
        <v>26</v>
      </c>
      <c r="E34" s="33">
        <v>729</v>
      </c>
      <c r="F34" s="34" t="s">
        <v>199</v>
      </c>
      <c r="G34" s="34" t="s">
        <v>251</v>
      </c>
      <c r="H34" s="34" t="s">
        <v>340</v>
      </c>
      <c r="I34" s="35" t="s">
        <v>150</v>
      </c>
    </row>
    <row r="35" spans="1:9" ht="135" x14ac:dyDescent="0.25">
      <c r="A35" s="19"/>
      <c r="B35" s="33" t="s">
        <v>184</v>
      </c>
      <c r="C35" s="33" t="s">
        <v>200</v>
      </c>
      <c r="D35" s="33" t="s">
        <v>26</v>
      </c>
      <c r="E35" s="33">
        <v>730</v>
      </c>
      <c r="F35" s="34" t="s">
        <v>201</v>
      </c>
      <c r="G35" s="34" t="s">
        <v>252</v>
      </c>
      <c r="H35" s="34" t="s">
        <v>341</v>
      </c>
      <c r="I35" s="35" t="s">
        <v>150</v>
      </c>
    </row>
    <row r="36" spans="1:9" ht="120" x14ac:dyDescent="0.25">
      <c r="A36" s="19"/>
      <c r="B36" s="33" t="s">
        <v>184</v>
      </c>
      <c r="C36" s="33" t="s">
        <v>202</v>
      </c>
      <c r="D36" s="33" t="s">
        <v>26</v>
      </c>
      <c r="E36" s="33">
        <v>731</v>
      </c>
      <c r="F36" s="34" t="s">
        <v>203</v>
      </c>
      <c r="G36" s="34" t="s">
        <v>250</v>
      </c>
      <c r="H36" s="34" t="s">
        <v>342</v>
      </c>
      <c r="I36" s="35" t="s">
        <v>165</v>
      </c>
    </row>
    <row r="37" spans="1:9" ht="135" x14ac:dyDescent="0.25">
      <c r="A37" s="19"/>
      <c r="B37" s="33" t="s">
        <v>184</v>
      </c>
      <c r="C37" s="33" t="s">
        <v>204</v>
      </c>
      <c r="D37" s="33" t="s">
        <v>26</v>
      </c>
      <c r="E37" s="33">
        <v>732</v>
      </c>
      <c r="F37" s="34" t="s">
        <v>205</v>
      </c>
      <c r="G37" s="34" t="s">
        <v>247</v>
      </c>
      <c r="H37" s="34" t="s">
        <v>343</v>
      </c>
      <c r="I37" s="35" t="s">
        <v>150</v>
      </c>
    </row>
    <row r="38" spans="1:9" ht="150" x14ac:dyDescent="0.25">
      <c r="A38" s="19"/>
      <c r="B38" s="33" t="s">
        <v>184</v>
      </c>
      <c r="C38" s="33" t="s">
        <v>206</v>
      </c>
      <c r="D38" s="33" t="s">
        <v>26</v>
      </c>
      <c r="E38" s="33">
        <v>733</v>
      </c>
      <c r="F38" s="34" t="s">
        <v>207</v>
      </c>
      <c r="G38" s="34" t="s">
        <v>252</v>
      </c>
      <c r="H38" s="34" t="s">
        <v>344</v>
      </c>
      <c r="I38" s="35" t="s">
        <v>150</v>
      </c>
    </row>
    <row r="39" spans="1:9" ht="150" x14ac:dyDescent="0.25">
      <c r="A39" s="19"/>
      <c r="B39" s="33" t="s">
        <v>184</v>
      </c>
      <c r="C39" s="33" t="s">
        <v>208</v>
      </c>
      <c r="D39" s="33" t="s">
        <v>26</v>
      </c>
      <c r="E39" s="33">
        <v>734</v>
      </c>
      <c r="F39" s="34" t="s">
        <v>209</v>
      </c>
      <c r="G39" s="34" t="s">
        <v>253</v>
      </c>
      <c r="H39" s="34" t="s">
        <v>345</v>
      </c>
      <c r="I39" s="35" t="s">
        <v>150</v>
      </c>
    </row>
    <row r="40" spans="1:9" ht="150" x14ac:dyDescent="0.25">
      <c r="A40" s="19"/>
      <c r="B40" s="33" t="s">
        <v>184</v>
      </c>
      <c r="C40" s="33" t="s">
        <v>210</v>
      </c>
      <c r="D40" s="33" t="s">
        <v>26</v>
      </c>
      <c r="E40" s="33">
        <v>735</v>
      </c>
      <c r="F40" s="34" t="s">
        <v>211</v>
      </c>
      <c r="G40" s="34" t="s">
        <v>113</v>
      </c>
      <c r="H40" s="34" t="s">
        <v>346</v>
      </c>
      <c r="I40" s="35" t="s">
        <v>150</v>
      </c>
    </row>
    <row r="41" spans="1:9" ht="105" x14ac:dyDescent="0.25">
      <c r="A41" s="19"/>
      <c r="B41" s="33" t="s">
        <v>184</v>
      </c>
      <c r="C41" s="33" t="s">
        <v>212</v>
      </c>
      <c r="D41" s="33" t="s">
        <v>26</v>
      </c>
      <c r="E41" s="33">
        <v>736</v>
      </c>
      <c r="F41" s="34" t="s">
        <v>213</v>
      </c>
      <c r="G41" s="34" t="s">
        <v>113</v>
      </c>
      <c r="H41" s="34" t="s">
        <v>347</v>
      </c>
      <c r="I41" s="35" t="s">
        <v>150</v>
      </c>
    </row>
    <row r="42" spans="1:9" ht="135" x14ac:dyDescent="0.25">
      <c r="A42" s="19"/>
      <c r="B42" s="33" t="s">
        <v>184</v>
      </c>
      <c r="C42" s="33" t="s">
        <v>214</v>
      </c>
      <c r="D42" s="33" t="s">
        <v>26</v>
      </c>
      <c r="E42" s="33">
        <v>737</v>
      </c>
      <c r="F42" s="34" t="s">
        <v>215</v>
      </c>
      <c r="G42" s="34" t="s">
        <v>228</v>
      </c>
      <c r="H42" s="34" t="s">
        <v>348</v>
      </c>
      <c r="I42" s="35" t="s">
        <v>216</v>
      </c>
    </row>
    <row r="43" spans="1:9" ht="120" x14ac:dyDescent="0.25">
      <c r="A43" s="19"/>
      <c r="B43" s="33" t="s">
        <v>184</v>
      </c>
      <c r="C43" s="33" t="s">
        <v>217</v>
      </c>
      <c r="D43" s="33" t="s">
        <v>26</v>
      </c>
      <c r="E43" s="33">
        <v>738</v>
      </c>
      <c r="F43" s="34" t="s">
        <v>218</v>
      </c>
      <c r="G43" s="34" t="s">
        <v>228</v>
      </c>
      <c r="H43" s="34" t="s">
        <v>349</v>
      </c>
      <c r="I43" s="35" t="s">
        <v>216</v>
      </c>
    </row>
    <row r="44" spans="1:9" ht="90" x14ac:dyDescent="0.25">
      <c r="A44" s="19"/>
      <c r="B44" s="33" t="s">
        <v>16</v>
      </c>
      <c r="C44" s="33" t="s">
        <v>219</v>
      </c>
      <c r="D44" s="33" t="s">
        <v>26</v>
      </c>
      <c r="E44" s="33">
        <v>739</v>
      </c>
      <c r="F44" s="34" t="s">
        <v>220</v>
      </c>
      <c r="G44" s="34" t="s">
        <v>254</v>
      </c>
      <c r="H44" s="34" t="s">
        <v>350</v>
      </c>
      <c r="I44" s="35" t="s">
        <v>165</v>
      </c>
    </row>
    <row r="45" spans="1:9" ht="60" x14ac:dyDescent="0.25">
      <c r="A45" s="19"/>
      <c r="B45" s="33" t="s">
        <v>16</v>
      </c>
      <c r="C45" s="33" t="s">
        <v>221</v>
      </c>
      <c r="D45" s="33" t="s">
        <v>26</v>
      </c>
      <c r="E45" s="33">
        <v>740</v>
      </c>
      <c r="F45" s="34" t="s">
        <v>222</v>
      </c>
      <c r="G45" s="34" t="s">
        <v>254</v>
      </c>
      <c r="H45" s="34" t="s">
        <v>351</v>
      </c>
      <c r="I45" s="35" t="s">
        <v>165</v>
      </c>
    </row>
    <row r="46" spans="1:9" ht="165" x14ac:dyDescent="0.25">
      <c r="A46" s="19"/>
      <c r="B46" s="33" t="s">
        <v>16</v>
      </c>
      <c r="C46" s="33" t="s">
        <v>223</v>
      </c>
      <c r="D46" s="33" t="s">
        <v>51</v>
      </c>
      <c r="E46" s="33">
        <v>741</v>
      </c>
      <c r="F46" s="34" t="s">
        <v>224</v>
      </c>
      <c r="G46" s="34" t="s">
        <v>255</v>
      </c>
      <c r="H46" s="34" t="s">
        <v>352</v>
      </c>
      <c r="I46" s="35" t="s">
        <v>158</v>
      </c>
    </row>
    <row r="47" spans="1:9" ht="165" x14ac:dyDescent="0.25">
      <c r="A47" s="20"/>
      <c r="B47" s="33" t="s">
        <v>16</v>
      </c>
      <c r="C47" s="33" t="s">
        <v>223</v>
      </c>
      <c r="D47" s="33" t="s">
        <v>65</v>
      </c>
      <c r="E47" s="33">
        <v>742</v>
      </c>
      <c r="F47" s="34" t="s">
        <v>225</v>
      </c>
      <c r="G47" s="34" t="s">
        <v>256</v>
      </c>
      <c r="H47" s="34" t="s">
        <v>352</v>
      </c>
      <c r="I47" s="35" t="s">
        <v>158</v>
      </c>
    </row>
    <row r="48" spans="1:9" ht="180" x14ac:dyDescent="0.25">
      <c r="A48" s="18" t="s">
        <v>305</v>
      </c>
      <c r="B48" s="33" t="s">
        <v>12</v>
      </c>
      <c r="C48" s="33" t="s">
        <v>314</v>
      </c>
      <c r="D48" s="33" t="s">
        <v>51</v>
      </c>
      <c r="E48" s="33">
        <v>616</v>
      </c>
      <c r="F48" s="34" t="s">
        <v>47</v>
      </c>
      <c r="G48" s="34" t="s">
        <v>271</v>
      </c>
      <c r="H48" s="34" t="s">
        <v>353</v>
      </c>
      <c r="I48" s="35" t="s">
        <v>39</v>
      </c>
    </row>
    <row r="49" spans="1:9" ht="180" x14ac:dyDescent="0.25">
      <c r="A49" s="19"/>
      <c r="B49" s="33" t="s">
        <v>12</v>
      </c>
      <c r="C49" s="33" t="s">
        <v>314</v>
      </c>
      <c r="D49" s="33" t="s">
        <v>65</v>
      </c>
      <c r="E49" s="33">
        <v>620</v>
      </c>
      <c r="F49" s="34" t="s">
        <v>47</v>
      </c>
      <c r="G49" s="34" t="s">
        <v>309</v>
      </c>
      <c r="H49" s="34" t="s">
        <v>353</v>
      </c>
      <c r="I49" s="35" t="s">
        <v>39</v>
      </c>
    </row>
    <row r="50" spans="1:9" ht="180" x14ac:dyDescent="0.25">
      <c r="A50" s="19"/>
      <c r="B50" s="33" t="s">
        <v>12</v>
      </c>
      <c r="C50" s="33" t="s">
        <v>314</v>
      </c>
      <c r="D50" s="33" t="s">
        <v>66</v>
      </c>
      <c r="E50" s="33">
        <v>639</v>
      </c>
      <c r="F50" s="34" t="s">
        <v>47</v>
      </c>
      <c r="G50" s="34" t="s">
        <v>272</v>
      </c>
      <c r="H50" s="34" t="s">
        <v>353</v>
      </c>
      <c r="I50" s="35" t="s">
        <v>39</v>
      </c>
    </row>
    <row r="51" spans="1:9" ht="180" x14ac:dyDescent="0.25">
      <c r="A51" s="19"/>
      <c r="B51" s="33" t="s">
        <v>12</v>
      </c>
      <c r="C51" s="33" t="s">
        <v>315</v>
      </c>
      <c r="D51" s="33" t="s">
        <v>26</v>
      </c>
      <c r="E51" s="33">
        <v>613</v>
      </c>
      <c r="F51" s="34" t="s">
        <v>74</v>
      </c>
      <c r="G51" s="34" t="s">
        <v>273</v>
      </c>
      <c r="H51" s="34" t="s">
        <v>353</v>
      </c>
      <c r="I51" s="35" t="s">
        <v>39</v>
      </c>
    </row>
    <row r="52" spans="1:9" ht="180" x14ac:dyDescent="0.25">
      <c r="A52" s="19"/>
      <c r="B52" s="33" t="s">
        <v>12</v>
      </c>
      <c r="C52" s="33" t="s">
        <v>313</v>
      </c>
      <c r="D52" s="33" t="s">
        <v>26</v>
      </c>
      <c r="E52" s="33">
        <v>605</v>
      </c>
      <c r="F52" s="34" t="s">
        <v>83</v>
      </c>
      <c r="G52" s="34" t="s">
        <v>274</v>
      </c>
      <c r="H52" s="34" t="s">
        <v>353</v>
      </c>
      <c r="I52" s="35" t="s">
        <v>39</v>
      </c>
    </row>
    <row r="53" spans="1:9" ht="30" x14ac:dyDescent="0.25">
      <c r="A53" s="19"/>
      <c r="B53" s="33" t="s">
        <v>13</v>
      </c>
      <c r="C53" s="33" t="s">
        <v>153</v>
      </c>
      <c r="D53" s="33" t="s">
        <v>26</v>
      </c>
      <c r="E53" s="33">
        <v>617</v>
      </c>
      <c r="F53" s="34" t="s">
        <v>307</v>
      </c>
      <c r="G53" s="34" t="s">
        <v>310</v>
      </c>
      <c r="H53" s="34" t="s">
        <v>319</v>
      </c>
      <c r="I53" s="35" t="s">
        <v>14</v>
      </c>
    </row>
    <row r="54" spans="1:9" ht="105" x14ac:dyDescent="0.25">
      <c r="A54" s="19"/>
      <c r="B54" s="33" t="s">
        <v>13</v>
      </c>
      <c r="C54" s="33" t="s">
        <v>127</v>
      </c>
      <c r="D54" s="33" t="s">
        <v>26</v>
      </c>
      <c r="E54" s="33">
        <v>611</v>
      </c>
      <c r="F54" s="34" t="s">
        <v>128</v>
      </c>
      <c r="G54" s="34" t="s">
        <v>258</v>
      </c>
      <c r="H54" s="34" t="s">
        <v>354</v>
      </c>
      <c r="I54" s="35" t="s">
        <v>22</v>
      </c>
    </row>
    <row r="55" spans="1:9" ht="60" x14ac:dyDescent="0.25">
      <c r="A55" s="19"/>
      <c r="B55" s="33" t="s">
        <v>13</v>
      </c>
      <c r="C55" s="33" t="s">
        <v>129</v>
      </c>
      <c r="D55" s="33" t="s">
        <v>26</v>
      </c>
      <c r="E55" s="33">
        <v>612</v>
      </c>
      <c r="F55" s="34" t="s">
        <v>130</v>
      </c>
      <c r="G55" s="34" t="s">
        <v>259</v>
      </c>
      <c r="H55" s="34" t="s">
        <v>355</v>
      </c>
      <c r="I55" s="35" t="s">
        <v>73</v>
      </c>
    </row>
    <row r="56" spans="1:9" ht="105" x14ac:dyDescent="0.25">
      <c r="A56" s="19"/>
      <c r="B56" s="33" t="s">
        <v>13</v>
      </c>
      <c r="C56" s="33" t="s">
        <v>75</v>
      </c>
      <c r="D56" s="33" t="s">
        <v>51</v>
      </c>
      <c r="E56" s="33">
        <v>614</v>
      </c>
      <c r="F56" s="34" t="s">
        <v>76</v>
      </c>
      <c r="G56" s="34" t="s">
        <v>260</v>
      </c>
      <c r="H56" s="34" t="s">
        <v>354</v>
      </c>
      <c r="I56" s="35" t="s">
        <v>22</v>
      </c>
    </row>
    <row r="57" spans="1:9" ht="60" x14ac:dyDescent="0.25">
      <c r="A57" s="19"/>
      <c r="B57" s="33" t="s">
        <v>13</v>
      </c>
      <c r="C57" s="33" t="s">
        <v>77</v>
      </c>
      <c r="D57" s="33" t="s">
        <v>90</v>
      </c>
      <c r="E57" s="33">
        <v>615</v>
      </c>
      <c r="F57" s="34" t="s">
        <v>78</v>
      </c>
      <c r="G57" s="34" t="s">
        <v>261</v>
      </c>
      <c r="H57" s="34" t="s">
        <v>355</v>
      </c>
      <c r="I57" s="35" t="s">
        <v>73</v>
      </c>
    </row>
    <row r="58" spans="1:9" ht="105" x14ac:dyDescent="0.25">
      <c r="A58" s="19"/>
      <c r="B58" s="33" t="s">
        <v>13</v>
      </c>
      <c r="C58" s="33" t="s">
        <v>84</v>
      </c>
      <c r="D58" s="33" t="s">
        <v>26</v>
      </c>
      <c r="E58" s="33">
        <v>603</v>
      </c>
      <c r="F58" s="34" t="s">
        <v>85</v>
      </c>
      <c r="G58" s="34" t="s">
        <v>262</v>
      </c>
      <c r="H58" s="34" t="s">
        <v>354</v>
      </c>
      <c r="I58" s="35" t="s">
        <v>22</v>
      </c>
    </row>
    <row r="59" spans="1:9" ht="60" x14ac:dyDescent="0.25">
      <c r="A59" s="19"/>
      <c r="B59" s="33" t="s">
        <v>13</v>
      </c>
      <c r="C59" s="33" t="s">
        <v>86</v>
      </c>
      <c r="D59" s="33" t="s">
        <v>26</v>
      </c>
      <c r="E59" s="33">
        <v>604</v>
      </c>
      <c r="F59" s="34" t="s">
        <v>87</v>
      </c>
      <c r="G59" s="34" t="s">
        <v>263</v>
      </c>
      <c r="H59" s="34" t="s">
        <v>355</v>
      </c>
      <c r="I59" s="35" t="s">
        <v>73</v>
      </c>
    </row>
    <row r="60" spans="1:9" ht="105" x14ac:dyDescent="0.25">
      <c r="A60" s="19"/>
      <c r="B60" s="33" t="s">
        <v>13</v>
      </c>
      <c r="C60" s="33" t="s">
        <v>79</v>
      </c>
      <c r="D60" s="33" t="s">
        <v>26</v>
      </c>
      <c r="E60" s="33">
        <v>601</v>
      </c>
      <c r="F60" s="34" t="s">
        <v>80</v>
      </c>
      <c r="G60" s="34" t="s">
        <v>264</v>
      </c>
      <c r="H60" s="34" t="s">
        <v>354</v>
      </c>
      <c r="I60" s="35" t="s">
        <v>15</v>
      </c>
    </row>
    <row r="61" spans="1:9" ht="60" x14ac:dyDescent="0.25">
      <c r="A61" s="19"/>
      <c r="B61" s="33" t="s">
        <v>13</v>
      </c>
      <c r="C61" s="33" t="s">
        <v>81</v>
      </c>
      <c r="D61" s="33" t="s">
        <v>26</v>
      </c>
      <c r="E61" s="33">
        <v>602</v>
      </c>
      <c r="F61" s="34" t="s">
        <v>82</v>
      </c>
      <c r="G61" s="34" t="s">
        <v>265</v>
      </c>
      <c r="H61" s="34" t="s">
        <v>355</v>
      </c>
      <c r="I61" s="35" t="s">
        <v>73</v>
      </c>
    </row>
    <row r="62" spans="1:9" ht="409.5" x14ac:dyDescent="0.25">
      <c r="A62" s="19"/>
      <c r="B62" s="33" t="s">
        <v>13</v>
      </c>
      <c r="C62" s="33" t="s">
        <v>61</v>
      </c>
      <c r="D62" s="33" t="s">
        <v>91</v>
      </c>
      <c r="E62" s="33">
        <v>637</v>
      </c>
      <c r="F62" s="34" t="s">
        <v>42</v>
      </c>
      <c r="G62" s="34" t="s">
        <v>267</v>
      </c>
      <c r="H62" s="34" t="s">
        <v>320</v>
      </c>
      <c r="I62" s="35" t="s">
        <v>22</v>
      </c>
    </row>
    <row r="63" spans="1:9" ht="409.5" x14ac:dyDescent="0.25">
      <c r="A63" s="19"/>
      <c r="B63" s="33" t="s">
        <v>13</v>
      </c>
      <c r="C63" s="33" t="s">
        <v>61</v>
      </c>
      <c r="D63" s="33" t="s">
        <v>90</v>
      </c>
      <c r="E63" s="33">
        <v>618</v>
      </c>
      <c r="F63" s="34" t="s">
        <v>42</v>
      </c>
      <c r="G63" s="34" t="s">
        <v>266</v>
      </c>
      <c r="H63" s="34" t="s">
        <v>320</v>
      </c>
      <c r="I63" s="35" t="s">
        <v>22</v>
      </c>
    </row>
    <row r="64" spans="1:9" ht="45" x14ac:dyDescent="0.25">
      <c r="A64" s="19"/>
      <c r="B64" s="33" t="s">
        <v>13</v>
      </c>
      <c r="C64" s="33" t="s">
        <v>43</v>
      </c>
      <c r="D64" s="33" t="s">
        <v>91</v>
      </c>
      <c r="E64" s="33">
        <v>638</v>
      </c>
      <c r="F64" s="34" t="s">
        <v>44</v>
      </c>
      <c r="G64" s="34" t="s">
        <v>268</v>
      </c>
      <c r="H64" s="34" t="s">
        <v>356</v>
      </c>
      <c r="I64" s="35" t="s">
        <v>41</v>
      </c>
    </row>
    <row r="65" spans="1:9" ht="45" x14ac:dyDescent="0.25">
      <c r="A65" s="19"/>
      <c r="B65" s="33" t="s">
        <v>13</v>
      </c>
      <c r="C65" s="33" t="s">
        <v>43</v>
      </c>
      <c r="D65" s="33" t="s">
        <v>90</v>
      </c>
      <c r="E65" s="33">
        <v>619</v>
      </c>
      <c r="F65" s="34" t="s">
        <v>44</v>
      </c>
      <c r="G65" s="34" t="s">
        <v>308</v>
      </c>
      <c r="H65" s="34" t="s">
        <v>356</v>
      </c>
      <c r="I65" s="35" t="s">
        <v>41</v>
      </c>
    </row>
    <row r="66" spans="1:9" ht="409.5" x14ac:dyDescent="0.25">
      <c r="A66" s="19"/>
      <c r="B66" s="33" t="s">
        <v>13</v>
      </c>
      <c r="C66" s="33" t="s">
        <v>122</v>
      </c>
      <c r="D66" s="33" t="s">
        <v>26</v>
      </c>
      <c r="E66" s="33">
        <v>646</v>
      </c>
      <c r="F66" s="34" t="s">
        <v>123</v>
      </c>
      <c r="G66" s="34" t="s">
        <v>269</v>
      </c>
      <c r="H66" s="34" t="s">
        <v>357</v>
      </c>
      <c r="I66" s="35" t="s">
        <v>22</v>
      </c>
    </row>
    <row r="67" spans="1:9" ht="45" x14ac:dyDescent="0.25">
      <c r="A67" s="19"/>
      <c r="B67" s="33" t="s">
        <v>13</v>
      </c>
      <c r="C67" s="33" t="s">
        <v>124</v>
      </c>
      <c r="D67" s="33" t="s">
        <v>26</v>
      </c>
      <c r="E67" s="33">
        <v>647</v>
      </c>
      <c r="F67" s="34" t="s">
        <v>125</v>
      </c>
      <c r="G67" s="34" t="s">
        <v>270</v>
      </c>
      <c r="H67" s="34" t="s">
        <v>356</v>
      </c>
      <c r="I67" s="35" t="s">
        <v>41</v>
      </c>
    </row>
    <row r="68" spans="1:9" ht="45" x14ac:dyDescent="0.25">
      <c r="A68" s="19"/>
      <c r="B68" s="33" t="s">
        <v>13</v>
      </c>
      <c r="C68" s="33" t="s">
        <v>50</v>
      </c>
      <c r="D68" s="33" t="s">
        <v>51</v>
      </c>
      <c r="E68" s="33">
        <v>634</v>
      </c>
      <c r="F68" s="34" t="s">
        <v>52</v>
      </c>
      <c r="G68" s="34" t="s">
        <v>275</v>
      </c>
      <c r="H68" s="34" t="s">
        <v>358</v>
      </c>
      <c r="I68" s="35" t="s">
        <v>14</v>
      </c>
    </row>
    <row r="69" spans="1:9" ht="60" x14ac:dyDescent="0.25">
      <c r="A69" s="19"/>
      <c r="B69" s="33" t="s">
        <v>13</v>
      </c>
      <c r="C69" s="33" t="s">
        <v>121</v>
      </c>
      <c r="D69" s="33" t="s">
        <v>26</v>
      </c>
      <c r="E69" s="33">
        <v>648</v>
      </c>
      <c r="F69" s="34" t="s">
        <v>112</v>
      </c>
      <c r="G69" s="34" t="s">
        <v>276</v>
      </c>
      <c r="H69" s="34" t="s">
        <v>326</v>
      </c>
      <c r="I69" s="35" t="s">
        <v>14</v>
      </c>
    </row>
    <row r="70" spans="1:9" ht="45" x14ac:dyDescent="0.25">
      <c r="A70" s="19"/>
      <c r="B70" s="33" t="s">
        <v>13</v>
      </c>
      <c r="C70" s="33" t="s">
        <v>62</v>
      </c>
      <c r="D70" s="33" t="s">
        <v>26</v>
      </c>
      <c r="E70" s="33">
        <v>649</v>
      </c>
      <c r="F70" s="34" t="s">
        <v>54</v>
      </c>
      <c r="G70" s="34" t="s">
        <v>277</v>
      </c>
      <c r="H70" s="34" t="s">
        <v>327</v>
      </c>
      <c r="I70" s="35" t="s">
        <v>14</v>
      </c>
    </row>
    <row r="71" spans="1:9" ht="135" x14ac:dyDescent="0.25">
      <c r="A71" s="19"/>
      <c r="B71" s="33" t="s">
        <v>35</v>
      </c>
      <c r="C71" s="33" t="s">
        <v>93</v>
      </c>
      <c r="D71" s="33" t="s">
        <v>51</v>
      </c>
      <c r="E71" s="33">
        <v>609</v>
      </c>
      <c r="F71" s="34" t="s">
        <v>94</v>
      </c>
      <c r="G71" s="34" t="s">
        <v>278</v>
      </c>
      <c r="H71" s="34" t="s">
        <v>359</v>
      </c>
      <c r="I71" s="35" t="s">
        <v>14</v>
      </c>
    </row>
    <row r="72" spans="1:9" ht="135" x14ac:dyDescent="0.25">
      <c r="A72" s="19"/>
      <c r="B72" s="33" t="s">
        <v>35</v>
      </c>
      <c r="C72" s="33" t="s">
        <v>93</v>
      </c>
      <c r="D72" s="33" t="s">
        <v>65</v>
      </c>
      <c r="E72" s="33">
        <v>610</v>
      </c>
      <c r="F72" s="34" t="s">
        <v>94</v>
      </c>
      <c r="G72" s="34" t="s">
        <v>133</v>
      </c>
      <c r="H72" s="34" t="s">
        <v>359</v>
      </c>
      <c r="I72" s="35" t="s">
        <v>14</v>
      </c>
    </row>
    <row r="73" spans="1:9" ht="135" x14ac:dyDescent="0.25">
      <c r="A73" s="19"/>
      <c r="B73" s="33" t="s">
        <v>35</v>
      </c>
      <c r="C73" s="33" t="s">
        <v>93</v>
      </c>
      <c r="D73" s="33" t="s">
        <v>66</v>
      </c>
      <c r="E73" s="33">
        <v>633</v>
      </c>
      <c r="F73" s="34" t="s">
        <v>94</v>
      </c>
      <c r="G73" s="34" t="s">
        <v>279</v>
      </c>
      <c r="H73" s="34" t="s">
        <v>359</v>
      </c>
      <c r="I73" s="35" t="s">
        <v>14</v>
      </c>
    </row>
    <row r="74" spans="1:9" ht="165" x14ac:dyDescent="0.25">
      <c r="A74" s="19"/>
      <c r="B74" s="33" t="s">
        <v>21</v>
      </c>
      <c r="C74" s="33" t="s">
        <v>115</v>
      </c>
      <c r="D74" s="33" t="s">
        <v>106</v>
      </c>
      <c r="E74" s="33">
        <v>631</v>
      </c>
      <c r="F74" s="34" t="s">
        <v>103</v>
      </c>
      <c r="G74" s="34" t="s">
        <v>280</v>
      </c>
      <c r="H74" s="34" t="s">
        <v>360</v>
      </c>
      <c r="I74" s="35" t="s">
        <v>14</v>
      </c>
    </row>
    <row r="75" spans="1:9" ht="75" x14ac:dyDescent="0.25">
      <c r="A75" s="19"/>
      <c r="B75" s="33" t="s">
        <v>21</v>
      </c>
      <c r="C75" s="33" t="s">
        <v>49</v>
      </c>
      <c r="D75" s="33" t="s">
        <v>51</v>
      </c>
      <c r="E75" s="33">
        <v>632</v>
      </c>
      <c r="F75" s="34" t="s">
        <v>48</v>
      </c>
      <c r="G75" s="34" t="s">
        <v>281</v>
      </c>
      <c r="H75" s="34" t="s">
        <v>333</v>
      </c>
      <c r="I75" s="35" t="s">
        <v>14</v>
      </c>
    </row>
    <row r="76" spans="1:9" ht="75" x14ac:dyDescent="0.25">
      <c r="A76" s="19"/>
      <c r="B76" s="33" t="s">
        <v>21</v>
      </c>
      <c r="C76" s="33" t="s">
        <v>49</v>
      </c>
      <c r="D76" s="33" t="s">
        <v>105</v>
      </c>
      <c r="E76" s="33">
        <v>623</v>
      </c>
      <c r="F76" s="34" t="s">
        <v>48</v>
      </c>
      <c r="G76" s="34" t="s">
        <v>282</v>
      </c>
      <c r="H76" s="34" t="s">
        <v>333</v>
      </c>
      <c r="I76" s="35" t="s">
        <v>14</v>
      </c>
    </row>
    <row r="77" spans="1:9" ht="75" x14ac:dyDescent="0.25">
      <c r="A77" s="19"/>
      <c r="B77" s="33" t="s">
        <v>21</v>
      </c>
      <c r="C77" s="33" t="s">
        <v>114</v>
      </c>
      <c r="D77" s="33" t="s">
        <v>104</v>
      </c>
      <c r="E77" s="33">
        <v>626</v>
      </c>
      <c r="F77" s="34" t="s">
        <v>102</v>
      </c>
      <c r="G77" s="34" t="s">
        <v>283</v>
      </c>
      <c r="H77" s="34" t="s">
        <v>333</v>
      </c>
      <c r="I77" s="35" t="s">
        <v>14</v>
      </c>
    </row>
    <row r="78" spans="1:9" ht="75" x14ac:dyDescent="0.25">
      <c r="A78" s="19"/>
      <c r="B78" s="33" t="s">
        <v>21</v>
      </c>
      <c r="C78" s="33" t="s">
        <v>117</v>
      </c>
      <c r="D78" s="33" t="s">
        <v>26</v>
      </c>
      <c r="E78" s="33">
        <v>636</v>
      </c>
      <c r="F78" s="34" t="s">
        <v>107</v>
      </c>
      <c r="G78" s="34" t="s">
        <v>284</v>
      </c>
      <c r="H78" s="34" t="s">
        <v>333</v>
      </c>
      <c r="I78" s="35" t="s">
        <v>14</v>
      </c>
    </row>
    <row r="79" spans="1:9" ht="90" x14ac:dyDescent="0.25">
      <c r="A79" s="19"/>
      <c r="B79" s="33" t="s">
        <v>21</v>
      </c>
      <c r="C79" s="33" t="s">
        <v>56</v>
      </c>
      <c r="D79" s="33" t="s">
        <v>90</v>
      </c>
      <c r="E79" s="33">
        <v>630</v>
      </c>
      <c r="F79" s="34" t="s">
        <v>40</v>
      </c>
      <c r="G79" s="34" t="s">
        <v>285</v>
      </c>
      <c r="H79" s="34" t="s">
        <v>361</v>
      </c>
      <c r="I79" s="35" t="s">
        <v>14</v>
      </c>
    </row>
    <row r="80" spans="1:9" ht="90" x14ac:dyDescent="0.25">
      <c r="A80" s="19"/>
      <c r="B80" s="33" t="s">
        <v>21</v>
      </c>
      <c r="C80" s="33" t="s">
        <v>116</v>
      </c>
      <c r="D80" s="33" t="s">
        <v>90</v>
      </c>
      <c r="E80" s="33">
        <v>628</v>
      </c>
      <c r="F80" s="34" t="s">
        <v>98</v>
      </c>
      <c r="G80" s="34" t="s">
        <v>286</v>
      </c>
      <c r="H80" s="34" t="s">
        <v>361</v>
      </c>
      <c r="I80" s="35" t="s">
        <v>14</v>
      </c>
    </row>
    <row r="81" spans="1:9" ht="105" x14ac:dyDescent="0.25">
      <c r="A81" s="19"/>
      <c r="B81" s="33" t="s">
        <v>21</v>
      </c>
      <c r="C81" s="33" t="s">
        <v>118</v>
      </c>
      <c r="D81" s="33" t="s">
        <v>108</v>
      </c>
      <c r="E81" s="33">
        <v>635</v>
      </c>
      <c r="F81" s="34" t="s">
        <v>92</v>
      </c>
      <c r="G81" s="34" t="s">
        <v>287</v>
      </c>
      <c r="H81" s="34" t="s">
        <v>362</v>
      </c>
      <c r="I81" s="35" t="s">
        <v>14</v>
      </c>
    </row>
    <row r="82" spans="1:9" ht="180" x14ac:dyDescent="0.25">
      <c r="A82" s="19"/>
      <c r="B82" s="33" t="s">
        <v>21</v>
      </c>
      <c r="C82" s="33" t="s">
        <v>96</v>
      </c>
      <c r="D82" s="33" t="s">
        <v>90</v>
      </c>
      <c r="E82" s="33">
        <v>627</v>
      </c>
      <c r="F82" s="34" t="s">
        <v>97</v>
      </c>
      <c r="G82" s="34" t="s">
        <v>288</v>
      </c>
      <c r="H82" s="34" t="s">
        <v>363</v>
      </c>
      <c r="I82" s="35" t="s">
        <v>14</v>
      </c>
    </row>
    <row r="83" spans="1:9" ht="180" x14ac:dyDescent="0.25">
      <c r="A83" s="19"/>
      <c r="B83" s="33" t="s">
        <v>21</v>
      </c>
      <c r="C83" s="33" t="s">
        <v>131</v>
      </c>
      <c r="D83" s="33" t="s">
        <v>26</v>
      </c>
      <c r="E83" s="33">
        <v>629</v>
      </c>
      <c r="F83" s="34" t="s">
        <v>132</v>
      </c>
      <c r="G83" s="34" t="s">
        <v>289</v>
      </c>
      <c r="H83" s="34" t="s">
        <v>363</v>
      </c>
      <c r="I83" s="35" t="s">
        <v>14</v>
      </c>
    </row>
    <row r="84" spans="1:9" ht="210" x14ac:dyDescent="0.25">
      <c r="A84" s="19"/>
      <c r="B84" s="33" t="s">
        <v>21</v>
      </c>
      <c r="C84" s="33" t="s">
        <v>57</v>
      </c>
      <c r="D84" s="33" t="s">
        <v>99</v>
      </c>
      <c r="E84" s="33">
        <v>621</v>
      </c>
      <c r="F84" s="34" t="s">
        <v>33</v>
      </c>
      <c r="G84" s="34" t="s">
        <v>290</v>
      </c>
      <c r="H84" s="34" t="s">
        <v>364</v>
      </c>
      <c r="I84" s="35" t="s">
        <v>14</v>
      </c>
    </row>
    <row r="85" spans="1:9" ht="210" x14ac:dyDescent="0.25">
      <c r="A85" s="19"/>
      <c r="B85" s="33" t="s">
        <v>21</v>
      </c>
      <c r="C85" s="33" t="s">
        <v>88</v>
      </c>
      <c r="D85" s="33" t="s">
        <v>91</v>
      </c>
      <c r="E85" s="33">
        <v>624</v>
      </c>
      <c r="F85" s="34" t="s">
        <v>89</v>
      </c>
      <c r="G85" s="34" t="s">
        <v>291</v>
      </c>
      <c r="H85" s="34" t="s">
        <v>364</v>
      </c>
      <c r="I85" s="35" t="s">
        <v>14</v>
      </c>
    </row>
    <row r="86" spans="1:9" ht="210" x14ac:dyDescent="0.25">
      <c r="A86" s="19"/>
      <c r="B86" s="33" t="s">
        <v>21</v>
      </c>
      <c r="C86" s="33" t="s">
        <v>100</v>
      </c>
      <c r="D86" s="33" t="s">
        <v>91</v>
      </c>
      <c r="E86" s="33">
        <v>625</v>
      </c>
      <c r="F86" s="34" t="s">
        <v>101</v>
      </c>
      <c r="G86" s="34" t="s">
        <v>292</v>
      </c>
      <c r="H86" s="34" t="s">
        <v>364</v>
      </c>
      <c r="I86" s="35" t="s">
        <v>14</v>
      </c>
    </row>
    <row r="87" spans="1:9" ht="210" x14ac:dyDescent="0.25">
      <c r="A87" s="19"/>
      <c r="B87" s="33" t="s">
        <v>21</v>
      </c>
      <c r="C87" s="33" t="s">
        <v>135</v>
      </c>
      <c r="D87" s="33" t="s">
        <v>26</v>
      </c>
      <c r="E87" s="33">
        <v>622</v>
      </c>
      <c r="F87" s="34" t="s">
        <v>136</v>
      </c>
      <c r="G87" s="34" t="s">
        <v>293</v>
      </c>
      <c r="H87" s="34" t="s">
        <v>364</v>
      </c>
      <c r="I87" s="35" t="s">
        <v>14</v>
      </c>
    </row>
    <row r="88" spans="1:9" ht="60" x14ac:dyDescent="0.25">
      <c r="A88" s="19"/>
      <c r="B88" s="33" t="s">
        <v>21</v>
      </c>
      <c r="C88" s="33" t="s">
        <v>60</v>
      </c>
      <c r="D88" s="33" t="s">
        <v>26</v>
      </c>
      <c r="E88" s="33">
        <v>645</v>
      </c>
      <c r="F88" s="34" t="s">
        <v>46</v>
      </c>
      <c r="G88" s="34" t="s">
        <v>294</v>
      </c>
      <c r="H88" s="34" t="s">
        <v>365</v>
      </c>
      <c r="I88" s="35" t="s">
        <v>15</v>
      </c>
    </row>
    <row r="89" spans="1:9" ht="330" x14ac:dyDescent="0.25">
      <c r="A89" s="19"/>
      <c r="B89" s="33" t="s">
        <v>34</v>
      </c>
      <c r="C89" s="33" t="s">
        <v>71</v>
      </c>
      <c r="D89" s="33" t="s">
        <v>26</v>
      </c>
      <c r="E89" s="33">
        <v>650</v>
      </c>
      <c r="F89" s="34" t="s">
        <v>72</v>
      </c>
      <c r="G89" s="34" t="s">
        <v>295</v>
      </c>
      <c r="H89" s="34" t="s">
        <v>366</v>
      </c>
      <c r="I89" s="35" t="s">
        <v>15</v>
      </c>
    </row>
    <row r="90" spans="1:9" ht="60" x14ac:dyDescent="0.25">
      <c r="A90" s="19"/>
      <c r="B90" s="33" t="s">
        <v>34</v>
      </c>
      <c r="C90" s="33" t="s">
        <v>69</v>
      </c>
      <c r="D90" s="33" t="s">
        <v>26</v>
      </c>
      <c r="E90" s="33">
        <v>654</v>
      </c>
      <c r="F90" s="34" t="s">
        <v>70</v>
      </c>
      <c r="G90" s="34" t="s">
        <v>113</v>
      </c>
      <c r="H90" s="34" t="s">
        <v>367</v>
      </c>
      <c r="I90" s="35" t="s">
        <v>23</v>
      </c>
    </row>
    <row r="91" spans="1:9" ht="60" x14ac:dyDescent="0.25">
      <c r="A91" s="19"/>
      <c r="B91" s="33" t="s">
        <v>34</v>
      </c>
      <c r="C91" s="33" t="s">
        <v>67</v>
      </c>
      <c r="D91" s="33" t="s">
        <v>26</v>
      </c>
      <c r="E91" s="33">
        <v>653</v>
      </c>
      <c r="F91" s="34" t="s">
        <v>68</v>
      </c>
      <c r="G91" s="34" t="s">
        <v>113</v>
      </c>
      <c r="H91" s="34" t="s">
        <v>367</v>
      </c>
      <c r="I91" s="35" t="s">
        <v>23</v>
      </c>
    </row>
    <row r="92" spans="1:9" ht="105" x14ac:dyDescent="0.25">
      <c r="A92" s="19"/>
      <c r="B92" s="33" t="s">
        <v>16</v>
      </c>
      <c r="C92" s="33" t="s">
        <v>58</v>
      </c>
      <c r="D92" s="33" t="s">
        <v>26</v>
      </c>
      <c r="E92" s="33">
        <v>641</v>
      </c>
      <c r="F92" s="34" t="s">
        <v>53</v>
      </c>
      <c r="G92" s="34" t="s">
        <v>134</v>
      </c>
      <c r="H92" s="34" t="s">
        <v>368</v>
      </c>
      <c r="I92" s="35" t="s">
        <v>23</v>
      </c>
    </row>
    <row r="93" spans="1:9" ht="75" x14ac:dyDescent="0.25">
      <c r="A93" s="19"/>
      <c r="B93" s="33" t="s">
        <v>16</v>
      </c>
      <c r="C93" s="33" t="s">
        <v>119</v>
      </c>
      <c r="D93" s="33" t="s">
        <v>26</v>
      </c>
      <c r="E93" s="33">
        <v>640</v>
      </c>
      <c r="F93" s="34" t="s">
        <v>95</v>
      </c>
      <c r="G93" s="34" t="s">
        <v>296</v>
      </c>
      <c r="H93" s="34" t="s">
        <v>369</v>
      </c>
      <c r="I93" s="35" t="s">
        <v>14</v>
      </c>
    </row>
    <row r="94" spans="1:9" ht="75" x14ac:dyDescent="0.25">
      <c r="A94" s="19"/>
      <c r="B94" s="33" t="s">
        <v>16</v>
      </c>
      <c r="C94" s="33" t="s">
        <v>55</v>
      </c>
      <c r="D94" s="33" t="s">
        <v>26</v>
      </c>
      <c r="E94" s="33">
        <v>606</v>
      </c>
      <c r="F94" s="34" t="s">
        <v>38</v>
      </c>
      <c r="G94" s="34" t="s">
        <v>297</v>
      </c>
      <c r="H94" s="34" t="s">
        <v>370</v>
      </c>
      <c r="I94" s="35" t="s">
        <v>15</v>
      </c>
    </row>
    <row r="95" spans="1:9" ht="75" x14ac:dyDescent="0.25">
      <c r="A95" s="19"/>
      <c r="B95" s="33" t="s">
        <v>16</v>
      </c>
      <c r="C95" s="33" t="s">
        <v>64</v>
      </c>
      <c r="D95" s="33" t="s">
        <v>51</v>
      </c>
      <c r="E95" s="33">
        <v>607</v>
      </c>
      <c r="F95" s="34" t="s">
        <v>63</v>
      </c>
      <c r="G95" s="34" t="s">
        <v>298</v>
      </c>
      <c r="H95" s="34" t="s">
        <v>370</v>
      </c>
      <c r="I95" s="35" t="s">
        <v>15</v>
      </c>
    </row>
    <row r="96" spans="1:9" ht="75" x14ac:dyDescent="0.25">
      <c r="A96" s="19"/>
      <c r="B96" s="33" t="s">
        <v>16</v>
      </c>
      <c r="C96" s="33" t="s">
        <v>64</v>
      </c>
      <c r="D96" s="33" t="s">
        <v>65</v>
      </c>
      <c r="E96" s="33">
        <v>608</v>
      </c>
      <c r="F96" s="34" t="s">
        <v>63</v>
      </c>
      <c r="G96" s="34" t="s">
        <v>299</v>
      </c>
      <c r="H96" s="34" t="s">
        <v>370</v>
      </c>
      <c r="I96" s="35" t="s">
        <v>15</v>
      </c>
    </row>
    <row r="97" spans="1:9" ht="90" x14ac:dyDescent="0.25">
      <c r="A97" s="19"/>
      <c r="B97" s="33" t="s">
        <v>16</v>
      </c>
      <c r="C97" s="33" t="s">
        <v>137</v>
      </c>
      <c r="D97" s="33" t="s">
        <v>26</v>
      </c>
      <c r="E97" s="33">
        <v>651</v>
      </c>
      <c r="F97" s="34" t="s">
        <v>138</v>
      </c>
      <c r="G97" s="34" t="s">
        <v>300</v>
      </c>
      <c r="H97" s="34" t="s">
        <v>371</v>
      </c>
      <c r="I97" s="35" t="s">
        <v>15</v>
      </c>
    </row>
    <row r="98" spans="1:9" ht="120" x14ac:dyDescent="0.25">
      <c r="A98" s="19"/>
      <c r="B98" s="33" t="s">
        <v>16</v>
      </c>
      <c r="C98" s="33" t="s">
        <v>139</v>
      </c>
      <c r="D98" s="33" t="s">
        <v>26</v>
      </c>
      <c r="E98" s="33">
        <v>652</v>
      </c>
      <c r="F98" s="34" t="s">
        <v>140</v>
      </c>
      <c r="G98" s="34" t="s">
        <v>247</v>
      </c>
      <c r="H98" s="34" t="s">
        <v>372</v>
      </c>
      <c r="I98" s="35" t="s">
        <v>23</v>
      </c>
    </row>
    <row r="99" spans="1:9" ht="45" x14ac:dyDescent="0.25">
      <c r="A99" s="19"/>
      <c r="B99" s="33" t="s">
        <v>16</v>
      </c>
      <c r="C99" s="33" t="s">
        <v>59</v>
      </c>
      <c r="D99" s="33" t="s">
        <v>26</v>
      </c>
      <c r="E99" s="33">
        <v>642</v>
      </c>
      <c r="F99" s="34" t="s">
        <v>45</v>
      </c>
      <c r="G99" s="34" t="s">
        <v>227</v>
      </c>
      <c r="H99" s="34" t="s">
        <v>373</v>
      </c>
      <c r="I99" s="35" t="s">
        <v>15</v>
      </c>
    </row>
    <row r="100" spans="1:9" ht="45" x14ac:dyDescent="0.25">
      <c r="A100" s="19"/>
      <c r="B100" s="33" t="s">
        <v>16</v>
      </c>
      <c r="C100" s="33" t="s">
        <v>120</v>
      </c>
      <c r="D100" s="33" t="s">
        <v>26</v>
      </c>
      <c r="E100" s="33">
        <v>643</v>
      </c>
      <c r="F100" s="34" t="s">
        <v>109</v>
      </c>
      <c r="G100" s="34" t="s">
        <v>301</v>
      </c>
      <c r="H100" s="34" t="s">
        <v>373</v>
      </c>
      <c r="I100" s="35" t="s">
        <v>15</v>
      </c>
    </row>
    <row r="101" spans="1:9" ht="45" x14ac:dyDescent="0.25">
      <c r="A101" s="20"/>
      <c r="B101" s="33" t="s">
        <v>16</v>
      </c>
      <c r="C101" s="33" t="s">
        <v>110</v>
      </c>
      <c r="D101" s="33" t="s">
        <v>26</v>
      </c>
      <c r="E101" s="33">
        <v>644</v>
      </c>
      <c r="F101" s="34" t="s">
        <v>111</v>
      </c>
      <c r="G101" s="34" t="s">
        <v>302</v>
      </c>
      <c r="H101" s="34" t="s">
        <v>373</v>
      </c>
      <c r="I101" s="35" t="s">
        <v>15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Tomáš Kočí</cp:lastModifiedBy>
  <cp:lastPrinted>2021-10-08T05:48:52Z</cp:lastPrinted>
  <dcterms:created xsi:type="dcterms:W3CDTF">2019-04-28T09:28:44Z</dcterms:created>
  <dcterms:modified xsi:type="dcterms:W3CDTF">2021-11-18T15:03:27Z</dcterms:modified>
</cp:coreProperties>
</file>