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-34 - SO 04 Sadové ú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'2019-34 - SO 04 Sadové úp...'!$C$115:$K$261</definedName>
    <definedName name="_xlnm.Print_Area" localSheetId="1">'2019-34 - SO 04 Sadové úp...'!$C$4:$J$76,'2019-34 - SO 04 Sadové úp...'!$C$82:$J$99,'2019-34 - SO 04 Sadové úp...'!$C$105:$K$261</definedName>
    <definedName name="_xlnm.Print_Titles" localSheetId="1">'2019-34 - SO 04 Sadové úp...'!$115:$115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249"/>
  <c r="BH249"/>
  <c r="BG249"/>
  <c r="BF249"/>
  <c r="T249"/>
  <c r="R249"/>
  <c r="P249"/>
  <c r="BK249"/>
  <c r="J249"/>
  <c r="BE249"/>
  <c r="BI236"/>
  <c r="BH236"/>
  <c r="BG236"/>
  <c r="BF236"/>
  <c r="T236"/>
  <c r="R236"/>
  <c r="P236"/>
  <c r="BK236"/>
  <c r="J236"/>
  <c r="BE236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15"/>
  <c r="BH215"/>
  <c r="BG215"/>
  <c r="BF215"/>
  <c r="T215"/>
  <c r="T214"/>
  <c r="R215"/>
  <c r="R214"/>
  <c r="P215"/>
  <c r="P214"/>
  <c r="BK215"/>
  <c r="BK214"/>
  <c r="J214"/>
  <c r="J215"/>
  <c r="BE215"/>
  <c r="J98"/>
  <c r="BI201"/>
  <c r="BH201"/>
  <c r="BG201"/>
  <c r="BF201"/>
  <c r="T201"/>
  <c r="R201"/>
  <c r="P201"/>
  <c r="BK201"/>
  <c r="J201"/>
  <c r="BE201"/>
  <c r="BI188"/>
  <c r="BH188"/>
  <c r="BG188"/>
  <c r="BF188"/>
  <c r="T188"/>
  <c r="R188"/>
  <c r="P188"/>
  <c r="BK188"/>
  <c r="J188"/>
  <c r="BE188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67"/>
  <c r="BH167"/>
  <c r="BG167"/>
  <c r="BF167"/>
  <c r="T167"/>
  <c r="T166"/>
  <c r="R167"/>
  <c r="R166"/>
  <c r="P167"/>
  <c r="P166"/>
  <c r="BK167"/>
  <c r="BK166"/>
  <c r="J166"/>
  <c r="J167"/>
  <c r="BE167"/>
  <c r="J97"/>
  <c r="BI153"/>
  <c r="BH153"/>
  <c r="BG153"/>
  <c r="BF153"/>
  <c r="T153"/>
  <c r="R153"/>
  <c r="P153"/>
  <c r="BK153"/>
  <c r="J153"/>
  <c r="BE153"/>
  <c r="BI140"/>
  <c r="BH140"/>
  <c r="BG140"/>
  <c r="BF140"/>
  <c r="T140"/>
  <c r="R140"/>
  <c r="P140"/>
  <c r="BK140"/>
  <c r="J140"/>
  <c r="BE140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19"/>
  <c r="F35"/>
  <c i="1" r="BD95"/>
  <c i="2" r="BH119"/>
  <c r="F34"/>
  <c i="1" r="BC95"/>
  <c i="2" r="BG119"/>
  <c r="F33"/>
  <c i="1" r="BB95"/>
  <c i="2" r="BF119"/>
  <c r="J32"/>
  <c i="1" r="AW95"/>
  <c i="2" r="F32"/>
  <c i="1" r="BA95"/>
  <c i="2" r="T119"/>
  <c r="T118"/>
  <c r="T117"/>
  <c r="T116"/>
  <c r="R119"/>
  <c r="R118"/>
  <c r="R117"/>
  <c r="R116"/>
  <c r="P119"/>
  <c r="P118"/>
  <c r="P117"/>
  <c r="P116"/>
  <c i="1" r="AU95"/>
  <c i="2" r="BK119"/>
  <c r="BK118"/>
  <c r="J118"/>
  <c r="BK117"/>
  <c r="J117"/>
  <c r="BK116"/>
  <c r="J116"/>
  <c r="J94"/>
  <c r="J28"/>
  <c i="1" r="AG95"/>
  <c i="2" r="J119"/>
  <c r="BE119"/>
  <c r="J31"/>
  <c i="1" r="AV95"/>
  <c i="2" r="F31"/>
  <c i="1" r="AZ95"/>
  <c i="2" r="J96"/>
  <c r="J95"/>
  <c r="J113"/>
  <c r="F110"/>
  <c r="E108"/>
  <c r="J90"/>
  <c r="F87"/>
  <c r="E85"/>
  <c r="J37"/>
  <c r="J19"/>
  <c r="E19"/>
  <c r="J112"/>
  <c r="J89"/>
  <c r="J18"/>
  <c r="J16"/>
  <c r="E16"/>
  <c r="F113"/>
  <c r="F90"/>
  <c r="J15"/>
  <c r="J13"/>
  <c r="E13"/>
  <c r="F112"/>
  <c r="F89"/>
  <c r="J12"/>
  <c r="J10"/>
  <c r="J110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<sst xmlns="http://schemas.openxmlformats.org/spreadsheetml/2006/main">
  <si>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</si>
  <si>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</si>
  <si>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</si>
  <si>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</si>
  <si>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</si>
  <si>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{71b31c15-f7dc-4756-a9f4-e019bd203d4b}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</si>
  <si>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</si>
  <si>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</si>
  <si>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</si>
  <si>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</si>
  <si>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</si>
  <si>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</si>
  <si>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</si>
  <si>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</si>
  <si>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2019-34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</si>
  <si>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</si>
  <si>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</si>
  <si>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04 Sadové úpravy-následná péče, Mírová osada</t>
  </si>
  <si>
    <t>KSO:</t>
  </si>
  <si>
    <t>CC-CZ:</t>
  </si>
  <si>
    <t>Místo:</t>
  </si>
  <si>
    <t>Slezská Ostrava</t>
  </si>
  <si>
    <t>Datum:</t>
  </si>
  <si>
    <t>11. 11. 2019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</si>
  <si>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</si>
  <si>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</si>
  <si>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</si>
  <si>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</si>
  <si>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</si>
  <si>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</si>
  <si>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</si>
  <si>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</si>
  <si>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</si>
  <si>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69221189</t>
  </si>
  <si>
    <t>Ing. Magda Cigánková Fialová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</si>
  <si>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</si>
  <si>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</si>
  <si>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</si>
  <si>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</si>
  <si>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</si>
  <si>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</si>
  <si>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</si>
  <si>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</si>
  <si>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</si>
  <si>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</si>
  <si>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</si>
  <si>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</si>
  <si>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</si>
  <si>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</si>
  <si>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</si>
  <si>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</si>
  <si>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</si>
  <si>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</si>
  <si>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</si>
  <si>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</si>
  <si>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</si>
  <si>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</si>
  <si>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</si>
  <si>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</si>
  <si>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</si>
  <si>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</si>
  <si>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</si>
  <si>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</si>
  <si>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</si>
  <si>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</si>
  <si>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</si>
  <si>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</si>
  <si>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</si>
  <si>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</si>
  <si>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</si>
  <si>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</si>
  <si>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</si>
  <si>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</si>
  <si>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</si>
  <si>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</si>
  <si>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</si>
  <si>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</si>
  <si>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</si>
  <si>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</si>
  <si>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</si>
  <si>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</si>
  <si>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</si>
  <si>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</si>
  <si>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</si>
  <si>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</si>
  <si>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</si>
  <si>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</si>
  <si>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</si>
  <si>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</si>
  <si>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</si>
  <si>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</si>
  <si>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Následná péče - 1 rok po výsadbě</t>
  </si>
  <si>
    <t xml:space="preserve">    02 - Následná péče - 2 rok po výsadbě</t>
  </si>
  <si>
    <t xml:space="preserve">    03 - Následná péče - 3 rok po výsabě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</si>
  <si>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</si>
  <si>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</si>
  <si>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</si>
  <si>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</si>
  <si>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</si>
  <si>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</si>
  <si>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</si>
  <si>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</si>
  <si>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</si>
  <si>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</si>
  <si>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</si>
  <si>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</si>
  <si>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</si>
  <si>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</si>
  <si>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</si>
  <si>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</si>
  <si>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</si>
  <si>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Následná péče - 1 rok po výsadbě</t>
  </si>
  <si>
    <t>K</t>
  </si>
  <si>
    <t>1-péče-keře</t>
  </si>
  <si>
    <t>Rozvojová péče o vysazené keře 1rok po realizaci, komplet dle popisu v technické zprávě</t>
  </si>
  <si>
    <t>ks</t>
  </si>
  <si>
    <t>4</t>
  </si>
  <si>
    <t>994300411</t>
  </si>
  <si>
    <t>VV</t>
  </si>
  <si>
    <t>"plný popis v textové zprávě"</t>
  </si>
  <si>
    <t>"péče zahrnuje potřebnou práci i materiál"</t>
  </si>
  <si>
    <t>"výměna suchých jedinců"</t>
  </si>
  <si>
    <t>"2x ročně odplevelení"</t>
  </si>
  <si>
    <t>"1x ročně odstranění suchých částí"</t>
  </si>
  <si>
    <t>"přihnojení"</t>
  </si>
  <si>
    <t>"doplnění mulče"</t>
  </si>
  <si>
    <t>"keře" 506+6</t>
  </si>
  <si>
    <t>Součet</t>
  </si>
  <si>
    <t>185804214</t>
  </si>
  <si>
    <t>Vypletí záhonu dřevin ve skupinách s naložením a odvozem odpadu do 20 km v rovině a svahu do 1:5</t>
  </si>
  <si>
    <t>m2</t>
  </si>
  <si>
    <t>CS ÚRS 2019 01</t>
  </si>
  <si>
    <t>1523250840</t>
  </si>
  <si>
    <t>128*2</t>
  </si>
  <si>
    <t>3</t>
  </si>
  <si>
    <t>1-péče-trvalky</t>
  </si>
  <si>
    <t>Rozvojová péče o vysazené trvalky a traviny 1 rok, komplet dle popisu v technické zprávě</t>
  </si>
  <si>
    <t>-1321270344</t>
  </si>
  <si>
    <t>"trvalky" 142</t>
  </si>
  <si>
    <t>RP 01</t>
  </si>
  <si>
    <t>Rozvojová péče o vysázené stromy 1 rok, komplet dle popisu v technické zprávě</t>
  </si>
  <si>
    <t>kus</t>
  </si>
  <si>
    <t>2116123659</t>
  </si>
  <si>
    <t>"výměna suchých stromů"</t>
  </si>
  <si>
    <t>"1 x ročně doplnění mulče a oprava výsadbové mísy"</t>
  </si>
  <si>
    <t>"1 x kontrola a oprava kotvení, úvazků"</t>
  </si>
  <si>
    <t>"1 x kontrola a oprava ochrany kmínku"</t>
  </si>
  <si>
    <t>"zálivka v obdobích sucha 6x za vegetační období"</t>
  </si>
  <si>
    <t>"jarní přihnojení"</t>
  </si>
  <si>
    <t>"odstranění obrostu na kmínku"</t>
  </si>
  <si>
    <t>"listnaté stromy" 12</t>
  </si>
  <si>
    <t>"jehličnaté stromy" 4</t>
  </si>
  <si>
    <t>5</t>
  </si>
  <si>
    <t>RP 04</t>
  </si>
  <si>
    <t>Rozvojová péče údržba trávníků 1 rok, komplet dle popisu v technické zprávě</t>
  </si>
  <si>
    <t>74582362</t>
  </si>
  <si>
    <t>"podrobný popis v textové zprávě"</t>
  </si>
  <si>
    <t>"každý rok:"</t>
  </si>
  <si>
    <t>"1. Jarní válcování"</t>
  </si>
  <si>
    <t>"2. Přihnojení"</t>
  </si>
  <si>
    <t>"3. Dosetí"</t>
  </si>
  <si>
    <t>"4. Postřík proti dvouděložným"</t>
  </si>
  <si>
    <t>"5. Sekání co 5 x ročně"</t>
  </si>
  <si>
    <t>"6. Na jaře se provede hnojení a případné doplnění substrátu a travního osiva do vzniklých nerovností"</t>
  </si>
  <si>
    <t>"7. Zálivky v době sucha 5x za sezónu"</t>
  </si>
  <si>
    <t>1840</t>
  </si>
  <si>
    <t>02</t>
  </si>
  <si>
    <t>Následná péče - 2 rok po výsadbě</t>
  </si>
  <si>
    <t>1-péče-keře-2</t>
  </si>
  <si>
    <t>Rozvojová péče o vysazené keře 2rok po realizaci, komplet dle popisu v technické zprávě</t>
  </si>
  <si>
    <t>-809034617</t>
  </si>
  <si>
    <t>7</t>
  </si>
  <si>
    <t>358353818</t>
  </si>
  <si>
    <t>8</t>
  </si>
  <si>
    <t>1-péče-trvalky-2</t>
  </si>
  <si>
    <t>Rozvojová péče o vysazené trvalky a traviny 2 rok, komplet dle popisu v technické zprávě</t>
  </si>
  <si>
    <t>212916687</t>
  </si>
  <si>
    <t>"traviny" 142</t>
  </si>
  <si>
    <t>9</t>
  </si>
  <si>
    <t>RP 01-2</t>
  </si>
  <si>
    <t>Rozvojová péče o vysázené stromy 2 rok, komplet dle popisu v technické zprávě</t>
  </si>
  <si>
    <t>-876770553</t>
  </si>
  <si>
    <t>10</t>
  </si>
  <si>
    <t>RP 04-2</t>
  </si>
  <si>
    <t>Rozvojová péče údržba trávníků 2 rok, komplet dle popisu v technické zprávě</t>
  </si>
  <si>
    <t>-1106017851</t>
  </si>
  <si>
    <t>03</t>
  </si>
  <si>
    <t>Následná péče - 3 rok po výsabě</t>
  </si>
  <si>
    <t>11</t>
  </si>
  <si>
    <t>1-péče-keře-3</t>
  </si>
  <si>
    <t>Rozvojová péče o vysazené keře 3rok po realizaci, komplet dle popisu v technické zprávě</t>
  </si>
  <si>
    <t>-2090088764</t>
  </si>
  <si>
    <t>12</t>
  </si>
  <si>
    <t>1862494413</t>
  </si>
  <si>
    <t>13</t>
  </si>
  <si>
    <t>1-péče-trvalky-3</t>
  </si>
  <si>
    <t>Rozvojová péče o vysazené trvalky a traviny 3 rok, komplet dle popisu v technické zprávě</t>
  </si>
  <si>
    <t>-2087563882</t>
  </si>
  <si>
    <t>" traviny" 142</t>
  </si>
  <si>
    <t>14</t>
  </si>
  <si>
    <t>RP 01-3</t>
  </si>
  <si>
    <t>Rozvojová péče o vysázené stromy 3 rok, komplet dle popisu v technické zprávě</t>
  </si>
  <si>
    <t>-1009854802</t>
  </si>
  <si>
    <t>RP 04-3</t>
  </si>
  <si>
    <t>Rozvojová péče údržba trávníků 3 rok, komplet dle popisu v technické zprávě</t>
  </si>
  <si>
    <t>1373019062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</si>
</sst>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2019-34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SO 04 Sadové úpravy-následná péče, Mírová osada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Slezská Ostrava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11. 11. 2019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27.9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32</v>
      </c>
      <c r="AJ90" s="38"/>
      <c r="AK90" s="38"/>
      <c r="AL90" s="38"/>
      <c r="AM90" s="74" t="str">
        <f>IF(E20="","",E20)</f>
        <v>Ing. Magda Cigánková Fialová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S94" s="111" t="s">
        <v>75</v>
      </c>
      <c r="BT94" s="111" t="s">
        <v>76</v>
      </c>
      <c r="BV94" s="111" t="s">
        <v>77</v>
      </c>
      <c r="BW94" s="111" t="s">
        <v>5</v>
      </c>
      <c r="BX94" s="111" t="s">
        <v>78</v>
      </c>
      <c r="CL94" s="111" t="s">
        <v>1</v>
      </c>
    </row>
    <row r="95" s="6" customFormat="1" ht="27" customHeight="1">
      <c r="A95" s="112" t="s">
        <v>79</v>
      </c>
      <c r="B95" s="113"/>
      <c r="C95" s="114"/>
      <c r="D95" s="115" t="s">
        <v>14</v>
      </c>
      <c r="E95" s="115"/>
      <c r="F95" s="115"/>
      <c r="G95" s="115"/>
      <c r="H95" s="115"/>
      <c r="I95" s="116"/>
      <c r="J95" s="115" t="s">
        <v>17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'2019-34 - SO 04 Sadové úp...'!J28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80</v>
      </c>
      <c r="AR95" s="119"/>
      <c r="AS95" s="120">
        <v>0</v>
      </c>
      <c r="AT95" s="121">
        <f>ROUND(SUM(AV95:AW95),2)</f>
        <v>0</v>
      </c>
      <c r="AU95" s="122">
        <f>'2019-34 - SO 04 Sadové úp...'!P116</f>
        <v>0</v>
      </c>
      <c r="AV95" s="121">
        <f>'2019-34 - SO 04 Sadové úp...'!J31</f>
        <v>0</v>
      </c>
      <c r="AW95" s="121">
        <f>'2019-34 - SO 04 Sadové úp...'!J32</f>
        <v>0</v>
      </c>
      <c r="AX95" s="121">
        <f>'2019-34 - SO 04 Sadové úp...'!J33</f>
        <v>0</v>
      </c>
      <c r="AY95" s="121">
        <f>'2019-34 - SO 04 Sadové úp...'!J34</f>
        <v>0</v>
      </c>
      <c r="AZ95" s="121">
        <f>'2019-34 - SO 04 Sadové úp...'!F31</f>
        <v>0</v>
      </c>
      <c r="BA95" s="121">
        <f>'2019-34 - SO 04 Sadové úp...'!F32</f>
        <v>0</v>
      </c>
      <c r="BB95" s="121">
        <f>'2019-34 - SO 04 Sadové úp...'!F33</f>
        <v>0</v>
      </c>
      <c r="BC95" s="121">
        <f>'2019-34 - SO 04 Sadové úp...'!F34</f>
        <v>0</v>
      </c>
      <c r="BD95" s="123">
        <f>'2019-34 - SO 04 Sadové úp...'!F35</f>
        <v>0</v>
      </c>
      <c r="BT95" s="124" t="s">
        <v>81</v>
      </c>
      <c r="BU95" s="124" t="s">
        <v>82</v>
      </c>
      <c r="BV95" s="124" t="s">
        <v>77</v>
      </c>
      <c r="BW95" s="124" t="s">
        <v>5</v>
      </c>
      <c r="BX95" s="124" t="s">
        <v>78</v>
      </c>
      <c r="CL95" s="124" t="s">
        <v>1</v>
      </c>
    </row>
    <row r="96" s="1" customFormat="1" ht="30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</row>
    <row r="97" s="1" customFormat="1" ht="6.96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42"/>
    </row>
  </sheetData>
  <sheetProtection sheet="1" formatColumns="0" formatRows="0" objects="1" scenarios="1" spinCount="100000" saltValue="PBB3E719t1BWbzWelkhNRC1GRSqtWjL8E259tRHbLncF/FyhqcW1Q3dozVBs1zND6jQtPrkBnhf4rV48DrAN6g==" hashValue="81LL7XKJDPEa9UlJNi7Ice5VPcrNrslAr3YrF/1KyOSgxVHrZF6aWhDkz0pd+b+27qRnZBXJIPXh3HLOJjuXh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019-34 - SO 04 Sadové ú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5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5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9"/>
      <c r="AT3" s="16" t="s">
        <v>83</v>
      </c>
    </row>
    <row r="4" ht="24.96" customHeight="1">
      <c r="B4" s="19"/>
      <c r="D4" s="129" t="s">
        <v>84</v>
      </c>
      <c r="L4" s="19"/>
      <c r="M4" s="130" t="s">
        <v>10</v>
      </c>
      <c r="AT4" s="16" t="s">
        <v>4</v>
      </c>
    </row>
    <row r="5" ht="6.96" customHeight="1">
      <c r="B5" s="19"/>
      <c r="L5" s="19"/>
    </row>
    <row r="6" s="1" customFormat="1" ht="12" customHeight="1">
      <c r="B6" s="42"/>
      <c r="D6" s="131" t="s">
        <v>16</v>
      </c>
      <c r="I6" s="132"/>
      <c r="L6" s="42"/>
    </row>
    <row r="7" s="1" customFormat="1" ht="36.96" customHeight="1">
      <c r="B7" s="42"/>
      <c r="E7" s="133" t="s">
        <v>17</v>
      </c>
      <c r="F7" s="1"/>
      <c r="G7" s="1"/>
      <c r="H7" s="1"/>
      <c r="I7" s="132"/>
      <c r="L7" s="42"/>
    </row>
    <row r="8" s="1" customFormat="1">
      <c r="B8" s="42"/>
      <c r="I8" s="132"/>
      <c r="L8" s="42"/>
    </row>
    <row r="9" s="1" customFormat="1" ht="12" customHeight="1">
      <c r="B9" s="42"/>
      <c r="D9" s="131" t="s">
        <v>18</v>
      </c>
      <c r="F9" s="134" t="s">
        <v>1</v>
      </c>
      <c r="I9" s="135" t="s">
        <v>19</v>
      </c>
      <c r="J9" s="134" t="s">
        <v>1</v>
      </c>
      <c r="L9" s="42"/>
    </row>
    <row r="10" s="1" customFormat="1" ht="12" customHeight="1">
      <c r="B10" s="42"/>
      <c r="D10" s="131" t="s">
        <v>20</v>
      </c>
      <c r="F10" s="134" t="s">
        <v>21</v>
      </c>
      <c r="I10" s="135" t="s">
        <v>22</v>
      </c>
      <c r="J10" s="136" t="str">
        <f>'Rekapitulace stavby'!AN8</f>
        <v>11. 11. 2019</v>
      </c>
      <c r="L10" s="42"/>
    </row>
    <row r="11" s="1" customFormat="1" ht="10.8" customHeight="1">
      <c r="B11" s="42"/>
      <c r="I11" s="132"/>
      <c r="L11" s="42"/>
    </row>
    <row r="12" s="1" customFormat="1" ht="12" customHeight="1">
      <c r="B12" s="42"/>
      <c r="D12" s="131" t="s">
        <v>24</v>
      </c>
      <c r="I12" s="135" t="s">
        <v>25</v>
      </c>
      <c r="J12" s="134" t="str">
        <f>IF('Rekapitulace stavby'!AN10="","",'Rekapitulace stavby'!AN10)</f>
        <v/>
      </c>
      <c r="L12" s="42"/>
    </row>
    <row r="13" s="1" customFormat="1" ht="18" customHeight="1">
      <c r="B13" s="42"/>
      <c r="E13" s="134" t="str">
        <f>IF('Rekapitulace stavby'!E11="","",'Rekapitulace stavby'!E11)</f>
        <v xml:space="preserve"> </v>
      </c>
      <c r="I13" s="135" t="s">
        <v>27</v>
      </c>
      <c r="J13" s="134" t="str">
        <f>IF('Rekapitulace stavby'!AN11="","",'Rekapitulace stavby'!AN11)</f>
        <v/>
      </c>
      <c r="L13" s="42"/>
    </row>
    <row r="14" s="1" customFormat="1" ht="6.96" customHeight="1">
      <c r="B14" s="42"/>
      <c r="I14" s="132"/>
      <c r="L14" s="42"/>
    </row>
    <row r="15" s="1" customFormat="1" ht="12" customHeight="1">
      <c r="B15" s="42"/>
      <c r="D15" s="131" t="s">
        <v>28</v>
      </c>
      <c r="I15" s="135" t="s">
        <v>25</v>
      </c>
      <c r="J15" s="32" t="str">
        <f>'Rekapitulace stavby'!AN13</f>
        <v>Vyplň údaj</v>
      </c>
      <c r="L15" s="42"/>
    </row>
    <row r="16" s="1" customFormat="1" ht="18" customHeight="1">
      <c r="B16" s="42"/>
      <c r="E16" s="32" t="str">
        <f>'Rekapitulace stavby'!E14</f>
        <v>Vyplň údaj</v>
      </c>
      <c r="F16" s="134"/>
      <c r="G16" s="134"/>
      <c r="H16" s="134"/>
      <c r="I16" s="135" t="s">
        <v>27</v>
      </c>
      <c r="J16" s="32" t="str">
        <f>'Rekapitulace stavby'!AN14</f>
        <v>Vyplň údaj</v>
      </c>
      <c r="L16" s="42"/>
    </row>
    <row r="17" s="1" customFormat="1" ht="6.96" customHeight="1">
      <c r="B17" s="42"/>
      <c r="I17" s="132"/>
      <c r="L17" s="42"/>
    </row>
    <row r="18" s="1" customFormat="1" ht="12" customHeight="1">
      <c r="B18" s="42"/>
      <c r="D18" s="131" t="s">
        <v>30</v>
      </c>
      <c r="I18" s="135" t="s">
        <v>25</v>
      </c>
      <c r="J18" s="134" t="str">
        <f>IF('Rekapitulace stavby'!AN16="","",'Rekapitulace stavby'!AN16)</f>
        <v/>
      </c>
      <c r="L18" s="42"/>
    </row>
    <row r="19" s="1" customFormat="1" ht="18" customHeight="1">
      <c r="B19" s="42"/>
      <c r="E19" s="134" t="str">
        <f>IF('Rekapitulace stavby'!E17="","",'Rekapitulace stavby'!E17)</f>
        <v xml:space="preserve"> </v>
      </c>
      <c r="I19" s="135" t="s">
        <v>27</v>
      </c>
      <c r="J19" s="134" t="str">
        <f>IF('Rekapitulace stavby'!AN17="","",'Rekapitulace stavby'!AN17)</f>
        <v/>
      </c>
      <c r="L19" s="42"/>
    </row>
    <row r="20" s="1" customFormat="1" ht="6.96" customHeight="1">
      <c r="B20" s="42"/>
      <c r="I20" s="132"/>
      <c r="L20" s="42"/>
    </row>
    <row r="21" s="1" customFormat="1" ht="12" customHeight="1">
      <c r="B21" s="42"/>
      <c r="D21" s="131" t="s">
        <v>32</v>
      </c>
      <c r="I21" s="135" t="s">
        <v>25</v>
      </c>
      <c r="J21" s="134" t="s">
        <v>33</v>
      </c>
      <c r="L21" s="42"/>
    </row>
    <row r="22" s="1" customFormat="1" ht="18" customHeight="1">
      <c r="B22" s="42"/>
      <c r="E22" s="134" t="s">
        <v>34</v>
      </c>
      <c r="I22" s="135" t="s">
        <v>27</v>
      </c>
      <c r="J22" s="134" t="s">
        <v>1</v>
      </c>
      <c r="L22" s="42"/>
    </row>
    <row r="23" s="1" customFormat="1" ht="6.96" customHeight="1">
      <c r="B23" s="42"/>
      <c r="I23" s="132"/>
      <c r="L23" s="42"/>
    </row>
    <row r="24" s="1" customFormat="1" ht="12" customHeight="1">
      <c r="B24" s="42"/>
      <c r="D24" s="131" t="s">
        <v>35</v>
      </c>
      <c r="I24" s="132"/>
      <c r="L24" s="42"/>
    </row>
    <row r="25" s="7" customFormat="1" ht="16.5" customHeight="1">
      <c r="B25" s="137"/>
      <c r="E25" s="138" t="s">
        <v>1</v>
      </c>
      <c r="F25" s="138"/>
      <c r="G25" s="138"/>
      <c r="H25" s="138"/>
      <c r="I25" s="139"/>
      <c r="L25" s="137"/>
    </row>
    <row r="26" s="1" customFormat="1" ht="6.96" customHeight="1">
      <c r="B26" s="42"/>
      <c r="I26" s="132"/>
      <c r="L26" s="42"/>
    </row>
    <row r="27" s="1" customFormat="1" ht="6.96" customHeight="1">
      <c r="B27" s="42"/>
      <c r="D27" s="77"/>
      <c r="E27" s="77"/>
      <c r="F27" s="77"/>
      <c r="G27" s="77"/>
      <c r="H27" s="77"/>
      <c r="I27" s="140"/>
      <c r="J27" s="77"/>
      <c r="K27" s="77"/>
      <c r="L27" s="42"/>
    </row>
    <row r="28" s="1" customFormat="1" ht="25.44" customHeight="1">
      <c r="B28" s="42"/>
      <c r="D28" s="141" t="s">
        <v>36</v>
      </c>
      <c r="I28" s="132"/>
      <c r="J28" s="142">
        <f>ROUND(J116, 2)</f>
        <v>0</v>
      </c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0"/>
      <c r="J29" s="77"/>
      <c r="K29" s="77"/>
      <c r="L29" s="42"/>
    </row>
    <row r="30" s="1" customFormat="1" ht="14.4" customHeight="1">
      <c r="B30" s="42"/>
      <c r="F30" s="143" t="s">
        <v>38</v>
      </c>
      <c r="I30" s="144" t="s">
        <v>37</v>
      </c>
      <c r="J30" s="143" t="s">
        <v>39</v>
      </c>
      <c r="L30" s="42"/>
    </row>
    <row r="31" s="1" customFormat="1" ht="14.4" customHeight="1">
      <c r="B31" s="42"/>
      <c r="D31" s="145" t="s">
        <v>40</v>
      </c>
      <c r="E31" s="131" t="s">
        <v>41</v>
      </c>
      <c r="F31" s="146">
        <f>ROUND((SUM(BE116:BE261)),  2)</f>
        <v>0</v>
      </c>
      <c r="I31" s="147">
        <v>0.20999999999999999</v>
      </c>
      <c r="J31" s="146">
        <f>ROUND(((SUM(BE116:BE261))*I31),  2)</f>
        <v>0</v>
      </c>
      <c r="L31" s="42"/>
    </row>
    <row r="32" s="1" customFormat="1" ht="14.4" customHeight="1">
      <c r="B32" s="42"/>
      <c r="E32" s="131" t="s">
        <v>42</v>
      </c>
      <c r="F32" s="146">
        <f>ROUND((SUM(BF116:BF261)),  2)</f>
        <v>0</v>
      </c>
      <c r="I32" s="147">
        <v>0.14999999999999999</v>
      </c>
      <c r="J32" s="146">
        <f>ROUND(((SUM(BF116:BF261))*I32),  2)</f>
        <v>0</v>
      </c>
      <c r="L32" s="42"/>
    </row>
    <row r="33" hidden="1" s="1" customFormat="1" ht="14.4" customHeight="1">
      <c r="B33" s="42"/>
      <c r="E33" s="131" t="s">
        <v>43</v>
      </c>
      <c r="F33" s="146">
        <f>ROUND((SUM(BG116:BG261)),  2)</f>
        <v>0</v>
      </c>
      <c r="I33" s="147">
        <v>0.20999999999999999</v>
      </c>
      <c r="J33" s="146">
        <f>0</f>
        <v>0</v>
      </c>
      <c r="L33" s="42"/>
    </row>
    <row r="34" hidden="1" s="1" customFormat="1" ht="14.4" customHeight="1">
      <c r="B34" s="42"/>
      <c r="E34" s="131" t="s">
        <v>44</v>
      </c>
      <c r="F34" s="146">
        <f>ROUND((SUM(BH116:BH261)),  2)</f>
        <v>0</v>
      </c>
      <c r="I34" s="147">
        <v>0.14999999999999999</v>
      </c>
      <c r="J34" s="146">
        <f>0</f>
        <v>0</v>
      </c>
      <c r="L34" s="42"/>
    </row>
    <row r="35" hidden="1" s="1" customFormat="1" ht="14.4" customHeight="1">
      <c r="B35" s="42"/>
      <c r="E35" s="131" t="s">
        <v>45</v>
      </c>
      <c r="F35" s="146">
        <f>ROUND((SUM(BI116:BI261)),  2)</f>
        <v>0</v>
      </c>
      <c r="I35" s="147">
        <v>0</v>
      </c>
      <c r="J35" s="146">
        <f>0</f>
        <v>0</v>
      </c>
      <c r="L35" s="42"/>
    </row>
    <row r="36" s="1" customFormat="1" ht="6.96" customHeight="1">
      <c r="B36" s="42"/>
      <c r="I36" s="132"/>
      <c r="L36" s="42"/>
    </row>
    <row r="37" s="1" customFormat="1" ht="25.44" customHeight="1">
      <c r="B37" s="42"/>
      <c r="C37" s="148"/>
      <c r="D37" s="149" t="s">
        <v>46</v>
      </c>
      <c r="E37" s="150"/>
      <c r="F37" s="150"/>
      <c r="G37" s="151" t="s">
        <v>47</v>
      </c>
      <c r="H37" s="152" t="s">
        <v>48</v>
      </c>
      <c r="I37" s="153"/>
      <c r="J37" s="154">
        <f>SUM(J28:J35)</f>
        <v>0</v>
      </c>
      <c r="K37" s="155"/>
      <c r="L37" s="42"/>
    </row>
    <row r="38" s="1" customFormat="1" ht="14.4" customHeight="1">
      <c r="B38" s="42"/>
      <c r="I38" s="132"/>
      <c r="L38" s="42"/>
    </row>
    <row r="39" ht="14.4" customHeight="1">
      <c r="B39" s="19"/>
      <c r="L39" s="19"/>
    </row>
    <row r="40" ht="14.4" customHeight="1">
      <c r="B40" s="19"/>
      <c r="L40" s="19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56" t="s">
        <v>49</v>
      </c>
      <c r="E50" s="157"/>
      <c r="F50" s="157"/>
      <c r="G50" s="156" t="s">
        <v>50</v>
      </c>
      <c r="H50" s="157"/>
      <c r="I50" s="158"/>
      <c r="J50" s="157"/>
      <c r="K50" s="157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59" t="s">
        <v>51</v>
      </c>
      <c r="E61" s="160"/>
      <c r="F61" s="161" t="s">
        <v>52</v>
      </c>
      <c r="G61" s="159" t="s">
        <v>51</v>
      </c>
      <c r="H61" s="160"/>
      <c r="I61" s="162"/>
      <c r="J61" s="163" t="s">
        <v>52</v>
      </c>
      <c r="K61" s="160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56" t="s">
        <v>53</v>
      </c>
      <c r="E65" s="157"/>
      <c r="F65" s="157"/>
      <c r="G65" s="156" t="s">
        <v>54</v>
      </c>
      <c r="H65" s="157"/>
      <c r="I65" s="158"/>
      <c r="J65" s="157"/>
      <c r="K65" s="157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59" t="s">
        <v>51</v>
      </c>
      <c r="E76" s="160"/>
      <c r="F76" s="161" t="s">
        <v>52</v>
      </c>
      <c r="G76" s="159" t="s">
        <v>51</v>
      </c>
      <c r="H76" s="160"/>
      <c r="I76" s="162"/>
      <c r="J76" s="163" t="s">
        <v>52</v>
      </c>
      <c r="K76" s="160"/>
      <c r="L76" s="42"/>
    </row>
    <row r="77" s="1" customFormat="1" ht="14.4" customHeight="1">
      <c r="B77" s="164"/>
      <c r="C77" s="165"/>
      <c r="D77" s="165"/>
      <c r="E77" s="165"/>
      <c r="F77" s="165"/>
      <c r="G77" s="165"/>
      <c r="H77" s="165"/>
      <c r="I77" s="166"/>
      <c r="J77" s="165"/>
      <c r="K77" s="165"/>
      <c r="L77" s="42"/>
    </row>
    <row r="81" s="1" customFormat="1" ht="6.96" customHeight="1">
      <c r="B81" s="167"/>
      <c r="C81" s="168"/>
      <c r="D81" s="168"/>
      <c r="E81" s="168"/>
      <c r="F81" s="168"/>
      <c r="G81" s="168"/>
      <c r="H81" s="168"/>
      <c r="I81" s="169"/>
      <c r="J81" s="168"/>
      <c r="K81" s="168"/>
      <c r="L81" s="42"/>
    </row>
    <row r="82" s="1" customFormat="1" ht="24.96" customHeight="1">
      <c r="B82" s="37"/>
      <c r="C82" s="22" t="s">
        <v>85</v>
      </c>
      <c r="D82" s="38"/>
      <c r="E82" s="38"/>
      <c r="F82" s="38"/>
      <c r="G82" s="38"/>
      <c r="H82" s="38"/>
      <c r="I82" s="132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2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2"/>
      <c r="J84" s="38"/>
      <c r="K84" s="38"/>
      <c r="L84" s="42"/>
    </row>
    <row r="85" s="1" customFormat="1" ht="16.5" customHeight="1">
      <c r="B85" s="37"/>
      <c r="C85" s="38"/>
      <c r="D85" s="38"/>
      <c r="E85" s="70" t="str">
        <f>E7</f>
        <v>SO 04 Sadové úpravy-následná péče, Mírová osada</v>
      </c>
      <c r="F85" s="38"/>
      <c r="G85" s="38"/>
      <c r="H85" s="38"/>
      <c r="I85" s="132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32"/>
      <c r="J86" s="38"/>
      <c r="K86" s="38"/>
      <c r="L86" s="42"/>
    </row>
    <row r="87" s="1" customFormat="1" ht="12" customHeight="1">
      <c r="B87" s="37"/>
      <c r="C87" s="31" t="s">
        <v>20</v>
      </c>
      <c r="D87" s="38"/>
      <c r="E87" s="38"/>
      <c r="F87" s="26" t="str">
        <f>F10</f>
        <v>Slezská Ostrava</v>
      </c>
      <c r="G87" s="38"/>
      <c r="H87" s="38"/>
      <c r="I87" s="135" t="s">
        <v>22</v>
      </c>
      <c r="J87" s="73" t="str">
        <f>IF(J10="","",J10)</f>
        <v>11. 11. 2019</v>
      </c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2"/>
      <c r="J88" s="38"/>
      <c r="K88" s="38"/>
      <c r="L88" s="42"/>
    </row>
    <row r="89" s="1" customFormat="1" ht="15.15" customHeight="1">
      <c r="B89" s="37"/>
      <c r="C89" s="31" t="s">
        <v>24</v>
      </c>
      <c r="D89" s="38"/>
      <c r="E89" s="38"/>
      <c r="F89" s="26" t="str">
        <f>E13</f>
        <v xml:space="preserve"> </v>
      </c>
      <c r="G89" s="38"/>
      <c r="H89" s="38"/>
      <c r="I89" s="135" t="s">
        <v>30</v>
      </c>
      <c r="J89" s="35" t="str">
        <f>E19</f>
        <v xml:space="preserve"> </v>
      </c>
      <c r="K89" s="38"/>
      <c r="L89" s="42"/>
    </row>
    <row r="90" s="1" customFormat="1" ht="27.9" customHeight="1">
      <c r="B90" s="37"/>
      <c r="C90" s="31" t="s">
        <v>28</v>
      </c>
      <c r="D90" s="38"/>
      <c r="E90" s="38"/>
      <c r="F90" s="26" t="str">
        <f>IF(E16="","",E16)</f>
        <v>Vyplň údaj</v>
      </c>
      <c r="G90" s="38"/>
      <c r="H90" s="38"/>
      <c r="I90" s="135" t="s">
        <v>32</v>
      </c>
      <c r="J90" s="35" t="str">
        <f>E22</f>
        <v>Ing. Magda Cigánková Fialová</v>
      </c>
      <c r="K90" s="38"/>
      <c r="L90" s="42"/>
    </row>
    <row r="91" s="1" customFormat="1" ht="10.32" customHeight="1">
      <c r="B91" s="37"/>
      <c r="C91" s="38"/>
      <c r="D91" s="38"/>
      <c r="E91" s="38"/>
      <c r="F91" s="38"/>
      <c r="G91" s="38"/>
      <c r="H91" s="38"/>
      <c r="I91" s="132"/>
      <c r="J91" s="38"/>
      <c r="K91" s="38"/>
      <c r="L91" s="42"/>
    </row>
    <row r="92" s="1" customFormat="1" ht="29.28" customHeight="1">
      <c r="B92" s="37"/>
      <c r="C92" s="170" t="s">
        <v>86</v>
      </c>
      <c r="D92" s="171"/>
      <c r="E92" s="171"/>
      <c r="F92" s="171"/>
      <c r="G92" s="171"/>
      <c r="H92" s="171"/>
      <c r="I92" s="172"/>
      <c r="J92" s="173" t="s">
        <v>87</v>
      </c>
      <c r="K92" s="171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2"/>
      <c r="J93" s="38"/>
      <c r="K93" s="38"/>
      <c r="L93" s="42"/>
    </row>
    <row r="94" s="1" customFormat="1" ht="22.8" customHeight="1">
      <c r="B94" s="37"/>
      <c r="C94" s="174" t="s">
        <v>88</v>
      </c>
      <c r="D94" s="38"/>
      <c r="E94" s="38"/>
      <c r="F94" s="38"/>
      <c r="G94" s="38"/>
      <c r="H94" s="38"/>
      <c r="I94" s="132"/>
      <c r="J94" s="104">
        <f>J116</f>
        <v>0</v>
      </c>
      <c r="K94" s="38"/>
      <c r="L94" s="42"/>
      <c r="AU94" s="16" t="s">
        <v>89</v>
      </c>
    </row>
    <row r="95" s="8" customFormat="1" ht="24.96" customHeight="1">
      <c r="B95" s="175"/>
      <c r="C95" s="176"/>
      <c r="D95" s="177" t="s">
        <v>90</v>
      </c>
      <c r="E95" s="178"/>
      <c r="F95" s="178"/>
      <c r="G95" s="178"/>
      <c r="H95" s="178"/>
      <c r="I95" s="179"/>
      <c r="J95" s="180">
        <f>J117</f>
        <v>0</v>
      </c>
      <c r="K95" s="176"/>
      <c r="L95" s="181"/>
    </row>
    <row r="96" s="9" customFormat="1" ht="19.92" customHeight="1">
      <c r="B96" s="182"/>
      <c r="C96" s="183"/>
      <c r="D96" s="184" t="s">
        <v>91</v>
      </c>
      <c r="E96" s="185"/>
      <c r="F96" s="185"/>
      <c r="G96" s="185"/>
      <c r="H96" s="185"/>
      <c r="I96" s="186"/>
      <c r="J96" s="187">
        <f>J118</f>
        <v>0</v>
      </c>
      <c r="K96" s="183"/>
      <c r="L96" s="188"/>
    </row>
    <row r="97" s="9" customFormat="1" ht="19.92" customHeight="1">
      <c r="B97" s="182"/>
      <c r="C97" s="183"/>
      <c r="D97" s="184" t="s">
        <v>92</v>
      </c>
      <c r="E97" s="185"/>
      <c r="F97" s="185"/>
      <c r="G97" s="185"/>
      <c r="H97" s="185"/>
      <c r="I97" s="186"/>
      <c r="J97" s="187">
        <f>J166</f>
        <v>0</v>
      </c>
      <c r="K97" s="183"/>
      <c r="L97" s="188"/>
    </row>
    <row r="98" s="9" customFormat="1" ht="19.92" customHeight="1">
      <c r="B98" s="182"/>
      <c r="C98" s="183"/>
      <c r="D98" s="184" t="s">
        <v>93</v>
      </c>
      <c r="E98" s="185"/>
      <c r="F98" s="185"/>
      <c r="G98" s="185"/>
      <c r="H98" s="185"/>
      <c r="I98" s="186"/>
      <c r="J98" s="187">
        <f>J214</f>
        <v>0</v>
      </c>
      <c r="K98" s="183"/>
      <c r="L98" s="188"/>
    </row>
    <row r="99" s="1" customFormat="1" ht="21.84" customHeight="1">
      <c r="B99" s="37"/>
      <c r="C99" s="38"/>
      <c r="D99" s="38"/>
      <c r="E99" s="38"/>
      <c r="F99" s="38"/>
      <c r="G99" s="38"/>
      <c r="H99" s="38"/>
      <c r="I99" s="132"/>
      <c r="J99" s="38"/>
      <c r="K99" s="38"/>
      <c r="L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166"/>
      <c r="J100" s="61"/>
      <c r="K100" s="61"/>
      <c r="L100" s="42"/>
    </row>
    <row r="104" s="1" customFormat="1" ht="6.96" customHeight="1">
      <c r="B104" s="62"/>
      <c r="C104" s="63"/>
      <c r="D104" s="63"/>
      <c r="E104" s="63"/>
      <c r="F104" s="63"/>
      <c r="G104" s="63"/>
      <c r="H104" s="63"/>
      <c r="I104" s="169"/>
      <c r="J104" s="63"/>
      <c r="K104" s="63"/>
      <c r="L104" s="42"/>
    </row>
    <row r="105" s="1" customFormat="1" ht="24.96" customHeight="1">
      <c r="B105" s="37"/>
      <c r="C105" s="22" t="s">
        <v>94</v>
      </c>
      <c r="D105" s="38"/>
      <c r="E105" s="38"/>
      <c r="F105" s="38"/>
      <c r="G105" s="38"/>
      <c r="H105" s="38"/>
      <c r="I105" s="132"/>
      <c r="J105" s="38"/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32"/>
      <c r="J106" s="38"/>
      <c r="K106" s="38"/>
      <c r="L106" s="42"/>
    </row>
    <row r="107" s="1" customFormat="1" ht="12" customHeight="1">
      <c r="B107" s="37"/>
      <c r="C107" s="31" t="s">
        <v>16</v>
      </c>
      <c r="D107" s="38"/>
      <c r="E107" s="38"/>
      <c r="F107" s="38"/>
      <c r="G107" s="38"/>
      <c r="H107" s="38"/>
      <c r="I107" s="132"/>
      <c r="J107" s="38"/>
      <c r="K107" s="38"/>
      <c r="L107" s="42"/>
    </row>
    <row r="108" s="1" customFormat="1" ht="16.5" customHeight="1">
      <c r="B108" s="37"/>
      <c r="C108" s="38"/>
      <c r="D108" s="38"/>
      <c r="E108" s="70" t="str">
        <f>E7</f>
        <v>SO 04 Sadové úpravy-následná péče, Mírová osada</v>
      </c>
      <c r="F108" s="38"/>
      <c r="G108" s="38"/>
      <c r="H108" s="38"/>
      <c r="I108" s="132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32"/>
      <c r="J109" s="38"/>
      <c r="K109" s="38"/>
      <c r="L109" s="42"/>
    </row>
    <row r="110" s="1" customFormat="1" ht="12" customHeight="1">
      <c r="B110" s="37"/>
      <c r="C110" s="31" t="s">
        <v>20</v>
      </c>
      <c r="D110" s="38"/>
      <c r="E110" s="38"/>
      <c r="F110" s="26" t="str">
        <f>F10</f>
        <v>Slezská Ostrava</v>
      </c>
      <c r="G110" s="38"/>
      <c r="H110" s="38"/>
      <c r="I110" s="135" t="s">
        <v>22</v>
      </c>
      <c r="J110" s="73" t="str">
        <f>IF(J10="","",J10)</f>
        <v>11. 11. 2019</v>
      </c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32"/>
      <c r="J111" s="38"/>
      <c r="K111" s="38"/>
      <c r="L111" s="42"/>
    </row>
    <row r="112" s="1" customFormat="1" ht="15.15" customHeight="1">
      <c r="B112" s="37"/>
      <c r="C112" s="31" t="s">
        <v>24</v>
      </c>
      <c r="D112" s="38"/>
      <c r="E112" s="38"/>
      <c r="F112" s="26" t="str">
        <f>E13</f>
        <v xml:space="preserve"> </v>
      </c>
      <c r="G112" s="38"/>
      <c r="H112" s="38"/>
      <c r="I112" s="135" t="s">
        <v>30</v>
      </c>
      <c r="J112" s="35" t="str">
        <f>E19</f>
        <v xml:space="preserve"> </v>
      </c>
      <c r="K112" s="38"/>
      <c r="L112" s="42"/>
    </row>
    <row r="113" s="1" customFormat="1" ht="27.9" customHeight="1">
      <c r="B113" s="37"/>
      <c r="C113" s="31" t="s">
        <v>28</v>
      </c>
      <c r="D113" s="38"/>
      <c r="E113" s="38"/>
      <c r="F113" s="26" t="str">
        <f>IF(E16="","",E16)</f>
        <v>Vyplň údaj</v>
      </c>
      <c r="G113" s="38"/>
      <c r="H113" s="38"/>
      <c r="I113" s="135" t="s">
        <v>32</v>
      </c>
      <c r="J113" s="35" t="str">
        <f>E22</f>
        <v>Ing. Magda Cigánková Fialová</v>
      </c>
      <c r="K113" s="38"/>
      <c r="L113" s="42"/>
    </row>
    <row r="114" s="1" customFormat="1" ht="10.32" customHeight="1">
      <c r="B114" s="37"/>
      <c r="C114" s="38"/>
      <c r="D114" s="38"/>
      <c r="E114" s="38"/>
      <c r="F114" s="38"/>
      <c r="G114" s="38"/>
      <c r="H114" s="38"/>
      <c r="I114" s="132"/>
      <c r="J114" s="38"/>
      <c r="K114" s="38"/>
      <c r="L114" s="42"/>
    </row>
    <row r="115" s="10" customFormat="1" ht="29.28" customHeight="1">
      <c r="B115" s="189"/>
      <c r="C115" s="190" t="s">
        <v>95</v>
      </c>
      <c r="D115" s="191" t="s">
        <v>61</v>
      </c>
      <c r="E115" s="191" t="s">
        <v>57</v>
      </c>
      <c r="F115" s="191" t="s">
        <v>58</v>
      </c>
      <c r="G115" s="191" t="s">
        <v>96</v>
      </c>
      <c r="H115" s="191" t="s">
        <v>97</v>
      </c>
      <c r="I115" s="192" t="s">
        <v>98</v>
      </c>
      <c r="J115" s="193" t="s">
        <v>87</v>
      </c>
      <c r="K115" s="194" t="s">
        <v>99</v>
      </c>
      <c r="L115" s="195"/>
      <c r="M115" s="94" t="s">
        <v>1</v>
      </c>
      <c r="N115" s="95" t="s">
        <v>40</v>
      </c>
      <c r="O115" s="95" t="s">
        <v>100</v>
      </c>
      <c r="P115" s="95" t="s">
        <v>101</v>
      </c>
      <c r="Q115" s="95" t="s">
        <v>102</v>
      </c>
      <c r="R115" s="95" t="s">
        <v>103</v>
      </c>
      <c r="S115" s="95" t="s">
        <v>104</v>
      </c>
      <c r="T115" s="96" t="s">
        <v>105</v>
      </c>
    </row>
    <row r="116" s="1" customFormat="1" ht="22.8" customHeight="1">
      <c r="B116" s="37"/>
      <c r="C116" s="101" t="s">
        <v>106</v>
      </c>
      <c r="D116" s="38"/>
      <c r="E116" s="38"/>
      <c r="F116" s="38"/>
      <c r="G116" s="38"/>
      <c r="H116" s="38"/>
      <c r="I116" s="132"/>
      <c r="J116" s="196">
        <f>BK116</f>
        <v>0</v>
      </c>
      <c r="K116" s="38"/>
      <c r="L116" s="42"/>
      <c r="M116" s="97"/>
      <c r="N116" s="98"/>
      <c r="O116" s="98"/>
      <c r="P116" s="197">
        <f>P117</f>
        <v>0</v>
      </c>
      <c r="Q116" s="98"/>
      <c r="R116" s="197">
        <f>R117</f>
        <v>0</v>
      </c>
      <c r="S116" s="98"/>
      <c r="T116" s="198">
        <f>T117</f>
        <v>0</v>
      </c>
      <c r="AT116" s="16" t="s">
        <v>75</v>
      </c>
      <c r="AU116" s="16" t="s">
        <v>89</v>
      </c>
      <c r="BK116" s="199">
        <f>BK117</f>
        <v>0</v>
      </c>
    </row>
    <row r="117" s="11" customFormat="1" ht="25.92" customHeight="1">
      <c r="B117" s="200"/>
      <c r="C117" s="201"/>
      <c r="D117" s="202" t="s">
        <v>75</v>
      </c>
      <c r="E117" s="203" t="s">
        <v>107</v>
      </c>
      <c r="F117" s="203" t="s">
        <v>108</v>
      </c>
      <c r="G117" s="201"/>
      <c r="H117" s="201"/>
      <c r="I117" s="204"/>
      <c r="J117" s="205">
        <f>BK117</f>
        <v>0</v>
      </c>
      <c r="K117" s="201"/>
      <c r="L117" s="206"/>
      <c r="M117" s="207"/>
      <c r="N117" s="208"/>
      <c r="O117" s="208"/>
      <c r="P117" s="209">
        <f>P118+P166+P214</f>
        <v>0</v>
      </c>
      <c r="Q117" s="208"/>
      <c r="R117" s="209">
        <f>R118+R166+R214</f>
        <v>0</v>
      </c>
      <c r="S117" s="208"/>
      <c r="T117" s="210">
        <f>T118+T166+T214</f>
        <v>0</v>
      </c>
      <c r="AR117" s="211" t="s">
        <v>81</v>
      </c>
      <c r="AT117" s="212" t="s">
        <v>75</v>
      </c>
      <c r="AU117" s="212" t="s">
        <v>76</v>
      </c>
      <c r="AY117" s="211" t="s">
        <v>109</v>
      </c>
      <c r="BK117" s="213">
        <f>BK118+BK166+BK214</f>
        <v>0</v>
      </c>
    </row>
    <row r="118" s="11" customFormat="1" ht="22.8" customHeight="1">
      <c r="B118" s="200"/>
      <c r="C118" s="201"/>
      <c r="D118" s="202" t="s">
        <v>75</v>
      </c>
      <c r="E118" s="214" t="s">
        <v>110</v>
      </c>
      <c r="F118" s="214" t="s">
        <v>111</v>
      </c>
      <c r="G118" s="201"/>
      <c r="H118" s="201"/>
      <c r="I118" s="204"/>
      <c r="J118" s="215">
        <f>BK118</f>
        <v>0</v>
      </c>
      <c r="K118" s="201"/>
      <c r="L118" s="206"/>
      <c r="M118" s="207"/>
      <c r="N118" s="208"/>
      <c r="O118" s="208"/>
      <c r="P118" s="209">
        <f>SUM(P119:P165)</f>
        <v>0</v>
      </c>
      <c r="Q118" s="208"/>
      <c r="R118" s="209">
        <f>SUM(R119:R165)</f>
        <v>0</v>
      </c>
      <c r="S118" s="208"/>
      <c r="T118" s="210">
        <f>SUM(T119:T165)</f>
        <v>0</v>
      </c>
      <c r="AR118" s="211" t="s">
        <v>81</v>
      </c>
      <c r="AT118" s="212" t="s">
        <v>75</v>
      </c>
      <c r="AU118" s="212" t="s">
        <v>81</v>
      </c>
      <c r="AY118" s="211" t="s">
        <v>109</v>
      </c>
      <c r="BK118" s="213">
        <f>SUM(BK119:BK165)</f>
        <v>0</v>
      </c>
    </row>
    <row r="119" s="1" customFormat="1" ht="24" customHeight="1">
      <c r="B119" s="37"/>
      <c r="C119" s="216" t="s">
        <v>81</v>
      </c>
      <c r="D119" s="216" t="s">
        <v>112</v>
      </c>
      <c r="E119" s="217" t="s">
        <v>113</v>
      </c>
      <c r="F119" s="218" t="s">
        <v>114</v>
      </c>
      <c r="G119" s="219" t="s">
        <v>115</v>
      </c>
      <c r="H119" s="220">
        <v>512</v>
      </c>
      <c r="I119" s="221"/>
      <c r="J119" s="222">
        <f>ROUND(I119*H119,2)</f>
        <v>0</v>
      </c>
      <c r="K119" s="218" t="s">
        <v>1</v>
      </c>
      <c r="L119" s="42"/>
      <c r="M119" s="223" t="s">
        <v>1</v>
      </c>
      <c r="N119" s="224" t="s">
        <v>41</v>
      </c>
      <c r="O119" s="85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AR119" s="227" t="s">
        <v>116</v>
      </c>
      <c r="AT119" s="227" t="s">
        <v>112</v>
      </c>
      <c r="AU119" s="227" t="s">
        <v>83</v>
      </c>
      <c r="AY119" s="16" t="s">
        <v>109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6" t="s">
        <v>81</v>
      </c>
      <c r="BK119" s="228">
        <f>ROUND(I119*H119,2)</f>
        <v>0</v>
      </c>
      <c r="BL119" s="16" t="s">
        <v>116</v>
      </c>
      <c r="BM119" s="227" t="s">
        <v>117</v>
      </c>
    </row>
    <row r="120" s="12" customFormat="1">
      <c r="B120" s="229"/>
      <c r="C120" s="230"/>
      <c r="D120" s="231" t="s">
        <v>118</v>
      </c>
      <c r="E120" s="232" t="s">
        <v>1</v>
      </c>
      <c r="F120" s="233" t="s">
        <v>119</v>
      </c>
      <c r="G120" s="230"/>
      <c r="H120" s="232" t="s">
        <v>1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118</v>
      </c>
      <c r="AU120" s="239" t="s">
        <v>83</v>
      </c>
      <c r="AV120" s="12" t="s">
        <v>81</v>
      </c>
      <c r="AW120" s="12" t="s">
        <v>31</v>
      </c>
      <c r="AX120" s="12" t="s">
        <v>76</v>
      </c>
      <c r="AY120" s="239" t="s">
        <v>109</v>
      </c>
    </row>
    <row r="121" s="12" customFormat="1">
      <c r="B121" s="229"/>
      <c r="C121" s="230"/>
      <c r="D121" s="231" t="s">
        <v>118</v>
      </c>
      <c r="E121" s="232" t="s">
        <v>1</v>
      </c>
      <c r="F121" s="233" t="s">
        <v>120</v>
      </c>
      <c r="G121" s="230"/>
      <c r="H121" s="232" t="s">
        <v>1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118</v>
      </c>
      <c r="AU121" s="239" t="s">
        <v>83</v>
      </c>
      <c r="AV121" s="12" t="s">
        <v>81</v>
      </c>
      <c r="AW121" s="12" t="s">
        <v>31</v>
      </c>
      <c r="AX121" s="12" t="s">
        <v>76</v>
      </c>
      <c r="AY121" s="239" t="s">
        <v>109</v>
      </c>
    </row>
    <row r="122" s="12" customFormat="1">
      <c r="B122" s="229"/>
      <c r="C122" s="230"/>
      <c r="D122" s="231" t="s">
        <v>118</v>
      </c>
      <c r="E122" s="232" t="s">
        <v>1</v>
      </c>
      <c r="F122" s="233" t="s">
        <v>121</v>
      </c>
      <c r="G122" s="230"/>
      <c r="H122" s="232" t="s">
        <v>1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118</v>
      </c>
      <c r="AU122" s="239" t="s">
        <v>83</v>
      </c>
      <c r="AV122" s="12" t="s">
        <v>81</v>
      </c>
      <c r="AW122" s="12" t="s">
        <v>31</v>
      </c>
      <c r="AX122" s="12" t="s">
        <v>76</v>
      </c>
      <c r="AY122" s="239" t="s">
        <v>109</v>
      </c>
    </row>
    <row r="123" s="12" customFormat="1">
      <c r="B123" s="229"/>
      <c r="C123" s="230"/>
      <c r="D123" s="231" t="s">
        <v>118</v>
      </c>
      <c r="E123" s="232" t="s">
        <v>1</v>
      </c>
      <c r="F123" s="233" t="s">
        <v>122</v>
      </c>
      <c r="G123" s="230"/>
      <c r="H123" s="232" t="s">
        <v>1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118</v>
      </c>
      <c r="AU123" s="239" t="s">
        <v>83</v>
      </c>
      <c r="AV123" s="12" t="s">
        <v>81</v>
      </c>
      <c r="AW123" s="12" t="s">
        <v>31</v>
      </c>
      <c r="AX123" s="12" t="s">
        <v>76</v>
      </c>
      <c r="AY123" s="239" t="s">
        <v>109</v>
      </c>
    </row>
    <row r="124" s="12" customFormat="1">
      <c r="B124" s="229"/>
      <c r="C124" s="230"/>
      <c r="D124" s="231" t="s">
        <v>118</v>
      </c>
      <c r="E124" s="232" t="s">
        <v>1</v>
      </c>
      <c r="F124" s="233" t="s">
        <v>123</v>
      </c>
      <c r="G124" s="230"/>
      <c r="H124" s="232" t="s">
        <v>1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118</v>
      </c>
      <c r="AU124" s="239" t="s">
        <v>83</v>
      </c>
      <c r="AV124" s="12" t="s">
        <v>81</v>
      </c>
      <c r="AW124" s="12" t="s">
        <v>31</v>
      </c>
      <c r="AX124" s="12" t="s">
        <v>76</v>
      </c>
      <c r="AY124" s="239" t="s">
        <v>109</v>
      </c>
    </row>
    <row r="125" s="12" customFormat="1">
      <c r="B125" s="229"/>
      <c r="C125" s="230"/>
      <c r="D125" s="231" t="s">
        <v>118</v>
      </c>
      <c r="E125" s="232" t="s">
        <v>1</v>
      </c>
      <c r="F125" s="233" t="s">
        <v>124</v>
      </c>
      <c r="G125" s="230"/>
      <c r="H125" s="232" t="s">
        <v>1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118</v>
      </c>
      <c r="AU125" s="239" t="s">
        <v>83</v>
      </c>
      <c r="AV125" s="12" t="s">
        <v>81</v>
      </c>
      <c r="AW125" s="12" t="s">
        <v>31</v>
      </c>
      <c r="AX125" s="12" t="s">
        <v>76</v>
      </c>
      <c r="AY125" s="239" t="s">
        <v>109</v>
      </c>
    </row>
    <row r="126" s="12" customFormat="1">
      <c r="B126" s="229"/>
      <c r="C126" s="230"/>
      <c r="D126" s="231" t="s">
        <v>118</v>
      </c>
      <c r="E126" s="232" t="s">
        <v>1</v>
      </c>
      <c r="F126" s="233" t="s">
        <v>125</v>
      </c>
      <c r="G126" s="230"/>
      <c r="H126" s="232" t="s">
        <v>1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118</v>
      </c>
      <c r="AU126" s="239" t="s">
        <v>83</v>
      </c>
      <c r="AV126" s="12" t="s">
        <v>81</v>
      </c>
      <c r="AW126" s="12" t="s">
        <v>31</v>
      </c>
      <c r="AX126" s="12" t="s">
        <v>76</v>
      </c>
      <c r="AY126" s="239" t="s">
        <v>109</v>
      </c>
    </row>
    <row r="127" s="13" customFormat="1">
      <c r="B127" s="240"/>
      <c r="C127" s="241"/>
      <c r="D127" s="231" t="s">
        <v>118</v>
      </c>
      <c r="E127" s="242" t="s">
        <v>1</v>
      </c>
      <c r="F127" s="243" t="s">
        <v>126</v>
      </c>
      <c r="G127" s="241"/>
      <c r="H127" s="244">
        <v>512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118</v>
      </c>
      <c r="AU127" s="250" t="s">
        <v>83</v>
      </c>
      <c r="AV127" s="13" t="s">
        <v>83</v>
      </c>
      <c r="AW127" s="13" t="s">
        <v>31</v>
      </c>
      <c r="AX127" s="13" t="s">
        <v>76</v>
      </c>
      <c r="AY127" s="250" t="s">
        <v>109</v>
      </c>
    </row>
    <row r="128" s="14" customFormat="1">
      <c r="B128" s="251"/>
      <c r="C128" s="252"/>
      <c r="D128" s="231" t="s">
        <v>118</v>
      </c>
      <c r="E128" s="253" t="s">
        <v>1</v>
      </c>
      <c r="F128" s="254" t="s">
        <v>127</v>
      </c>
      <c r="G128" s="252"/>
      <c r="H128" s="255">
        <v>512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AT128" s="261" t="s">
        <v>118</v>
      </c>
      <c r="AU128" s="261" t="s">
        <v>83</v>
      </c>
      <c r="AV128" s="14" t="s">
        <v>116</v>
      </c>
      <c r="AW128" s="14" t="s">
        <v>31</v>
      </c>
      <c r="AX128" s="14" t="s">
        <v>81</v>
      </c>
      <c r="AY128" s="261" t="s">
        <v>109</v>
      </c>
    </row>
    <row r="129" s="1" customFormat="1" ht="24" customHeight="1">
      <c r="B129" s="37"/>
      <c r="C129" s="216" t="s">
        <v>83</v>
      </c>
      <c r="D129" s="216" t="s">
        <v>112</v>
      </c>
      <c r="E129" s="217" t="s">
        <v>128</v>
      </c>
      <c r="F129" s="218" t="s">
        <v>129</v>
      </c>
      <c r="G129" s="219" t="s">
        <v>130</v>
      </c>
      <c r="H129" s="220">
        <v>256</v>
      </c>
      <c r="I129" s="221"/>
      <c r="J129" s="222">
        <f>ROUND(I129*H129,2)</f>
        <v>0</v>
      </c>
      <c r="K129" s="218" t="s">
        <v>131</v>
      </c>
      <c r="L129" s="42"/>
      <c r="M129" s="223" t="s">
        <v>1</v>
      </c>
      <c r="N129" s="224" t="s">
        <v>41</v>
      </c>
      <c r="O129" s="85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AR129" s="227" t="s">
        <v>116</v>
      </c>
      <c r="AT129" s="227" t="s">
        <v>112</v>
      </c>
      <c r="AU129" s="227" t="s">
        <v>83</v>
      </c>
      <c r="AY129" s="16" t="s">
        <v>109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6" t="s">
        <v>81</v>
      </c>
      <c r="BK129" s="228">
        <f>ROUND(I129*H129,2)</f>
        <v>0</v>
      </c>
      <c r="BL129" s="16" t="s">
        <v>116</v>
      </c>
      <c r="BM129" s="227" t="s">
        <v>132</v>
      </c>
    </row>
    <row r="130" s="13" customFormat="1">
      <c r="B130" s="240"/>
      <c r="C130" s="241"/>
      <c r="D130" s="231" t="s">
        <v>118</v>
      </c>
      <c r="E130" s="242" t="s">
        <v>1</v>
      </c>
      <c r="F130" s="243" t="s">
        <v>133</v>
      </c>
      <c r="G130" s="241"/>
      <c r="H130" s="244">
        <v>256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AT130" s="250" t="s">
        <v>118</v>
      </c>
      <c r="AU130" s="250" t="s">
        <v>83</v>
      </c>
      <c r="AV130" s="13" t="s">
        <v>83</v>
      </c>
      <c r="AW130" s="13" t="s">
        <v>31</v>
      </c>
      <c r="AX130" s="13" t="s">
        <v>76</v>
      </c>
      <c r="AY130" s="250" t="s">
        <v>109</v>
      </c>
    </row>
    <row r="131" s="14" customFormat="1">
      <c r="B131" s="251"/>
      <c r="C131" s="252"/>
      <c r="D131" s="231" t="s">
        <v>118</v>
      </c>
      <c r="E131" s="253" t="s">
        <v>1</v>
      </c>
      <c r="F131" s="254" t="s">
        <v>127</v>
      </c>
      <c r="G131" s="252"/>
      <c r="H131" s="255">
        <v>256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AT131" s="261" t="s">
        <v>118</v>
      </c>
      <c r="AU131" s="261" t="s">
        <v>83</v>
      </c>
      <c r="AV131" s="14" t="s">
        <v>116</v>
      </c>
      <c r="AW131" s="14" t="s">
        <v>31</v>
      </c>
      <c r="AX131" s="14" t="s">
        <v>81</v>
      </c>
      <c r="AY131" s="261" t="s">
        <v>109</v>
      </c>
    </row>
    <row r="132" s="1" customFormat="1" ht="24" customHeight="1">
      <c r="B132" s="37"/>
      <c r="C132" s="216" t="s">
        <v>134</v>
      </c>
      <c r="D132" s="216" t="s">
        <v>112</v>
      </c>
      <c r="E132" s="217" t="s">
        <v>135</v>
      </c>
      <c r="F132" s="218" t="s">
        <v>136</v>
      </c>
      <c r="G132" s="219" t="s">
        <v>115</v>
      </c>
      <c r="H132" s="220">
        <v>142</v>
      </c>
      <c r="I132" s="221"/>
      <c r="J132" s="222">
        <f>ROUND(I132*H132,2)</f>
        <v>0</v>
      </c>
      <c r="K132" s="218" t="s">
        <v>1</v>
      </c>
      <c r="L132" s="42"/>
      <c r="M132" s="223" t="s">
        <v>1</v>
      </c>
      <c r="N132" s="224" t="s">
        <v>41</v>
      </c>
      <c r="O132" s="85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AR132" s="227" t="s">
        <v>116</v>
      </c>
      <c r="AT132" s="227" t="s">
        <v>112</v>
      </c>
      <c r="AU132" s="227" t="s">
        <v>83</v>
      </c>
      <c r="AY132" s="16" t="s">
        <v>109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6" t="s">
        <v>81</v>
      </c>
      <c r="BK132" s="228">
        <f>ROUND(I132*H132,2)</f>
        <v>0</v>
      </c>
      <c r="BL132" s="16" t="s">
        <v>116</v>
      </c>
      <c r="BM132" s="227" t="s">
        <v>137</v>
      </c>
    </row>
    <row r="133" s="12" customFormat="1">
      <c r="B133" s="229"/>
      <c r="C133" s="230"/>
      <c r="D133" s="231" t="s">
        <v>118</v>
      </c>
      <c r="E133" s="232" t="s">
        <v>1</v>
      </c>
      <c r="F133" s="233" t="s">
        <v>120</v>
      </c>
      <c r="G133" s="230"/>
      <c r="H133" s="232" t="s">
        <v>1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118</v>
      </c>
      <c r="AU133" s="239" t="s">
        <v>83</v>
      </c>
      <c r="AV133" s="12" t="s">
        <v>81</v>
      </c>
      <c r="AW133" s="12" t="s">
        <v>31</v>
      </c>
      <c r="AX133" s="12" t="s">
        <v>76</v>
      </c>
      <c r="AY133" s="239" t="s">
        <v>109</v>
      </c>
    </row>
    <row r="134" s="12" customFormat="1">
      <c r="B134" s="229"/>
      <c r="C134" s="230"/>
      <c r="D134" s="231" t="s">
        <v>118</v>
      </c>
      <c r="E134" s="232" t="s">
        <v>1</v>
      </c>
      <c r="F134" s="233" t="s">
        <v>122</v>
      </c>
      <c r="G134" s="230"/>
      <c r="H134" s="232" t="s">
        <v>1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118</v>
      </c>
      <c r="AU134" s="239" t="s">
        <v>83</v>
      </c>
      <c r="AV134" s="12" t="s">
        <v>81</v>
      </c>
      <c r="AW134" s="12" t="s">
        <v>31</v>
      </c>
      <c r="AX134" s="12" t="s">
        <v>76</v>
      </c>
      <c r="AY134" s="239" t="s">
        <v>109</v>
      </c>
    </row>
    <row r="135" s="12" customFormat="1">
      <c r="B135" s="229"/>
      <c r="C135" s="230"/>
      <c r="D135" s="231" t="s">
        <v>118</v>
      </c>
      <c r="E135" s="232" t="s">
        <v>1</v>
      </c>
      <c r="F135" s="233" t="s">
        <v>123</v>
      </c>
      <c r="G135" s="230"/>
      <c r="H135" s="232" t="s">
        <v>1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118</v>
      </c>
      <c r="AU135" s="239" t="s">
        <v>83</v>
      </c>
      <c r="AV135" s="12" t="s">
        <v>81</v>
      </c>
      <c r="AW135" s="12" t="s">
        <v>31</v>
      </c>
      <c r="AX135" s="12" t="s">
        <v>76</v>
      </c>
      <c r="AY135" s="239" t="s">
        <v>109</v>
      </c>
    </row>
    <row r="136" s="12" customFormat="1">
      <c r="B136" s="229"/>
      <c r="C136" s="230"/>
      <c r="D136" s="231" t="s">
        <v>118</v>
      </c>
      <c r="E136" s="232" t="s">
        <v>1</v>
      </c>
      <c r="F136" s="233" t="s">
        <v>124</v>
      </c>
      <c r="G136" s="230"/>
      <c r="H136" s="232" t="s">
        <v>1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118</v>
      </c>
      <c r="AU136" s="239" t="s">
        <v>83</v>
      </c>
      <c r="AV136" s="12" t="s">
        <v>81</v>
      </c>
      <c r="AW136" s="12" t="s">
        <v>31</v>
      </c>
      <c r="AX136" s="12" t="s">
        <v>76</v>
      </c>
      <c r="AY136" s="239" t="s">
        <v>109</v>
      </c>
    </row>
    <row r="137" s="12" customFormat="1">
      <c r="B137" s="229"/>
      <c r="C137" s="230"/>
      <c r="D137" s="231" t="s">
        <v>118</v>
      </c>
      <c r="E137" s="232" t="s">
        <v>1</v>
      </c>
      <c r="F137" s="233" t="s">
        <v>125</v>
      </c>
      <c r="G137" s="230"/>
      <c r="H137" s="232" t="s">
        <v>1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118</v>
      </c>
      <c r="AU137" s="239" t="s">
        <v>83</v>
      </c>
      <c r="AV137" s="12" t="s">
        <v>81</v>
      </c>
      <c r="AW137" s="12" t="s">
        <v>31</v>
      </c>
      <c r="AX137" s="12" t="s">
        <v>76</v>
      </c>
      <c r="AY137" s="239" t="s">
        <v>109</v>
      </c>
    </row>
    <row r="138" s="13" customFormat="1">
      <c r="B138" s="240"/>
      <c r="C138" s="241"/>
      <c r="D138" s="231" t="s">
        <v>118</v>
      </c>
      <c r="E138" s="242" t="s">
        <v>1</v>
      </c>
      <c r="F138" s="243" t="s">
        <v>138</v>
      </c>
      <c r="G138" s="241"/>
      <c r="H138" s="244">
        <v>142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AT138" s="250" t="s">
        <v>118</v>
      </c>
      <c r="AU138" s="250" t="s">
        <v>83</v>
      </c>
      <c r="AV138" s="13" t="s">
        <v>83</v>
      </c>
      <c r="AW138" s="13" t="s">
        <v>31</v>
      </c>
      <c r="AX138" s="13" t="s">
        <v>76</v>
      </c>
      <c r="AY138" s="250" t="s">
        <v>109</v>
      </c>
    </row>
    <row r="139" s="14" customFormat="1">
      <c r="B139" s="251"/>
      <c r="C139" s="252"/>
      <c r="D139" s="231" t="s">
        <v>118</v>
      </c>
      <c r="E139" s="253" t="s">
        <v>1</v>
      </c>
      <c r="F139" s="254" t="s">
        <v>127</v>
      </c>
      <c r="G139" s="252"/>
      <c r="H139" s="255">
        <v>142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AT139" s="261" t="s">
        <v>118</v>
      </c>
      <c r="AU139" s="261" t="s">
        <v>83</v>
      </c>
      <c r="AV139" s="14" t="s">
        <v>116</v>
      </c>
      <c r="AW139" s="14" t="s">
        <v>31</v>
      </c>
      <c r="AX139" s="14" t="s">
        <v>81</v>
      </c>
      <c r="AY139" s="261" t="s">
        <v>109</v>
      </c>
    </row>
    <row r="140" s="1" customFormat="1" ht="24" customHeight="1">
      <c r="B140" s="37"/>
      <c r="C140" s="216" t="s">
        <v>116</v>
      </c>
      <c r="D140" s="216" t="s">
        <v>112</v>
      </c>
      <c r="E140" s="217" t="s">
        <v>139</v>
      </c>
      <c r="F140" s="218" t="s">
        <v>140</v>
      </c>
      <c r="G140" s="219" t="s">
        <v>141</v>
      </c>
      <c r="H140" s="220">
        <v>16</v>
      </c>
      <c r="I140" s="221"/>
      <c r="J140" s="222">
        <f>ROUND(I140*H140,2)</f>
        <v>0</v>
      </c>
      <c r="K140" s="218" t="s">
        <v>1</v>
      </c>
      <c r="L140" s="42"/>
      <c r="M140" s="223" t="s">
        <v>1</v>
      </c>
      <c r="N140" s="224" t="s">
        <v>41</v>
      </c>
      <c r="O140" s="85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AR140" s="227" t="s">
        <v>116</v>
      </c>
      <c r="AT140" s="227" t="s">
        <v>112</v>
      </c>
      <c r="AU140" s="227" t="s">
        <v>83</v>
      </c>
      <c r="AY140" s="16" t="s">
        <v>109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6" t="s">
        <v>81</v>
      </c>
      <c r="BK140" s="228">
        <f>ROUND(I140*H140,2)</f>
        <v>0</v>
      </c>
      <c r="BL140" s="16" t="s">
        <v>116</v>
      </c>
      <c r="BM140" s="227" t="s">
        <v>142</v>
      </c>
    </row>
    <row r="141" s="12" customFormat="1">
      <c r="B141" s="229"/>
      <c r="C141" s="230"/>
      <c r="D141" s="231" t="s">
        <v>118</v>
      </c>
      <c r="E141" s="232" t="s">
        <v>1</v>
      </c>
      <c r="F141" s="233" t="s">
        <v>119</v>
      </c>
      <c r="G141" s="230"/>
      <c r="H141" s="232" t="s">
        <v>1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118</v>
      </c>
      <c r="AU141" s="239" t="s">
        <v>83</v>
      </c>
      <c r="AV141" s="12" t="s">
        <v>81</v>
      </c>
      <c r="AW141" s="12" t="s">
        <v>31</v>
      </c>
      <c r="AX141" s="12" t="s">
        <v>76</v>
      </c>
      <c r="AY141" s="239" t="s">
        <v>109</v>
      </c>
    </row>
    <row r="142" s="12" customFormat="1">
      <c r="B142" s="229"/>
      <c r="C142" s="230"/>
      <c r="D142" s="231" t="s">
        <v>118</v>
      </c>
      <c r="E142" s="232" t="s">
        <v>1</v>
      </c>
      <c r="F142" s="233" t="s">
        <v>120</v>
      </c>
      <c r="G142" s="230"/>
      <c r="H142" s="232" t="s">
        <v>1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118</v>
      </c>
      <c r="AU142" s="239" t="s">
        <v>83</v>
      </c>
      <c r="AV142" s="12" t="s">
        <v>81</v>
      </c>
      <c r="AW142" s="12" t="s">
        <v>31</v>
      </c>
      <c r="AX142" s="12" t="s">
        <v>76</v>
      </c>
      <c r="AY142" s="239" t="s">
        <v>109</v>
      </c>
    </row>
    <row r="143" s="12" customFormat="1">
      <c r="B143" s="229"/>
      <c r="C143" s="230"/>
      <c r="D143" s="231" t="s">
        <v>118</v>
      </c>
      <c r="E143" s="232" t="s">
        <v>1</v>
      </c>
      <c r="F143" s="233" t="s">
        <v>143</v>
      </c>
      <c r="G143" s="230"/>
      <c r="H143" s="232" t="s">
        <v>1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118</v>
      </c>
      <c r="AU143" s="239" t="s">
        <v>83</v>
      </c>
      <c r="AV143" s="12" t="s">
        <v>81</v>
      </c>
      <c r="AW143" s="12" t="s">
        <v>31</v>
      </c>
      <c r="AX143" s="12" t="s">
        <v>76</v>
      </c>
      <c r="AY143" s="239" t="s">
        <v>109</v>
      </c>
    </row>
    <row r="144" s="12" customFormat="1">
      <c r="B144" s="229"/>
      <c r="C144" s="230"/>
      <c r="D144" s="231" t="s">
        <v>118</v>
      </c>
      <c r="E144" s="232" t="s">
        <v>1</v>
      </c>
      <c r="F144" s="233" t="s">
        <v>144</v>
      </c>
      <c r="G144" s="230"/>
      <c r="H144" s="232" t="s">
        <v>1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118</v>
      </c>
      <c r="AU144" s="239" t="s">
        <v>83</v>
      </c>
      <c r="AV144" s="12" t="s">
        <v>81</v>
      </c>
      <c r="AW144" s="12" t="s">
        <v>31</v>
      </c>
      <c r="AX144" s="12" t="s">
        <v>76</v>
      </c>
      <c r="AY144" s="239" t="s">
        <v>109</v>
      </c>
    </row>
    <row r="145" s="12" customFormat="1">
      <c r="B145" s="229"/>
      <c r="C145" s="230"/>
      <c r="D145" s="231" t="s">
        <v>118</v>
      </c>
      <c r="E145" s="232" t="s">
        <v>1</v>
      </c>
      <c r="F145" s="233" t="s">
        <v>145</v>
      </c>
      <c r="G145" s="230"/>
      <c r="H145" s="232" t="s">
        <v>1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118</v>
      </c>
      <c r="AU145" s="239" t="s">
        <v>83</v>
      </c>
      <c r="AV145" s="12" t="s">
        <v>81</v>
      </c>
      <c r="AW145" s="12" t="s">
        <v>31</v>
      </c>
      <c r="AX145" s="12" t="s">
        <v>76</v>
      </c>
      <c r="AY145" s="239" t="s">
        <v>109</v>
      </c>
    </row>
    <row r="146" s="12" customFormat="1">
      <c r="B146" s="229"/>
      <c r="C146" s="230"/>
      <c r="D146" s="231" t="s">
        <v>118</v>
      </c>
      <c r="E146" s="232" t="s">
        <v>1</v>
      </c>
      <c r="F146" s="233" t="s">
        <v>146</v>
      </c>
      <c r="G146" s="230"/>
      <c r="H146" s="232" t="s">
        <v>1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118</v>
      </c>
      <c r="AU146" s="239" t="s">
        <v>83</v>
      </c>
      <c r="AV146" s="12" t="s">
        <v>81</v>
      </c>
      <c r="AW146" s="12" t="s">
        <v>31</v>
      </c>
      <c r="AX146" s="12" t="s">
        <v>76</v>
      </c>
      <c r="AY146" s="239" t="s">
        <v>109</v>
      </c>
    </row>
    <row r="147" s="12" customFormat="1">
      <c r="B147" s="229"/>
      <c r="C147" s="230"/>
      <c r="D147" s="231" t="s">
        <v>118</v>
      </c>
      <c r="E147" s="232" t="s">
        <v>1</v>
      </c>
      <c r="F147" s="233" t="s">
        <v>147</v>
      </c>
      <c r="G147" s="230"/>
      <c r="H147" s="232" t="s">
        <v>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118</v>
      </c>
      <c r="AU147" s="239" t="s">
        <v>83</v>
      </c>
      <c r="AV147" s="12" t="s">
        <v>81</v>
      </c>
      <c r="AW147" s="12" t="s">
        <v>31</v>
      </c>
      <c r="AX147" s="12" t="s">
        <v>76</v>
      </c>
      <c r="AY147" s="239" t="s">
        <v>109</v>
      </c>
    </row>
    <row r="148" s="12" customFormat="1">
      <c r="B148" s="229"/>
      <c r="C148" s="230"/>
      <c r="D148" s="231" t="s">
        <v>118</v>
      </c>
      <c r="E148" s="232" t="s">
        <v>1</v>
      </c>
      <c r="F148" s="233" t="s">
        <v>148</v>
      </c>
      <c r="G148" s="230"/>
      <c r="H148" s="232" t="s">
        <v>1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118</v>
      </c>
      <c r="AU148" s="239" t="s">
        <v>83</v>
      </c>
      <c r="AV148" s="12" t="s">
        <v>81</v>
      </c>
      <c r="AW148" s="12" t="s">
        <v>31</v>
      </c>
      <c r="AX148" s="12" t="s">
        <v>76</v>
      </c>
      <c r="AY148" s="239" t="s">
        <v>109</v>
      </c>
    </row>
    <row r="149" s="12" customFormat="1">
      <c r="B149" s="229"/>
      <c r="C149" s="230"/>
      <c r="D149" s="231" t="s">
        <v>118</v>
      </c>
      <c r="E149" s="232" t="s">
        <v>1</v>
      </c>
      <c r="F149" s="233" t="s">
        <v>149</v>
      </c>
      <c r="G149" s="230"/>
      <c r="H149" s="232" t="s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118</v>
      </c>
      <c r="AU149" s="239" t="s">
        <v>83</v>
      </c>
      <c r="AV149" s="12" t="s">
        <v>81</v>
      </c>
      <c r="AW149" s="12" t="s">
        <v>31</v>
      </c>
      <c r="AX149" s="12" t="s">
        <v>76</v>
      </c>
      <c r="AY149" s="239" t="s">
        <v>109</v>
      </c>
    </row>
    <row r="150" s="13" customFormat="1">
      <c r="B150" s="240"/>
      <c r="C150" s="241"/>
      <c r="D150" s="231" t="s">
        <v>118</v>
      </c>
      <c r="E150" s="242" t="s">
        <v>1</v>
      </c>
      <c r="F150" s="243" t="s">
        <v>150</v>
      </c>
      <c r="G150" s="241"/>
      <c r="H150" s="244">
        <v>12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118</v>
      </c>
      <c r="AU150" s="250" t="s">
        <v>83</v>
      </c>
      <c r="AV150" s="13" t="s">
        <v>83</v>
      </c>
      <c r="AW150" s="13" t="s">
        <v>31</v>
      </c>
      <c r="AX150" s="13" t="s">
        <v>76</v>
      </c>
      <c r="AY150" s="250" t="s">
        <v>109</v>
      </c>
    </row>
    <row r="151" s="13" customFormat="1">
      <c r="B151" s="240"/>
      <c r="C151" s="241"/>
      <c r="D151" s="231" t="s">
        <v>118</v>
      </c>
      <c r="E151" s="242" t="s">
        <v>1</v>
      </c>
      <c r="F151" s="243" t="s">
        <v>151</v>
      </c>
      <c r="G151" s="241"/>
      <c r="H151" s="244">
        <v>4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AT151" s="250" t="s">
        <v>118</v>
      </c>
      <c r="AU151" s="250" t="s">
        <v>83</v>
      </c>
      <c r="AV151" s="13" t="s">
        <v>83</v>
      </c>
      <c r="AW151" s="13" t="s">
        <v>31</v>
      </c>
      <c r="AX151" s="13" t="s">
        <v>76</v>
      </c>
      <c r="AY151" s="250" t="s">
        <v>109</v>
      </c>
    </row>
    <row r="152" s="14" customFormat="1">
      <c r="B152" s="251"/>
      <c r="C152" s="252"/>
      <c r="D152" s="231" t="s">
        <v>118</v>
      </c>
      <c r="E152" s="253" t="s">
        <v>1</v>
      </c>
      <c r="F152" s="254" t="s">
        <v>127</v>
      </c>
      <c r="G152" s="252"/>
      <c r="H152" s="255">
        <v>16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AT152" s="261" t="s">
        <v>118</v>
      </c>
      <c r="AU152" s="261" t="s">
        <v>83</v>
      </c>
      <c r="AV152" s="14" t="s">
        <v>116</v>
      </c>
      <c r="AW152" s="14" t="s">
        <v>31</v>
      </c>
      <c r="AX152" s="14" t="s">
        <v>81</v>
      </c>
      <c r="AY152" s="261" t="s">
        <v>109</v>
      </c>
    </row>
    <row r="153" s="1" customFormat="1" ht="24" customHeight="1">
      <c r="B153" s="37"/>
      <c r="C153" s="216" t="s">
        <v>152</v>
      </c>
      <c r="D153" s="216" t="s">
        <v>112</v>
      </c>
      <c r="E153" s="217" t="s">
        <v>153</v>
      </c>
      <c r="F153" s="218" t="s">
        <v>154</v>
      </c>
      <c r="G153" s="219" t="s">
        <v>130</v>
      </c>
      <c r="H153" s="220">
        <v>1840</v>
      </c>
      <c r="I153" s="221"/>
      <c r="J153" s="222">
        <f>ROUND(I153*H153,2)</f>
        <v>0</v>
      </c>
      <c r="K153" s="218" t="s">
        <v>1</v>
      </c>
      <c r="L153" s="42"/>
      <c r="M153" s="223" t="s">
        <v>1</v>
      </c>
      <c r="N153" s="224" t="s">
        <v>41</v>
      </c>
      <c r="O153" s="85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AR153" s="227" t="s">
        <v>116</v>
      </c>
      <c r="AT153" s="227" t="s">
        <v>112</v>
      </c>
      <c r="AU153" s="227" t="s">
        <v>83</v>
      </c>
      <c r="AY153" s="16" t="s">
        <v>109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6" t="s">
        <v>81</v>
      </c>
      <c r="BK153" s="228">
        <f>ROUND(I153*H153,2)</f>
        <v>0</v>
      </c>
      <c r="BL153" s="16" t="s">
        <v>116</v>
      </c>
      <c r="BM153" s="227" t="s">
        <v>155</v>
      </c>
    </row>
    <row r="154" s="12" customFormat="1">
      <c r="B154" s="229"/>
      <c r="C154" s="230"/>
      <c r="D154" s="231" t="s">
        <v>118</v>
      </c>
      <c r="E154" s="232" t="s">
        <v>1</v>
      </c>
      <c r="F154" s="233" t="s">
        <v>156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118</v>
      </c>
      <c r="AU154" s="239" t="s">
        <v>83</v>
      </c>
      <c r="AV154" s="12" t="s">
        <v>81</v>
      </c>
      <c r="AW154" s="12" t="s">
        <v>31</v>
      </c>
      <c r="AX154" s="12" t="s">
        <v>76</v>
      </c>
      <c r="AY154" s="239" t="s">
        <v>109</v>
      </c>
    </row>
    <row r="155" s="12" customFormat="1">
      <c r="B155" s="229"/>
      <c r="C155" s="230"/>
      <c r="D155" s="231" t="s">
        <v>118</v>
      </c>
      <c r="E155" s="232" t="s">
        <v>1</v>
      </c>
      <c r="F155" s="233" t="s">
        <v>120</v>
      </c>
      <c r="G155" s="230"/>
      <c r="H155" s="232" t="s">
        <v>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118</v>
      </c>
      <c r="AU155" s="239" t="s">
        <v>83</v>
      </c>
      <c r="AV155" s="12" t="s">
        <v>81</v>
      </c>
      <c r="AW155" s="12" t="s">
        <v>31</v>
      </c>
      <c r="AX155" s="12" t="s">
        <v>76</v>
      </c>
      <c r="AY155" s="239" t="s">
        <v>109</v>
      </c>
    </row>
    <row r="156" s="12" customFormat="1">
      <c r="B156" s="229"/>
      <c r="C156" s="230"/>
      <c r="D156" s="231" t="s">
        <v>118</v>
      </c>
      <c r="E156" s="232" t="s">
        <v>1</v>
      </c>
      <c r="F156" s="233" t="s">
        <v>157</v>
      </c>
      <c r="G156" s="230"/>
      <c r="H156" s="232" t="s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118</v>
      </c>
      <c r="AU156" s="239" t="s">
        <v>83</v>
      </c>
      <c r="AV156" s="12" t="s">
        <v>81</v>
      </c>
      <c r="AW156" s="12" t="s">
        <v>31</v>
      </c>
      <c r="AX156" s="12" t="s">
        <v>76</v>
      </c>
      <c r="AY156" s="239" t="s">
        <v>109</v>
      </c>
    </row>
    <row r="157" s="12" customFormat="1">
      <c r="B157" s="229"/>
      <c r="C157" s="230"/>
      <c r="D157" s="231" t="s">
        <v>118</v>
      </c>
      <c r="E157" s="232" t="s">
        <v>1</v>
      </c>
      <c r="F157" s="233" t="s">
        <v>158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118</v>
      </c>
      <c r="AU157" s="239" t="s">
        <v>83</v>
      </c>
      <c r="AV157" s="12" t="s">
        <v>81</v>
      </c>
      <c r="AW157" s="12" t="s">
        <v>31</v>
      </c>
      <c r="AX157" s="12" t="s">
        <v>76</v>
      </c>
      <c r="AY157" s="239" t="s">
        <v>109</v>
      </c>
    </row>
    <row r="158" s="12" customFormat="1">
      <c r="B158" s="229"/>
      <c r="C158" s="230"/>
      <c r="D158" s="231" t="s">
        <v>118</v>
      </c>
      <c r="E158" s="232" t="s">
        <v>1</v>
      </c>
      <c r="F158" s="233" t="s">
        <v>159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118</v>
      </c>
      <c r="AU158" s="239" t="s">
        <v>83</v>
      </c>
      <c r="AV158" s="12" t="s">
        <v>81</v>
      </c>
      <c r="AW158" s="12" t="s">
        <v>31</v>
      </c>
      <c r="AX158" s="12" t="s">
        <v>76</v>
      </c>
      <c r="AY158" s="239" t="s">
        <v>109</v>
      </c>
    </row>
    <row r="159" s="12" customFormat="1">
      <c r="B159" s="229"/>
      <c r="C159" s="230"/>
      <c r="D159" s="231" t="s">
        <v>118</v>
      </c>
      <c r="E159" s="232" t="s">
        <v>1</v>
      </c>
      <c r="F159" s="233" t="s">
        <v>160</v>
      </c>
      <c r="G159" s="230"/>
      <c r="H159" s="232" t="s">
        <v>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118</v>
      </c>
      <c r="AU159" s="239" t="s">
        <v>83</v>
      </c>
      <c r="AV159" s="12" t="s">
        <v>81</v>
      </c>
      <c r="AW159" s="12" t="s">
        <v>31</v>
      </c>
      <c r="AX159" s="12" t="s">
        <v>76</v>
      </c>
      <c r="AY159" s="239" t="s">
        <v>109</v>
      </c>
    </row>
    <row r="160" s="12" customFormat="1">
      <c r="B160" s="229"/>
      <c r="C160" s="230"/>
      <c r="D160" s="231" t="s">
        <v>118</v>
      </c>
      <c r="E160" s="232" t="s">
        <v>1</v>
      </c>
      <c r="F160" s="233" t="s">
        <v>161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118</v>
      </c>
      <c r="AU160" s="239" t="s">
        <v>83</v>
      </c>
      <c r="AV160" s="12" t="s">
        <v>81</v>
      </c>
      <c r="AW160" s="12" t="s">
        <v>31</v>
      </c>
      <c r="AX160" s="12" t="s">
        <v>76</v>
      </c>
      <c r="AY160" s="239" t="s">
        <v>109</v>
      </c>
    </row>
    <row r="161" s="12" customFormat="1">
      <c r="B161" s="229"/>
      <c r="C161" s="230"/>
      <c r="D161" s="231" t="s">
        <v>118</v>
      </c>
      <c r="E161" s="232" t="s">
        <v>1</v>
      </c>
      <c r="F161" s="233" t="s">
        <v>162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118</v>
      </c>
      <c r="AU161" s="239" t="s">
        <v>83</v>
      </c>
      <c r="AV161" s="12" t="s">
        <v>81</v>
      </c>
      <c r="AW161" s="12" t="s">
        <v>31</v>
      </c>
      <c r="AX161" s="12" t="s">
        <v>76</v>
      </c>
      <c r="AY161" s="239" t="s">
        <v>109</v>
      </c>
    </row>
    <row r="162" s="12" customFormat="1">
      <c r="B162" s="229"/>
      <c r="C162" s="230"/>
      <c r="D162" s="231" t="s">
        <v>118</v>
      </c>
      <c r="E162" s="232" t="s">
        <v>1</v>
      </c>
      <c r="F162" s="233" t="s">
        <v>163</v>
      </c>
      <c r="G162" s="230"/>
      <c r="H162" s="232" t="s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118</v>
      </c>
      <c r="AU162" s="239" t="s">
        <v>83</v>
      </c>
      <c r="AV162" s="12" t="s">
        <v>81</v>
      </c>
      <c r="AW162" s="12" t="s">
        <v>31</v>
      </c>
      <c r="AX162" s="12" t="s">
        <v>76</v>
      </c>
      <c r="AY162" s="239" t="s">
        <v>109</v>
      </c>
    </row>
    <row r="163" s="12" customFormat="1">
      <c r="B163" s="229"/>
      <c r="C163" s="230"/>
      <c r="D163" s="231" t="s">
        <v>118</v>
      </c>
      <c r="E163" s="232" t="s">
        <v>1</v>
      </c>
      <c r="F163" s="233" t="s">
        <v>164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118</v>
      </c>
      <c r="AU163" s="239" t="s">
        <v>83</v>
      </c>
      <c r="AV163" s="12" t="s">
        <v>81</v>
      </c>
      <c r="AW163" s="12" t="s">
        <v>31</v>
      </c>
      <c r="AX163" s="12" t="s">
        <v>76</v>
      </c>
      <c r="AY163" s="239" t="s">
        <v>109</v>
      </c>
    </row>
    <row r="164" s="13" customFormat="1">
      <c r="B164" s="240"/>
      <c r="C164" s="241"/>
      <c r="D164" s="231" t="s">
        <v>118</v>
      </c>
      <c r="E164" s="242" t="s">
        <v>1</v>
      </c>
      <c r="F164" s="243" t="s">
        <v>165</v>
      </c>
      <c r="G164" s="241"/>
      <c r="H164" s="244">
        <v>1840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118</v>
      </c>
      <c r="AU164" s="250" t="s">
        <v>83</v>
      </c>
      <c r="AV164" s="13" t="s">
        <v>83</v>
      </c>
      <c r="AW164" s="13" t="s">
        <v>31</v>
      </c>
      <c r="AX164" s="13" t="s">
        <v>76</v>
      </c>
      <c r="AY164" s="250" t="s">
        <v>109</v>
      </c>
    </row>
    <row r="165" s="14" customFormat="1">
      <c r="B165" s="251"/>
      <c r="C165" s="252"/>
      <c r="D165" s="231" t="s">
        <v>118</v>
      </c>
      <c r="E165" s="253" t="s">
        <v>1</v>
      </c>
      <c r="F165" s="254" t="s">
        <v>127</v>
      </c>
      <c r="G165" s="252"/>
      <c r="H165" s="255">
        <v>1840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AT165" s="261" t="s">
        <v>118</v>
      </c>
      <c r="AU165" s="261" t="s">
        <v>83</v>
      </c>
      <c r="AV165" s="14" t="s">
        <v>116</v>
      </c>
      <c r="AW165" s="14" t="s">
        <v>31</v>
      </c>
      <c r="AX165" s="14" t="s">
        <v>81</v>
      </c>
      <c r="AY165" s="261" t="s">
        <v>109</v>
      </c>
    </row>
    <row r="166" s="11" customFormat="1" ht="22.8" customHeight="1">
      <c r="B166" s="200"/>
      <c r="C166" s="201"/>
      <c r="D166" s="202" t="s">
        <v>75</v>
      </c>
      <c r="E166" s="214" t="s">
        <v>166</v>
      </c>
      <c r="F166" s="214" t="s">
        <v>167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SUM(P167:P213)</f>
        <v>0</v>
      </c>
      <c r="Q166" s="208"/>
      <c r="R166" s="209">
        <f>SUM(R167:R213)</f>
        <v>0</v>
      </c>
      <c r="S166" s="208"/>
      <c r="T166" s="210">
        <f>SUM(T167:T213)</f>
        <v>0</v>
      </c>
      <c r="AR166" s="211" t="s">
        <v>81</v>
      </c>
      <c r="AT166" s="212" t="s">
        <v>75</v>
      </c>
      <c r="AU166" s="212" t="s">
        <v>81</v>
      </c>
      <c r="AY166" s="211" t="s">
        <v>109</v>
      </c>
      <c r="BK166" s="213">
        <f>SUM(BK167:BK213)</f>
        <v>0</v>
      </c>
    </row>
    <row r="167" s="1" customFormat="1" ht="24" customHeight="1">
      <c r="B167" s="37"/>
      <c r="C167" s="216" t="s">
        <v>110</v>
      </c>
      <c r="D167" s="216" t="s">
        <v>112</v>
      </c>
      <c r="E167" s="217" t="s">
        <v>168</v>
      </c>
      <c r="F167" s="218" t="s">
        <v>169</v>
      </c>
      <c r="G167" s="219" t="s">
        <v>115</v>
      </c>
      <c r="H167" s="220">
        <v>512</v>
      </c>
      <c r="I167" s="221"/>
      <c r="J167" s="222">
        <f>ROUND(I167*H167,2)</f>
        <v>0</v>
      </c>
      <c r="K167" s="218" t="s">
        <v>1</v>
      </c>
      <c r="L167" s="42"/>
      <c r="M167" s="223" t="s">
        <v>1</v>
      </c>
      <c r="N167" s="224" t="s">
        <v>41</v>
      </c>
      <c r="O167" s="85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AR167" s="227" t="s">
        <v>116</v>
      </c>
      <c r="AT167" s="227" t="s">
        <v>112</v>
      </c>
      <c r="AU167" s="227" t="s">
        <v>83</v>
      </c>
      <c r="AY167" s="16" t="s">
        <v>109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6" t="s">
        <v>81</v>
      </c>
      <c r="BK167" s="228">
        <f>ROUND(I167*H167,2)</f>
        <v>0</v>
      </c>
      <c r="BL167" s="16" t="s">
        <v>116</v>
      </c>
      <c r="BM167" s="227" t="s">
        <v>170</v>
      </c>
    </row>
    <row r="168" s="12" customFormat="1">
      <c r="B168" s="229"/>
      <c r="C168" s="230"/>
      <c r="D168" s="231" t="s">
        <v>118</v>
      </c>
      <c r="E168" s="232" t="s">
        <v>1</v>
      </c>
      <c r="F168" s="233" t="s">
        <v>119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118</v>
      </c>
      <c r="AU168" s="239" t="s">
        <v>83</v>
      </c>
      <c r="AV168" s="12" t="s">
        <v>81</v>
      </c>
      <c r="AW168" s="12" t="s">
        <v>31</v>
      </c>
      <c r="AX168" s="12" t="s">
        <v>76</v>
      </c>
      <c r="AY168" s="239" t="s">
        <v>109</v>
      </c>
    </row>
    <row r="169" s="12" customFormat="1">
      <c r="B169" s="229"/>
      <c r="C169" s="230"/>
      <c r="D169" s="231" t="s">
        <v>118</v>
      </c>
      <c r="E169" s="232" t="s">
        <v>1</v>
      </c>
      <c r="F169" s="233" t="s">
        <v>120</v>
      </c>
      <c r="G169" s="230"/>
      <c r="H169" s="232" t="s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118</v>
      </c>
      <c r="AU169" s="239" t="s">
        <v>83</v>
      </c>
      <c r="AV169" s="12" t="s">
        <v>81</v>
      </c>
      <c r="AW169" s="12" t="s">
        <v>31</v>
      </c>
      <c r="AX169" s="12" t="s">
        <v>76</v>
      </c>
      <c r="AY169" s="239" t="s">
        <v>109</v>
      </c>
    </row>
    <row r="170" s="12" customFormat="1">
      <c r="B170" s="229"/>
      <c r="C170" s="230"/>
      <c r="D170" s="231" t="s">
        <v>118</v>
      </c>
      <c r="E170" s="232" t="s">
        <v>1</v>
      </c>
      <c r="F170" s="233" t="s">
        <v>121</v>
      </c>
      <c r="G170" s="230"/>
      <c r="H170" s="232" t="s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118</v>
      </c>
      <c r="AU170" s="239" t="s">
        <v>83</v>
      </c>
      <c r="AV170" s="12" t="s">
        <v>81</v>
      </c>
      <c r="AW170" s="12" t="s">
        <v>31</v>
      </c>
      <c r="AX170" s="12" t="s">
        <v>76</v>
      </c>
      <c r="AY170" s="239" t="s">
        <v>109</v>
      </c>
    </row>
    <row r="171" s="12" customFormat="1">
      <c r="B171" s="229"/>
      <c r="C171" s="230"/>
      <c r="D171" s="231" t="s">
        <v>118</v>
      </c>
      <c r="E171" s="232" t="s">
        <v>1</v>
      </c>
      <c r="F171" s="233" t="s">
        <v>122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118</v>
      </c>
      <c r="AU171" s="239" t="s">
        <v>83</v>
      </c>
      <c r="AV171" s="12" t="s">
        <v>81</v>
      </c>
      <c r="AW171" s="12" t="s">
        <v>31</v>
      </c>
      <c r="AX171" s="12" t="s">
        <v>76</v>
      </c>
      <c r="AY171" s="239" t="s">
        <v>109</v>
      </c>
    </row>
    <row r="172" s="12" customFormat="1">
      <c r="B172" s="229"/>
      <c r="C172" s="230"/>
      <c r="D172" s="231" t="s">
        <v>118</v>
      </c>
      <c r="E172" s="232" t="s">
        <v>1</v>
      </c>
      <c r="F172" s="233" t="s">
        <v>123</v>
      </c>
      <c r="G172" s="230"/>
      <c r="H172" s="232" t="s">
        <v>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118</v>
      </c>
      <c r="AU172" s="239" t="s">
        <v>83</v>
      </c>
      <c r="AV172" s="12" t="s">
        <v>81</v>
      </c>
      <c r="AW172" s="12" t="s">
        <v>31</v>
      </c>
      <c r="AX172" s="12" t="s">
        <v>76</v>
      </c>
      <c r="AY172" s="239" t="s">
        <v>109</v>
      </c>
    </row>
    <row r="173" s="12" customFormat="1">
      <c r="B173" s="229"/>
      <c r="C173" s="230"/>
      <c r="D173" s="231" t="s">
        <v>118</v>
      </c>
      <c r="E173" s="232" t="s">
        <v>1</v>
      </c>
      <c r="F173" s="233" t="s">
        <v>124</v>
      </c>
      <c r="G173" s="230"/>
      <c r="H173" s="232" t="s">
        <v>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118</v>
      </c>
      <c r="AU173" s="239" t="s">
        <v>83</v>
      </c>
      <c r="AV173" s="12" t="s">
        <v>81</v>
      </c>
      <c r="AW173" s="12" t="s">
        <v>31</v>
      </c>
      <c r="AX173" s="12" t="s">
        <v>76</v>
      </c>
      <c r="AY173" s="239" t="s">
        <v>109</v>
      </c>
    </row>
    <row r="174" s="12" customFormat="1">
      <c r="B174" s="229"/>
      <c r="C174" s="230"/>
      <c r="D174" s="231" t="s">
        <v>118</v>
      </c>
      <c r="E174" s="232" t="s">
        <v>1</v>
      </c>
      <c r="F174" s="233" t="s">
        <v>125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118</v>
      </c>
      <c r="AU174" s="239" t="s">
        <v>83</v>
      </c>
      <c r="AV174" s="12" t="s">
        <v>81</v>
      </c>
      <c r="AW174" s="12" t="s">
        <v>31</v>
      </c>
      <c r="AX174" s="12" t="s">
        <v>76</v>
      </c>
      <c r="AY174" s="239" t="s">
        <v>109</v>
      </c>
    </row>
    <row r="175" s="13" customFormat="1">
      <c r="B175" s="240"/>
      <c r="C175" s="241"/>
      <c r="D175" s="231" t="s">
        <v>118</v>
      </c>
      <c r="E175" s="242" t="s">
        <v>1</v>
      </c>
      <c r="F175" s="243" t="s">
        <v>126</v>
      </c>
      <c r="G175" s="241"/>
      <c r="H175" s="244">
        <v>512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AT175" s="250" t="s">
        <v>118</v>
      </c>
      <c r="AU175" s="250" t="s">
        <v>83</v>
      </c>
      <c r="AV175" s="13" t="s">
        <v>83</v>
      </c>
      <c r="AW175" s="13" t="s">
        <v>31</v>
      </c>
      <c r="AX175" s="13" t="s">
        <v>76</v>
      </c>
      <c r="AY175" s="250" t="s">
        <v>109</v>
      </c>
    </row>
    <row r="176" s="14" customFormat="1">
      <c r="B176" s="251"/>
      <c r="C176" s="252"/>
      <c r="D176" s="231" t="s">
        <v>118</v>
      </c>
      <c r="E176" s="253" t="s">
        <v>1</v>
      </c>
      <c r="F176" s="254" t="s">
        <v>127</v>
      </c>
      <c r="G176" s="252"/>
      <c r="H176" s="255">
        <v>512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AT176" s="261" t="s">
        <v>118</v>
      </c>
      <c r="AU176" s="261" t="s">
        <v>83</v>
      </c>
      <c r="AV176" s="14" t="s">
        <v>116</v>
      </c>
      <c r="AW176" s="14" t="s">
        <v>31</v>
      </c>
      <c r="AX176" s="14" t="s">
        <v>81</v>
      </c>
      <c r="AY176" s="261" t="s">
        <v>109</v>
      </c>
    </row>
    <row r="177" s="1" customFormat="1" ht="24" customHeight="1">
      <c r="B177" s="37"/>
      <c r="C177" s="216" t="s">
        <v>171</v>
      </c>
      <c r="D177" s="216" t="s">
        <v>112</v>
      </c>
      <c r="E177" s="217" t="s">
        <v>128</v>
      </c>
      <c r="F177" s="218" t="s">
        <v>129</v>
      </c>
      <c r="G177" s="219" t="s">
        <v>130</v>
      </c>
      <c r="H177" s="220">
        <v>256</v>
      </c>
      <c r="I177" s="221"/>
      <c r="J177" s="222">
        <f>ROUND(I177*H177,2)</f>
        <v>0</v>
      </c>
      <c r="K177" s="218" t="s">
        <v>131</v>
      </c>
      <c r="L177" s="42"/>
      <c r="M177" s="223" t="s">
        <v>1</v>
      </c>
      <c r="N177" s="224" t="s">
        <v>41</v>
      </c>
      <c r="O177" s="85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AR177" s="227" t="s">
        <v>116</v>
      </c>
      <c r="AT177" s="227" t="s">
        <v>112</v>
      </c>
      <c r="AU177" s="227" t="s">
        <v>83</v>
      </c>
      <c r="AY177" s="16" t="s">
        <v>109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6" t="s">
        <v>81</v>
      </c>
      <c r="BK177" s="228">
        <f>ROUND(I177*H177,2)</f>
        <v>0</v>
      </c>
      <c r="BL177" s="16" t="s">
        <v>116</v>
      </c>
      <c r="BM177" s="227" t="s">
        <v>172</v>
      </c>
    </row>
    <row r="178" s="13" customFormat="1">
      <c r="B178" s="240"/>
      <c r="C178" s="241"/>
      <c r="D178" s="231" t="s">
        <v>118</v>
      </c>
      <c r="E178" s="242" t="s">
        <v>1</v>
      </c>
      <c r="F178" s="243" t="s">
        <v>133</v>
      </c>
      <c r="G178" s="241"/>
      <c r="H178" s="244">
        <v>256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AT178" s="250" t="s">
        <v>118</v>
      </c>
      <c r="AU178" s="250" t="s">
        <v>83</v>
      </c>
      <c r="AV178" s="13" t="s">
        <v>83</v>
      </c>
      <c r="AW178" s="13" t="s">
        <v>31</v>
      </c>
      <c r="AX178" s="13" t="s">
        <v>76</v>
      </c>
      <c r="AY178" s="250" t="s">
        <v>109</v>
      </c>
    </row>
    <row r="179" s="14" customFormat="1">
      <c r="B179" s="251"/>
      <c r="C179" s="252"/>
      <c r="D179" s="231" t="s">
        <v>118</v>
      </c>
      <c r="E179" s="253" t="s">
        <v>1</v>
      </c>
      <c r="F179" s="254" t="s">
        <v>127</v>
      </c>
      <c r="G179" s="252"/>
      <c r="H179" s="255">
        <v>256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AT179" s="261" t="s">
        <v>118</v>
      </c>
      <c r="AU179" s="261" t="s">
        <v>83</v>
      </c>
      <c r="AV179" s="14" t="s">
        <v>116</v>
      </c>
      <c r="AW179" s="14" t="s">
        <v>31</v>
      </c>
      <c r="AX179" s="14" t="s">
        <v>81</v>
      </c>
      <c r="AY179" s="261" t="s">
        <v>109</v>
      </c>
    </row>
    <row r="180" s="1" customFormat="1" ht="24" customHeight="1">
      <c r="B180" s="37"/>
      <c r="C180" s="216" t="s">
        <v>173</v>
      </c>
      <c r="D180" s="216" t="s">
        <v>112</v>
      </c>
      <c r="E180" s="217" t="s">
        <v>174</v>
      </c>
      <c r="F180" s="218" t="s">
        <v>175</v>
      </c>
      <c r="G180" s="219" t="s">
        <v>115</v>
      </c>
      <c r="H180" s="220">
        <v>142</v>
      </c>
      <c r="I180" s="221"/>
      <c r="J180" s="222">
        <f>ROUND(I180*H180,2)</f>
        <v>0</v>
      </c>
      <c r="K180" s="218" t="s">
        <v>1</v>
      </c>
      <c r="L180" s="42"/>
      <c r="M180" s="223" t="s">
        <v>1</v>
      </c>
      <c r="N180" s="224" t="s">
        <v>41</v>
      </c>
      <c r="O180" s="85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AR180" s="227" t="s">
        <v>116</v>
      </c>
      <c r="AT180" s="227" t="s">
        <v>112</v>
      </c>
      <c r="AU180" s="227" t="s">
        <v>83</v>
      </c>
      <c r="AY180" s="16" t="s">
        <v>109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6" t="s">
        <v>81</v>
      </c>
      <c r="BK180" s="228">
        <f>ROUND(I180*H180,2)</f>
        <v>0</v>
      </c>
      <c r="BL180" s="16" t="s">
        <v>116</v>
      </c>
      <c r="BM180" s="227" t="s">
        <v>176</v>
      </c>
    </row>
    <row r="181" s="12" customFormat="1">
      <c r="B181" s="229"/>
      <c r="C181" s="230"/>
      <c r="D181" s="231" t="s">
        <v>118</v>
      </c>
      <c r="E181" s="232" t="s">
        <v>1</v>
      </c>
      <c r="F181" s="233" t="s">
        <v>120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118</v>
      </c>
      <c r="AU181" s="239" t="s">
        <v>83</v>
      </c>
      <c r="AV181" s="12" t="s">
        <v>81</v>
      </c>
      <c r="AW181" s="12" t="s">
        <v>31</v>
      </c>
      <c r="AX181" s="12" t="s">
        <v>76</v>
      </c>
      <c r="AY181" s="239" t="s">
        <v>109</v>
      </c>
    </row>
    <row r="182" s="12" customFormat="1">
      <c r="B182" s="229"/>
      <c r="C182" s="230"/>
      <c r="D182" s="231" t="s">
        <v>118</v>
      </c>
      <c r="E182" s="232" t="s">
        <v>1</v>
      </c>
      <c r="F182" s="233" t="s">
        <v>122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118</v>
      </c>
      <c r="AU182" s="239" t="s">
        <v>83</v>
      </c>
      <c r="AV182" s="12" t="s">
        <v>81</v>
      </c>
      <c r="AW182" s="12" t="s">
        <v>31</v>
      </c>
      <c r="AX182" s="12" t="s">
        <v>76</v>
      </c>
      <c r="AY182" s="239" t="s">
        <v>109</v>
      </c>
    </row>
    <row r="183" s="12" customFormat="1">
      <c r="B183" s="229"/>
      <c r="C183" s="230"/>
      <c r="D183" s="231" t="s">
        <v>118</v>
      </c>
      <c r="E183" s="232" t="s">
        <v>1</v>
      </c>
      <c r="F183" s="233" t="s">
        <v>123</v>
      </c>
      <c r="G183" s="230"/>
      <c r="H183" s="232" t="s">
        <v>1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118</v>
      </c>
      <c r="AU183" s="239" t="s">
        <v>83</v>
      </c>
      <c r="AV183" s="12" t="s">
        <v>81</v>
      </c>
      <c r="AW183" s="12" t="s">
        <v>31</v>
      </c>
      <c r="AX183" s="12" t="s">
        <v>76</v>
      </c>
      <c r="AY183" s="239" t="s">
        <v>109</v>
      </c>
    </row>
    <row r="184" s="12" customFormat="1">
      <c r="B184" s="229"/>
      <c r="C184" s="230"/>
      <c r="D184" s="231" t="s">
        <v>118</v>
      </c>
      <c r="E184" s="232" t="s">
        <v>1</v>
      </c>
      <c r="F184" s="233" t="s">
        <v>124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118</v>
      </c>
      <c r="AU184" s="239" t="s">
        <v>83</v>
      </c>
      <c r="AV184" s="12" t="s">
        <v>81</v>
      </c>
      <c r="AW184" s="12" t="s">
        <v>31</v>
      </c>
      <c r="AX184" s="12" t="s">
        <v>76</v>
      </c>
      <c r="AY184" s="239" t="s">
        <v>109</v>
      </c>
    </row>
    <row r="185" s="12" customFormat="1">
      <c r="B185" s="229"/>
      <c r="C185" s="230"/>
      <c r="D185" s="231" t="s">
        <v>118</v>
      </c>
      <c r="E185" s="232" t="s">
        <v>1</v>
      </c>
      <c r="F185" s="233" t="s">
        <v>125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118</v>
      </c>
      <c r="AU185" s="239" t="s">
        <v>83</v>
      </c>
      <c r="AV185" s="12" t="s">
        <v>81</v>
      </c>
      <c r="AW185" s="12" t="s">
        <v>31</v>
      </c>
      <c r="AX185" s="12" t="s">
        <v>76</v>
      </c>
      <c r="AY185" s="239" t="s">
        <v>109</v>
      </c>
    </row>
    <row r="186" s="13" customFormat="1">
      <c r="B186" s="240"/>
      <c r="C186" s="241"/>
      <c r="D186" s="231" t="s">
        <v>118</v>
      </c>
      <c r="E186" s="242" t="s">
        <v>1</v>
      </c>
      <c r="F186" s="243" t="s">
        <v>177</v>
      </c>
      <c r="G186" s="241"/>
      <c r="H186" s="244">
        <v>142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118</v>
      </c>
      <c r="AU186" s="250" t="s">
        <v>83</v>
      </c>
      <c r="AV186" s="13" t="s">
        <v>83</v>
      </c>
      <c r="AW186" s="13" t="s">
        <v>31</v>
      </c>
      <c r="AX186" s="13" t="s">
        <v>76</v>
      </c>
      <c r="AY186" s="250" t="s">
        <v>109</v>
      </c>
    </row>
    <row r="187" s="14" customFormat="1">
      <c r="B187" s="251"/>
      <c r="C187" s="252"/>
      <c r="D187" s="231" t="s">
        <v>118</v>
      </c>
      <c r="E187" s="253" t="s">
        <v>1</v>
      </c>
      <c r="F187" s="254" t="s">
        <v>127</v>
      </c>
      <c r="G187" s="252"/>
      <c r="H187" s="255">
        <v>142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AT187" s="261" t="s">
        <v>118</v>
      </c>
      <c r="AU187" s="261" t="s">
        <v>83</v>
      </c>
      <c r="AV187" s="14" t="s">
        <v>116</v>
      </c>
      <c r="AW187" s="14" t="s">
        <v>31</v>
      </c>
      <c r="AX187" s="14" t="s">
        <v>81</v>
      </c>
      <c r="AY187" s="261" t="s">
        <v>109</v>
      </c>
    </row>
    <row r="188" s="1" customFormat="1" ht="24" customHeight="1">
      <c r="B188" s="37"/>
      <c r="C188" s="216" t="s">
        <v>178</v>
      </c>
      <c r="D188" s="216" t="s">
        <v>112</v>
      </c>
      <c r="E188" s="217" t="s">
        <v>179</v>
      </c>
      <c r="F188" s="218" t="s">
        <v>180</v>
      </c>
      <c r="G188" s="219" t="s">
        <v>141</v>
      </c>
      <c r="H188" s="220">
        <v>16</v>
      </c>
      <c r="I188" s="221"/>
      <c r="J188" s="222">
        <f>ROUND(I188*H188,2)</f>
        <v>0</v>
      </c>
      <c r="K188" s="218" t="s">
        <v>1</v>
      </c>
      <c r="L188" s="42"/>
      <c r="M188" s="223" t="s">
        <v>1</v>
      </c>
      <c r="N188" s="224" t="s">
        <v>41</v>
      </c>
      <c r="O188" s="85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AR188" s="227" t="s">
        <v>116</v>
      </c>
      <c r="AT188" s="227" t="s">
        <v>112</v>
      </c>
      <c r="AU188" s="227" t="s">
        <v>83</v>
      </c>
      <c r="AY188" s="16" t="s">
        <v>109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6" t="s">
        <v>81</v>
      </c>
      <c r="BK188" s="228">
        <f>ROUND(I188*H188,2)</f>
        <v>0</v>
      </c>
      <c r="BL188" s="16" t="s">
        <v>116</v>
      </c>
      <c r="BM188" s="227" t="s">
        <v>181</v>
      </c>
    </row>
    <row r="189" s="12" customFormat="1">
      <c r="B189" s="229"/>
      <c r="C189" s="230"/>
      <c r="D189" s="231" t="s">
        <v>118</v>
      </c>
      <c r="E189" s="232" t="s">
        <v>1</v>
      </c>
      <c r="F189" s="233" t="s">
        <v>119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118</v>
      </c>
      <c r="AU189" s="239" t="s">
        <v>83</v>
      </c>
      <c r="AV189" s="12" t="s">
        <v>81</v>
      </c>
      <c r="AW189" s="12" t="s">
        <v>31</v>
      </c>
      <c r="AX189" s="12" t="s">
        <v>76</v>
      </c>
      <c r="AY189" s="239" t="s">
        <v>109</v>
      </c>
    </row>
    <row r="190" s="12" customFormat="1">
      <c r="B190" s="229"/>
      <c r="C190" s="230"/>
      <c r="D190" s="231" t="s">
        <v>118</v>
      </c>
      <c r="E190" s="232" t="s">
        <v>1</v>
      </c>
      <c r="F190" s="233" t="s">
        <v>120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118</v>
      </c>
      <c r="AU190" s="239" t="s">
        <v>83</v>
      </c>
      <c r="AV190" s="12" t="s">
        <v>81</v>
      </c>
      <c r="AW190" s="12" t="s">
        <v>31</v>
      </c>
      <c r="AX190" s="12" t="s">
        <v>76</v>
      </c>
      <c r="AY190" s="239" t="s">
        <v>109</v>
      </c>
    </row>
    <row r="191" s="12" customFormat="1">
      <c r="B191" s="229"/>
      <c r="C191" s="230"/>
      <c r="D191" s="231" t="s">
        <v>118</v>
      </c>
      <c r="E191" s="232" t="s">
        <v>1</v>
      </c>
      <c r="F191" s="233" t="s">
        <v>143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118</v>
      </c>
      <c r="AU191" s="239" t="s">
        <v>83</v>
      </c>
      <c r="AV191" s="12" t="s">
        <v>81</v>
      </c>
      <c r="AW191" s="12" t="s">
        <v>31</v>
      </c>
      <c r="AX191" s="12" t="s">
        <v>76</v>
      </c>
      <c r="AY191" s="239" t="s">
        <v>109</v>
      </c>
    </row>
    <row r="192" s="12" customFormat="1">
      <c r="B192" s="229"/>
      <c r="C192" s="230"/>
      <c r="D192" s="231" t="s">
        <v>118</v>
      </c>
      <c r="E192" s="232" t="s">
        <v>1</v>
      </c>
      <c r="F192" s="233" t="s">
        <v>144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118</v>
      </c>
      <c r="AU192" s="239" t="s">
        <v>83</v>
      </c>
      <c r="AV192" s="12" t="s">
        <v>81</v>
      </c>
      <c r="AW192" s="12" t="s">
        <v>31</v>
      </c>
      <c r="AX192" s="12" t="s">
        <v>76</v>
      </c>
      <c r="AY192" s="239" t="s">
        <v>109</v>
      </c>
    </row>
    <row r="193" s="12" customFormat="1">
      <c r="B193" s="229"/>
      <c r="C193" s="230"/>
      <c r="D193" s="231" t="s">
        <v>118</v>
      </c>
      <c r="E193" s="232" t="s">
        <v>1</v>
      </c>
      <c r="F193" s="233" t="s">
        <v>145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AT193" s="239" t="s">
        <v>118</v>
      </c>
      <c r="AU193" s="239" t="s">
        <v>83</v>
      </c>
      <c r="AV193" s="12" t="s">
        <v>81</v>
      </c>
      <c r="AW193" s="12" t="s">
        <v>31</v>
      </c>
      <c r="AX193" s="12" t="s">
        <v>76</v>
      </c>
      <c r="AY193" s="239" t="s">
        <v>109</v>
      </c>
    </row>
    <row r="194" s="12" customFormat="1">
      <c r="B194" s="229"/>
      <c r="C194" s="230"/>
      <c r="D194" s="231" t="s">
        <v>118</v>
      </c>
      <c r="E194" s="232" t="s">
        <v>1</v>
      </c>
      <c r="F194" s="233" t="s">
        <v>146</v>
      </c>
      <c r="G194" s="230"/>
      <c r="H194" s="232" t="s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118</v>
      </c>
      <c r="AU194" s="239" t="s">
        <v>83</v>
      </c>
      <c r="AV194" s="12" t="s">
        <v>81</v>
      </c>
      <c r="AW194" s="12" t="s">
        <v>31</v>
      </c>
      <c r="AX194" s="12" t="s">
        <v>76</v>
      </c>
      <c r="AY194" s="239" t="s">
        <v>109</v>
      </c>
    </row>
    <row r="195" s="12" customFormat="1">
      <c r="B195" s="229"/>
      <c r="C195" s="230"/>
      <c r="D195" s="231" t="s">
        <v>118</v>
      </c>
      <c r="E195" s="232" t="s">
        <v>1</v>
      </c>
      <c r="F195" s="233" t="s">
        <v>147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118</v>
      </c>
      <c r="AU195" s="239" t="s">
        <v>83</v>
      </c>
      <c r="AV195" s="12" t="s">
        <v>81</v>
      </c>
      <c r="AW195" s="12" t="s">
        <v>31</v>
      </c>
      <c r="AX195" s="12" t="s">
        <v>76</v>
      </c>
      <c r="AY195" s="239" t="s">
        <v>109</v>
      </c>
    </row>
    <row r="196" s="12" customFormat="1">
      <c r="B196" s="229"/>
      <c r="C196" s="230"/>
      <c r="D196" s="231" t="s">
        <v>118</v>
      </c>
      <c r="E196" s="232" t="s">
        <v>1</v>
      </c>
      <c r="F196" s="233" t="s">
        <v>148</v>
      </c>
      <c r="G196" s="230"/>
      <c r="H196" s="232" t="s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118</v>
      </c>
      <c r="AU196" s="239" t="s">
        <v>83</v>
      </c>
      <c r="AV196" s="12" t="s">
        <v>81</v>
      </c>
      <c r="AW196" s="12" t="s">
        <v>31</v>
      </c>
      <c r="AX196" s="12" t="s">
        <v>76</v>
      </c>
      <c r="AY196" s="239" t="s">
        <v>109</v>
      </c>
    </row>
    <row r="197" s="12" customFormat="1">
      <c r="B197" s="229"/>
      <c r="C197" s="230"/>
      <c r="D197" s="231" t="s">
        <v>118</v>
      </c>
      <c r="E197" s="232" t="s">
        <v>1</v>
      </c>
      <c r="F197" s="233" t="s">
        <v>149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118</v>
      </c>
      <c r="AU197" s="239" t="s">
        <v>83</v>
      </c>
      <c r="AV197" s="12" t="s">
        <v>81</v>
      </c>
      <c r="AW197" s="12" t="s">
        <v>31</v>
      </c>
      <c r="AX197" s="12" t="s">
        <v>76</v>
      </c>
      <c r="AY197" s="239" t="s">
        <v>109</v>
      </c>
    </row>
    <row r="198" s="13" customFormat="1">
      <c r="B198" s="240"/>
      <c r="C198" s="241"/>
      <c r="D198" s="231" t="s">
        <v>118</v>
      </c>
      <c r="E198" s="242" t="s">
        <v>1</v>
      </c>
      <c r="F198" s="243" t="s">
        <v>150</v>
      </c>
      <c r="G198" s="241"/>
      <c r="H198" s="244">
        <v>12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118</v>
      </c>
      <c r="AU198" s="250" t="s">
        <v>83</v>
      </c>
      <c r="AV198" s="13" t="s">
        <v>83</v>
      </c>
      <c r="AW198" s="13" t="s">
        <v>31</v>
      </c>
      <c r="AX198" s="13" t="s">
        <v>76</v>
      </c>
      <c r="AY198" s="250" t="s">
        <v>109</v>
      </c>
    </row>
    <row r="199" s="13" customFormat="1">
      <c r="B199" s="240"/>
      <c r="C199" s="241"/>
      <c r="D199" s="231" t="s">
        <v>118</v>
      </c>
      <c r="E199" s="242" t="s">
        <v>1</v>
      </c>
      <c r="F199" s="243" t="s">
        <v>151</v>
      </c>
      <c r="G199" s="241"/>
      <c r="H199" s="244">
        <v>4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AT199" s="250" t="s">
        <v>118</v>
      </c>
      <c r="AU199" s="250" t="s">
        <v>83</v>
      </c>
      <c r="AV199" s="13" t="s">
        <v>83</v>
      </c>
      <c r="AW199" s="13" t="s">
        <v>31</v>
      </c>
      <c r="AX199" s="13" t="s">
        <v>76</v>
      </c>
      <c r="AY199" s="250" t="s">
        <v>109</v>
      </c>
    </row>
    <row r="200" s="14" customFormat="1">
      <c r="B200" s="251"/>
      <c r="C200" s="252"/>
      <c r="D200" s="231" t="s">
        <v>118</v>
      </c>
      <c r="E200" s="253" t="s">
        <v>1</v>
      </c>
      <c r="F200" s="254" t="s">
        <v>127</v>
      </c>
      <c r="G200" s="252"/>
      <c r="H200" s="255">
        <v>16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AT200" s="261" t="s">
        <v>118</v>
      </c>
      <c r="AU200" s="261" t="s">
        <v>83</v>
      </c>
      <c r="AV200" s="14" t="s">
        <v>116</v>
      </c>
      <c r="AW200" s="14" t="s">
        <v>31</v>
      </c>
      <c r="AX200" s="14" t="s">
        <v>81</v>
      </c>
      <c r="AY200" s="261" t="s">
        <v>109</v>
      </c>
    </row>
    <row r="201" s="1" customFormat="1" ht="24" customHeight="1">
      <c r="B201" s="37"/>
      <c r="C201" s="216" t="s">
        <v>182</v>
      </c>
      <c r="D201" s="216" t="s">
        <v>112</v>
      </c>
      <c r="E201" s="217" t="s">
        <v>183</v>
      </c>
      <c r="F201" s="218" t="s">
        <v>184</v>
      </c>
      <c r="G201" s="219" t="s">
        <v>130</v>
      </c>
      <c r="H201" s="220">
        <v>1840</v>
      </c>
      <c r="I201" s="221"/>
      <c r="J201" s="222">
        <f>ROUND(I201*H201,2)</f>
        <v>0</v>
      </c>
      <c r="K201" s="218" t="s">
        <v>1</v>
      </c>
      <c r="L201" s="42"/>
      <c r="M201" s="223" t="s">
        <v>1</v>
      </c>
      <c r="N201" s="224" t="s">
        <v>41</v>
      </c>
      <c r="O201" s="85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AR201" s="227" t="s">
        <v>116</v>
      </c>
      <c r="AT201" s="227" t="s">
        <v>112</v>
      </c>
      <c r="AU201" s="227" t="s">
        <v>83</v>
      </c>
      <c r="AY201" s="16" t="s">
        <v>109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6" t="s">
        <v>81</v>
      </c>
      <c r="BK201" s="228">
        <f>ROUND(I201*H201,2)</f>
        <v>0</v>
      </c>
      <c r="BL201" s="16" t="s">
        <v>116</v>
      </c>
      <c r="BM201" s="227" t="s">
        <v>185</v>
      </c>
    </row>
    <row r="202" s="12" customFormat="1">
      <c r="B202" s="229"/>
      <c r="C202" s="230"/>
      <c r="D202" s="231" t="s">
        <v>118</v>
      </c>
      <c r="E202" s="232" t="s">
        <v>1</v>
      </c>
      <c r="F202" s="233" t="s">
        <v>156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118</v>
      </c>
      <c r="AU202" s="239" t="s">
        <v>83</v>
      </c>
      <c r="AV202" s="12" t="s">
        <v>81</v>
      </c>
      <c r="AW202" s="12" t="s">
        <v>31</v>
      </c>
      <c r="AX202" s="12" t="s">
        <v>76</v>
      </c>
      <c r="AY202" s="239" t="s">
        <v>109</v>
      </c>
    </row>
    <row r="203" s="12" customFormat="1">
      <c r="B203" s="229"/>
      <c r="C203" s="230"/>
      <c r="D203" s="231" t="s">
        <v>118</v>
      </c>
      <c r="E203" s="232" t="s">
        <v>1</v>
      </c>
      <c r="F203" s="233" t="s">
        <v>120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AT203" s="239" t="s">
        <v>118</v>
      </c>
      <c r="AU203" s="239" t="s">
        <v>83</v>
      </c>
      <c r="AV203" s="12" t="s">
        <v>81</v>
      </c>
      <c r="AW203" s="12" t="s">
        <v>31</v>
      </c>
      <c r="AX203" s="12" t="s">
        <v>76</v>
      </c>
      <c r="AY203" s="239" t="s">
        <v>109</v>
      </c>
    </row>
    <row r="204" s="12" customFormat="1">
      <c r="B204" s="229"/>
      <c r="C204" s="230"/>
      <c r="D204" s="231" t="s">
        <v>118</v>
      </c>
      <c r="E204" s="232" t="s">
        <v>1</v>
      </c>
      <c r="F204" s="233" t="s">
        <v>157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118</v>
      </c>
      <c r="AU204" s="239" t="s">
        <v>83</v>
      </c>
      <c r="AV204" s="12" t="s">
        <v>81</v>
      </c>
      <c r="AW204" s="12" t="s">
        <v>31</v>
      </c>
      <c r="AX204" s="12" t="s">
        <v>76</v>
      </c>
      <c r="AY204" s="239" t="s">
        <v>109</v>
      </c>
    </row>
    <row r="205" s="12" customFormat="1">
      <c r="B205" s="229"/>
      <c r="C205" s="230"/>
      <c r="D205" s="231" t="s">
        <v>118</v>
      </c>
      <c r="E205" s="232" t="s">
        <v>1</v>
      </c>
      <c r="F205" s="233" t="s">
        <v>158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118</v>
      </c>
      <c r="AU205" s="239" t="s">
        <v>83</v>
      </c>
      <c r="AV205" s="12" t="s">
        <v>81</v>
      </c>
      <c r="AW205" s="12" t="s">
        <v>31</v>
      </c>
      <c r="AX205" s="12" t="s">
        <v>76</v>
      </c>
      <c r="AY205" s="239" t="s">
        <v>109</v>
      </c>
    </row>
    <row r="206" s="12" customFormat="1">
      <c r="B206" s="229"/>
      <c r="C206" s="230"/>
      <c r="D206" s="231" t="s">
        <v>118</v>
      </c>
      <c r="E206" s="232" t="s">
        <v>1</v>
      </c>
      <c r="F206" s="233" t="s">
        <v>159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AT206" s="239" t="s">
        <v>118</v>
      </c>
      <c r="AU206" s="239" t="s">
        <v>83</v>
      </c>
      <c r="AV206" s="12" t="s">
        <v>81</v>
      </c>
      <c r="AW206" s="12" t="s">
        <v>31</v>
      </c>
      <c r="AX206" s="12" t="s">
        <v>76</v>
      </c>
      <c r="AY206" s="239" t="s">
        <v>109</v>
      </c>
    </row>
    <row r="207" s="12" customFormat="1">
      <c r="B207" s="229"/>
      <c r="C207" s="230"/>
      <c r="D207" s="231" t="s">
        <v>118</v>
      </c>
      <c r="E207" s="232" t="s">
        <v>1</v>
      </c>
      <c r="F207" s="233" t="s">
        <v>160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118</v>
      </c>
      <c r="AU207" s="239" t="s">
        <v>83</v>
      </c>
      <c r="AV207" s="12" t="s">
        <v>81</v>
      </c>
      <c r="AW207" s="12" t="s">
        <v>31</v>
      </c>
      <c r="AX207" s="12" t="s">
        <v>76</v>
      </c>
      <c r="AY207" s="239" t="s">
        <v>109</v>
      </c>
    </row>
    <row r="208" s="12" customFormat="1">
      <c r="B208" s="229"/>
      <c r="C208" s="230"/>
      <c r="D208" s="231" t="s">
        <v>118</v>
      </c>
      <c r="E208" s="232" t="s">
        <v>1</v>
      </c>
      <c r="F208" s="233" t="s">
        <v>161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118</v>
      </c>
      <c r="AU208" s="239" t="s">
        <v>83</v>
      </c>
      <c r="AV208" s="12" t="s">
        <v>81</v>
      </c>
      <c r="AW208" s="12" t="s">
        <v>31</v>
      </c>
      <c r="AX208" s="12" t="s">
        <v>76</v>
      </c>
      <c r="AY208" s="239" t="s">
        <v>109</v>
      </c>
    </row>
    <row r="209" s="12" customFormat="1">
      <c r="B209" s="229"/>
      <c r="C209" s="230"/>
      <c r="D209" s="231" t="s">
        <v>118</v>
      </c>
      <c r="E209" s="232" t="s">
        <v>1</v>
      </c>
      <c r="F209" s="233" t="s">
        <v>162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118</v>
      </c>
      <c r="AU209" s="239" t="s">
        <v>83</v>
      </c>
      <c r="AV209" s="12" t="s">
        <v>81</v>
      </c>
      <c r="AW209" s="12" t="s">
        <v>31</v>
      </c>
      <c r="AX209" s="12" t="s">
        <v>76</v>
      </c>
      <c r="AY209" s="239" t="s">
        <v>109</v>
      </c>
    </row>
    <row r="210" s="12" customFormat="1">
      <c r="B210" s="229"/>
      <c r="C210" s="230"/>
      <c r="D210" s="231" t="s">
        <v>118</v>
      </c>
      <c r="E210" s="232" t="s">
        <v>1</v>
      </c>
      <c r="F210" s="233" t="s">
        <v>163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118</v>
      </c>
      <c r="AU210" s="239" t="s">
        <v>83</v>
      </c>
      <c r="AV210" s="12" t="s">
        <v>81</v>
      </c>
      <c r="AW210" s="12" t="s">
        <v>31</v>
      </c>
      <c r="AX210" s="12" t="s">
        <v>76</v>
      </c>
      <c r="AY210" s="239" t="s">
        <v>109</v>
      </c>
    </row>
    <row r="211" s="12" customFormat="1">
      <c r="B211" s="229"/>
      <c r="C211" s="230"/>
      <c r="D211" s="231" t="s">
        <v>118</v>
      </c>
      <c r="E211" s="232" t="s">
        <v>1</v>
      </c>
      <c r="F211" s="233" t="s">
        <v>164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118</v>
      </c>
      <c r="AU211" s="239" t="s">
        <v>83</v>
      </c>
      <c r="AV211" s="12" t="s">
        <v>81</v>
      </c>
      <c r="AW211" s="12" t="s">
        <v>31</v>
      </c>
      <c r="AX211" s="12" t="s">
        <v>76</v>
      </c>
      <c r="AY211" s="239" t="s">
        <v>109</v>
      </c>
    </row>
    <row r="212" s="13" customFormat="1">
      <c r="B212" s="240"/>
      <c r="C212" s="241"/>
      <c r="D212" s="231" t="s">
        <v>118</v>
      </c>
      <c r="E212" s="242" t="s">
        <v>1</v>
      </c>
      <c r="F212" s="243" t="s">
        <v>165</v>
      </c>
      <c r="G212" s="241"/>
      <c r="H212" s="244">
        <v>1840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AT212" s="250" t="s">
        <v>118</v>
      </c>
      <c r="AU212" s="250" t="s">
        <v>83</v>
      </c>
      <c r="AV212" s="13" t="s">
        <v>83</v>
      </c>
      <c r="AW212" s="13" t="s">
        <v>31</v>
      </c>
      <c r="AX212" s="13" t="s">
        <v>76</v>
      </c>
      <c r="AY212" s="250" t="s">
        <v>109</v>
      </c>
    </row>
    <row r="213" s="14" customFormat="1">
      <c r="B213" s="251"/>
      <c r="C213" s="252"/>
      <c r="D213" s="231" t="s">
        <v>118</v>
      </c>
      <c r="E213" s="253" t="s">
        <v>1</v>
      </c>
      <c r="F213" s="254" t="s">
        <v>127</v>
      </c>
      <c r="G213" s="252"/>
      <c r="H213" s="255">
        <v>1840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AT213" s="261" t="s">
        <v>118</v>
      </c>
      <c r="AU213" s="261" t="s">
        <v>83</v>
      </c>
      <c r="AV213" s="14" t="s">
        <v>116</v>
      </c>
      <c r="AW213" s="14" t="s">
        <v>31</v>
      </c>
      <c r="AX213" s="14" t="s">
        <v>81</v>
      </c>
      <c r="AY213" s="261" t="s">
        <v>109</v>
      </c>
    </row>
    <row r="214" s="11" customFormat="1" ht="22.8" customHeight="1">
      <c r="B214" s="200"/>
      <c r="C214" s="201"/>
      <c r="D214" s="202" t="s">
        <v>75</v>
      </c>
      <c r="E214" s="214" t="s">
        <v>186</v>
      </c>
      <c r="F214" s="214" t="s">
        <v>187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SUM(P215:P261)</f>
        <v>0</v>
      </c>
      <c r="Q214" s="208"/>
      <c r="R214" s="209">
        <f>SUM(R215:R261)</f>
        <v>0</v>
      </c>
      <c r="S214" s="208"/>
      <c r="T214" s="210">
        <f>SUM(T215:T261)</f>
        <v>0</v>
      </c>
      <c r="AR214" s="211" t="s">
        <v>81</v>
      </c>
      <c r="AT214" s="212" t="s">
        <v>75</v>
      </c>
      <c r="AU214" s="212" t="s">
        <v>81</v>
      </c>
      <c r="AY214" s="211" t="s">
        <v>109</v>
      </c>
      <c r="BK214" s="213">
        <f>SUM(BK215:BK261)</f>
        <v>0</v>
      </c>
    </row>
    <row r="215" s="1" customFormat="1" ht="24" customHeight="1">
      <c r="B215" s="37"/>
      <c r="C215" s="216" t="s">
        <v>188</v>
      </c>
      <c r="D215" s="216" t="s">
        <v>112</v>
      </c>
      <c r="E215" s="217" t="s">
        <v>189</v>
      </c>
      <c r="F215" s="218" t="s">
        <v>190</v>
      </c>
      <c r="G215" s="219" t="s">
        <v>115</v>
      </c>
      <c r="H215" s="220">
        <v>512</v>
      </c>
      <c r="I215" s="221"/>
      <c r="J215" s="222">
        <f>ROUND(I215*H215,2)</f>
        <v>0</v>
      </c>
      <c r="K215" s="218" t="s">
        <v>1</v>
      </c>
      <c r="L215" s="42"/>
      <c r="M215" s="223" t="s">
        <v>1</v>
      </c>
      <c r="N215" s="224" t="s">
        <v>41</v>
      </c>
      <c r="O215" s="85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AR215" s="227" t="s">
        <v>116</v>
      </c>
      <c r="AT215" s="227" t="s">
        <v>112</v>
      </c>
      <c r="AU215" s="227" t="s">
        <v>83</v>
      </c>
      <c r="AY215" s="16" t="s">
        <v>109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6" t="s">
        <v>81</v>
      </c>
      <c r="BK215" s="228">
        <f>ROUND(I215*H215,2)</f>
        <v>0</v>
      </c>
      <c r="BL215" s="16" t="s">
        <v>116</v>
      </c>
      <c r="BM215" s="227" t="s">
        <v>191</v>
      </c>
    </row>
    <row r="216" s="12" customFormat="1">
      <c r="B216" s="229"/>
      <c r="C216" s="230"/>
      <c r="D216" s="231" t="s">
        <v>118</v>
      </c>
      <c r="E216" s="232" t="s">
        <v>1</v>
      </c>
      <c r="F216" s="233" t="s">
        <v>119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118</v>
      </c>
      <c r="AU216" s="239" t="s">
        <v>83</v>
      </c>
      <c r="AV216" s="12" t="s">
        <v>81</v>
      </c>
      <c r="AW216" s="12" t="s">
        <v>31</v>
      </c>
      <c r="AX216" s="12" t="s">
        <v>76</v>
      </c>
      <c r="AY216" s="239" t="s">
        <v>109</v>
      </c>
    </row>
    <row r="217" s="12" customFormat="1">
      <c r="B217" s="229"/>
      <c r="C217" s="230"/>
      <c r="D217" s="231" t="s">
        <v>118</v>
      </c>
      <c r="E217" s="232" t="s">
        <v>1</v>
      </c>
      <c r="F217" s="233" t="s">
        <v>120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118</v>
      </c>
      <c r="AU217" s="239" t="s">
        <v>83</v>
      </c>
      <c r="AV217" s="12" t="s">
        <v>81</v>
      </c>
      <c r="AW217" s="12" t="s">
        <v>31</v>
      </c>
      <c r="AX217" s="12" t="s">
        <v>76</v>
      </c>
      <c r="AY217" s="239" t="s">
        <v>109</v>
      </c>
    </row>
    <row r="218" s="12" customFormat="1">
      <c r="B218" s="229"/>
      <c r="C218" s="230"/>
      <c r="D218" s="231" t="s">
        <v>118</v>
      </c>
      <c r="E218" s="232" t="s">
        <v>1</v>
      </c>
      <c r="F218" s="233" t="s">
        <v>121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AT218" s="239" t="s">
        <v>118</v>
      </c>
      <c r="AU218" s="239" t="s">
        <v>83</v>
      </c>
      <c r="AV218" s="12" t="s">
        <v>81</v>
      </c>
      <c r="AW218" s="12" t="s">
        <v>31</v>
      </c>
      <c r="AX218" s="12" t="s">
        <v>76</v>
      </c>
      <c r="AY218" s="239" t="s">
        <v>109</v>
      </c>
    </row>
    <row r="219" s="12" customFormat="1">
      <c r="B219" s="229"/>
      <c r="C219" s="230"/>
      <c r="D219" s="231" t="s">
        <v>118</v>
      </c>
      <c r="E219" s="232" t="s">
        <v>1</v>
      </c>
      <c r="F219" s="233" t="s">
        <v>122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AT219" s="239" t="s">
        <v>118</v>
      </c>
      <c r="AU219" s="239" t="s">
        <v>83</v>
      </c>
      <c r="AV219" s="12" t="s">
        <v>81</v>
      </c>
      <c r="AW219" s="12" t="s">
        <v>31</v>
      </c>
      <c r="AX219" s="12" t="s">
        <v>76</v>
      </c>
      <c r="AY219" s="239" t="s">
        <v>109</v>
      </c>
    </row>
    <row r="220" s="12" customFormat="1">
      <c r="B220" s="229"/>
      <c r="C220" s="230"/>
      <c r="D220" s="231" t="s">
        <v>118</v>
      </c>
      <c r="E220" s="232" t="s">
        <v>1</v>
      </c>
      <c r="F220" s="233" t="s">
        <v>123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118</v>
      </c>
      <c r="AU220" s="239" t="s">
        <v>83</v>
      </c>
      <c r="AV220" s="12" t="s">
        <v>81</v>
      </c>
      <c r="AW220" s="12" t="s">
        <v>31</v>
      </c>
      <c r="AX220" s="12" t="s">
        <v>76</v>
      </c>
      <c r="AY220" s="239" t="s">
        <v>109</v>
      </c>
    </row>
    <row r="221" s="12" customFormat="1">
      <c r="B221" s="229"/>
      <c r="C221" s="230"/>
      <c r="D221" s="231" t="s">
        <v>118</v>
      </c>
      <c r="E221" s="232" t="s">
        <v>1</v>
      </c>
      <c r="F221" s="233" t="s">
        <v>124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118</v>
      </c>
      <c r="AU221" s="239" t="s">
        <v>83</v>
      </c>
      <c r="AV221" s="12" t="s">
        <v>81</v>
      </c>
      <c r="AW221" s="12" t="s">
        <v>31</v>
      </c>
      <c r="AX221" s="12" t="s">
        <v>76</v>
      </c>
      <c r="AY221" s="239" t="s">
        <v>109</v>
      </c>
    </row>
    <row r="222" s="12" customFormat="1">
      <c r="B222" s="229"/>
      <c r="C222" s="230"/>
      <c r="D222" s="231" t="s">
        <v>118</v>
      </c>
      <c r="E222" s="232" t="s">
        <v>1</v>
      </c>
      <c r="F222" s="233" t="s">
        <v>125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118</v>
      </c>
      <c r="AU222" s="239" t="s">
        <v>83</v>
      </c>
      <c r="AV222" s="12" t="s">
        <v>81</v>
      </c>
      <c r="AW222" s="12" t="s">
        <v>31</v>
      </c>
      <c r="AX222" s="12" t="s">
        <v>76</v>
      </c>
      <c r="AY222" s="239" t="s">
        <v>109</v>
      </c>
    </row>
    <row r="223" s="13" customFormat="1">
      <c r="B223" s="240"/>
      <c r="C223" s="241"/>
      <c r="D223" s="231" t="s">
        <v>118</v>
      </c>
      <c r="E223" s="242" t="s">
        <v>1</v>
      </c>
      <c r="F223" s="243" t="s">
        <v>126</v>
      </c>
      <c r="G223" s="241"/>
      <c r="H223" s="244">
        <v>512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118</v>
      </c>
      <c r="AU223" s="250" t="s">
        <v>83</v>
      </c>
      <c r="AV223" s="13" t="s">
        <v>83</v>
      </c>
      <c r="AW223" s="13" t="s">
        <v>31</v>
      </c>
      <c r="AX223" s="13" t="s">
        <v>76</v>
      </c>
      <c r="AY223" s="250" t="s">
        <v>109</v>
      </c>
    </row>
    <row r="224" s="14" customFormat="1">
      <c r="B224" s="251"/>
      <c r="C224" s="252"/>
      <c r="D224" s="231" t="s">
        <v>118</v>
      </c>
      <c r="E224" s="253" t="s">
        <v>1</v>
      </c>
      <c r="F224" s="254" t="s">
        <v>127</v>
      </c>
      <c r="G224" s="252"/>
      <c r="H224" s="255">
        <v>512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AT224" s="261" t="s">
        <v>118</v>
      </c>
      <c r="AU224" s="261" t="s">
        <v>83</v>
      </c>
      <c r="AV224" s="14" t="s">
        <v>116</v>
      </c>
      <c r="AW224" s="14" t="s">
        <v>31</v>
      </c>
      <c r="AX224" s="14" t="s">
        <v>81</v>
      </c>
      <c r="AY224" s="261" t="s">
        <v>109</v>
      </c>
    </row>
    <row r="225" s="1" customFormat="1" ht="24" customHeight="1">
      <c r="B225" s="37"/>
      <c r="C225" s="216" t="s">
        <v>192</v>
      </c>
      <c r="D225" s="216" t="s">
        <v>112</v>
      </c>
      <c r="E225" s="217" t="s">
        <v>128</v>
      </c>
      <c r="F225" s="218" t="s">
        <v>129</v>
      </c>
      <c r="G225" s="219" t="s">
        <v>130</v>
      </c>
      <c r="H225" s="220">
        <v>256</v>
      </c>
      <c r="I225" s="221"/>
      <c r="J225" s="222">
        <f>ROUND(I225*H225,2)</f>
        <v>0</v>
      </c>
      <c r="K225" s="218" t="s">
        <v>131</v>
      </c>
      <c r="L225" s="42"/>
      <c r="M225" s="223" t="s">
        <v>1</v>
      </c>
      <c r="N225" s="224" t="s">
        <v>41</v>
      </c>
      <c r="O225" s="85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AR225" s="227" t="s">
        <v>116</v>
      </c>
      <c r="AT225" s="227" t="s">
        <v>112</v>
      </c>
      <c r="AU225" s="227" t="s">
        <v>83</v>
      </c>
      <c r="AY225" s="16" t="s">
        <v>109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6" t="s">
        <v>81</v>
      </c>
      <c r="BK225" s="228">
        <f>ROUND(I225*H225,2)</f>
        <v>0</v>
      </c>
      <c r="BL225" s="16" t="s">
        <v>116</v>
      </c>
      <c r="BM225" s="227" t="s">
        <v>193</v>
      </c>
    </row>
    <row r="226" s="13" customFormat="1">
      <c r="B226" s="240"/>
      <c r="C226" s="241"/>
      <c r="D226" s="231" t="s">
        <v>118</v>
      </c>
      <c r="E226" s="242" t="s">
        <v>1</v>
      </c>
      <c r="F226" s="243" t="s">
        <v>133</v>
      </c>
      <c r="G226" s="241"/>
      <c r="H226" s="244">
        <v>256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AT226" s="250" t="s">
        <v>118</v>
      </c>
      <c r="AU226" s="250" t="s">
        <v>83</v>
      </c>
      <c r="AV226" s="13" t="s">
        <v>83</v>
      </c>
      <c r="AW226" s="13" t="s">
        <v>31</v>
      </c>
      <c r="AX226" s="13" t="s">
        <v>76</v>
      </c>
      <c r="AY226" s="250" t="s">
        <v>109</v>
      </c>
    </row>
    <row r="227" s="14" customFormat="1">
      <c r="B227" s="251"/>
      <c r="C227" s="252"/>
      <c r="D227" s="231" t="s">
        <v>118</v>
      </c>
      <c r="E227" s="253" t="s">
        <v>1</v>
      </c>
      <c r="F227" s="254" t="s">
        <v>127</v>
      </c>
      <c r="G227" s="252"/>
      <c r="H227" s="255">
        <v>256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AT227" s="261" t="s">
        <v>118</v>
      </c>
      <c r="AU227" s="261" t="s">
        <v>83</v>
      </c>
      <c r="AV227" s="14" t="s">
        <v>116</v>
      </c>
      <c r="AW227" s="14" t="s">
        <v>31</v>
      </c>
      <c r="AX227" s="14" t="s">
        <v>81</v>
      </c>
      <c r="AY227" s="261" t="s">
        <v>109</v>
      </c>
    </row>
    <row r="228" s="1" customFormat="1" ht="24" customHeight="1">
      <c r="B228" s="37"/>
      <c r="C228" s="216" t="s">
        <v>194</v>
      </c>
      <c r="D228" s="216" t="s">
        <v>112</v>
      </c>
      <c r="E228" s="217" t="s">
        <v>195</v>
      </c>
      <c r="F228" s="218" t="s">
        <v>196</v>
      </c>
      <c r="G228" s="219" t="s">
        <v>115</v>
      </c>
      <c r="H228" s="220">
        <v>142</v>
      </c>
      <c r="I228" s="221"/>
      <c r="J228" s="222">
        <f>ROUND(I228*H228,2)</f>
        <v>0</v>
      </c>
      <c r="K228" s="218" t="s">
        <v>1</v>
      </c>
      <c r="L228" s="42"/>
      <c r="M228" s="223" t="s">
        <v>1</v>
      </c>
      <c r="N228" s="224" t="s">
        <v>41</v>
      </c>
      <c r="O228" s="85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AR228" s="227" t="s">
        <v>116</v>
      </c>
      <c r="AT228" s="227" t="s">
        <v>112</v>
      </c>
      <c r="AU228" s="227" t="s">
        <v>83</v>
      </c>
      <c r="AY228" s="16" t="s">
        <v>109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6" t="s">
        <v>81</v>
      </c>
      <c r="BK228" s="228">
        <f>ROUND(I228*H228,2)</f>
        <v>0</v>
      </c>
      <c r="BL228" s="16" t="s">
        <v>116</v>
      </c>
      <c r="BM228" s="227" t="s">
        <v>197</v>
      </c>
    </row>
    <row r="229" s="12" customFormat="1">
      <c r="B229" s="229"/>
      <c r="C229" s="230"/>
      <c r="D229" s="231" t="s">
        <v>118</v>
      </c>
      <c r="E229" s="232" t="s">
        <v>1</v>
      </c>
      <c r="F229" s="233" t="s">
        <v>120</v>
      </c>
      <c r="G229" s="230"/>
      <c r="H229" s="232" t="s">
        <v>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118</v>
      </c>
      <c r="AU229" s="239" t="s">
        <v>83</v>
      </c>
      <c r="AV229" s="12" t="s">
        <v>81</v>
      </c>
      <c r="AW229" s="12" t="s">
        <v>31</v>
      </c>
      <c r="AX229" s="12" t="s">
        <v>76</v>
      </c>
      <c r="AY229" s="239" t="s">
        <v>109</v>
      </c>
    </row>
    <row r="230" s="12" customFormat="1">
      <c r="B230" s="229"/>
      <c r="C230" s="230"/>
      <c r="D230" s="231" t="s">
        <v>118</v>
      </c>
      <c r="E230" s="232" t="s">
        <v>1</v>
      </c>
      <c r="F230" s="233" t="s">
        <v>122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118</v>
      </c>
      <c r="AU230" s="239" t="s">
        <v>83</v>
      </c>
      <c r="AV230" s="12" t="s">
        <v>81</v>
      </c>
      <c r="AW230" s="12" t="s">
        <v>31</v>
      </c>
      <c r="AX230" s="12" t="s">
        <v>76</v>
      </c>
      <c r="AY230" s="239" t="s">
        <v>109</v>
      </c>
    </row>
    <row r="231" s="12" customFormat="1">
      <c r="B231" s="229"/>
      <c r="C231" s="230"/>
      <c r="D231" s="231" t="s">
        <v>118</v>
      </c>
      <c r="E231" s="232" t="s">
        <v>1</v>
      </c>
      <c r="F231" s="233" t="s">
        <v>123</v>
      </c>
      <c r="G231" s="230"/>
      <c r="H231" s="232" t="s">
        <v>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AT231" s="239" t="s">
        <v>118</v>
      </c>
      <c r="AU231" s="239" t="s">
        <v>83</v>
      </c>
      <c r="AV231" s="12" t="s">
        <v>81</v>
      </c>
      <c r="AW231" s="12" t="s">
        <v>31</v>
      </c>
      <c r="AX231" s="12" t="s">
        <v>76</v>
      </c>
      <c r="AY231" s="239" t="s">
        <v>109</v>
      </c>
    </row>
    <row r="232" s="12" customFormat="1">
      <c r="B232" s="229"/>
      <c r="C232" s="230"/>
      <c r="D232" s="231" t="s">
        <v>118</v>
      </c>
      <c r="E232" s="232" t="s">
        <v>1</v>
      </c>
      <c r="F232" s="233" t="s">
        <v>124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118</v>
      </c>
      <c r="AU232" s="239" t="s">
        <v>83</v>
      </c>
      <c r="AV232" s="12" t="s">
        <v>81</v>
      </c>
      <c r="AW232" s="12" t="s">
        <v>31</v>
      </c>
      <c r="AX232" s="12" t="s">
        <v>76</v>
      </c>
      <c r="AY232" s="239" t="s">
        <v>109</v>
      </c>
    </row>
    <row r="233" s="12" customFormat="1">
      <c r="B233" s="229"/>
      <c r="C233" s="230"/>
      <c r="D233" s="231" t="s">
        <v>118</v>
      </c>
      <c r="E233" s="232" t="s">
        <v>1</v>
      </c>
      <c r="F233" s="233" t="s">
        <v>125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AT233" s="239" t="s">
        <v>118</v>
      </c>
      <c r="AU233" s="239" t="s">
        <v>83</v>
      </c>
      <c r="AV233" s="12" t="s">
        <v>81</v>
      </c>
      <c r="AW233" s="12" t="s">
        <v>31</v>
      </c>
      <c r="AX233" s="12" t="s">
        <v>76</v>
      </c>
      <c r="AY233" s="239" t="s">
        <v>109</v>
      </c>
    </row>
    <row r="234" s="13" customFormat="1">
      <c r="B234" s="240"/>
      <c r="C234" s="241"/>
      <c r="D234" s="231" t="s">
        <v>118</v>
      </c>
      <c r="E234" s="242" t="s">
        <v>1</v>
      </c>
      <c r="F234" s="243" t="s">
        <v>198</v>
      </c>
      <c r="G234" s="241"/>
      <c r="H234" s="244">
        <v>142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AT234" s="250" t="s">
        <v>118</v>
      </c>
      <c r="AU234" s="250" t="s">
        <v>83</v>
      </c>
      <c r="AV234" s="13" t="s">
        <v>83</v>
      </c>
      <c r="AW234" s="13" t="s">
        <v>31</v>
      </c>
      <c r="AX234" s="13" t="s">
        <v>76</v>
      </c>
      <c r="AY234" s="250" t="s">
        <v>109</v>
      </c>
    </row>
    <row r="235" s="14" customFormat="1">
      <c r="B235" s="251"/>
      <c r="C235" s="252"/>
      <c r="D235" s="231" t="s">
        <v>118</v>
      </c>
      <c r="E235" s="253" t="s">
        <v>1</v>
      </c>
      <c r="F235" s="254" t="s">
        <v>127</v>
      </c>
      <c r="G235" s="252"/>
      <c r="H235" s="255">
        <v>142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AT235" s="261" t="s">
        <v>118</v>
      </c>
      <c r="AU235" s="261" t="s">
        <v>83</v>
      </c>
      <c r="AV235" s="14" t="s">
        <v>116</v>
      </c>
      <c r="AW235" s="14" t="s">
        <v>31</v>
      </c>
      <c r="AX235" s="14" t="s">
        <v>81</v>
      </c>
      <c r="AY235" s="261" t="s">
        <v>109</v>
      </c>
    </row>
    <row r="236" s="1" customFormat="1" ht="24" customHeight="1">
      <c r="B236" s="37"/>
      <c r="C236" s="216" t="s">
        <v>199</v>
      </c>
      <c r="D236" s="216" t="s">
        <v>112</v>
      </c>
      <c r="E236" s="217" t="s">
        <v>200</v>
      </c>
      <c r="F236" s="218" t="s">
        <v>201</v>
      </c>
      <c r="G236" s="219" t="s">
        <v>141</v>
      </c>
      <c r="H236" s="220">
        <v>16</v>
      </c>
      <c r="I236" s="221"/>
      <c r="J236" s="222">
        <f>ROUND(I236*H236,2)</f>
        <v>0</v>
      </c>
      <c r="K236" s="218" t="s">
        <v>1</v>
      </c>
      <c r="L236" s="42"/>
      <c r="M236" s="223" t="s">
        <v>1</v>
      </c>
      <c r="N236" s="224" t="s">
        <v>41</v>
      </c>
      <c r="O236" s="85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AR236" s="227" t="s">
        <v>116</v>
      </c>
      <c r="AT236" s="227" t="s">
        <v>112</v>
      </c>
      <c r="AU236" s="227" t="s">
        <v>83</v>
      </c>
      <c r="AY236" s="16" t="s">
        <v>109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6" t="s">
        <v>81</v>
      </c>
      <c r="BK236" s="228">
        <f>ROUND(I236*H236,2)</f>
        <v>0</v>
      </c>
      <c r="BL236" s="16" t="s">
        <v>116</v>
      </c>
      <c r="BM236" s="227" t="s">
        <v>202</v>
      </c>
    </row>
    <row r="237" s="12" customFormat="1">
      <c r="B237" s="229"/>
      <c r="C237" s="230"/>
      <c r="D237" s="231" t="s">
        <v>118</v>
      </c>
      <c r="E237" s="232" t="s">
        <v>1</v>
      </c>
      <c r="F237" s="233" t="s">
        <v>119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118</v>
      </c>
      <c r="AU237" s="239" t="s">
        <v>83</v>
      </c>
      <c r="AV237" s="12" t="s">
        <v>81</v>
      </c>
      <c r="AW237" s="12" t="s">
        <v>31</v>
      </c>
      <c r="AX237" s="12" t="s">
        <v>76</v>
      </c>
      <c r="AY237" s="239" t="s">
        <v>109</v>
      </c>
    </row>
    <row r="238" s="12" customFormat="1">
      <c r="B238" s="229"/>
      <c r="C238" s="230"/>
      <c r="D238" s="231" t="s">
        <v>118</v>
      </c>
      <c r="E238" s="232" t="s">
        <v>1</v>
      </c>
      <c r="F238" s="233" t="s">
        <v>120</v>
      </c>
      <c r="G238" s="230"/>
      <c r="H238" s="232" t="s">
        <v>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118</v>
      </c>
      <c r="AU238" s="239" t="s">
        <v>83</v>
      </c>
      <c r="AV238" s="12" t="s">
        <v>81</v>
      </c>
      <c r="AW238" s="12" t="s">
        <v>31</v>
      </c>
      <c r="AX238" s="12" t="s">
        <v>76</v>
      </c>
      <c r="AY238" s="239" t="s">
        <v>109</v>
      </c>
    </row>
    <row r="239" s="12" customFormat="1">
      <c r="B239" s="229"/>
      <c r="C239" s="230"/>
      <c r="D239" s="231" t="s">
        <v>118</v>
      </c>
      <c r="E239" s="232" t="s">
        <v>1</v>
      </c>
      <c r="F239" s="233" t="s">
        <v>143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AT239" s="239" t="s">
        <v>118</v>
      </c>
      <c r="AU239" s="239" t="s">
        <v>83</v>
      </c>
      <c r="AV239" s="12" t="s">
        <v>81</v>
      </c>
      <c r="AW239" s="12" t="s">
        <v>31</v>
      </c>
      <c r="AX239" s="12" t="s">
        <v>76</v>
      </c>
      <c r="AY239" s="239" t="s">
        <v>109</v>
      </c>
    </row>
    <row r="240" s="12" customFormat="1">
      <c r="B240" s="229"/>
      <c r="C240" s="230"/>
      <c r="D240" s="231" t="s">
        <v>118</v>
      </c>
      <c r="E240" s="232" t="s">
        <v>1</v>
      </c>
      <c r="F240" s="233" t="s">
        <v>144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118</v>
      </c>
      <c r="AU240" s="239" t="s">
        <v>83</v>
      </c>
      <c r="AV240" s="12" t="s">
        <v>81</v>
      </c>
      <c r="AW240" s="12" t="s">
        <v>31</v>
      </c>
      <c r="AX240" s="12" t="s">
        <v>76</v>
      </c>
      <c r="AY240" s="239" t="s">
        <v>109</v>
      </c>
    </row>
    <row r="241" s="12" customFormat="1">
      <c r="B241" s="229"/>
      <c r="C241" s="230"/>
      <c r="D241" s="231" t="s">
        <v>118</v>
      </c>
      <c r="E241" s="232" t="s">
        <v>1</v>
      </c>
      <c r="F241" s="233" t="s">
        <v>145</v>
      </c>
      <c r="G241" s="230"/>
      <c r="H241" s="232" t="s">
        <v>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AT241" s="239" t="s">
        <v>118</v>
      </c>
      <c r="AU241" s="239" t="s">
        <v>83</v>
      </c>
      <c r="AV241" s="12" t="s">
        <v>81</v>
      </c>
      <c r="AW241" s="12" t="s">
        <v>31</v>
      </c>
      <c r="AX241" s="12" t="s">
        <v>76</v>
      </c>
      <c r="AY241" s="239" t="s">
        <v>109</v>
      </c>
    </row>
    <row r="242" s="12" customFormat="1">
      <c r="B242" s="229"/>
      <c r="C242" s="230"/>
      <c r="D242" s="231" t="s">
        <v>118</v>
      </c>
      <c r="E242" s="232" t="s">
        <v>1</v>
      </c>
      <c r="F242" s="233" t="s">
        <v>146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118</v>
      </c>
      <c r="AU242" s="239" t="s">
        <v>83</v>
      </c>
      <c r="AV242" s="12" t="s">
        <v>81</v>
      </c>
      <c r="AW242" s="12" t="s">
        <v>31</v>
      </c>
      <c r="AX242" s="12" t="s">
        <v>76</v>
      </c>
      <c r="AY242" s="239" t="s">
        <v>109</v>
      </c>
    </row>
    <row r="243" s="12" customFormat="1">
      <c r="B243" s="229"/>
      <c r="C243" s="230"/>
      <c r="D243" s="231" t="s">
        <v>118</v>
      </c>
      <c r="E243" s="232" t="s">
        <v>1</v>
      </c>
      <c r="F243" s="233" t="s">
        <v>147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118</v>
      </c>
      <c r="AU243" s="239" t="s">
        <v>83</v>
      </c>
      <c r="AV243" s="12" t="s">
        <v>81</v>
      </c>
      <c r="AW243" s="12" t="s">
        <v>31</v>
      </c>
      <c r="AX243" s="12" t="s">
        <v>76</v>
      </c>
      <c r="AY243" s="239" t="s">
        <v>109</v>
      </c>
    </row>
    <row r="244" s="12" customFormat="1">
      <c r="B244" s="229"/>
      <c r="C244" s="230"/>
      <c r="D244" s="231" t="s">
        <v>118</v>
      </c>
      <c r="E244" s="232" t="s">
        <v>1</v>
      </c>
      <c r="F244" s="233" t="s">
        <v>148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AT244" s="239" t="s">
        <v>118</v>
      </c>
      <c r="AU244" s="239" t="s">
        <v>83</v>
      </c>
      <c r="AV244" s="12" t="s">
        <v>81</v>
      </c>
      <c r="AW244" s="12" t="s">
        <v>31</v>
      </c>
      <c r="AX244" s="12" t="s">
        <v>76</v>
      </c>
      <c r="AY244" s="239" t="s">
        <v>109</v>
      </c>
    </row>
    <row r="245" s="12" customFormat="1">
      <c r="B245" s="229"/>
      <c r="C245" s="230"/>
      <c r="D245" s="231" t="s">
        <v>118</v>
      </c>
      <c r="E245" s="232" t="s">
        <v>1</v>
      </c>
      <c r="F245" s="233" t="s">
        <v>149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118</v>
      </c>
      <c r="AU245" s="239" t="s">
        <v>83</v>
      </c>
      <c r="AV245" s="12" t="s">
        <v>81</v>
      </c>
      <c r="AW245" s="12" t="s">
        <v>31</v>
      </c>
      <c r="AX245" s="12" t="s">
        <v>76</v>
      </c>
      <c r="AY245" s="239" t="s">
        <v>109</v>
      </c>
    </row>
    <row r="246" s="13" customFormat="1">
      <c r="B246" s="240"/>
      <c r="C246" s="241"/>
      <c r="D246" s="231" t="s">
        <v>118</v>
      </c>
      <c r="E246" s="242" t="s">
        <v>1</v>
      </c>
      <c r="F246" s="243" t="s">
        <v>150</v>
      </c>
      <c r="G246" s="241"/>
      <c r="H246" s="244">
        <v>12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AT246" s="250" t="s">
        <v>118</v>
      </c>
      <c r="AU246" s="250" t="s">
        <v>83</v>
      </c>
      <c r="AV246" s="13" t="s">
        <v>83</v>
      </c>
      <c r="AW246" s="13" t="s">
        <v>31</v>
      </c>
      <c r="AX246" s="13" t="s">
        <v>76</v>
      </c>
      <c r="AY246" s="250" t="s">
        <v>109</v>
      </c>
    </row>
    <row r="247" s="13" customFormat="1">
      <c r="B247" s="240"/>
      <c r="C247" s="241"/>
      <c r="D247" s="231" t="s">
        <v>118</v>
      </c>
      <c r="E247" s="242" t="s">
        <v>1</v>
      </c>
      <c r="F247" s="243" t="s">
        <v>151</v>
      </c>
      <c r="G247" s="241"/>
      <c r="H247" s="244">
        <v>4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118</v>
      </c>
      <c r="AU247" s="250" t="s">
        <v>83</v>
      </c>
      <c r="AV247" s="13" t="s">
        <v>83</v>
      </c>
      <c r="AW247" s="13" t="s">
        <v>31</v>
      </c>
      <c r="AX247" s="13" t="s">
        <v>76</v>
      </c>
      <c r="AY247" s="250" t="s">
        <v>109</v>
      </c>
    </row>
    <row r="248" s="14" customFormat="1">
      <c r="B248" s="251"/>
      <c r="C248" s="252"/>
      <c r="D248" s="231" t="s">
        <v>118</v>
      </c>
      <c r="E248" s="253" t="s">
        <v>1</v>
      </c>
      <c r="F248" s="254" t="s">
        <v>127</v>
      </c>
      <c r="G248" s="252"/>
      <c r="H248" s="255">
        <v>16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AT248" s="261" t="s">
        <v>118</v>
      </c>
      <c r="AU248" s="261" t="s">
        <v>83</v>
      </c>
      <c r="AV248" s="14" t="s">
        <v>116</v>
      </c>
      <c r="AW248" s="14" t="s">
        <v>31</v>
      </c>
      <c r="AX248" s="14" t="s">
        <v>81</v>
      </c>
      <c r="AY248" s="261" t="s">
        <v>109</v>
      </c>
    </row>
    <row r="249" s="1" customFormat="1" ht="24" customHeight="1">
      <c r="B249" s="37"/>
      <c r="C249" s="216" t="s">
        <v>8</v>
      </c>
      <c r="D249" s="216" t="s">
        <v>112</v>
      </c>
      <c r="E249" s="217" t="s">
        <v>203</v>
      </c>
      <c r="F249" s="218" t="s">
        <v>204</v>
      </c>
      <c r="G249" s="219" t="s">
        <v>130</v>
      </c>
      <c r="H249" s="220">
        <v>1840</v>
      </c>
      <c r="I249" s="221"/>
      <c r="J249" s="222">
        <f>ROUND(I249*H249,2)</f>
        <v>0</v>
      </c>
      <c r="K249" s="218" t="s">
        <v>1</v>
      </c>
      <c r="L249" s="42"/>
      <c r="M249" s="223" t="s">
        <v>1</v>
      </c>
      <c r="N249" s="224" t="s">
        <v>41</v>
      </c>
      <c r="O249" s="85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AR249" s="227" t="s">
        <v>116</v>
      </c>
      <c r="AT249" s="227" t="s">
        <v>112</v>
      </c>
      <c r="AU249" s="227" t="s">
        <v>83</v>
      </c>
      <c r="AY249" s="16" t="s">
        <v>109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6" t="s">
        <v>81</v>
      </c>
      <c r="BK249" s="228">
        <f>ROUND(I249*H249,2)</f>
        <v>0</v>
      </c>
      <c r="BL249" s="16" t="s">
        <v>116</v>
      </c>
      <c r="BM249" s="227" t="s">
        <v>205</v>
      </c>
    </row>
    <row r="250" s="12" customFormat="1">
      <c r="B250" s="229"/>
      <c r="C250" s="230"/>
      <c r="D250" s="231" t="s">
        <v>118</v>
      </c>
      <c r="E250" s="232" t="s">
        <v>1</v>
      </c>
      <c r="F250" s="233" t="s">
        <v>156</v>
      </c>
      <c r="G250" s="230"/>
      <c r="H250" s="232" t="s">
        <v>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118</v>
      </c>
      <c r="AU250" s="239" t="s">
        <v>83</v>
      </c>
      <c r="AV250" s="12" t="s">
        <v>81</v>
      </c>
      <c r="AW250" s="12" t="s">
        <v>31</v>
      </c>
      <c r="AX250" s="12" t="s">
        <v>76</v>
      </c>
      <c r="AY250" s="239" t="s">
        <v>109</v>
      </c>
    </row>
    <row r="251" s="12" customFormat="1">
      <c r="B251" s="229"/>
      <c r="C251" s="230"/>
      <c r="D251" s="231" t="s">
        <v>118</v>
      </c>
      <c r="E251" s="232" t="s">
        <v>1</v>
      </c>
      <c r="F251" s="233" t="s">
        <v>120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AT251" s="239" t="s">
        <v>118</v>
      </c>
      <c r="AU251" s="239" t="s">
        <v>83</v>
      </c>
      <c r="AV251" s="12" t="s">
        <v>81</v>
      </c>
      <c r="AW251" s="12" t="s">
        <v>31</v>
      </c>
      <c r="AX251" s="12" t="s">
        <v>76</v>
      </c>
      <c r="AY251" s="239" t="s">
        <v>109</v>
      </c>
    </row>
    <row r="252" s="12" customFormat="1">
      <c r="B252" s="229"/>
      <c r="C252" s="230"/>
      <c r="D252" s="231" t="s">
        <v>118</v>
      </c>
      <c r="E252" s="232" t="s">
        <v>1</v>
      </c>
      <c r="F252" s="233" t="s">
        <v>157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AT252" s="239" t="s">
        <v>118</v>
      </c>
      <c r="AU252" s="239" t="s">
        <v>83</v>
      </c>
      <c r="AV252" s="12" t="s">
        <v>81</v>
      </c>
      <c r="AW252" s="12" t="s">
        <v>31</v>
      </c>
      <c r="AX252" s="12" t="s">
        <v>76</v>
      </c>
      <c r="AY252" s="239" t="s">
        <v>109</v>
      </c>
    </row>
    <row r="253" s="12" customFormat="1">
      <c r="B253" s="229"/>
      <c r="C253" s="230"/>
      <c r="D253" s="231" t="s">
        <v>118</v>
      </c>
      <c r="E253" s="232" t="s">
        <v>1</v>
      </c>
      <c r="F253" s="233" t="s">
        <v>158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118</v>
      </c>
      <c r="AU253" s="239" t="s">
        <v>83</v>
      </c>
      <c r="AV253" s="12" t="s">
        <v>81</v>
      </c>
      <c r="AW253" s="12" t="s">
        <v>31</v>
      </c>
      <c r="AX253" s="12" t="s">
        <v>76</v>
      </c>
      <c r="AY253" s="239" t="s">
        <v>109</v>
      </c>
    </row>
    <row r="254" s="12" customFormat="1">
      <c r="B254" s="229"/>
      <c r="C254" s="230"/>
      <c r="D254" s="231" t="s">
        <v>118</v>
      </c>
      <c r="E254" s="232" t="s">
        <v>1</v>
      </c>
      <c r="F254" s="233" t="s">
        <v>159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118</v>
      </c>
      <c r="AU254" s="239" t="s">
        <v>83</v>
      </c>
      <c r="AV254" s="12" t="s">
        <v>81</v>
      </c>
      <c r="AW254" s="12" t="s">
        <v>31</v>
      </c>
      <c r="AX254" s="12" t="s">
        <v>76</v>
      </c>
      <c r="AY254" s="239" t="s">
        <v>109</v>
      </c>
    </row>
    <row r="255" s="12" customFormat="1">
      <c r="B255" s="229"/>
      <c r="C255" s="230"/>
      <c r="D255" s="231" t="s">
        <v>118</v>
      </c>
      <c r="E255" s="232" t="s">
        <v>1</v>
      </c>
      <c r="F255" s="233" t="s">
        <v>160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AT255" s="239" t="s">
        <v>118</v>
      </c>
      <c r="AU255" s="239" t="s">
        <v>83</v>
      </c>
      <c r="AV255" s="12" t="s">
        <v>81</v>
      </c>
      <c r="AW255" s="12" t="s">
        <v>31</v>
      </c>
      <c r="AX255" s="12" t="s">
        <v>76</v>
      </c>
      <c r="AY255" s="239" t="s">
        <v>109</v>
      </c>
    </row>
    <row r="256" s="12" customFormat="1">
      <c r="B256" s="229"/>
      <c r="C256" s="230"/>
      <c r="D256" s="231" t="s">
        <v>118</v>
      </c>
      <c r="E256" s="232" t="s">
        <v>1</v>
      </c>
      <c r="F256" s="233" t="s">
        <v>161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118</v>
      </c>
      <c r="AU256" s="239" t="s">
        <v>83</v>
      </c>
      <c r="AV256" s="12" t="s">
        <v>81</v>
      </c>
      <c r="AW256" s="12" t="s">
        <v>31</v>
      </c>
      <c r="AX256" s="12" t="s">
        <v>76</v>
      </c>
      <c r="AY256" s="239" t="s">
        <v>109</v>
      </c>
    </row>
    <row r="257" s="12" customFormat="1">
      <c r="B257" s="229"/>
      <c r="C257" s="230"/>
      <c r="D257" s="231" t="s">
        <v>118</v>
      </c>
      <c r="E257" s="232" t="s">
        <v>1</v>
      </c>
      <c r="F257" s="233" t="s">
        <v>162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118</v>
      </c>
      <c r="AU257" s="239" t="s">
        <v>83</v>
      </c>
      <c r="AV257" s="12" t="s">
        <v>81</v>
      </c>
      <c r="AW257" s="12" t="s">
        <v>31</v>
      </c>
      <c r="AX257" s="12" t="s">
        <v>76</v>
      </c>
      <c r="AY257" s="239" t="s">
        <v>109</v>
      </c>
    </row>
    <row r="258" s="12" customFormat="1">
      <c r="B258" s="229"/>
      <c r="C258" s="230"/>
      <c r="D258" s="231" t="s">
        <v>118</v>
      </c>
      <c r="E258" s="232" t="s">
        <v>1</v>
      </c>
      <c r="F258" s="233" t="s">
        <v>163</v>
      </c>
      <c r="G258" s="230"/>
      <c r="H258" s="232" t="s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AT258" s="239" t="s">
        <v>118</v>
      </c>
      <c r="AU258" s="239" t="s">
        <v>83</v>
      </c>
      <c r="AV258" s="12" t="s">
        <v>81</v>
      </c>
      <c r="AW258" s="12" t="s">
        <v>31</v>
      </c>
      <c r="AX258" s="12" t="s">
        <v>76</v>
      </c>
      <c r="AY258" s="239" t="s">
        <v>109</v>
      </c>
    </row>
    <row r="259" s="12" customFormat="1">
      <c r="B259" s="229"/>
      <c r="C259" s="230"/>
      <c r="D259" s="231" t="s">
        <v>118</v>
      </c>
      <c r="E259" s="232" t="s">
        <v>1</v>
      </c>
      <c r="F259" s="233" t="s">
        <v>164</v>
      </c>
      <c r="G259" s="230"/>
      <c r="H259" s="232" t="s">
        <v>1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118</v>
      </c>
      <c r="AU259" s="239" t="s">
        <v>83</v>
      </c>
      <c r="AV259" s="12" t="s">
        <v>81</v>
      </c>
      <c r="AW259" s="12" t="s">
        <v>31</v>
      </c>
      <c r="AX259" s="12" t="s">
        <v>76</v>
      </c>
      <c r="AY259" s="239" t="s">
        <v>109</v>
      </c>
    </row>
    <row r="260" s="13" customFormat="1">
      <c r="B260" s="240"/>
      <c r="C260" s="241"/>
      <c r="D260" s="231" t="s">
        <v>118</v>
      </c>
      <c r="E260" s="242" t="s">
        <v>1</v>
      </c>
      <c r="F260" s="243" t="s">
        <v>165</v>
      </c>
      <c r="G260" s="241"/>
      <c r="H260" s="244">
        <v>1840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AT260" s="250" t="s">
        <v>118</v>
      </c>
      <c r="AU260" s="250" t="s">
        <v>83</v>
      </c>
      <c r="AV260" s="13" t="s">
        <v>83</v>
      </c>
      <c r="AW260" s="13" t="s">
        <v>31</v>
      </c>
      <c r="AX260" s="13" t="s">
        <v>76</v>
      </c>
      <c r="AY260" s="250" t="s">
        <v>109</v>
      </c>
    </row>
    <row r="261" s="14" customFormat="1">
      <c r="B261" s="251"/>
      <c r="C261" s="252"/>
      <c r="D261" s="231" t="s">
        <v>118</v>
      </c>
      <c r="E261" s="253" t="s">
        <v>1</v>
      </c>
      <c r="F261" s="254" t="s">
        <v>127</v>
      </c>
      <c r="G261" s="252"/>
      <c r="H261" s="255">
        <v>1840</v>
      </c>
      <c r="I261" s="256"/>
      <c r="J261" s="252"/>
      <c r="K261" s="252"/>
      <c r="L261" s="257"/>
      <c r="M261" s="262"/>
      <c r="N261" s="263"/>
      <c r="O261" s="263"/>
      <c r="P261" s="263"/>
      <c r="Q261" s="263"/>
      <c r="R261" s="263"/>
      <c r="S261" s="263"/>
      <c r="T261" s="264"/>
      <c r="AT261" s="261" t="s">
        <v>118</v>
      </c>
      <c r="AU261" s="261" t="s">
        <v>83</v>
      </c>
      <c r="AV261" s="14" t="s">
        <v>116</v>
      </c>
      <c r="AW261" s="14" t="s">
        <v>31</v>
      </c>
      <c r="AX261" s="14" t="s">
        <v>81</v>
      </c>
      <c r="AY261" s="261" t="s">
        <v>109</v>
      </c>
    </row>
    <row r="262" s="1" customFormat="1" ht="6.96" customHeight="1">
      <c r="B262" s="60"/>
      <c r="C262" s="61"/>
      <c r="D262" s="61"/>
      <c r="E262" s="61"/>
      <c r="F262" s="61"/>
      <c r="G262" s="61"/>
      <c r="H262" s="61"/>
      <c r="I262" s="166"/>
      <c r="J262" s="61"/>
      <c r="K262" s="61"/>
      <c r="L262" s="42"/>
    </row>
  </sheetData>
  <sheetProtection sheet="1" autoFilter="0" formatColumns="0" formatRows="0" objects="1" scenarios="1" spinCount="100000" saltValue="/BOegw9C6W9QTDz0OwKLmvJgxOrC+xEPHSj6k8amBG66BgOZ0871GZSNLRe2N2g4787PVnUOfVP7IRcpfecS+g==" hashValue="1UdIq/IW1sEVlGdYfug2As9FwJvS08kKI2DbEmgfizksRyYdkPSDr0qkoff9CuQdsJrlCP1mqj7HL4b+2naJmA==" algorithmName="SHA-512" password="CC35"/>
  <autoFilter ref="C115:K261"/>
  <mergeCells count="6">
    <mergeCell ref="E7:H7"/>
    <mergeCell ref="E16:H16"/>
    <mergeCell ref="E25:H25"/>
    <mergeCell ref="E85:H85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Magda-PC\Magda</dc:creator>
  <cp:lastModifiedBy>Magda-PC\Magda</cp:lastModifiedBy>
  <dcterms:created xsi:type="dcterms:W3CDTF">2019-11-11T13:20:41Z</dcterms:created>
  <dcterms:modified xsi:type="dcterms:W3CDTF">2019-11-11T13:20:43Z</dcterms:modified>
</cp:coreProperties>
</file>